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2.xml" ContentType="application/vnd.openxmlformats-officedocument.drawingml.char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915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25" i="1" l="1"/>
  <c r="L26" i="1"/>
  <c r="L27" i="1"/>
  <c r="L28" i="1"/>
  <c r="L29" i="1"/>
  <c r="L30" i="1"/>
  <c r="L31" i="1"/>
  <c r="L32" i="1"/>
  <c r="L33" i="1"/>
  <c r="L34" i="1"/>
  <c r="L35" i="1"/>
  <c r="L36" i="1"/>
  <c r="L24" i="1"/>
  <c r="I25" i="1"/>
  <c r="I26" i="1"/>
  <c r="I27" i="1"/>
  <c r="I28" i="1"/>
  <c r="I29" i="1"/>
  <c r="I30" i="1"/>
  <c r="I31" i="1"/>
  <c r="I32" i="1"/>
  <c r="I33" i="1"/>
  <c r="I34" i="1"/>
  <c r="I35" i="1"/>
  <c r="I36" i="1"/>
  <c r="I24" i="1"/>
  <c r="K9" i="1"/>
  <c r="K10" i="1"/>
  <c r="K11" i="1"/>
  <c r="K12" i="1"/>
  <c r="K13" i="1"/>
  <c r="K14" i="1"/>
  <c r="K15" i="1"/>
  <c r="K16" i="1"/>
  <c r="K17" i="1"/>
  <c r="K8" i="1"/>
  <c r="I17" i="1"/>
  <c r="I16" i="1"/>
  <c r="I15" i="1"/>
  <c r="I14" i="1"/>
  <c r="I13" i="1"/>
  <c r="I12" i="1"/>
  <c r="I11" i="1"/>
  <c r="I10" i="1"/>
  <c r="I9" i="1"/>
  <c r="I8" i="1"/>
  <c r="D16" i="1"/>
  <c r="D17" i="1"/>
  <c r="D10" i="1"/>
  <c r="D18" i="1"/>
  <c r="D9" i="1"/>
  <c r="D19" i="1"/>
  <c r="D20" i="1"/>
  <c r="D12" i="1"/>
  <c r="D11" i="1"/>
  <c r="D21" i="1"/>
  <c r="D22" i="1"/>
  <c r="D23" i="1"/>
  <c r="D14" i="1"/>
  <c r="D24" i="1"/>
  <c r="D25" i="1"/>
  <c r="D26" i="1"/>
  <c r="D13" i="1"/>
  <c r="D15" i="1"/>
  <c r="D27" i="1" s="1"/>
  <c r="E4" i="1"/>
</calcChain>
</file>

<file path=xl/sharedStrings.xml><?xml version="1.0" encoding="utf-8"?>
<sst xmlns="http://schemas.openxmlformats.org/spreadsheetml/2006/main" count="72" uniqueCount="59">
  <si>
    <t>Total Postcodes</t>
  </si>
  <si>
    <t>Matched Postcodes</t>
  </si>
  <si>
    <t>Match Rate</t>
  </si>
  <si>
    <t>Birmingham</t>
  </si>
  <si>
    <t>Broxtowe</t>
  </si>
  <si>
    <t>East Lindsey</t>
  </si>
  <si>
    <t>East Riding of Yorkshire</t>
  </si>
  <si>
    <t>Harrogate</t>
  </si>
  <si>
    <t>Kingston upon Hull</t>
  </si>
  <si>
    <t>Leeds</t>
  </si>
  <si>
    <t>Lincoln</t>
  </si>
  <si>
    <t>North East Lincolnshire</t>
  </si>
  <si>
    <t>North Lincolnshire</t>
  </si>
  <si>
    <t>North Norfolk</t>
  </si>
  <si>
    <t>Scarborogh</t>
  </si>
  <si>
    <t>Sedgefield</t>
  </si>
  <si>
    <t>Selby</t>
  </si>
  <si>
    <t>Stockton on Tees</t>
  </si>
  <si>
    <t>Telford and Wrekin</t>
  </si>
  <si>
    <t>West Lindsey</t>
  </si>
  <si>
    <t>York</t>
  </si>
  <si>
    <t>By Local Authority</t>
  </si>
  <si>
    <t>No</t>
  </si>
  <si>
    <t>%</t>
  </si>
  <si>
    <t>By Deprivation Decile</t>
  </si>
  <si>
    <t>10% Most Deprived</t>
  </si>
  <si>
    <t>10% - 20% Deprived</t>
  </si>
  <si>
    <t>20% - 30% Deprived</t>
  </si>
  <si>
    <t>30% - 40% Deprived</t>
  </si>
  <si>
    <t>40% - 50% Deprived</t>
  </si>
  <si>
    <t>50% - 60% Deprived</t>
  </si>
  <si>
    <t>60% - 70% Deprived</t>
  </si>
  <si>
    <t>70% - 80% Deprived</t>
  </si>
  <si>
    <t>80% - 90% Deprived</t>
  </si>
  <si>
    <t>90% - 100% Deprived</t>
  </si>
  <si>
    <t>Hull Only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</si>
  <si>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</si>
  <si>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</si>
  <si>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</si>
  <si>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</si>
  <si>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</si>
  <si>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</si>
  <si>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</si>
  <si>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</si>
  <si>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</si>
  <si>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</si>
  <si>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</si>
  <si>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</si>
  <si>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</si>
  <si>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By Customer Segment</t>
  </si>
  <si>
    <t>Households</t>
  </si>
  <si>
    <t>Rate Per 1000 Households</t>
  </si>
  <si>
    <t>Attendees</t>
  </si>
  <si>
    <t>Total Population</t>
  </si>
  <si>
    <t>Diff</t>
  </si>
  <si>
    <t>All Attendees</t>
  </si>
  <si>
    <t>Hull Atendees</t>
  </si>
  <si>
    <t>All Hull Residents</t>
  </si>
  <si>
    <t>Difference: Hull Attendees vs. All Hull Residents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</si>
</sst>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C86CA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9" fontId="0" fillId="0" borderId="1" xfId="1" applyFont="1" applyBorder="1"/>
    <xf numFmtId="0" fontId="0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Fill="1" applyBorder="1"/>
    <xf numFmtId="2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9" fontId="0" fillId="2" borderId="1" xfId="1" applyFont="1" applyFill="1" applyBorder="1"/>
    <xf numFmtId="0" fontId="0" fillId="2" borderId="0" xfId="0" applyFill="1"/>
    <xf numFmtId="2" fontId="0" fillId="2" borderId="1" xfId="0" applyNumberFormat="1" applyFill="1" applyBorder="1"/>
    <xf numFmtId="0" fontId="0" fillId="4" borderId="1" xfId="0" applyFill="1" applyBorder="1"/>
    <xf numFmtId="9" fontId="0" fillId="4" borderId="1" xfId="1" applyFont="1" applyFill="1" applyBorder="1"/>
    <xf numFmtId="0" fontId="0" fillId="4" borderId="0" xfId="0" applyFill="1"/>
    <xf numFmtId="2" fontId="0" fillId="4" borderId="1" xfId="0" applyNumberFormat="1" applyFill="1" applyBorder="1"/>
    <xf numFmtId="9" fontId="0" fillId="3" borderId="1" xfId="1" applyFont="1" applyFill="1" applyBorder="1"/>
    <xf numFmtId="0" fontId="0" fillId="3" borderId="0" xfId="0" applyFill="1"/>
    <xf numFmtId="2" fontId="0" fillId="3" borderId="1" xfId="0" applyNumberFormat="1" applyFill="1" applyBorder="1"/>
    <xf numFmtId="0" fontId="0" fillId="5" borderId="1" xfId="0" applyFill="1" applyBorder="1"/>
    <xf numFmtId="9" fontId="0" fillId="5" borderId="1" xfId="1" applyFont="1" applyFill="1" applyBorder="1"/>
    <xf numFmtId="0" fontId="0" fillId="5" borderId="0" xfId="0" applyFill="1"/>
    <xf numFmtId="2" fontId="0" fillId="5" borderId="1" xfId="0" applyNumberFormat="1" applyFill="1" applyBorder="1"/>
    <xf numFmtId="0" fontId="0" fillId="0" borderId="0" xfId="0" applyFill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9" fontId="0" fillId="0" borderId="0" xfId="0" applyNumberFormat="1"/>
    <xf numFmtId="0" fontId="3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10" fontId="5" fillId="0" borderId="7" xfId="0" applyNumberFormat="1" applyFont="1" applyBorder="1" applyAlignment="1">
      <alignment horizontal="right" vertical="center"/>
    </xf>
    <xf numFmtId="10" fontId="5" fillId="0" borderId="7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/>
    </xf>
    <xf numFmtId="0" fontId="6" fillId="6" borderId="9" xfId="0" applyFont="1" applyFill="1" applyBorder="1"/>
    <xf numFmtId="0" fontId="7" fillId="6" borderId="9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164" fontId="6" fillId="6" borderId="9" xfId="1" applyNumberFormat="1" applyFont="1" applyFill="1" applyBorder="1"/>
    <xf numFmtId="164" fontId="8" fillId="6" borderId="9" xfId="0" applyNumberFormat="1" applyFont="1" applyFill="1" applyBorder="1" applyAlignment="1">
      <alignment horizontal="right" vertical="center"/>
    </xf>
    <xf numFmtId="164" fontId="8" fillId="6" borderId="9" xfId="0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C86CA"/>
      <color rgb="FFA6EA4E"/>
      <color rgb="FF9934C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34CA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Sheet1!$B$9:$B$26</c:f>
              <c:strCache>
                <c:ptCount val="18"/>
                <c:pt idx="0">
                  <c:v>Kingston upon Hull</c:v>
                </c:pt>
                <c:pt idx="1">
                  <c:v>East Riding of Yorkshire</c:v>
                </c:pt>
                <c:pt idx="2">
                  <c:v>North Lincolnshire</c:v>
                </c:pt>
                <c:pt idx="3">
                  <c:v>North East Lincolnshire</c:v>
                </c:pt>
                <c:pt idx="4">
                  <c:v>York</c:v>
                </c:pt>
                <c:pt idx="5">
                  <c:v>Selby</c:v>
                </c:pt>
                <c:pt idx="6">
                  <c:v>Birmingham</c:v>
                </c:pt>
                <c:pt idx="7">
                  <c:v>Broxtowe</c:v>
                </c:pt>
                <c:pt idx="8">
                  <c:v>East Lindsey</c:v>
                </c:pt>
                <c:pt idx="9">
                  <c:v>Harrogate</c:v>
                </c:pt>
                <c:pt idx="10">
                  <c:v>Leeds</c:v>
                </c:pt>
                <c:pt idx="11">
                  <c:v>Lincoln</c:v>
                </c:pt>
                <c:pt idx="12">
                  <c:v>North Norfolk</c:v>
                </c:pt>
                <c:pt idx="13">
                  <c:v>Scarborogh</c:v>
                </c:pt>
                <c:pt idx="14">
                  <c:v>Sedgefield</c:v>
                </c:pt>
                <c:pt idx="15">
                  <c:v>Stockton on Tees</c:v>
                </c:pt>
                <c:pt idx="16">
                  <c:v>Telford and Wrekin</c:v>
                </c:pt>
                <c:pt idx="17">
                  <c:v>West Lindsey</c:v>
                </c:pt>
              </c:strCache>
            </c:strRef>
          </c:cat>
          <c:val>
            <c:numRef>
              <c:f>Sheet1!$C$9:$C$26</c:f>
              <c:numCache>
                <c:formatCode>General</c:formatCode>
                <c:ptCount val="18"/>
                <c:pt idx="0">
                  <c:v>182</c:v>
                </c:pt>
                <c:pt idx="1">
                  <c:v>138</c:v>
                </c:pt>
                <c:pt idx="2">
                  <c:v>9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75456"/>
        <c:axId val="34931456"/>
      </c:barChart>
      <c:catAx>
        <c:axId val="322754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34931456"/>
        <c:crosses val="autoZero"/>
        <c:auto val="1"/>
        <c:lblAlgn val="ctr"/>
        <c:lblOffset val="100"/>
        <c:noMultiLvlLbl val="0"/>
      </c:catAx>
      <c:valAx>
        <c:axId val="34931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27545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chemeClr val="tx1">
              <a:lumMod val="50000"/>
              <a:lumOff val="50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Sheet1!$H$7:$H$7</c:f>
              <c:strCache>
                <c:ptCount val="1"/>
                <c:pt idx="0">
                  <c:v>All Attendees</c:v>
                </c:pt>
              </c:strCache>
            </c:strRef>
          </c:tx>
          <c:spPr>
            <a:solidFill>
              <a:srgbClr val="9934CA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Sheet1!$G$8:$G$17</c:f>
              <c:strCache>
                <c:ptCount val="10"/>
                <c:pt idx="0">
                  <c:v>10% Most Deprived</c:v>
                </c:pt>
                <c:pt idx="1">
                  <c:v>10% - 20% Deprived</c:v>
                </c:pt>
                <c:pt idx="2">
                  <c:v>20% - 30% Deprived</c:v>
                </c:pt>
                <c:pt idx="3">
                  <c:v>30% - 40% Deprived</c:v>
                </c:pt>
                <c:pt idx="4">
                  <c:v>40% - 50% Deprived</c:v>
                </c:pt>
                <c:pt idx="5">
                  <c:v>50% - 60% Deprived</c:v>
                </c:pt>
                <c:pt idx="6">
                  <c:v>60% - 70% Deprived</c:v>
                </c:pt>
                <c:pt idx="7">
                  <c:v>70% - 80% Deprived</c:v>
                </c:pt>
                <c:pt idx="8">
                  <c:v>80% - 90% Deprived</c:v>
                </c:pt>
                <c:pt idx="9">
                  <c:v>90% - 100% Deprived</c:v>
                </c:pt>
              </c:strCache>
            </c:strRef>
          </c:cat>
          <c:val>
            <c:numRef>
              <c:f>Sheet1!$H$8:$H$17</c:f>
            </c:numRef>
          </c:val>
        </c:ser>
        <c:ser>
          <c:idx val="1"/>
          <c:order val="1"/>
          <c:tx>
            <c:strRef>
              <c:f>Sheet1!$I$7:$I$7</c:f>
              <c:strCache>
                <c:ptCount val="1"/>
              </c:strCache>
            </c:strRef>
          </c:tx>
          <c:spPr>
            <a:solidFill>
              <a:srgbClr val="9934CA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Sheet1!$G$8:$G$17</c:f>
              <c:strCache>
                <c:ptCount val="10"/>
                <c:pt idx="0">
                  <c:v>10% Most Deprived</c:v>
                </c:pt>
                <c:pt idx="1">
                  <c:v>10% - 20% Deprived</c:v>
                </c:pt>
                <c:pt idx="2">
                  <c:v>20% - 30% Deprived</c:v>
                </c:pt>
                <c:pt idx="3">
                  <c:v>30% - 40% Deprived</c:v>
                </c:pt>
                <c:pt idx="4">
                  <c:v>40% - 50% Deprived</c:v>
                </c:pt>
                <c:pt idx="5">
                  <c:v>50% - 60% Deprived</c:v>
                </c:pt>
                <c:pt idx="6">
                  <c:v>60% - 70% Deprived</c:v>
                </c:pt>
                <c:pt idx="7">
                  <c:v>70% - 80% Deprived</c:v>
                </c:pt>
                <c:pt idx="8">
                  <c:v>80% - 90% Deprived</c:v>
                </c:pt>
                <c:pt idx="9">
                  <c:v>90% - 100% Deprived</c:v>
                </c:pt>
              </c:strCache>
            </c:strRef>
          </c:cat>
          <c:val>
            <c:numRef>
              <c:f>Sheet1!$I$8:$I$17</c:f>
              <c:numCache>
                <c:formatCode>0.0%</c:formatCode>
                <c:ptCount val="10"/>
                <c:pt idx="0">
                  <c:v>0.13675213675213677</c:v>
                </c:pt>
                <c:pt idx="1">
                  <c:v>5.6980056980056981E-2</c:v>
                </c:pt>
                <c:pt idx="2">
                  <c:v>9.1168091168091173E-2</c:v>
                </c:pt>
                <c:pt idx="3">
                  <c:v>8.2621082621082614E-2</c:v>
                </c:pt>
                <c:pt idx="4">
                  <c:v>0.11965811965811966</c:v>
                </c:pt>
                <c:pt idx="5">
                  <c:v>0.10256410256410256</c:v>
                </c:pt>
                <c:pt idx="6">
                  <c:v>0.11396011396011396</c:v>
                </c:pt>
                <c:pt idx="7">
                  <c:v>0.10541310541310542</c:v>
                </c:pt>
                <c:pt idx="8">
                  <c:v>5.4131054131054131E-2</c:v>
                </c:pt>
                <c:pt idx="9">
                  <c:v>0.13675213675213677</c:v>
                </c:pt>
              </c:numCache>
            </c:numRef>
          </c:val>
        </c:ser>
        <c:ser>
          <c:idx val="2"/>
          <c:order val="2"/>
          <c:tx>
            <c:strRef>
              <c:f>Sheet1!$J$7:$J$7</c:f>
              <c:strCache>
                <c:ptCount val="1"/>
                <c:pt idx="0">
                  <c:v>Hull Atendees</c:v>
                </c:pt>
              </c:strCache>
            </c:strRef>
          </c:tx>
          <c:spPr>
            <a:solidFill>
              <a:srgbClr val="A6EA4E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Sheet1!$G$8:$G$17</c:f>
              <c:strCache>
                <c:ptCount val="10"/>
                <c:pt idx="0">
                  <c:v>10% Most Deprived</c:v>
                </c:pt>
                <c:pt idx="1">
                  <c:v>10% - 20% Deprived</c:v>
                </c:pt>
                <c:pt idx="2">
                  <c:v>20% - 30% Deprived</c:v>
                </c:pt>
                <c:pt idx="3">
                  <c:v>30% - 40% Deprived</c:v>
                </c:pt>
                <c:pt idx="4">
                  <c:v>40% - 50% Deprived</c:v>
                </c:pt>
                <c:pt idx="5">
                  <c:v>50% - 60% Deprived</c:v>
                </c:pt>
                <c:pt idx="6">
                  <c:v>60% - 70% Deprived</c:v>
                </c:pt>
                <c:pt idx="7">
                  <c:v>70% - 80% Deprived</c:v>
                </c:pt>
                <c:pt idx="8">
                  <c:v>80% - 90% Deprived</c:v>
                </c:pt>
                <c:pt idx="9">
                  <c:v>90% - 100% Deprived</c:v>
                </c:pt>
              </c:strCache>
            </c:strRef>
          </c:cat>
          <c:val>
            <c:numRef>
              <c:f>Sheet1!$J$8:$J$17</c:f>
            </c:numRef>
          </c:val>
        </c:ser>
        <c:ser>
          <c:idx val="3"/>
          <c:order val="3"/>
          <c:tx>
            <c:strRef>
              <c:f>Sheet1!$K$7:$K$7</c:f>
              <c:strCache>
                <c:ptCount val="1"/>
              </c:strCache>
            </c:strRef>
          </c:tx>
          <c:spPr>
            <a:solidFill>
              <a:srgbClr val="A6EA4E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Sheet1!$G$8:$G$17</c:f>
              <c:strCache>
                <c:ptCount val="10"/>
                <c:pt idx="0">
                  <c:v>10% Most Deprived</c:v>
                </c:pt>
                <c:pt idx="1">
                  <c:v>10% - 20% Deprived</c:v>
                </c:pt>
                <c:pt idx="2">
                  <c:v>20% - 30% Deprived</c:v>
                </c:pt>
                <c:pt idx="3">
                  <c:v>30% - 40% Deprived</c:v>
                </c:pt>
                <c:pt idx="4">
                  <c:v>40% - 50% Deprived</c:v>
                </c:pt>
                <c:pt idx="5">
                  <c:v>50% - 60% Deprived</c:v>
                </c:pt>
                <c:pt idx="6">
                  <c:v>60% - 70% Deprived</c:v>
                </c:pt>
                <c:pt idx="7">
                  <c:v>70% - 80% Deprived</c:v>
                </c:pt>
                <c:pt idx="8">
                  <c:v>80% - 90% Deprived</c:v>
                </c:pt>
                <c:pt idx="9">
                  <c:v>90% - 100% Deprived</c:v>
                </c:pt>
              </c:strCache>
            </c:strRef>
          </c:cat>
          <c:val>
            <c:numRef>
              <c:f>Sheet1!$K$8:$K$17</c:f>
              <c:numCache>
                <c:formatCode>0.0%</c:formatCode>
                <c:ptCount val="10"/>
                <c:pt idx="0">
                  <c:v>0.23626373626373626</c:v>
                </c:pt>
                <c:pt idx="1">
                  <c:v>8.2417582417582416E-2</c:v>
                </c:pt>
                <c:pt idx="2">
                  <c:v>0.14285714285714285</c:v>
                </c:pt>
                <c:pt idx="3">
                  <c:v>0.12637362637362637</c:v>
                </c:pt>
                <c:pt idx="4">
                  <c:v>0.15384615384615385</c:v>
                </c:pt>
                <c:pt idx="5">
                  <c:v>9.3406593406593408E-2</c:v>
                </c:pt>
                <c:pt idx="6">
                  <c:v>7.6923076923076927E-2</c:v>
                </c:pt>
                <c:pt idx="7">
                  <c:v>8.2417582417582416E-2</c:v>
                </c:pt>
                <c:pt idx="8">
                  <c:v>5.4945054945054949E-3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91136"/>
        <c:axId val="37300096"/>
      </c:barChart>
      <c:catAx>
        <c:axId val="372911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37300096"/>
        <c:crosses val="autoZero"/>
        <c:auto val="1"/>
        <c:lblAlgn val="ctr"/>
        <c:lblOffset val="100"/>
        <c:noMultiLvlLbl val="0"/>
      </c:catAx>
      <c:valAx>
        <c:axId val="3730009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7291136"/>
        <c:crosses val="autoZero"/>
        <c:crossBetween val="between"/>
      </c:valAx>
      <c:spPr>
        <a:noFill/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chemeClr val="tx1">
              <a:lumMod val="50000"/>
              <a:lumOff val="50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552449</xdr:colOff>
      <xdr:row>39</xdr:row>
      <xdr:rowOff>185737</xdr:rowOff>
    </xdr:from>
    <xdr:to>
      <xdr:col>6</xdr:col>
      <xdr:colOff>1609724</xdr:colOff>
      <xdr:row>65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9524</xdr:colOff>
      <xdr:row>40</xdr:row>
      <xdr:rowOff>23811</xdr:rowOff>
    </xdr:from>
    <xdr:to>
      <xdr:col>18</xdr:col>
      <xdr:colOff>142874</xdr:colOff>
      <xdr:row>66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6"/>
  <sheetViews>
    <sheetView tabSelected="1" workbookViewId="0">
      <selection activeCell="O27" sqref="O27"/>
    </sheetView>
  </sheetViews>
  <sheetFormatPr defaultRowHeight="15" x14ac:dyDescent="0.25"/>
  <cols>
    <col min="2" max="2" width="22" bestFit="1" customWidth="1"/>
    <col min="7" max="7" width="21.5703125" bestFit="1" customWidth="1"/>
    <col min="8" max="8" width="0" hidden="1" customWidth="1"/>
    <col min="9" max="9" width="16.7109375" customWidth="1"/>
    <col min="10" max="10" width="7.140625" hidden="1" customWidth="1"/>
    <col min="11" max="12" width="16.7109375" customWidth="1"/>
    <col min="13" max="13" width="18.140625" bestFit="1" customWidth="1"/>
  </cols>
  <sheetData>
    <row r="2" spans="2:21" x14ac:dyDescent="0.25">
      <c r="B2" s="2" t="s">
        <v>0</v>
      </c>
      <c r="C2" s="3"/>
      <c r="D2" s="3"/>
      <c r="E2" s="3">
        <v>357</v>
      </c>
    </row>
    <row r="3" spans="2:21" x14ac:dyDescent="0.25">
      <c r="B3" s="2" t="s">
        <v>1</v>
      </c>
      <c r="C3" s="3"/>
      <c r="D3" s="3"/>
      <c r="E3" s="3">
        <v>351</v>
      </c>
    </row>
    <row r="4" spans="2:21" x14ac:dyDescent="0.25">
      <c r="B4" s="2" t="s">
        <v>2</v>
      </c>
      <c r="C4" s="3"/>
      <c r="D4" s="3"/>
      <c r="E4" s="4">
        <f>E3/E2</f>
        <v>0.98319327731092432</v>
      </c>
    </row>
    <row r="5" spans="2:21" x14ac:dyDescent="0.25">
      <c r="B5" s="1"/>
    </row>
    <row r="6" spans="2:21" x14ac:dyDescent="0.25">
      <c r="B6" s="1" t="s">
        <v>21</v>
      </c>
      <c r="G6" s="1" t="s">
        <v>24</v>
      </c>
    </row>
    <row r="7" spans="2:21" ht="45.75" thickBot="1" x14ac:dyDescent="0.3">
      <c r="B7" s="1"/>
      <c r="G7" s="39"/>
      <c r="H7" s="40" t="s">
        <v>55</v>
      </c>
      <c r="I7" s="40"/>
      <c r="J7" s="40" t="s">
        <v>56</v>
      </c>
      <c r="K7" s="40"/>
      <c r="L7" s="41" t="s">
        <v>57</v>
      </c>
      <c r="M7" s="41" t="s">
        <v>58</v>
      </c>
    </row>
    <row r="8" spans="2:21" ht="15.75" thickBot="1" x14ac:dyDescent="0.3">
      <c r="B8" s="3"/>
      <c r="C8" s="6" t="s">
        <v>22</v>
      </c>
      <c r="D8" s="6" t="s">
        <v>23</v>
      </c>
      <c r="G8" s="39" t="s">
        <v>25</v>
      </c>
      <c r="H8" s="39">
        <v>48</v>
      </c>
      <c r="I8" s="42">
        <f>H8/351</f>
        <v>0.13675213675213677</v>
      </c>
      <c r="J8" s="39">
        <v>43</v>
      </c>
      <c r="K8" s="42">
        <f>J8/182</f>
        <v>0.23626373626373626</v>
      </c>
      <c r="L8" s="43">
        <v>0.45100000000000001</v>
      </c>
      <c r="M8" s="44">
        <v>-0.215</v>
      </c>
      <c r="R8" s="29"/>
      <c r="S8" s="30" t="s">
        <v>35</v>
      </c>
      <c r="T8" s="38"/>
      <c r="U8" s="31"/>
    </row>
    <row r="9" spans="2:21" ht="15.75" thickBot="1" x14ac:dyDescent="0.3">
      <c r="B9" s="3" t="s">
        <v>8</v>
      </c>
      <c r="C9" s="3">
        <v>182</v>
      </c>
      <c r="D9" s="4">
        <f>C9/351</f>
        <v>0.51851851851851849</v>
      </c>
      <c r="G9" s="39" t="s">
        <v>26</v>
      </c>
      <c r="H9" s="39">
        <v>20</v>
      </c>
      <c r="I9" s="42">
        <f t="shared" ref="I9:I17" si="0">H9/351</f>
        <v>5.6980056980056981E-2</v>
      </c>
      <c r="J9" s="39">
        <v>15</v>
      </c>
      <c r="K9" s="42">
        <f t="shared" ref="K9:K17" si="1">J9/182</f>
        <v>8.2417582417582416E-2</v>
      </c>
      <c r="L9" s="43">
        <v>7.6999999999999999E-2</v>
      </c>
      <c r="M9" s="44">
        <v>6.0000000000000001E-3</v>
      </c>
      <c r="R9" s="32"/>
      <c r="S9" s="33" t="s">
        <v>52</v>
      </c>
      <c r="T9" s="33" t="s">
        <v>53</v>
      </c>
      <c r="U9" s="34" t="s">
        <v>54</v>
      </c>
    </row>
    <row r="10" spans="2:21" ht="15.75" thickBot="1" x14ac:dyDescent="0.3">
      <c r="B10" s="5" t="s">
        <v>6</v>
      </c>
      <c r="C10" s="3">
        <v>138</v>
      </c>
      <c r="D10" s="4">
        <f>C10/351</f>
        <v>0.39316239316239315</v>
      </c>
      <c r="G10" s="39" t="s">
        <v>27</v>
      </c>
      <c r="H10" s="39">
        <v>32</v>
      </c>
      <c r="I10" s="42">
        <f t="shared" si="0"/>
        <v>9.1168091168091173E-2</v>
      </c>
      <c r="J10" s="39">
        <v>26</v>
      </c>
      <c r="K10" s="42">
        <f t="shared" si="1"/>
        <v>0.14285714285714285</v>
      </c>
      <c r="L10" s="43">
        <v>0.11799999999999999</v>
      </c>
      <c r="M10" s="44">
        <v>2.4E-2</v>
      </c>
      <c r="R10" s="35" t="s">
        <v>25</v>
      </c>
      <c r="S10" s="36">
        <v>0.23599999999999999</v>
      </c>
      <c r="T10" s="36">
        <v>0.45100000000000001</v>
      </c>
      <c r="U10" s="37">
        <v>-0.215</v>
      </c>
    </row>
    <row r="11" spans="2:21" ht="15.75" thickBot="1" x14ac:dyDescent="0.3">
      <c r="B11" s="3" t="s">
        <v>12</v>
      </c>
      <c r="C11" s="3">
        <v>9</v>
      </c>
      <c r="D11" s="4">
        <f>C11/351</f>
        <v>2.564102564102564E-2</v>
      </c>
      <c r="G11" s="39" t="s">
        <v>28</v>
      </c>
      <c r="H11" s="39">
        <v>29</v>
      </c>
      <c r="I11" s="42">
        <f t="shared" si="0"/>
        <v>8.2621082621082614E-2</v>
      </c>
      <c r="J11" s="39">
        <v>23</v>
      </c>
      <c r="K11" s="42">
        <f t="shared" si="1"/>
        <v>0.12637362637362637</v>
      </c>
      <c r="L11" s="43">
        <v>0.108</v>
      </c>
      <c r="M11" s="44">
        <v>1.7999999999999999E-2</v>
      </c>
      <c r="R11" s="35" t="s">
        <v>26</v>
      </c>
      <c r="S11" s="36">
        <v>8.2000000000000003E-2</v>
      </c>
      <c r="T11" s="36">
        <v>7.6999999999999999E-2</v>
      </c>
      <c r="U11" s="37">
        <v>6.0000000000000001E-3</v>
      </c>
    </row>
    <row r="12" spans="2:21" ht="15.75" thickBot="1" x14ac:dyDescent="0.3">
      <c r="B12" s="3" t="s">
        <v>11</v>
      </c>
      <c r="C12" s="3">
        <v>5</v>
      </c>
      <c r="D12" s="4">
        <f>C12/351</f>
        <v>1.4245014245014245E-2</v>
      </c>
      <c r="E12" s="1"/>
      <c r="G12" s="39" t="s">
        <v>29</v>
      </c>
      <c r="H12" s="39">
        <v>42</v>
      </c>
      <c r="I12" s="42">
        <f t="shared" si="0"/>
        <v>0.11965811965811966</v>
      </c>
      <c r="J12" s="39">
        <v>28</v>
      </c>
      <c r="K12" s="42">
        <f t="shared" si="1"/>
        <v>0.15384615384615385</v>
      </c>
      <c r="L12" s="43">
        <v>9.7000000000000003E-2</v>
      </c>
      <c r="M12" s="44">
        <v>5.7000000000000002E-2</v>
      </c>
      <c r="R12" s="35" t="s">
        <v>27</v>
      </c>
      <c r="S12" s="36">
        <v>0.14299999999999999</v>
      </c>
      <c r="T12" s="36">
        <v>0.11799999999999999</v>
      </c>
      <c r="U12" s="37">
        <v>2.4E-2</v>
      </c>
    </row>
    <row r="13" spans="2:21" ht="15.75" thickBot="1" x14ac:dyDescent="0.3">
      <c r="B13" s="3" t="s">
        <v>20</v>
      </c>
      <c r="C13" s="3">
        <v>3</v>
      </c>
      <c r="D13" s="4">
        <f>C13/351</f>
        <v>8.5470085470085479E-3</v>
      </c>
      <c r="G13" s="39" t="s">
        <v>30</v>
      </c>
      <c r="H13" s="39">
        <v>36</v>
      </c>
      <c r="I13" s="42">
        <f t="shared" si="0"/>
        <v>0.10256410256410256</v>
      </c>
      <c r="J13" s="39">
        <v>17</v>
      </c>
      <c r="K13" s="42">
        <f t="shared" si="1"/>
        <v>9.3406593406593408E-2</v>
      </c>
      <c r="L13" s="43">
        <v>6.3E-2</v>
      </c>
      <c r="M13" s="44">
        <v>3.1E-2</v>
      </c>
      <c r="R13" s="35" t="s">
        <v>28</v>
      </c>
      <c r="S13" s="36">
        <v>0.126</v>
      </c>
      <c r="T13" s="36">
        <v>0.108</v>
      </c>
      <c r="U13" s="37">
        <v>1.7999999999999999E-2</v>
      </c>
    </row>
    <row r="14" spans="2:21" ht="15.75" thickBot="1" x14ac:dyDescent="0.3">
      <c r="B14" s="3" t="s">
        <v>16</v>
      </c>
      <c r="C14" s="3">
        <v>2</v>
      </c>
      <c r="D14" s="4">
        <f>C14/351</f>
        <v>5.6980056980056983E-3</v>
      </c>
      <c r="G14" s="39" t="s">
        <v>31</v>
      </c>
      <c r="H14" s="39">
        <v>40</v>
      </c>
      <c r="I14" s="42">
        <f t="shared" si="0"/>
        <v>0.11396011396011396</v>
      </c>
      <c r="J14" s="39">
        <v>14</v>
      </c>
      <c r="K14" s="42">
        <f t="shared" si="1"/>
        <v>7.6923076923076927E-2</v>
      </c>
      <c r="L14" s="43">
        <v>4.5999999999999999E-2</v>
      </c>
      <c r="M14" s="44">
        <v>3.1E-2</v>
      </c>
      <c r="R14" s="35" t="s">
        <v>29</v>
      </c>
      <c r="S14" s="36">
        <v>0.154</v>
      </c>
      <c r="T14" s="36">
        <v>9.7000000000000003E-2</v>
      </c>
      <c r="U14" s="37">
        <v>5.7000000000000002E-2</v>
      </c>
    </row>
    <row r="15" spans="2:21" ht="15.75" thickBot="1" x14ac:dyDescent="0.3">
      <c r="B15" s="5" t="s">
        <v>3</v>
      </c>
      <c r="C15" s="3">
        <v>1</v>
      </c>
      <c r="D15" s="4">
        <f>C15/351</f>
        <v>2.8490028490028491E-3</v>
      </c>
      <c r="G15" s="39" t="s">
        <v>32</v>
      </c>
      <c r="H15" s="39">
        <v>37</v>
      </c>
      <c r="I15" s="42">
        <f t="shared" si="0"/>
        <v>0.10541310541310542</v>
      </c>
      <c r="J15" s="39">
        <v>15</v>
      </c>
      <c r="K15" s="42">
        <f t="shared" si="1"/>
        <v>8.2417582417582416E-2</v>
      </c>
      <c r="L15" s="43">
        <v>3.4000000000000002E-2</v>
      </c>
      <c r="M15" s="44">
        <v>4.8000000000000001E-2</v>
      </c>
      <c r="R15" s="35" t="s">
        <v>30</v>
      </c>
      <c r="S15" s="36">
        <v>9.2999999999999999E-2</v>
      </c>
      <c r="T15" s="36">
        <v>6.3E-2</v>
      </c>
      <c r="U15" s="37">
        <v>3.1E-2</v>
      </c>
    </row>
    <row r="16" spans="2:21" ht="15.75" thickBot="1" x14ac:dyDescent="0.3">
      <c r="B16" s="5" t="s">
        <v>4</v>
      </c>
      <c r="C16" s="3">
        <v>1</v>
      </c>
      <c r="D16" s="4">
        <f>C16/351</f>
        <v>2.8490028490028491E-3</v>
      </c>
      <c r="G16" s="39" t="s">
        <v>33</v>
      </c>
      <c r="H16" s="39">
        <v>19</v>
      </c>
      <c r="I16" s="42">
        <f t="shared" si="0"/>
        <v>5.4131054131054131E-2</v>
      </c>
      <c r="J16" s="39">
        <v>1</v>
      </c>
      <c r="K16" s="42">
        <f t="shared" si="1"/>
        <v>5.4945054945054949E-3</v>
      </c>
      <c r="L16" s="43">
        <v>6.0000000000000001E-3</v>
      </c>
      <c r="M16" s="44">
        <v>0</v>
      </c>
      <c r="R16" s="35" t="s">
        <v>31</v>
      </c>
      <c r="S16" s="36">
        <v>7.6999999999999999E-2</v>
      </c>
      <c r="T16" s="36">
        <v>4.5999999999999999E-2</v>
      </c>
      <c r="U16" s="37">
        <v>3.1E-2</v>
      </c>
    </row>
    <row r="17" spans="2:21" ht="15.75" thickBot="1" x14ac:dyDescent="0.3">
      <c r="B17" s="5" t="s">
        <v>5</v>
      </c>
      <c r="C17" s="3">
        <v>1</v>
      </c>
      <c r="D17" s="4">
        <f>C17/351</f>
        <v>2.8490028490028491E-3</v>
      </c>
      <c r="G17" s="39" t="s">
        <v>34</v>
      </c>
      <c r="H17" s="39">
        <v>48</v>
      </c>
      <c r="I17" s="42">
        <f t="shared" si="0"/>
        <v>0.13675213675213677</v>
      </c>
      <c r="J17" s="39">
        <v>0</v>
      </c>
      <c r="K17" s="42">
        <f t="shared" si="1"/>
        <v>0</v>
      </c>
      <c r="L17" s="43">
        <v>0</v>
      </c>
      <c r="M17" s="44">
        <v>0</v>
      </c>
      <c r="R17" s="35" t="s">
        <v>32</v>
      </c>
      <c r="S17" s="36">
        <v>8.2000000000000003E-2</v>
      </c>
      <c r="T17" s="36">
        <v>3.4000000000000002E-2</v>
      </c>
      <c r="U17" s="37">
        <v>4.8000000000000001E-2</v>
      </c>
    </row>
    <row r="18" spans="2:21" ht="15.75" thickBot="1" x14ac:dyDescent="0.3">
      <c r="B18" s="5" t="s">
        <v>7</v>
      </c>
      <c r="C18" s="3">
        <v>1</v>
      </c>
      <c r="D18" s="4">
        <f>C18/351</f>
        <v>2.8490028490028491E-3</v>
      </c>
      <c r="R18" s="35" t="s">
        <v>33</v>
      </c>
      <c r="S18" s="36">
        <v>5.0000000000000001E-3</v>
      </c>
      <c r="T18" s="36">
        <v>6.0000000000000001E-3</v>
      </c>
      <c r="U18" s="37">
        <v>0</v>
      </c>
    </row>
    <row r="19" spans="2:21" ht="15.75" thickBot="1" x14ac:dyDescent="0.3">
      <c r="B19" s="3" t="s">
        <v>9</v>
      </c>
      <c r="C19" s="3">
        <v>1</v>
      </c>
      <c r="D19" s="4">
        <f>C19/351</f>
        <v>2.8490028490028491E-3</v>
      </c>
      <c r="H19" s="25"/>
      <c r="I19" s="25"/>
      <c r="J19" s="25"/>
      <c r="K19" s="25"/>
      <c r="R19" s="35" t="s">
        <v>34</v>
      </c>
      <c r="S19" s="36">
        <v>0</v>
      </c>
      <c r="T19" s="36">
        <v>0</v>
      </c>
      <c r="U19" s="37">
        <v>0</v>
      </c>
    </row>
    <row r="20" spans="2:21" x14ac:dyDescent="0.25">
      <c r="B20" s="3" t="s">
        <v>10</v>
      </c>
      <c r="C20" s="3">
        <v>1</v>
      </c>
      <c r="D20" s="4">
        <f>C20/351</f>
        <v>2.8490028490028491E-3</v>
      </c>
    </row>
    <row r="21" spans="2:21" x14ac:dyDescent="0.25">
      <c r="B21" s="3" t="s">
        <v>13</v>
      </c>
      <c r="C21" s="3">
        <v>1</v>
      </c>
      <c r="D21" s="4">
        <f>C21/351</f>
        <v>2.8490028490028491E-3</v>
      </c>
      <c r="G21" s="1" t="s">
        <v>49</v>
      </c>
    </row>
    <row r="22" spans="2:21" x14ac:dyDescent="0.25">
      <c r="B22" s="3" t="s">
        <v>14</v>
      </c>
      <c r="C22" s="3">
        <v>1</v>
      </c>
      <c r="D22" s="4">
        <f>C22/351</f>
        <v>2.8490028490028491E-3</v>
      </c>
      <c r="H22" s="26" t="s">
        <v>35</v>
      </c>
      <c r="I22" s="27"/>
      <c r="K22" s="2" t="s">
        <v>50</v>
      </c>
      <c r="L22" s="2" t="s">
        <v>51</v>
      </c>
    </row>
    <row r="23" spans="2:21" x14ac:dyDescent="0.25">
      <c r="B23" s="3" t="s">
        <v>15</v>
      </c>
      <c r="C23" s="3">
        <v>1</v>
      </c>
      <c r="D23" s="4">
        <f>C23/351</f>
        <v>2.8490028490028491E-3</v>
      </c>
      <c r="G23" s="3"/>
      <c r="H23" s="6" t="s">
        <v>22</v>
      </c>
      <c r="I23" s="6" t="s">
        <v>23</v>
      </c>
      <c r="K23" s="3"/>
      <c r="L23" s="3"/>
    </row>
    <row r="24" spans="2:21" x14ac:dyDescent="0.25">
      <c r="B24" s="3" t="s">
        <v>17</v>
      </c>
      <c r="C24" s="3">
        <v>1</v>
      </c>
      <c r="D24" s="4">
        <f>C24/351</f>
        <v>2.8490028490028491E-3</v>
      </c>
      <c r="G24" s="9" t="s">
        <v>36</v>
      </c>
      <c r="H24" s="9">
        <v>2</v>
      </c>
      <c r="I24" s="11">
        <f>H24/182</f>
        <v>1.098901098901099E-2</v>
      </c>
      <c r="J24" s="12"/>
      <c r="K24" s="9">
        <v>3499</v>
      </c>
      <c r="L24" s="13">
        <f>H24/K24*1000</f>
        <v>0.5715918833952558</v>
      </c>
    </row>
    <row r="25" spans="2:21" x14ac:dyDescent="0.25">
      <c r="B25" s="3" t="s">
        <v>18</v>
      </c>
      <c r="C25" s="3">
        <v>1</v>
      </c>
      <c r="D25" s="4">
        <f>C25/351</f>
        <v>2.8490028490028491E-3</v>
      </c>
      <c r="G25" s="9" t="s">
        <v>37</v>
      </c>
      <c r="H25" s="9">
        <v>2</v>
      </c>
      <c r="I25" s="11">
        <f t="shared" ref="I25:I36" si="2">H25/182</f>
        <v>1.098901098901099E-2</v>
      </c>
      <c r="J25" s="12"/>
      <c r="K25" s="9">
        <v>3147</v>
      </c>
      <c r="L25" s="13">
        <f t="shared" ref="L25:L36" si="3">H25/K25*1000</f>
        <v>0.63552589768033052</v>
      </c>
    </row>
    <row r="26" spans="2:21" x14ac:dyDescent="0.25">
      <c r="B26" s="3" t="s">
        <v>19</v>
      </c>
      <c r="C26" s="3">
        <v>1</v>
      </c>
      <c r="D26" s="4">
        <f>C26/351</f>
        <v>2.8490028490028491E-3</v>
      </c>
      <c r="G26" s="3" t="s">
        <v>38</v>
      </c>
      <c r="H26" s="3">
        <v>19</v>
      </c>
      <c r="I26" s="4">
        <f t="shared" si="2"/>
        <v>0.1043956043956044</v>
      </c>
      <c r="K26" s="3">
        <v>17575</v>
      </c>
      <c r="L26" s="8">
        <f t="shared" si="3"/>
        <v>1.0810810810810811</v>
      </c>
    </row>
    <row r="27" spans="2:21" x14ac:dyDescent="0.25">
      <c r="D27" s="28">
        <f>SUM(D9:D26)</f>
        <v>0.99999999999999944</v>
      </c>
      <c r="G27" s="3" t="s">
        <v>39</v>
      </c>
      <c r="H27" s="3">
        <v>19</v>
      </c>
      <c r="I27" s="4">
        <f t="shared" si="2"/>
        <v>0.1043956043956044</v>
      </c>
      <c r="K27" s="3">
        <v>17792</v>
      </c>
      <c r="L27" s="8">
        <f t="shared" si="3"/>
        <v>1.0678956834532376</v>
      </c>
    </row>
    <row r="28" spans="2:21" x14ac:dyDescent="0.25">
      <c r="G28" s="9" t="s">
        <v>40</v>
      </c>
      <c r="H28" s="9">
        <v>5</v>
      </c>
      <c r="I28" s="11">
        <f t="shared" si="2"/>
        <v>2.7472527472527472E-2</v>
      </c>
      <c r="J28" s="12"/>
      <c r="K28" s="9">
        <v>8084</v>
      </c>
      <c r="L28" s="13">
        <f t="shared" si="3"/>
        <v>0.61850569025235025</v>
      </c>
    </row>
    <row r="29" spans="2:21" x14ac:dyDescent="0.25">
      <c r="G29" s="3" t="s">
        <v>41</v>
      </c>
      <c r="H29" s="3">
        <v>20</v>
      </c>
      <c r="I29" s="4">
        <f t="shared" si="2"/>
        <v>0.10989010989010989</v>
      </c>
      <c r="K29" s="3">
        <v>10977</v>
      </c>
      <c r="L29" s="8">
        <f t="shared" si="3"/>
        <v>1.8219914366402479</v>
      </c>
    </row>
    <row r="30" spans="2:21" x14ac:dyDescent="0.25">
      <c r="G30" s="10" t="s">
        <v>42</v>
      </c>
      <c r="H30" s="10">
        <v>22</v>
      </c>
      <c r="I30" s="18">
        <f t="shared" si="2"/>
        <v>0.12087912087912088</v>
      </c>
      <c r="J30" s="19"/>
      <c r="K30" s="10">
        <v>5516</v>
      </c>
      <c r="L30" s="20">
        <f t="shared" si="3"/>
        <v>3.9883973894126177</v>
      </c>
    </row>
    <row r="31" spans="2:21" x14ac:dyDescent="0.25">
      <c r="G31" s="3" t="s">
        <v>43</v>
      </c>
      <c r="H31" s="3">
        <v>39</v>
      </c>
      <c r="I31" s="4">
        <f t="shared" si="2"/>
        <v>0.21428571428571427</v>
      </c>
      <c r="K31" s="3">
        <v>19484</v>
      </c>
      <c r="L31" s="8">
        <f t="shared" si="3"/>
        <v>2.0016423732293163</v>
      </c>
    </row>
    <row r="32" spans="2:21" x14ac:dyDescent="0.25">
      <c r="G32" s="10" t="s">
        <v>44</v>
      </c>
      <c r="H32" s="10">
        <v>32</v>
      </c>
      <c r="I32" s="18">
        <f t="shared" si="2"/>
        <v>0.17582417582417584</v>
      </c>
      <c r="J32" s="19"/>
      <c r="K32" s="10">
        <v>10607</v>
      </c>
      <c r="L32" s="20">
        <f t="shared" si="3"/>
        <v>3.0168756481568777</v>
      </c>
    </row>
    <row r="33" spans="7:12" x14ac:dyDescent="0.25">
      <c r="G33" s="9" t="s">
        <v>45</v>
      </c>
      <c r="H33" s="9">
        <v>2</v>
      </c>
      <c r="I33" s="11">
        <f t="shared" si="2"/>
        <v>1.098901098901099E-2</v>
      </c>
      <c r="J33" s="12"/>
      <c r="K33" s="9">
        <v>4890</v>
      </c>
      <c r="L33" s="13">
        <f t="shared" si="3"/>
        <v>0.40899795501022496</v>
      </c>
    </row>
    <row r="34" spans="7:12" x14ac:dyDescent="0.25">
      <c r="G34" s="21" t="s">
        <v>46</v>
      </c>
      <c r="H34" s="21">
        <v>11</v>
      </c>
      <c r="I34" s="22">
        <f t="shared" si="2"/>
        <v>6.043956043956044E-2</v>
      </c>
      <c r="J34" s="23"/>
      <c r="K34" s="21">
        <v>4635</v>
      </c>
      <c r="L34" s="24">
        <f t="shared" si="3"/>
        <v>2.3732470334412081</v>
      </c>
    </row>
    <row r="35" spans="7:12" x14ac:dyDescent="0.25">
      <c r="G35" s="7" t="s">
        <v>47</v>
      </c>
      <c r="H35" s="3">
        <v>9</v>
      </c>
      <c r="I35" s="4">
        <f t="shared" si="2"/>
        <v>4.9450549450549448E-2</v>
      </c>
      <c r="K35" s="3">
        <v>9156</v>
      </c>
      <c r="L35" s="8">
        <f t="shared" si="3"/>
        <v>0.98296199213630397</v>
      </c>
    </row>
    <row r="36" spans="7:12" x14ac:dyDescent="0.25">
      <c r="G36" s="14" t="s">
        <v>48</v>
      </c>
      <c r="H36" s="14">
        <v>0</v>
      </c>
      <c r="I36" s="15">
        <f t="shared" si="2"/>
        <v>0</v>
      </c>
      <c r="J36" s="16"/>
      <c r="K36" s="14">
        <v>1289</v>
      </c>
      <c r="L36" s="17">
        <f t="shared" si="3"/>
        <v>0</v>
      </c>
    </row>
  </sheetData>
  <sortState ref="B9:D26">
    <sortCondition descending="1" ref="C9:C26"/>
  </sortState>
  <mergeCells count="3">
    <mergeCell ref="H7:I7"/>
    <mergeCell ref="J7:K7"/>
    <mergeCell ref="H22:I2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7" ma:contentTypeDescription="Create a new document." ma:contentTypeScope="" ma:versionID="650a5805a8f4832949c60d9316ae5209">
  <xsd:schema xmlns:xsd="http://www.w3.org/2001/XMLSchema" xmlns:xs="http://www.w3.org/2001/XMLSchema" xmlns:p="http://schemas.microsoft.com/office/2006/metadata/properties" xmlns:ns2="80129174-c05c-43cc-8e32-21fcbdfe51bb" xmlns:ns3="958b15ed-c521-4290-b073-2e98d4cc1d7f" targetNamespace="http://schemas.microsoft.com/office/2006/metadata/properties" ma:root="true" ma:fieldsID="6ebc4b8222adc2c1fc5cfad827d59a8e" ns2:_="" ns3:_="">
    <xsd:import namespace="80129174-c05c-43cc-8e32-21fcbdfe51bb"/>
    <xsd:import namespace="958b15ed-c521-4290-b073-2e98d4cc1d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E1B973-F705-4341-8104-2096BA780EC0}"/>
</file>

<file path=customXml/itemProps2.xml><?xml version="1.0" encoding="utf-8"?>
<ds:datastoreItem xmlns:ds="http://schemas.openxmlformats.org/officeDocument/2006/customXml" ds:itemID="{8670D3B8-D5D6-4B14-BDBA-A124F1792DB1}"/>
</file>

<file path=customXml/itemProps3.xml><?xml version="1.0" encoding="utf-8"?>
<ds:datastoreItem xmlns:ds="http://schemas.openxmlformats.org/officeDocument/2006/customXml" ds:itemID="{C5E63A0B-28A4-4BBB-82A0-C2EFC8AEA3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MorfittR2</dc:creator>
  <cp:lastModifiedBy>Unwin Elinor</cp:lastModifiedBy>
  <dcterms:created xsi:type="dcterms:W3CDTF">2016-08-22T12:29:21Z</dcterms:created>
  <dcterms:modified xsi:type="dcterms:W3CDTF">2016-08-23T10:10:26Z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