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G35" i="1" l="1"/>
  <c r="G28" i="1"/>
  <c r="G21" i="1"/>
  <c r="G14" i="1"/>
  <c r="E12" i="1"/>
  <c r="E10" i="1"/>
  <c r="E9" i="1"/>
  <c r="E11" i="1"/>
  <c r="F11" i="1" s="1"/>
  <c r="E20" i="1"/>
  <c r="F20" i="1" s="1"/>
  <c r="E18" i="1"/>
  <c r="E25" i="1"/>
  <c r="E24" i="1"/>
  <c r="E19" i="1"/>
  <c r="F19" i="1" s="1"/>
  <c r="D16" i="1"/>
  <c r="F16" i="1" s="1"/>
  <c r="D9" i="1"/>
  <c r="F9" i="1" s="1"/>
  <c r="D22" i="1"/>
  <c r="F3" i="1"/>
  <c r="F4" i="1"/>
  <c r="F5" i="1"/>
  <c r="F6" i="1"/>
  <c r="G7" i="1" s="1"/>
  <c r="F7" i="1"/>
  <c r="F8" i="1"/>
  <c r="F10" i="1"/>
  <c r="F12" i="1"/>
  <c r="F13" i="1"/>
  <c r="F14" i="1"/>
  <c r="F15" i="1"/>
  <c r="F17" i="1"/>
  <c r="F18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G98" i="1" s="1"/>
  <c r="F99" i="1"/>
  <c r="F100" i="1"/>
  <c r="F101" i="1"/>
  <c r="F102" i="1"/>
  <c r="F103" i="1"/>
  <c r="F104" i="1"/>
  <c r="F105" i="1"/>
  <c r="F2" i="1"/>
  <c r="G105" i="1" l="1"/>
  <c r="G91" i="1"/>
  <c r="G84" i="1"/>
  <c r="G77" i="1"/>
  <c r="G70" i="1"/>
  <c r="G63" i="1"/>
  <c r="G56" i="1"/>
  <c r="G49" i="1"/>
  <c r="G42" i="1"/>
  <c r="E5" i="1"/>
  <c r="E4" i="1"/>
  <c r="H110" i="1" l="1"/>
</calcChain>
</file>

<file path=xl/sharedStrings.xml><?xml version="1.0" encoding="utf-8"?>
<sst xmlns="http://schemas.openxmlformats.org/spreadsheetml/2006/main" count="110" uniqueCount="12">
  <si>
    <t>Monday</t>
  </si>
  <si>
    <t>Tuesday</t>
  </si>
  <si>
    <t>Wednesday</t>
  </si>
  <si>
    <t>Thursday</t>
  </si>
  <si>
    <t>Friday</t>
  </si>
  <si>
    <t>Saturday</t>
  </si>
  <si>
    <t>Sunday</t>
  </si>
  <si>
    <t>Visitors</t>
  </si>
  <si>
    <t>Schools</t>
  </si>
  <si>
    <t>Daily Total</t>
  </si>
  <si>
    <t>Adult Groups</t>
  </si>
  <si>
    <t>Total Visitors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</si>
</sst>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4" xfId="0" applyFont="1" applyBorder="1" applyAlignment="1">
      <alignment horizontal="right" vertical="center"/>
    </xf>
    <xf numFmtId="15" fontId="1" fillId="0" borderId="0" xfId="0" applyNumberFormat="1" applyFont="1" applyAlignment="1">
      <alignment horizontal="left" vertical="center"/>
    </xf>
    <xf numFmtId="15" fontId="1" fillId="0" borderId="1" xfId="0" applyNumberFormat="1" applyFont="1" applyBorder="1" applyAlignment="1">
      <alignment horizontal="left" vertical="center"/>
    </xf>
    <xf numFmtId="15" fontId="1" fillId="0" borderId="3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" fontId="1" fillId="0" borderId="4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/>
    </xf>
    <xf numFmtId="1" fontId="1" fillId="0" borderId="2" xfId="0" applyNumberFormat="1" applyFont="1" applyBorder="1" applyAlignment="1">
      <alignment horizontal="right" vertical="center"/>
    </xf>
    <xf numFmtId="1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1" fillId="2" borderId="0" xfId="0" applyNumberFormat="1" applyFont="1" applyFill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topLeftCell="A85" workbookViewId="0">
      <selection activeCell="E105" sqref="E105"/>
    </sheetView>
  </sheetViews>
  <sheetFormatPr defaultColWidth="8.85546875" defaultRowHeight="16.5" x14ac:dyDescent="0.3"/>
  <cols>
    <col min="1" max="1" width="11.140625" style="2" customWidth="1"/>
    <col min="2" max="2" width="10.85546875" style="7" customWidth="1"/>
    <col min="3" max="3" width="10.140625" style="9" bestFit="1" customWidth="1"/>
    <col min="4" max="4" width="16.140625" style="9" customWidth="1"/>
    <col min="5" max="5" width="12" style="9" customWidth="1"/>
    <col min="6" max="6" width="12.7109375" style="9" customWidth="1"/>
    <col min="7" max="16384" width="8.85546875" style="2"/>
  </cols>
  <sheetData>
    <row r="1" spans="1:7" ht="17.25" thickBot="1" x14ac:dyDescent="0.35">
      <c r="A1" s="2" t="s">
        <v>0</v>
      </c>
      <c r="B1" s="4">
        <v>43003</v>
      </c>
      <c r="C1" s="14" t="s">
        <v>7</v>
      </c>
      <c r="D1" s="14" t="s">
        <v>10</v>
      </c>
      <c r="E1" s="14" t="s">
        <v>8</v>
      </c>
      <c r="F1" s="13" t="s">
        <v>9</v>
      </c>
    </row>
    <row r="2" spans="1:7" ht="17.25" thickBot="1" x14ac:dyDescent="0.35">
      <c r="A2" s="2" t="s">
        <v>1</v>
      </c>
      <c r="B2" s="5">
        <v>43004</v>
      </c>
      <c r="C2" s="10">
        <v>1468</v>
      </c>
      <c r="D2" s="11"/>
      <c r="E2" s="11"/>
      <c r="F2" s="11">
        <f>SUM(C2+D2+E2)</f>
        <v>1468</v>
      </c>
    </row>
    <row r="3" spans="1:7" ht="17.25" thickBot="1" x14ac:dyDescent="0.35">
      <c r="A3" s="2" t="s">
        <v>2</v>
      </c>
      <c r="B3" s="6">
        <v>43005</v>
      </c>
      <c r="C3" s="8">
        <v>1658</v>
      </c>
      <c r="D3" s="11"/>
      <c r="E3" s="11">
        <v>23</v>
      </c>
      <c r="F3" s="11">
        <f t="shared" ref="F3:F66" si="0">SUM(C3+D3+E3)</f>
        <v>1681</v>
      </c>
    </row>
    <row r="4" spans="1:7" ht="17.25" thickBot="1" x14ac:dyDescent="0.35">
      <c r="A4" s="2" t="s">
        <v>3</v>
      </c>
      <c r="B4" s="4">
        <v>43006</v>
      </c>
      <c r="C4" s="3">
        <v>1486</v>
      </c>
      <c r="D4" s="12"/>
      <c r="E4" s="12">
        <f>3+40+3+24+3+22</f>
        <v>95</v>
      </c>
      <c r="F4" s="11">
        <f t="shared" si="0"/>
        <v>1581</v>
      </c>
    </row>
    <row r="5" spans="1:7" ht="17.25" thickBot="1" x14ac:dyDescent="0.35">
      <c r="A5" s="2" t="s">
        <v>4</v>
      </c>
      <c r="B5" s="5">
        <v>43007</v>
      </c>
      <c r="C5" s="3">
        <v>1461</v>
      </c>
      <c r="D5" s="12"/>
      <c r="E5" s="12">
        <f>8+49+9+32+1+6+1+6+1+6+2+8</f>
        <v>129</v>
      </c>
      <c r="F5" s="11">
        <f t="shared" si="0"/>
        <v>1590</v>
      </c>
    </row>
    <row r="6" spans="1:7" ht="17.25" thickBot="1" x14ac:dyDescent="0.35">
      <c r="A6" s="2" t="s">
        <v>5</v>
      </c>
      <c r="B6" s="6">
        <v>43008</v>
      </c>
      <c r="C6" s="3">
        <v>3828</v>
      </c>
      <c r="D6" s="12"/>
      <c r="E6" s="12"/>
      <c r="F6" s="11">
        <f t="shared" si="0"/>
        <v>3828</v>
      </c>
    </row>
    <row r="7" spans="1:7" ht="17.25" thickBot="1" x14ac:dyDescent="0.35">
      <c r="A7" s="2" t="s">
        <v>6</v>
      </c>
      <c r="B7" s="4">
        <v>43009</v>
      </c>
      <c r="C7" s="3">
        <v>1773</v>
      </c>
      <c r="D7" s="12"/>
      <c r="E7" s="12"/>
      <c r="F7" s="11">
        <f t="shared" si="0"/>
        <v>1773</v>
      </c>
      <c r="G7" s="15">
        <f>SUM(F2:F7)</f>
        <v>11921</v>
      </c>
    </row>
    <row r="8" spans="1:7" ht="17.25" thickBot="1" x14ac:dyDescent="0.35">
      <c r="A8" s="2" t="s">
        <v>0</v>
      </c>
      <c r="B8" s="5">
        <v>43010</v>
      </c>
      <c r="C8" s="3">
        <v>1178</v>
      </c>
      <c r="D8" s="12">
        <v>7</v>
      </c>
      <c r="E8" s="12"/>
      <c r="F8" s="11">
        <f t="shared" si="0"/>
        <v>1185</v>
      </c>
    </row>
    <row r="9" spans="1:7" ht="17.25" thickBot="1" x14ac:dyDescent="0.35">
      <c r="A9" s="2" t="s">
        <v>1</v>
      </c>
      <c r="B9" s="6">
        <v>43011</v>
      </c>
      <c r="C9" s="3">
        <v>1169</v>
      </c>
      <c r="D9" s="12">
        <f>16+30</f>
        <v>46</v>
      </c>
      <c r="E9" s="12">
        <f>12+154+7+64</f>
        <v>237</v>
      </c>
      <c r="F9" s="11">
        <f t="shared" si="0"/>
        <v>1452</v>
      </c>
    </row>
    <row r="10" spans="1:7" ht="17.25" thickBot="1" x14ac:dyDescent="0.35">
      <c r="A10" s="2" t="s">
        <v>2</v>
      </c>
      <c r="B10" s="4">
        <v>43012</v>
      </c>
      <c r="C10" s="3">
        <v>1290</v>
      </c>
      <c r="D10" s="12"/>
      <c r="E10" s="12">
        <f>67+7+8</f>
        <v>82</v>
      </c>
      <c r="F10" s="11">
        <f t="shared" si="0"/>
        <v>1372</v>
      </c>
    </row>
    <row r="11" spans="1:7" ht="17.25" thickBot="1" x14ac:dyDescent="0.35">
      <c r="A11" s="2" t="s">
        <v>3</v>
      </c>
      <c r="B11" s="5">
        <v>43013</v>
      </c>
      <c r="C11" s="3">
        <v>1398</v>
      </c>
      <c r="D11" s="12">
        <v>33</v>
      </c>
      <c r="E11" s="12">
        <f>17+8+55</f>
        <v>80</v>
      </c>
      <c r="F11" s="11">
        <f t="shared" si="0"/>
        <v>1511</v>
      </c>
    </row>
    <row r="12" spans="1:7" ht="17.25" thickBot="1" x14ac:dyDescent="0.35">
      <c r="A12" s="2" t="s">
        <v>4</v>
      </c>
      <c r="B12" s="6">
        <v>43014</v>
      </c>
      <c r="C12" s="3">
        <v>1218</v>
      </c>
      <c r="D12" s="12"/>
      <c r="E12" s="12">
        <f>54+29+18+3</f>
        <v>104</v>
      </c>
      <c r="F12" s="11">
        <f t="shared" si="0"/>
        <v>1322</v>
      </c>
    </row>
    <row r="13" spans="1:7" ht="17.25" thickBot="1" x14ac:dyDescent="0.35">
      <c r="A13" s="2" t="s">
        <v>5</v>
      </c>
      <c r="B13" s="4">
        <v>43015</v>
      </c>
      <c r="C13" s="3">
        <v>2743</v>
      </c>
      <c r="D13" s="12"/>
      <c r="E13" s="12"/>
      <c r="F13" s="11">
        <f t="shared" si="0"/>
        <v>2743</v>
      </c>
    </row>
    <row r="14" spans="1:7" ht="17.25" thickBot="1" x14ac:dyDescent="0.35">
      <c r="A14" s="2" t="s">
        <v>6</v>
      </c>
      <c r="B14" s="5">
        <v>43016</v>
      </c>
      <c r="C14" s="3">
        <v>2021</v>
      </c>
      <c r="D14" s="12"/>
      <c r="E14" s="12"/>
      <c r="F14" s="11">
        <f t="shared" si="0"/>
        <v>2021</v>
      </c>
      <c r="G14" s="15">
        <f>SUM(F8:F14)</f>
        <v>11606</v>
      </c>
    </row>
    <row r="15" spans="1:7" ht="17.25" thickBot="1" x14ac:dyDescent="0.35">
      <c r="A15" s="2" t="s">
        <v>0</v>
      </c>
      <c r="B15" s="6">
        <v>43017</v>
      </c>
      <c r="C15" s="3">
        <v>1104</v>
      </c>
      <c r="D15" s="12">
        <v>22</v>
      </c>
      <c r="E15" s="12"/>
      <c r="F15" s="11">
        <f t="shared" si="0"/>
        <v>1126</v>
      </c>
    </row>
    <row r="16" spans="1:7" ht="17.25" thickBot="1" x14ac:dyDescent="0.35">
      <c r="A16" s="2" t="s">
        <v>1</v>
      </c>
      <c r="B16" s="4">
        <v>43018</v>
      </c>
      <c r="C16" s="3">
        <v>1081</v>
      </c>
      <c r="D16" s="12">
        <f>6+24+108</f>
        <v>138</v>
      </c>
      <c r="E16" s="12">
        <v>42</v>
      </c>
      <c r="F16" s="11">
        <f t="shared" si="0"/>
        <v>1261</v>
      </c>
    </row>
    <row r="17" spans="1:10" ht="17.25" thickBot="1" x14ac:dyDescent="0.35">
      <c r="A17" s="2" t="s">
        <v>2</v>
      </c>
      <c r="B17" s="5">
        <v>43019</v>
      </c>
      <c r="C17" s="3">
        <v>1126</v>
      </c>
      <c r="D17" s="12">
        <v>6</v>
      </c>
      <c r="E17" s="12"/>
      <c r="F17" s="11">
        <f t="shared" si="0"/>
        <v>1132</v>
      </c>
    </row>
    <row r="18" spans="1:10" ht="17.25" thickBot="1" x14ac:dyDescent="0.35">
      <c r="A18" s="2" t="s">
        <v>3</v>
      </c>
      <c r="B18" s="6">
        <v>43020</v>
      </c>
      <c r="C18" s="3">
        <v>1394</v>
      </c>
      <c r="D18" s="12"/>
      <c r="E18" s="12">
        <f>17+8</f>
        <v>25</v>
      </c>
      <c r="F18" s="11">
        <f t="shared" si="0"/>
        <v>1419</v>
      </c>
    </row>
    <row r="19" spans="1:10" ht="17.25" thickBot="1" x14ac:dyDescent="0.35">
      <c r="A19" s="2" t="s">
        <v>4</v>
      </c>
      <c r="B19" s="4">
        <v>43021</v>
      </c>
      <c r="C19" s="3">
        <v>1287</v>
      </c>
      <c r="D19" s="12"/>
      <c r="E19" s="12">
        <f>27+16+15</f>
        <v>58</v>
      </c>
      <c r="F19" s="11">
        <f t="shared" si="0"/>
        <v>1345</v>
      </c>
    </row>
    <row r="20" spans="1:10" ht="17.25" thickBot="1" x14ac:dyDescent="0.35">
      <c r="A20" s="2" t="s">
        <v>5</v>
      </c>
      <c r="B20" s="5">
        <v>43022</v>
      </c>
      <c r="C20" s="3">
        <v>2572</v>
      </c>
      <c r="D20" s="12"/>
      <c r="E20" s="12">
        <f>16+12+17</f>
        <v>45</v>
      </c>
      <c r="F20" s="11">
        <f t="shared" si="0"/>
        <v>2617</v>
      </c>
    </row>
    <row r="21" spans="1:10" ht="17.25" thickBot="1" x14ac:dyDescent="0.35">
      <c r="A21" s="2" t="s">
        <v>6</v>
      </c>
      <c r="B21" s="6">
        <v>43023</v>
      </c>
      <c r="C21" s="3">
        <v>1538</v>
      </c>
      <c r="D21" s="12"/>
      <c r="E21" s="12"/>
      <c r="F21" s="11">
        <f t="shared" si="0"/>
        <v>1538</v>
      </c>
      <c r="G21" s="15">
        <f>SUM(F15:F21)</f>
        <v>10438</v>
      </c>
    </row>
    <row r="22" spans="1:10" ht="17.25" thickBot="1" x14ac:dyDescent="0.35">
      <c r="A22" s="2" t="s">
        <v>0</v>
      </c>
      <c r="B22" s="4">
        <v>43024</v>
      </c>
      <c r="C22" s="9">
        <v>1022</v>
      </c>
      <c r="D22" s="9">
        <f>21+8+48+52+50</f>
        <v>179</v>
      </c>
      <c r="E22" s="9">
        <v>31</v>
      </c>
      <c r="F22" s="11">
        <f t="shared" si="0"/>
        <v>1232</v>
      </c>
    </row>
    <row r="23" spans="1:10" ht="17.25" thickBot="1" x14ac:dyDescent="0.35">
      <c r="A23" s="2" t="s">
        <v>1</v>
      </c>
      <c r="B23" s="5">
        <v>43025</v>
      </c>
      <c r="C23" s="9">
        <v>1017</v>
      </c>
      <c r="E23" s="9">
        <v>11</v>
      </c>
      <c r="F23" s="11">
        <f t="shared" si="0"/>
        <v>1028</v>
      </c>
    </row>
    <row r="24" spans="1:10" ht="17.25" thickBot="1" x14ac:dyDescent="0.35">
      <c r="A24" s="2" t="s">
        <v>2</v>
      </c>
      <c r="B24" s="6">
        <v>43026</v>
      </c>
      <c r="C24" s="9">
        <v>1139</v>
      </c>
      <c r="E24" s="9">
        <f>11+65+3+6+1+11</f>
        <v>97</v>
      </c>
      <c r="F24" s="11">
        <f t="shared" si="0"/>
        <v>1236</v>
      </c>
    </row>
    <row r="25" spans="1:10" ht="17.25" thickBot="1" x14ac:dyDescent="0.35">
      <c r="A25" s="2" t="s">
        <v>3</v>
      </c>
      <c r="B25" s="4">
        <v>43027</v>
      </c>
      <c r="C25" s="9">
        <v>1165</v>
      </c>
      <c r="D25" s="9">
        <v>32</v>
      </c>
      <c r="E25" s="9">
        <f>27+28+31</f>
        <v>86</v>
      </c>
      <c r="F25" s="11">
        <f t="shared" si="0"/>
        <v>1283</v>
      </c>
    </row>
    <row r="26" spans="1:10" ht="17.25" thickBot="1" x14ac:dyDescent="0.35">
      <c r="A26" s="2" t="s">
        <v>4</v>
      </c>
      <c r="B26" s="5">
        <v>43028</v>
      </c>
      <c r="C26" s="9">
        <v>1190</v>
      </c>
      <c r="D26" s="9">
        <v>27</v>
      </c>
      <c r="F26" s="11">
        <f t="shared" si="0"/>
        <v>1217</v>
      </c>
      <c r="J26" s="1"/>
    </row>
    <row r="27" spans="1:10" ht="17.25" thickBot="1" x14ac:dyDescent="0.35">
      <c r="A27" s="2" t="s">
        <v>5</v>
      </c>
      <c r="B27" s="6">
        <v>43029</v>
      </c>
      <c r="C27" s="9">
        <v>2558</v>
      </c>
      <c r="D27" s="9">
        <v>10</v>
      </c>
      <c r="E27" s="9">
        <v>13</v>
      </c>
      <c r="F27" s="11">
        <f t="shared" si="0"/>
        <v>2581</v>
      </c>
      <c r="J27" s="1"/>
    </row>
    <row r="28" spans="1:10" ht="17.25" thickBot="1" x14ac:dyDescent="0.35">
      <c r="A28" s="2" t="s">
        <v>6</v>
      </c>
      <c r="B28" s="4">
        <v>43030</v>
      </c>
      <c r="C28" s="9">
        <v>1405</v>
      </c>
      <c r="E28" s="9">
        <v>9</v>
      </c>
      <c r="F28" s="11">
        <f t="shared" si="0"/>
        <v>1414</v>
      </c>
      <c r="G28" s="15">
        <f>SUM(F22:F28)</f>
        <v>9991</v>
      </c>
      <c r="J28" s="1"/>
    </row>
    <row r="29" spans="1:10" ht="17.25" thickBot="1" x14ac:dyDescent="0.35">
      <c r="A29" s="2" t="s">
        <v>0</v>
      </c>
      <c r="B29" s="5">
        <v>43031</v>
      </c>
      <c r="C29" s="9">
        <v>1290</v>
      </c>
      <c r="F29" s="11">
        <f t="shared" si="0"/>
        <v>1290</v>
      </c>
    </row>
    <row r="30" spans="1:10" ht="17.25" thickBot="1" x14ac:dyDescent="0.35">
      <c r="A30" s="2" t="s">
        <v>1</v>
      </c>
      <c r="B30" s="6">
        <v>43032</v>
      </c>
      <c r="C30" s="9">
        <v>1189</v>
      </c>
      <c r="F30" s="11">
        <f t="shared" si="0"/>
        <v>1189</v>
      </c>
    </row>
    <row r="31" spans="1:10" ht="17.25" thickBot="1" x14ac:dyDescent="0.35">
      <c r="A31" s="2" t="s">
        <v>2</v>
      </c>
      <c r="B31" s="4">
        <v>43033</v>
      </c>
      <c r="C31" s="9">
        <v>1184</v>
      </c>
      <c r="D31" s="9">
        <v>7</v>
      </c>
      <c r="E31" s="9">
        <v>28</v>
      </c>
      <c r="F31" s="11">
        <f t="shared" si="0"/>
        <v>1219</v>
      </c>
    </row>
    <row r="32" spans="1:10" ht="17.25" thickBot="1" x14ac:dyDescent="0.35">
      <c r="A32" s="2" t="s">
        <v>3</v>
      </c>
      <c r="B32" s="5">
        <v>43034</v>
      </c>
      <c r="C32" s="9">
        <v>1356</v>
      </c>
      <c r="D32" s="9">
        <v>10</v>
      </c>
      <c r="E32" s="9">
        <v>94</v>
      </c>
      <c r="F32" s="11">
        <f t="shared" si="0"/>
        <v>1460</v>
      </c>
    </row>
    <row r="33" spans="1:7" ht="17.25" thickBot="1" x14ac:dyDescent="0.35">
      <c r="A33" s="2" t="s">
        <v>4</v>
      </c>
      <c r="B33" s="6">
        <v>43035</v>
      </c>
      <c r="C33" s="9">
        <v>1730</v>
      </c>
      <c r="D33" s="9">
        <v>8</v>
      </c>
      <c r="E33" s="9">
        <v>66</v>
      </c>
      <c r="F33" s="11">
        <f t="shared" si="0"/>
        <v>1804</v>
      </c>
    </row>
    <row r="34" spans="1:7" ht="17.25" thickBot="1" x14ac:dyDescent="0.35">
      <c r="A34" s="2" t="s">
        <v>5</v>
      </c>
      <c r="B34" s="4">
        <v>43036</v>
      </c>
      <c r="C34" s="9">
        <v>2735</v>
      </c>
      <c r="F34" s="11">
        <f t="shared" si="0"/>
        <v>2735</v>
      </c>
    </row>
    <row r="35" spans="1:7" ht="17.25" thickBot="1" x14ac:dyDescent="0.35">
      <c r="A35" s="2" t="s">
        <v>6</v>
      </c>
      <c r="B35" s="5">
        <v>43037</v>
      </c>
      <c r="C35" s="9">
        <v>1277</v>
      </c>
      <c r="F35" s="11">
        <f t="shared" si="0"/>
        <v>1277</v>
      </c>
      <c r="G35" s="15">
        <f>SUM(F29:F35)</f>
        <v>10974</v>
      </c>
    </row>
    <row r="36" spans="1:7" ht="17.25" thickBot="1" x14ac:dyDescent="0.35">
      <c r="A36" s="2" t="s">
        <v>0</v>
      </c>
      <c r="B36" s="6">
        <v>43038</v>
      </c>
      <c r="C36" s="9">
        <v>1294</v>
      </c>
      <c r="F36" s="11">
        <f t="shared" si="0"/>
        <v>1294</v>
      </c>
    </row>
    <row r="37" spans="1:7" ht="17.25" thickBot="1" x14ac:dyDescent="0.35">
      <c r="A37" s="2" t="s">
        <v>1</v>
      </c>
      <c r="B37" s="4">
        <v>43039</v>
      </c>
      <c r="C37" s="9">
        <v>966</v>
      </c>
      <c r="D37" s="9">
        <v>11</v>
      </c>
      <c r="F37" s="11">
        <f t="shared" si="0"/>
        <v>977</v>
      </c>
    </row>
    <row r="38" spans="1:7" ht="17.25" thickBot="1" x14ac:dyDescent="0.35">
      <c r="A38" s="2" t="s">
        <v>2</v>
      </c>
      <c r="B38" s="5">
        <v>43040</v>
      </c>
      <c r="C38" s="9">
        <v>1636</v>
      </c>
      <c r="F38" s="11">
        <f t="shared" si="0"/>
        <v>1636</v>
      </c>
    </row>
    <row r="39" spans="1:7" ht="17.25" thickBot="1" x14ac:dyDescent="0.35">
      <c r="A39" s="2" t="s">
        <v>3</v>
      </c>
      <c r="B39" s="6">
        <v>43041</v>
      </c>
      <c r="C39" s="9">
        <v>1494</v>
      </c>
      <c r="D39" s="9">
        <v>40</v>
      </c>
      <c r="F39" s="11">
        <f t="shared" si="0"/>
        <v>1534</v>
      </c>
    </row>
    <row r="40" spans="1:7" ht="17.25" thickBot="1" x14ac:dyDescent="0.35">
      <c r="A40" s="2" t="s">
        <v>4</v>
      </c>
      <c r="B40" s="4">
        <v>43042</v>
      </c>
      <c r="C40" s="9">
        <v>1441</v>
      </c>
      <c r="D40" s="9">
        <v>22</v>
      </c>
      <c r="F40" s="11">
        <f t="shared" si="0"/>
        <v>1463</v>
      </c>
    </row>
    <row r="41" spans="1:7" ht="17.25" thickBot="1" x14ac:dyDescent="0.35">
      <c r="A41" s="2" t="s">
        <v>5</v>
      </c>
      <c r="B41" s="5">
        <v>43043</v>
      </c>
      <c r="C41" s="9">
        <v>2076</v>
      </c>
      <c r="D41" s="9">
        <v>8</v>
      </c>
      <c r="F41" s="11">
        <f t="shared" si="0"/>
        <v>2084</v>
      </c>
    </row>
    <row r="42" spans="1:7" ht="17.25" thickBot="1" x14ac:dyDescent="0.35">
      <c r="A42" s="2" t="s">
        <v>6</v>
      </c>
      <c r="B42" s="6">
        <v>43044</v>
      </c>
      <c r="C42" s="9">
        <v>972</v>
      </c>
      <c r="F42" s="11">
        <f t="shared" si="0"/>
        <v>972</v>
      </c>
      <c r="G42" s="15">
        <f>SUM(F36:F42)</f>
        <v>9960</v>
      </c>
    </row>
    <row r="43" spans="1:7" ht="17.25" thickBot="1" x14ac:dyDescent="0.35">
      <c r="A43" s="2" t="s">
        <v>0</v>
      </c>
      <c r="B43" s="4">
        <v>43045</v>
      </c>
      <c r="C43" s="9">
        <v>647</v>
      </c>
      <c r="D43" s="9">
        <v>22</v>
      </c>
      <c r="E43" s="9">
        <v>79</v>
      </c>
      <c r="F43" s="11">
        <f t="shared" si="0"/>
        <v>748</v>
      </c>
    </row>
    <row r="44" spans="1:7" ht="17.25" thickBot="1" x14ac:dyDescent="0.35">
      <c r="A44" s="2" t="s">
        <v>1</v>
      </c>
      <c r="B44" s="5">
        <v>43046</v>
      </c>
      <c r="C44" s="9">
        <v>743</v>
      </c>
      <c r="D44" s="9">
        <v>200</v>
      </c>
      <c r="F44" s="11">
        <f t="shared" si="0"/>
        <v>943</v>
      </c>
    </row>
    <row r="45" spans="1:7" ht="17.25" thickBot="1" x14ac:dyDescent="0.35">
      <c r="A45" s="2" t="s">
        <v>2</v>
      </c>
      <c r="B45" s="6">
        <v>43047</v>
      </c>
      <c r="C45" s="9">
        <v>764</v>
      </c>
      <c r="E45" s="9">
        <v>58</v>
      </c>
      <c r="F45" s="11">
        <f t="shared" si="0"/>
        <v>822</v>
      </c>
    </row>
    <row r="46" spans="1:7" ht="17.25" thickBot="1" x14ac:dyDescent="0.35">
      <c r="A46" s="2" t="s">
        <v>3</v>
      </c>
      <c r="B46" s="4">
        <v>43048</v>
      </c>
      <c r="C46" s="9">
        <v>886</v>
      </c>
      <c r="D46" s="9">
        <v>23</v>
      </c>
      <c r="E46" s="9">
        <v>78</v>
      </c>
      <c r="F46" s="11">
        <f t="shared" si="0"/>
        <v>987</v>
      </c>
    </row>
    <row r="47" spans="1:7" ht="17.25" thickBot="1" x14ac:dyDescent="0.35">
      <c r="A47" s="2" t="s">
        <v>4</v>
      </c>
      <c r="B47" s="5">
        <v>43049</v>
      </c>
      <c r="C47" s="9">
        <v>834</v>
      </c>
      <c r="E47" s="9">
        <v>69</v>
      </c>
      <c r="F47" s="11">
        <f t="shared" si="0"/>
        <v>903</v>
      </c>
    </row>
    <row r="48" spans="1:7" ht="17.25" thickBot="1" x14ac:dyDescent="0.35">
      <c r="A48" s="2" t="s">
        <v>5</v>
      </c>
      <c r="B48" s="6">
        <v>43050</v>
      </c>
      <c r="C48" s="9">
        <v>2213</v>
      </c>
      <c r="D48" s="9">
        <v>76</v>
      </c>
      <c r="F48" s="11">
        <f t="shared" si="0"/>
        <v>2289</v>
      </c>
    </row>
    <row r="49" spans="1:7" ht="17.25" thickBot="1" x14ac:dyDescent="0.35">
      <c r="A49" s="2" t="s">
        <v>6</v>
      </c>
      <c r="B49" s="4">
        <v>43051</v>
      </c>
      <c r="C49" s="9">
        <v>992</v>
      </c>
      <c r="F49" s="11">
        <f t="shared" si="0"/>
        <v>992</v>
      </c>
      <c r="G49" s="15">
        <f>SUM(F43:F49)</f>
        <v>7684</v>
      </c>
    </row>
    <row r="50" spans="1:7" ht="17.25" thickBot="1" x14ac:dyDescent="0.35">
      <c r="A50" s="2" t="s">
        <v>0</v>
      </c>
      <c r="B50" s="5">
        <v>43052</v>
      </c>
      <c r="C50" s="9">
        <v>623</v>
      </c>
      <c r="E50" s="9">
        <v>165</v>
      </c>
      <c r="F50" s="11">
        <f t="shared" si="0"/>
        <v>788</v>
      </c>
    </row>
    <row r="51" spans="1:7" ht="17.25" thickBot="1" x14ac:dyDescent="0.35">
      <c r="A51" s="2" t="s">
        <v>1</v>
      </c>
      <c r="B51" s="6">
        <v>43053</v>
      </c>
      <c r="C51" s="9">
        <v>673</v>
      </c>
      <c r="E51" s="9">
        <v>61</v>
      </c>
      <c r="F51" s="11">
        <f t="shared" si="0"/>
        <v>734</v>
      </c>
    </row>
    <row r="52" spans="1:7" ht="17.25" thickBot="1" x14ac:dyDescent="0.35">
      <c r="A52" s="2" t="s">
        <v>2</v>
      </c>
      <c r="B52" s="4">
        <v>43054</v>
      </c>
      <c r="C52" s="9">
        <v>728</v>
      </c>
      <c r="D52" s="9">
        <v>30</v>
      </c>
      <c r="E52" s="9">
        <v>34</v>
      </c>
      <c r="F52" s="11">
        <f t="shared" si="0"/>
        <v>792</v>
      </c>
    </row>
    <row r="53" spans="1:7" ht="17.25" thickBot="1" x14ac:dyDescent="0.35">
      <c r="A53" s="2" t="s">
        <v>3</v>
      </c>
      <c r="B53" s="5">
        <v>43055</v>
      </c>
      <c r="C53" s="9">
        <v>1423</v>
      </c>
      <c r="D53" s="9">
        <v>30</v>
      </c>
      <c r="E53" s="9">
        <v>79</v>
      </c>
      <c r="F53" s="11">
        <f t="shared" si="0"/>
        <v>1532</v>
      </c>
    </row>
    <row r="54" spans="1:7" ht="17.25" thickBot="1" x14ac:dyDescent="0.35">
      <c r="A54" s="2" t="s">
        <v>4</v>
      </c>
      <c r="B54" s="6">
        <v>43056</v>
      </c>
      <c r="C54" s="9">
        <v>965</v>
      </c>
      <c r="F54" s="11">
        <f t="shared" si="0"/>
        <v>965</v>
      </c>
    </row>
    <row r="55" spans="1:7" ht="17.25" thickBot="1" x14ac:dyDescent="0.35">
      <c r="A55" s="2" t="s">
        <v>5</v>
      </c>
      <c r="B55" s="4">
        <v>43057</v>
      </c>
      <c r="C55" s="9">
        <v>2106</v>
      </c>
      <c r="F55" s="11">
        <f t="shared" si="0"/>
        <v>2106</v>
      </c>
    </row>
    <row r="56" spans="1:7" ht="17.25" thickBot="1" x14ac:dyDescent="0.35">
      <c r="A56" s="2" t="s">
        <v>6</v>
      </c>
      <c r="B56" s="5">
        <v>43058</v>
      </c>
      <c r="C56" s="9">
        <v>1114</v>
      </c>
      <c r="F56" s="11">
        <f t="shared" si="0"/>
        <v>1114</v>
      </c>
      <c r="G56" s="15">
        <f>SUM(F50:F56)</f>
        <v>8031</v>
      </c>
    </row>
    <row r="57" spans="1:7" ht="17.25" thickBot="1" x14ac:dyDescent="0.35">
      <c r="A57" s="2" t="s">
        <v>0</v>
      </c>
      <c r="B57" s="6">
        <v>43059</v>
      </c>
      <c r="C57" s="9">
        <v>631</v>
      </c>
      <c r="D57" s="9">
        <v>11</v>
      </c>
      <c r="F57" s="11">
        <f t="shared" si="0"/>
        <v>642</v>
      </c>
    </row>
    <row r="58" spans="1:7" ht="17.25" thickBot="1" x14ac:dyDescent="0.35">
      <c r="A58" s="2" t="s">
        <v>1</v>
      </c>
      <c r="B58" s="4">
        <v>43060</v>
      </c>
      <c r="C58" s="9">
        <v>564</v>
      </c>
      <c r="E58" s="9">
        <f>20+40+34+18</f>
        <v>112</v>
      </c>
      <c r="F58" s="11">
        <f t="shared" si="0"/>
        <v>676</v>
      </c>
    </row>
    <row r="59" spans="1:7" ht="17.25" thickBot="1" x14ac:dyDescent="0.35">
      <c r="A59" s="2" t="s">
        <v>2</v>
      </c>
      <c r="B59" s="5">
        <v>43061</v>
      </c>
      <c r="C59" s="9">
        <v>712</v>
      </c>
      <c r="E59" s="9">
        <f>25+22+29</f>
        <v>76</v>
      </c>
      <c r="F59" s="11">
        <f t="shared" si="0"/>
        <v>788</v>
      </c>
    </row>
    <row r="60" spans="1:7" ht="17.25" thickBot="1" x14ac:dyDescent="0.35">
      <c r="A60" s="2" t="s">
        <v>3</v>
      </c>
      <c r="B60" s="6">
        <v>43062</v>
      </c>
      <c r="C60" s="9">
        <v>1212</v>
      </c>
      <c r="D60" s="9">
        <v>7</v>
      </c>
      <c r="E60" s="9">
        <f>20+20+26</f>
        <v>66</v>
      </c>
      <c r="F60" s="11">
        <f t="shared" si="0"/>
        <v>1285</v>
      </c>
    </row>
    <row r="61" spans="1:7" ht="17.25" thickBot="1" x14ac:dyDescent="0.35">
      <c r="A61" s="2" t="s">
        <v>4</v>
      </c>
      <c r="B61" s="4">
        <v>43063</v>
      </c>
      <c r="C61" s="9">
        <v>794</v>
      </c>
      <c r="D61" s="9">
        <v>160</v>
      </c>
      <c r="E61" s="9">
        <f>53+36+13+33</f>
        <v>135</v>
      </c>
      <c r="F61" s="11">
        <f t="shared" si="0"/>
        <v>1089</v>
      </c>
    </row>
    <row r="62" spans="1:7" ht="17.25" thickBot="1" x14ac:dyDescent="0.35">
      <c r="A62" s="2" t="s">
        <v>5</v>
      </c>
      <c r="B62" s="5">
        <v>43064</v>
      </c>
      <c r="C62" s="9">
        <v>2118</v>
      </c>
      <c r="F62" s="11">
        <f t="shared" si="0"/>
        <v>2118</v>
      </c>
    </row>
    <row r="63" spans="1:7" ht="17.25" thickBot="1" x14ac:dyDescent="0.35">
      <c r="A63" s="2" t="s">
        <v>6</v>
      </c>
      <c r="B63" s="6">
        <v>43065</v>
      </c>
      <c r="C63" s="9">
        <v>801</v>
      </c>
      <c r="F63" s="11">
        <f t="shared" si="0"/>
        <v>801</v>
      </c>
      <c r="G63" s="15">
        <f>SUM(F57:F63)</f>
        <v>7399</v>
      </c>
    </row>
    <row r="64" spans="1:7" ht="17.25" thickBot="1" x14ac:dyDescent="0.35">
      <c r="A64" s="2" t="s">
        <v>0</v>
      </c>
      <c r="B64" s="4">
        <v>43066</v>
      </c>
      <c r="C64" s="9">
        <v>694</v>
      </c>
      <c r="D64" s="9">
        <v>22</v>
      </c>
      <c r="F64" s="11">
        <f t="shared" si="0"/>
        <v>716</v>
      </c>
    </row>
    <row r="65" spans="1:7" ht="17.25" thickBot="1" x14ac:dyDescent="0.35">
      <c r="A65" s="2" t="s">
        <v>1</v>
      </c>
      <c r="B65" s="5">
        <v>43067</v>
      </c>
      <c r="C65" s="9">
        <v>656</v>
      </c>
      <c r="E65" s="9">
        <v>58</v>
      </c>
      <c r="F65" s="11">
        <f t="shared" si="0"/>
        <v>714</v>
      </c>
    </row>
    <row r="66" spans="1:7" ht="17.25" thickBot="1" x14ac:dyDescent="0.35">
      <c r="A66" s="2" t="s">
        <v>2</v>
      </c>
      <c r="B66" s="6">
        <v>43068</v>
      </c>
      <c r="C66" s="9">
        <v>592</v>
      </c>
      <c r="D66" s="9">
        <v>89</v>
      </c>
      <c r="E66" s="9">
        <v>85</v>
      </c>
      <c r="F66" s="11">
        <f t="shared" si="0"/>
        <v>766</v>
      </c>
    </row>
    <row r="67" spans="1:7" ht="17.25" thickBot="1" x14ac:dyDescent="0.35">
      <c r="A67" s="2" t="s">
        <v>3</v>
      </c>
      <c r="B67" s="4">
        <v>43069</v>
      </c>
      <c r="C67" s="9">
        <v>646</v>
      </c>
      <c r="D67" s="9">
        <v>72</v>
      </c>
      <c r="F67" s="11">
        <f t="shared" ref="F67:F105" si="1">SUM(C67+D67+E67)</f>
        <v>718</v>
      </c>
    </row>
    <row r="68" spans="1:7" ht="17.25" thickBot="1" x14ac:dyDescent="0.35">
      <c r="A68" s="2" t="s">
        <v>4</v>
      </c>
      <c r="B68" s="5">
        <v>43070</v>
      </c>
      <c r="C68" s="9">
        <v>678</v>
      </c>
      <c r="E68" s="9">
        <v>6</v>
      </c>
      <c r="F68" s="11">
        <f t="shared" si="1"/>
        <v>684</v>
      </c>
    </row>
    <row r="69" spans="1:7" ht="17.25" thickBot="1" x14ac:dyDescent="0.35">
      <c r="A69" s="2" t="s">
        <v>5</v>
      </c>
      <c r="B69" s="6">
        <v>43071</v>
      </c>
      <c r="C69" s="9">
        <v>1430</v>
      </c>
      <c r="D69" s="9">
        <v>149</v>
      </c>
      <c r="F69" s="11">
        <f t="shared" si="1"/>
        <v>1579</v>
      </c>
    </row>
    <row r="70" spans="1:7" ht="17.25" thickBot="1" x14ac:dyDescent="0.35">
      <c r="A70" s="2" t="s">
        <v>6</v>
      </c>
      <c r="B70" s="4">
        <v>43072</v>
      </c>
      <c r="C70" s="9">
        <v>780</v>
      </c>
      <c r="F70" s="11">
        <f t="shared" si="1"/>
        <v>780</v>
      </c>
      <c r="G70" s="15">
        <f>SUM(F64:F70)</f>
        <v>5957</v>
      </c>
    </row>
    <row r="71" spans="1:7" ht="17.25" thickBot="1" x14ac:dyDescent="0.35">
      <c r="A71" s="2" t="s">
        <v>0</v>
      </c>
      <c r="B71" s="5">
        <v>43073</v>
      </c>
      <c r="C71" s="9">
        <v>576</v>
      </c>
      <c r="E71" s="9">
        <v>55</v>
      </c>
      <c r="F71" s="11">
        <f t="shared" si="1"/>
        <v>631</v>
      </c>
    </row>
    <row r="72" spans="1:7" ht="17.25" thickBot="1" x14ac:dyDescent="0.35">
      <c r="A72" s="2" t="s">
        <v>1</v>
      </c>
      <c r="B72" s="6">
        <v>43074</v>
      </c>
      <c r="D72" s="9">
        <v>225</v>
      </c>
      <c r="F72" s="11">
        <f t="shared" si="1"/>
        <v>225</v>
      </c>
    </row>
    <row r="73" spans="1:7" ht="17.25" thickBot="1" x14ac:dyDescent="0.35">
      <c r="A73" s="2" t="s">
        <v>2</v>
      </c>
      <c r="B73" s="4">
        <v>43075</v>
      </c>
      <c r="C73" s="9">
        <v>948</v>
      </c>
      <c r="F73" s="11">
        <f t="shared" si="1"/>
        <v>948</v>
      </c>
    </row>
    <row r="74" spans="1:7" ht="17.25" thickBot="1" x14ac:dyDescent="0.35">
      <c r="A74" s="2" t="s">
        <v>3</v>
      </c>
      <c r="B74" s="5">
        <v>43076</v>
      </c>
      <c r="C74" s="9">
        <v>940</v>
      </c>
      <c r="E74" s="9">
        <v>50</v>
      </c>
      <c r="F74" s="11">
        <f t="shared" si="1"/>
        <v>990</v>
      </c>
    </row>
    <row r="75" spans="1:7" ht="17.25" thickBot="1" x14ac:dyDescent="0.35">
      <c r="A75" s="2" t="s">
        <v>4</v>
      </c>
      <c r="B75" s="6">
        <v>43077</v>
      </c>
      <c r="C75" s="9">
        <v>739</v>
      </c>
      <c r="E75" s="9">
        <v>31</v>
      </c>
      <c r="F75" s="11">
        <f t="shared" si="1"/>
        <v>770</v>
      </c>
    </row>
    <row r="76" spans="1:7" ht="17.25" thickBot="1" x14ac:dyDescent="0.35">
      <c r="A76" s="2" t="s">
        <v>5</v>
      </c>
      <c r="B76" s="4">
        <v>43078</v>
      </c>
      <c r="C76" s="9">
        <v>1482</v>
      </c>
      <c r="D76" s="9">
        <v>21</v>
      </c>
      <c r="F76" s="11">
        <f t="shared" si="1"/>
        <v>1503</v>
      </c>
    </row>
    <row r="77" spans="1:7" ht="17.25" thickBot="1" x14ac:dyDescent="0.35">
      <c r="A77" s="2" t="s">
        <v>6</v>
      </c>
      <c r="B77" s="5">
        <v>43079</v>
      </c>
      <c r="C77" s="9">
        <v>789</v>
      </c>
      <c r="F77" s="11">
        <f t="shared" si="1"/>
        <v>789</v>
      </c>
      <c r="G77" s="15">
        <f>SUM(F71:F77)</f>
        <v>5856</v>
      </c>
    </row>
    <row r="78" spans="1:7" ht="17.25" thickBot="1" x14ac:dyDescent="0.35">
      <c r="A78" s="2" t="s">
        <v>0</v>
      </c>
      <c r="B78" s="6">
        <v>43080</v>
      </c>
      <c r="C78" s="9">
        <v>601</v>
      </c>
      <c r="E78" s="9">
        <v>15</v>
      </c>
      <c r="F78" s="11">
        <f t="shared" si="1"/>
        <v>616</v>
      </c>
    </row>
    <row r="79" spans="1:7" ht="17.25" thickBot="1" x14ac:dyDescent="0.35">
      <c r="A79" s="2" t="s">
        <v>1</v>
      </c>
      <c r="B79" s="4">
        <v>43081</v>
      </c>
      <c r="C79" s="9">
        <v>543</v>
      </c>
      <c r="D79" s="9">
        <v>11</v>
      </c>
      <c r="E79" s="9">
        <v>29</v>
      </c>
      <c r="F79" s="11">
        <f t="shared" si="1"/>
        <v>583</v>
      </c>
    </row>
    <row r="80" spans="1:7" ht="17.25" thickBot="1" x14ac:dyDescent="0.35">
      <c r="A80" s="2" t="s">
        <v>2</v>
      </c>
      <c r="B80" s="5">
        <v>43082</v>
      </c>
      <c r="C80" s="9">
        <v>528</v>
      </c>
      <c r="E80" s="9">
        <v>86</v>
      </c>
      <c r="F80" s="11">
        <f t="shared" si="1"/>
        <v>614</v>
      </c>
    </row>
    <row r="81" spans="1:7" ht="17.25" thickBot="1" x14ac:dyDescent="0.35">
      <c r="A81" s="2" t="s">
        <v>3</v>
      </c>
      <c r="B81" s="6">
        <v>43083</v>
      </c>
      <c r="C81" s="9">
        <v>560</v>
      </c>
      <c r="D81" s="9">
        <v>7</v>
      </c>
      <c r="E81" s="9">
        <v>72</v>
      </c>
      <c r="F81" s="11">
        <f t="shared" si="1"/>
        <v>639</v>
      </c>
    </row>
    <row r="82" spans="1:7" ht="17.25" thickBot="1" x14ac:dyDescent="0.35">
      <c r="A82" s="2" t="s">
        <v>4</v>
      </c>
      <c r="B82" s="4">
        <v>43084</v>
      </c>
      <c r="C82" s="9">
        <v>559</v>
      </c>
      <c r="E82" s="9">
        <v>44</v>
      </c>
      <c r="F82" s="11">
        <f t="shared" si="1"/>
        <v>603</v>
      </c>
    </row>
    <row r="83" spans="1:7" ht="17.25" thickBot="1" x14ac:dyDescent="0.35">
      <c r="A83" s="2" t="s">
        <v>5</v>
      </c>
      <c r="B83" s="5">
        <v>43085</v>
      </c>
      <c r="C83" s="9">
        <v>1228</v>
      </c>
      <c r="F83" s="11">
        <f t="shared" si="1"/>
        <v>1228</v>
      </c>
    </row>
    <row r="84" spans="1:7" ht="17.25" thickBot="1" x14ac:dyDescent="0.35">
      <c r="A84" s="2" t="s">
        <v>6</v>
      </c>
      <c r="B84" s="6">
        <v>43086</v>
      </c>
      <c r="C84" s="9">
        <v>542</v>
      </c>
      <c r="F84" s="11">
        <f t="shared" si="1"/>
        <v>542</v>
      </c>
      <c r="G84" s="15">
        <f>SUM(F78:F84)</f>
        <v>4825</v>
      </c>
    </row>
    <row r="85" spans="1:7" ht="17.25" thickBot="1" x14ac:dyDescent="0.35">
      <c r="A85" s="2" t="s">
        <v>0</v>
      </c>
      <c r="B85" s="4">
        <v>43087</v>
      </c>
      <c r="C85" s="9">
        <v>734</v>
      </c>
      <c r="D85" s="9">
        <v>50</v>
      </c>
      <c r="F85" s="11">
        <f t="shared" si="1"/>
        <v>784</v>
      </c>
    </row>
    <row r="86" spans="1:7" ht="17.25" thickBot="1" x14ac:dyDescent="0.35">
      <c r="A86" s="2" t="s">
        <v>1</v>
      </c>
      <c r="B86" s="5">
        <v>43088</v>
      </c>
      <c r="C86" s="9">
        <v>485</v>
      </c>
      <c r="D86" s="9">
        <v>18</v>
      </c>
      <c r="E86" s="9">
        <v>12</v>
      </c>
      <c r="F86" s="11">
        <f t="shared" si="1"/>
        <v>515</v>
      </c>
    </row>
    <row r="87" spans="1:7" ht="17.25" thickBot="1" x14ac:dyDescent="0.35">
      <c r="A87" s="2" t="s">
        <v>2</v>
      </c>
      <c r="B87" s="6">
        <v>43089</v>
      </c>
      <c r="C87" s="9">
        <v>589</v>
      </c>
      <c r="E87" s="9">
        <v>14</v>
      </c>
      <c r="F87" s="11">
        <f t="shared" si="1"/>
        <v>603</v>
      </c>
    </row>
    <row r="88" spans="1:7" ht="17.25" thickBot="1" x14ac:dyDescent="0.35">
      <c r="A88" s="2" t="s">
        <v>3</v>
      </c>
      <c r="B88" s="4">
        <v>43090</v>
      </c>
      <c r="C88" s="9">
        <v>573</v>
      </c>
      <c r="F88" s="11">
        <f t="shared" si="1"/>
        <v>573</v>
      </c>
    </row>
    <row r="89" spans="1:7" ht="17.25" thickBot="1" x14ac:dyDescent="0.35">
      <c r="A89" s="2" t="s">
        <v>4</v>
      </c>
      <c r="B89" s="5">
        <v>43091</v>
      </c>
      <c r="C89" s="9">
        <v>659</v>
      </c>
      <c r="F89" s="11">
        <f t="shared" si="1"/>
        <v>659</v>
      </c>
    </row>
    <row r="90" spans="1:7" ht="17.25" thickBot="1" x14ac:dyDescent="0.35">
      <c r="A90" s="2" t="s">
        <v>5</v>
      </c>
      <c r="B90" s="6">
        <v>43092</v>
      </c>
      <c r="C90" s="9">
        <v>667</v>
      </c>
      <c r="F90" s="11">
        <f t="shared" si="1"/>
        <v>667</v>
      </c>
    </row>
    <row r="91" spans="1:7" ht="17.25" thickBot="1" x14ac:dyDescent="0.35">
      <c r="A91" s="2" t="s">
        <v>6</v>
      </c>
      <c r="B91" s="4">
        <v>43093</v>
      </c>
      <c r="F91" s="11">
        <f t="shared" si="1"/>
        <v>0</v>
      </c>
      <c r="G91" s="15">
        <f>SUM(F85:F91)</f>
        <v>3801</v>
      </c>
    </row>
    <row r="92" spans="1:7" ht="17.25" thickBot="1" x14ac:dyDescent="0.35">
      <c r="A92" s="2" t="s">
        <v>0</v>
      </c>
      <c r="B92" s="5">
        <v>43094</v>
      </c>
      <c r="F92" s="11">
        <f t="shared" si="1"/>
        <v>0</v>
      </c>
    </row>
    <row r="93" spans="1:7" ht="17.25" thickBot="1" x14ac:dyDescent="0.35">
      <c r="A93" s="2" t="s">
        <v>1</v>
      </c>
      <c r="B93" s="6">
        <v>43095</v>
      </c>
      <c r="F93" s="11">
        <f t="shared" si="1"/>
        <v>0</v>
      </c>
    </row>
    <row r="94" spans="1:7" ht="17.25" thickBot="1" x14ac:dyDescent="0.35">
      <c r="A94" s="2" t="s">
        <v>2</v>
      </c>
      <c r="B94" s="4">
        <v>43096</v>
      </c>
      <c r="F94" s="11">
        <f t="shared" si="1"/>
        <v>0</v>
      </c>
    </row>
    <row r="95" spans="1:7" ht="17.25" thickBot="1" x14ac:dyDescent="0.35">
      <c r="A95" s="2" t="s">
        <v>3</v>
      </c>
      <c r="B95" s="5">
        <v>43097</v>
      </c>
      <c r="F95" s="11">
        <f t="shared" si="1"/>
        <v>0</v>
      </c>
    </row>
    <row r="96" spans="1:7" ht="17.25" thickBot="1" x14ac:dyDescent="0.35">
      <c r="A96" s="2" t="s">
        <v>4</v>
      </c>
      <c r="B96" s="6">
        <v>43098</v>
      </c>
      <c r="C96" s="9">
        <v>1620</v>
      </c>
      <c r="F96" s="11">
        <f t="shared" si="1"/>
        <v>1620</v>
      </c>
    </row>
    <row r="97" spans="1:8" ht="17.25" thickBot="1" x14ac:dyDescent="0.35">
      <c r="A97" s="2" t="s">
        <v>5</v>
      </c>
      <c r="B97" s="4">
        <v>43099</v>
      </c>
      <c r="C97" s="9">
        <v>1743</v>
      </c>
      <c r="F97" s="11">
        <f t="shared" si="1"/>
        <v>1743</v>
      </c>
    </row>
    <row r="98" spans="1:8" ht="17.25" thickBot="1" x14ac:dyDescent="0.35">
      <c r="A98" s="2" t="s">
        <v>6</v>
      </c>
      <c r="B98" s="5">
        <v>43100</v>
      </c>
      <c r="C98" s="9">
        <v>1093</v>
      </c>
      <c r="F98" s="11">
        <f t="shared" si="1"/>
        <v>1093</v>
      </c>
      <c r="G98" s="15">
        <f>SUM(F92+F98)</f>
        <v>1093</v>
      </c>
    </row>
    <row r="99" spans="1:8" ht="17.25" thickBot="1" x14ac:dyDescent="0.35">
      <c r="A99" s="2" t="s">
        <v>0</v>
      </c>
      <c r="B99" s="6">
        <v>43101</v>
      </c>
      <c r="F99" s="11">
        <f t="shared" si="1"/>
        <v>0</v>
      </c>
    </row>
    <row r="100" spans="1:8" ht="17.25" thickBot="1" x14ac:dyDescent="0.35">
      <c r="A100" s="2" t="s">
        <v>1</v>
      </c>
      <c r="B100" s="4">
        <v>43102</v>
      </c>
      <c r="C100" s="9">
        <v>1065</v>
      </c>
      <c r="F100" s="11">
        <f t="shared" si="1"/>
        <v>1065</v>
      </c>
    </row>
    <row r="101" spans="1:8" ht="17.25" thickBot="1" x14ac:dyDescent="0.35">
      <c r="A101" s="2" t="s">
        <v>2</v>
      </c>
      <c r="B101" s="5">
        <v>43103</v>
      </c>
      <c r="C101" s="9">
        <v>1056</v>
      </c>
      <c r="F101" s="11">
        <f t="shared" si="1"/>
        <v>1056</v>
      </c>
    </row>
    <row r="102" spans="1:8" ht="17.25" thickBot="1" x14ac:dyDescent="0.35">
      <c r="A102" s="2" t="s">
        <v>3</v>
      </c>
      <c r="B102" s="6">
        <v>43104</v>
      </c>
      <c r="C102" s="9">
        <v>886</v>
      </c>
      <c r="D102" s="9">
        <v>30</v>
      </c>
      <c r="E102" s="9">
        <v>34</v>
      </c>
      <c r="F102" s="11">
        <f t="shared" si="1"/>
        <v>950</v>
      </c>
    </row>
    <row r="103" spans="1:8" ht="17.25" thickBot="1" x14ac:dyDescent="0.35">
      <c r="A103" s="2" t="s">
        <v>4</v>
      </c>
      <c r="B103" s="4">
        <v>43105</v>
      </c>
      <c r="C103" s="9">
        <v>1097</v>
      </c>
      <c r="D103" s="9">
        <v>30</v>
      </c>
      <c r="F103" s="11">
        <f t="shared" si="1"/>
        <v>1127</v>
      </c>
    </row>
    <row r="104" spans="1:8" ht="17.25" thickBot="1" x14ac:dyDescent="0.35">
      <c r="A104" s="2" t="s">
        <v>5</v>
      </c>
      <c r="B104" s="5">
        <v>43106</v>
      </c>
      <c r="C104" s="9">
        <v>1683</v>
      </c>
      <c r="F104" s="11">
        <f t="shared" si="1"/>
        <v>1683</v>
      </c>
    </row>
    <row r="105" spans="1:8" ht="17.25" thickBot="1" x14ac:dyDescent="0.35">
      <c r="A105" s="2" t="s">
        <v>6</v>
      </c>
      <c r="B105" s="6">
        <v>43107</v>
      </c>
      <c r="C105" s="9">
        <v>845</v>
      </c>
      <c r="F105" s="11">
        <f t="shared" si="1"/>
        <v>845</v>
      </c>
      <c r="G105" s="15">
        <f>SUM(F99:F105)</f>
        <v>6726</v>
      </c>
    </row>
    <row r="109" spans="1:8" x14ac:dyDescent="0.3">
      <c r="H109" s="2" t="s">
        <v>11</v>
      </c>
    </row>
    <row r="110" spans="1:8" x14ac:dyDescent="0.3">
      <c r="H110" s="16">
        <f>SUM(G7+G14+G21+G28+G35+G42+G49+G56+G63+G70+G77+G84+G91+G98+G105)</f>
        <v>116262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BA5334-0998-4540-B260-8ED1C69FFA6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80129174-c05c-43cc-8e32-21fcbdfe51bb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958b15ed-c521-4290-b073-2e98d4cc1d7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8AC087-60AE-4FC5-B4EC-EAE34C5E45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283D7A-52C0-4FE4-8B87-8E8D7B5CBC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Mellor</dc:creator>
  <cp:lastModifiedBy>Jefford Joe</cp:lastModifiedBy>
  <dcterms:created xsi:type="dcterms:W3CDTF">2017-10-19T13:46:12Z</dcterms:created>
  <dcterms:modified xsi:type="dcterms:W3CDTF">2018-01-07T16:01:22Z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