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0" windowWidth="25600" windowHeight="16060" tabRatio="942" activeTab="5"/>
  </bookViews>
  <sheets>
    <sheet name="INTRO" sheetId="6" r:id="rId1"/>
    <sheet name="DATA SUMMARY" sheetId="9" r:id="rId2"/>
    <sheet name="EVENT DELIVERY" sheetId="12" r:id="rId3"/>
    <sheet name="PROJECT DELIVERY TEAM" sheetId="1" r:id="rId4"/>
    <sheet name="AUDIENCES &amp; PARTICIPANTS" sheetId="13" r:id="rId5"/>
    <sheet name="AUDIENCES &amp; PART... - BY TYPE" sheetId="8" r:id="rId6"/>
    <sheet name="ONLINE ENGAGEMENT" sheetId="14" r:id="rId7"/>
    <sheet name="PARTNERS" sheetId="11" r:id="rId8"/>
    <sheet name="Lists" sheetId="4" r:id="rId9"/>
  </sheets>
  <definedNames>
    <definedName name="AudienceAge">Lists!$A$25:$A$43</definedName>
    <definedName name="Disability">Lists!$G$2:$G$4</definedName>
    <definedName name="Ethnicity">Lists!$K$2:$K$20</definedName>
    <definedName name="Free">Lists!$C$25:$C$28</definedName>
    <definedName name="Gender">Lists!$E$2:$E$6</definedName>
    <definedName name="Location">Lists!$E$25:$E$29</definedName>
    <definedName name="PartnerType">Lists!$G$25:$G$31</definedName>
    <definedName name="RelationshipStatus">Lists!#REF!</definedName>
    <definedName name="Role">Lists!$C$2:$C$6</definedName>
    <definedName name="SexualOrientation">Lists!#REF!</definedName>
    <definedName name="Stage">Lists!$I$25:$I$26</definedName>
    <definedName name="TeamAge">Lists!$A$2:$A$16</definedName>
    <definedName name="Yes">Lists!$I$2</definedName>
    <definedName name="YesNo">Lists!$M$2:$M$3</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E7" i="13" l="1"/>
  <c r="E8" i="13"/>
  <c r="E9" i="13"/>
  <c r="E10" i="13"/>
  <c r="E11" i="13"/>
  <c r="E12" i="13"/>
  <c r="E13" i="13"/>
  <c r="E14" i="13"/>
  <c r="E15" i="13"/>
  <c r="E6" i="13"/>
  <c r="E5" i="13"/>
  <c r="B77" i="9"/>
  <c r="B76" i="9"/>
  <c r="C72" i="9"/>
  <c r="B72" i="9"/>
  <c r="C70" i="9"/>
  <c r="B70" i="9"/>
  <c r="C68" i="9"/>
  <c r="B68" i="9"/>
  <c r="C66" i="9"/>
  <c r="B66" i="9"/>
  <c r="C64" i="9"/>
  <c r="B64" i="9"/>
  <c r="C62" i="9"/>
  <c r="B62" i="9"/>
  <c r="F61" i="9"/>
  <c r="F60" i="9"/>
  <c r="C60" i="9"/>
  <c r="B60" i="9"/>
  <c r="F58" i="9"/>
  <c r="F57" i="9"/>
  <c r="F59" i="9"/>
  <c r="C58" i="9"/>
  <c r="B58" i="9"/>
  <c r="C57" i="9"/>
  <c r="B57" i="9"/>
  <c r="C56" i="9"/>
  <c r="B56" i="9"/>
  <c r="C54" i="9"/>
  <c r="B54" i="9"/>
  <c r="C53" i="9"/>
  <c r="B53" i="9"/>
  <c r="C52" i="9"/>
  <c r="B52" i="9"/>
  <c r="C51" i="9"/>
  <c r="B51" i="9"/>
  <c r="C50" i="9"/>
  <c r="B50" i="9"/>
  <c r="G48" i="9"/>
  <c r="F48" i="9"/>
  <c r="C48" i="9"/>
  <c r="B48" i="9"/>
  <c r="G47" i="9"/>
  <c r="F47" i="9"/>
  <c r="C47" i="9"/>
  <c r="B47" i="9"/>
  <c r="G46" i="9"/>
  <c r="F46" i="9"/>
  <c r="C46" i="9"/>
  <c r="B46" i="9"/>
  <c r="G45" i="9"/>
  <c r="F45" i="9"/>
  <c r="C45" i="9"/>
  <c r="B45" i="9"/>
  <c r="G44" i="9"/>
  <c r="F44" i="9"/>
  <c r="C44" i="9"/>
  <c r="B44" i="9"/>
  <c r="G43" i="9"/>
  <c r="F43" i="9"/>
  <c r="C43" i="9"/>
  <c r="B43" i="9"/>
  <c r="G42" i="9"/>
  <c r="F42" i="9"/>
  <c r="C42" i="9"/>
  <c r="B42" i="9"/>
  <c r="G41" i="9"/>
  <c r="F41" i="9"/>
  <c r="C41" i="9"/>
  <c r="B41" i="9"/>
  <c r="G40" i="9"/>
  <c r="F40" i="9"/>
  <c r="C40" i="9"/>
  <c r="B40" i="9"/>
  <c r="G39" i="9"/>
  <c r="F39" i="9"/>
  <c r="C39" i="9"/>
  <c r="B39" i="9"/>
  <c r="G38" i="9"/>
  <c r="F38" i="9"/>
  <c r="C38" i="9"/>
  <c r="B38" i="9"/>
  <c r="G37" i="9"/>
  <c r="F37" i="9"/>
  <c r="C37" i="9"/>
  <c r="B37" i="9"/>
  <c r="G36" i="9"/>
  <c r="F36" i="9"/>
  <c r="C36" i="9"/>
  <c r="B36" i="9"/>
  <c r="G35" i="9"/>
  <c r="F35" i="9"/>
  <c r="C35" i="9"/>
  <c r="B35" i="9"/>
  <c r="G34" i="9"/>
  <c r="F34" i="9"/>
  <c r="C34" i="9"/>
  <c r="B34" i="9"/>
  <c r="G33" i="9"/>
  <c r="F33" i="9"/>
  <c r="C33" i="9"/>
  <c r="G32" i="9"/>
  <c r="F32" i="9"/>
  <c r="C32" i="9"/>
  <c r="G31" i="9"/>
  <c r="F31" i="9"/>
  <c r="C31" i="9"/>
  <c r="G30" i="9"/>
  <c r="F30" i="9"/>
  <c r="C30" i="9"/>
  <c r="C25" i="9"/>
  <c r="B25" i="9"/>
  <c r="C23" i="9"/>
  <c r="B23" i="9"/>
  <c r="C22" i="9"/>
  <c r="B22" i="9"/>
  <c r="F19" i="9"/>
  <c r="G19" i="9"/>
  <c r="H19" i="9"/>
  <c r="F20" i="9"/>
  <c r="G20" i="9"/>
  <c r="H20" i="9"/>
  <c r="H21" i="9"/>
  <c r="G21" i="9"/>
  <c r="F21" i="9"/>
  <c r="C21" i="9"/>
  <c r="B21" i="9"/>
  <c r="C20" i="9"/>
  <c r="B20" i="9"/>
  <c r="C19" i="9"/>
  <c r="B19" i="9"/>
  <c r="H14" i="9"/>
  <c r="H13" i="9"/>
  <c r="H12" i="9"/>
  <c r="H11" i="9"/>
  <c r="H10" i="9"/>
  <c r="H9" i="9"/>
  <c r="U2" i="4"/>
  <c r="U3" i="4"/>
  <c r="U4" i="4"/>
  <c r="U5" i="4"/>
  <c r="U6" i="4"/>
  <c r="U7" i="4"/>
  <c r="U8" i="4"/>
  <c r="U9" i="4"/>
  <c r="U10"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U76" i="4"/>
  <c r="U77" i="4"/>
  <c r="U78" i="4"/>
  <c r="U79" i="4"/>
  <c r="U80" i="4"/>
  <c r="U81" i="4"/>
  <c r="U82" i="4"/>
  <c r="U83" i="4"/>
  <c r="U84" i="4"/>
  <c r="U85" i="4"/>
  <c r="U86" i="4"/>
  <c r="U87" i="4"/>
  <c r="U88" i="4"/>
  <c r="U89" i="4"/>
  <c r="U90" i="4"/>
  <c r="U91" i="4"/>
  <c r="U92" i="4"/>
  <c r="U93" i="4"/>
  <c r="U94" i="4"/>
  <c r="U95" i="4"/>
  <c r="U96" i="4"/>
  <c r="U97" i="4"/>
  <c r="U98" i="4"/>
  <c r="U99" i="4"/>
  <c r="U100" i="4"/>
  <c r="U101" i="4"/>
  <c r="U102" i="4"/>
  <c r="U103" i="4"/>
  <c r="U104" i="4"/>
  <c r="U105" i="4"/>
  <c r="U106" i="4"/>
  <c r="U107" i="4"/>
  <c r="U108" i="4"/>
  <c r="U109" i="4"/>
  <c r="U110" i="4"/>
  <c r="U111" i="4"/>
  <c r="U112" i="4"/>
  <c r="U113" i="4"/>
  <c r="U114" i="4"/>
  <c r="U115" i="4"/>
  <c r="U116" i="4"/>
  <c r="U117" i="4"/>
  <c r="U118" i="4"/>
  <c r="U119" i="4"/>
  <c r="U120" i="4"/>
  <c r="U121" i="4"/>
  <c r="U122" i="4"/>
  <c r="U123" i="4"/>
  <c r="U124" i="4"/>
  <c r="U125" i="4"/>
  <c r="U126" i="4"/>
  <c r="U127" i="4"/>
  <c r="U128" i="4"/>
  <c r="U129" i="4"/>
  <c r="U130" i="4"/>
  <c r="U131" i="4"/>
  <c r="U132" i="4"/>
  <c r="U133" i="4"/>
  <c r="U134" i="4"/>
  <c r="U135" i="4"/>
  <c r="U136" i="4"/>
  <c r="U137" i="4"/>
  <c r="U138" i="4"/>
  <c r="U139" i="4"/>
  <c r="U140" i="4"/>
  <c r="U141" i="4"/>
  <c r="U142" i="4"/>
  <c r="U143" i="4"/>
  <c r="U144" i="4"/>
  <c r="U145" i="4"/>
  <c r="U146" i="4"/>
  <c r="U147" i="4"/>
  <c r="U148" i="4"/>
  <c r="U149" i="4"/>
  <c r="U150" i="4"/>
  <c r="U151" i="4"/>
  <c r="U152" i="4"/>
  <c r="U153" i="4"/>
  <c r="U154" i="4"/>
  <c r="U155" i="4"/>
  <c r="U156" i="4"/>
  <c r="U157" i="4"/>
  <c r="U158" i="4"/>
  <c r="U159" i="4"/>
  <c r="U160" i="4"/>
  <c r="U161" i="4"/>
  <c r="U162" i="4"/>
  <c r="U163" i="4"/>
  <c r="U164" i="4"/>
  <c r="U165" i="4"/>
  <c r="U166" i="4"/>
  <c r="U167" i="4"/>
  <c r="U168" i="4"/>
  <c r="U169" i="4"/>
  <c r="U170" i="4"/>
  <c r="U171" i="4"/>
  <c r="U172" i="4"/>
  <c r="U173" i="4"/>
  <c r="U174" i="4"/>
  <c r="U175" i="4"/>
  <c r="U176" i="4"/>
  <c r="U177" i="4"/>
  <c r="U178" i="4"/>
  <c r="U179" i="4"/>
  <c r="U180" i="4"/>
  <c r="U181" i="4"/>
  <c r="U182" i="4"/>
  <c r="U183" i="4"/>
  <c r="U184" i="4"/>
  <c r="U185" i="4"/>
  <c r="U186" i="4"/>
  <c r="U187" i="4"/>
  <c r="U188" i="4"/>
  <c r="U189" i="4"/>
  <c r="U190" i="4"/>
  <c r="U191" i="4"/>
  <c r="U192" i="4"/>
  <c r="U193" i="4"/>
  <c r="U194" i="4"/>
  <c r="U195" i="4"/>
  <c r="U196" i="4"/>
  <c r="U197" i="4"/>
  <c r="U198" i="4"/>
  <c r="U199" i="4"/>
  <c r="U200" i="4"/>
  <c r="F52" i="9"/>
  <c r="F53" i="9"/>
  <c r="T2" i="4"/>
  <c r="T3" i="4"/>
  <c r="T4" i="4"/>
  <c r="T5" i="4"/>
  <c r="T6" i="4"/>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 r="T69" i="4"/>
  <c r="T70" i="4"/>
  <c r="T71" i="4"/>
  <c r="T72" i="4"/>
  <c r="T73" i="4"/>
  <c r="T74" i="4"/>
  <c r="T75" i="4"/>
  <c r="T76" i="4"/>
  <c r="T77" i="4"/>
  <c r="T78" i="4"/>
  <c r="T79" i="4"/>
  <c r="T80" i="4"/>
  <c r="T81" i="4"/>
  <c r="T82" i="4"/>
  <c r="T83" i="4"/>
  <c r="T84" i="4"/>
  <c r="T85" i="4"/>
  <c r="T86" i="4"/>
  <c r="T87" i="4"/>
  <c r="T88" i="4"/>
  <c r="T89" i="4"/>
  <c r="T90" i="4"/>
  <c r="T91" i="4"/>
  <c r="T92" i="4"/>
  <c r="T93" i="4"/>
  <c r="T94" i="4"/>
  <c r="T95" i="4"/>
  <c r="T96" i="4"/>
  <c r="T97" i="4"/>
  <c r="T98" i="4"/>
  <c r="T99" i="4"/>
  <c r="T100" i="4"/>
  <c r="T101" i="4"/>
  <c r="T102" i="4"/>
  <c r="T103" i="4"/>
  <c r="T104" i="4"/>
  <c r="T105" i="4"/>
  <c r="T106" i="4"/>
  <c r="T107" i="4"/>
  <c r="T108" i="4"/>
  <c r="T109" i="4"/>
  <c r="T110" i="4"/>
  <c r="T111" i="4"/>
  <c r="T112" i="4"/>
  <c r="T113" i="4"/>
  <c r="T114" i="4"/>
  <c r="T115" i="4"/>
  <c r="T116" i="4"/>
  <c r="T117" i="4"/>
  <c r="T118" i="4"/>
  <c r="T119" i="4"/>
  <c r="T120" i="4"/>
  <c r="T121" i="4"/>
  <c r="T122" i="4"/>
  <c r="T123" i="4"/>
  <c r="T124" i="4"/>
  <c r="T125" i="4"/>
  <c r="T126" i="4"/>
  <c r="T127" i="4"/>
  <c r="T128" i="4"/>
  <c r="T129" i="4"/>
  <c r="T130" i="4"/>
  <c r="T131" i="4"/>
  <c r="T132" i="4"/>
  <c r="T133" i="4"/>
  <c r="T134" i="4"/>
  <c r="T135" i="4"/>
  <c r="T136" i="4"/>
  <c r="T137" i="4"/>
  <c r="T138" i="4"/>
  <c r="T139" i="4"/>
  <c r="T140" i="4"/>
  <c r="T141" i="4"/>
  <c r="T142" i="4"/>
  <c r="T143" i="4"/>
  <c r="T144" i="4"/>
  <c r="T145" i="4"/>
  <c r="T146" i="4"/>
  <c r="T147" i="4"/>
  <c r="T148" i="4"/>
  <c r="T149" i="4"/>
  <c r="T150" i="4"/>
  <c r="T151" i="4"/>
  <c r="T152" i="4"/>
  <c r="T153" i="4"/>
  <c r="T154" i="4"/>
  <c r="T155" i="4"/>
  <c r="T156" i="4"/>
  <c r="T157" i="4"/>
  <c r="T158" i="4"/>
  <c r="T159" i="4"/>
  <c r="T160" i="4"/>
  <c r="T161" i="4"/>
  <c r="T162" i="4"/>
  <c r="T163" i="4"/>
  <c r="T164" i="4"/>
  <c r="T165" i="4"/>
  <c r="T166" i="4"/>
  <c r="T167" i="4"/>
  <c r="T168" i="4"/>
  <c r="T169" i="4"/>
  <c r="T170" i="4"/>
  <c r="T171" i="4"/>
  <c r="T172" i="4"/>
  <c r="T173" i="4"/>
  <c r="T174" i="4"/>
  <c r="T175" i="4"/>
  <c r="T176" i="4"/>
  <c r="T177" i="4"/>
  <c r="T178" i="4"/>
  <c r="T179" i="4"/>
  <c r="T180" i="4"/>
  <c r="T181" i="4"/>
  <c r="T182" i="4"/>
  <c r="T183" i="4"/>
  <c r="T184" i="4"/>
  <c r="T185" i="4"/>
  <c r="T186" i="4"/>
  <c r="T187" i="4"/>
  <c r="T188" i="4"/>
  <c r="T189" i="4"/>
  <c r="T190" i="4"/>
  <c r="T191" i="4"/>
  <c r="T192" i="4"/>
  <c r="T193" i="4"/>
  <c r="T194" i="4"/>
  <c r="T195" i="4"/>
  <c r="T196" i="4"/>
  <c r="T197" i="4"/>
  <c r="T198" i="4"/>
  <c r="T199" i="4"/>
  <c r="T200" i="4"/>
  <c r="B9" i="9"/>
  <c r="B10" i="9"/>
  <c r="V2" i="4"/>
  <c r="V3" i="4"/>
  <c r="V4" i="4"/>
  <c r="V5" i="4"/>
  <c r="V6" i="4"/>
  <c r="V7" i="4"/>
  <c r="V8" i="4"/>
  <c r="V9" i="4"/>
  <c r="V10" i="4"/>
  <c r="V11" i="4"/>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V52" i="4"/>
  <c r="V53" i="4"/>
  <c r="V54" i="4"/>
  <c r="V55" i="4"/>
  <c r="V56" i="4"/>
  <c r="V57" i="4"/>
  <c r="V58" i="4"/>
  <c r="V59" i="4"/>
  <c r="V60" i="4"/>
  <c r="V61" i="4"/>
  <c r="V62" i="4"/>
  <c r="V63" i="4"/>
  <c r="V64" i="4"/>
  <c r="V65" i="4"/>
  <c r="V66" i="4"/>
  <c r="V67" i="4"/>
  <c r="V68" i="4"/>
  <c r="V69" i="4"/>
  <c r="V70" i="4"/>
  <c r="V71" i="4"/>
  <c r="V72" i="4"/>
  <c r="V73" i="4"/>
  <c r="V74" i="4"/>
  <c r="V75" i="4"/>
  <c r="V76" i="4"/>
  <c r="V77" i="4"/>
  <c r="V78" i="4"/>
  <c r="V79" i="4"/>
  <c r="V80" i="4"/>
  <c r="V81" i="4"/>
  <c r="V82" i="4"/>
  <c r="V83" i="4"/>
  <c r="V84" i="4"/>
  <c r="V85" i="4"/>
  <c r="V86" i="4"/>
  <c r="V87" i="4"/>
  <c r="V88" i="4"/>
  <c r="V89" i="4"/>
  <c r="V90" i="4"/>
  <c r="V91" i="4"/>
  <c r="V92" i="4"/>
  <c r="V93" i="4"/>
  <c r="V94" i="4"/>
  <c r="V95" i="4"/>
  <c r="V96" i="4"/>
  <c r="V97" i="4"/>
  <c r="V98" i="4"/>
  <c r="V99" i="4"/>
  <c r="V100" i="4"/>
  <c r="V101" i="4"/>
  <c r="V102" i="4"/>
  <c r="V103" i="4"/>
  <c r="V104" i="4"/>
  <c r="V105" i="4"/>
  <c r="V106" i="4"/>
  <c r="V107" i="4"/>
  <c r="V108" i="4"/>
  <c r="V109" i="4"/>
  <c r="V110" i="4"/>
  <c r="V111" i="4"/>
  <c r="V112" i="4"/>
  <c r="V113" i="4"/>
  <c r="V114" i="4"/>
  <c r="V115" i="4"/>
  <c r="V116" i="4"/>
  <c r="V117" i="4"/>
  <c r="V118" i="4"/>
  <c r="V119" i="4"/>
  <c r="V120" i="4"/>
  <c r="V121" i="4"/>
  <c r="V122" i="4"/>
  <c r="V123" i="4"/>
  <c r="V124" i="4"/>
  <c r="V125" i="4"/>
  <c r="V126" i="4"/>
  <c r="V127" i="4"/>
  <c r="V128" i="4"/>
  <c r="V129" i="4"/>
  <c r="V130" i="4"/>
  <c r="V131" i="4"/>
  <c r="V132" i="4"/>
  <c r="V133" i="4"/>
  <c r="V134" i="4"/>
  <c r="V135" i="4"/>
  <c r="V136" i="4"/>
  <c r="V137" i="4"/>
  <c r="V138" i="4"/>
  <c r="V139" i="4"/>
  <c r="V140" i="4"/>
  <c r="V141" i="4"/>
  <c r="V142" i="4"/>
  <c r="V143" i="4"/>
  <c r="V144" i="4"/>
  <c r="V145" i="4"/>
  <c r="V146" i="4"/>
  <c r="V147" i="4"/>
  <c r="V148" i="4"/>
  <c r="V149" i="4"/>
  <c r="V150" i="4"/>
  <c r="V151" i="4"/>
  <c r="V152" i="4"/>
  <c r="V153" i="4"/>
  <c r="V154" i="4"/>
  <c r="V155" i="4"/>
  <c r="V156" i="4"/>
  <c r="V157" i="4"/>
  <c r="V158" i="4"/>
  <c r="V159" i="4"/>
  <c r="V160" i="4"/>
  <c r="V161" i="4"/>
  <c r="V162" i="4"/>
  <c r="V163" i="4"/>
  <c r="V164" i="4"/>
  <c r="V165" i="4"/>
  <c r="V166" i="4"/>
  <c r="V167" i="4"/>
  <c r="V168" i="4"/>
  <c r="V169" i="4"/>
  <c r="V170" i="4"/>
  <c r="V171" i="4"/>
  <c r="V172" i="4"/>
  <c r="V173" i="4"/>
  <c r="V174" i="4"/>
  <c r="V175" i="4"/>
  <c r="V176" i="4"/>
  <c r="V177" i="4"/>
  <c r="V178" i="4"/>
  <c r="V179" i="4"/>
  <c r="V180" i="4"/>
  <c r="V181" i="4"/>
  <c r="V182" i="4"/>
  <c r="V183" i="4"/>
  <c r="V184" i="4"/>
  <c r="V185" i="4"/>
  <c r="V186" i="4"/>
  <c r="V187" i="4"/>
  <c r="V188" i="4"/>
  <c r="V189" i="4"/>
  <c r="V190" i="4"/>
  <c r="V191" i="4"/>
  <c r="V192" i="4"/>
  <c r="V193" i="4"/>
  <c r="V194" i="4"/>
  <c r="V195" i="4"/>
  <c r="V196" i="4"/>
  <c r="V197" i="4"/>
  <c r="V198" i="4"/>
  <c r="V199" i="4"/>
  <c r="V200" i="4"/>
  <c r="G52" i="9"/>
  <c r="G53" i="9"/>
  <c r="W2" i="4"/>
  <c r="W3" i="4"/>
  <c r="W4" i="4"/>
  <c r="W5" i="4"/>
  <c r="W6" i="4"/>
  <c r="W7" i="4"/>
  <c r="W8" i="4"/>
  <c r="W9" i="4"/>
  <c r="W10" i="4"/>
  <c r="W11" i="4"/>
  <c r="W12" i="4"/>
  <c r="W13" i="4"/>
  <c r="W14" i="4"/>
  <c r="W15" i="4"/>
  <c r="W16" i="4"/>
  <c r="W17" i="4"/>
  <c r="W18" i="4"/>
  <c r="W19" i="4"/>
  <c r="W20" i="4"/>
  <c r="W21" i="4"/>
  <c r="W22" i="4"/>
  <c r="W23" i="4"/>
  <c r="W24" i="4"/>
  <c r="W25" i="4"/>
  <c r="W26" i="4"/>
  <c r="W27" i="4"/>
  <c r="W28" i="4"/>
  <c r="W29" i="4"/>
  <c r="W30" i="4"/>
  <c r="W31" i="4"/>
  <c r="W32" i="4"/>
  <c r="W33" i="4"/>
  <c r="W34" i="4"/>
  <c r="W35" i="4"/>
  <c r="W36" i="4"/>
  <c r="W37" i="4"/>
  <c r="W38" i="4"/>
  <c r="W39" i="4"/>
  <c r="W40" i="4"/>
  <c r="W41" i="4"/>
  <c r="W42" i="4"/>
  <c r="W43" i="4"/>
  <c r="W44" i="4"/>
  <c r="W45" i="4"/>
  <c r="W46" i="4"/>
  <c r="W47" i="4"/>
  <c r="W48" i="4"/>
  <c r="W49" i="4"/>
  <c r="W50" i="4"/>
  <c r="W51" i="4"/>
  <c r="W52" i="4"/>
  <c r="W53" i="4"/>
  <c r="W54" i="4"/>
  <c r="W55" i="4"/>
  <c r="W56" i="4"/>
  <c r="W57" i="4"/>
  <c r="W58" i="4"/>
  <c r="W59" i="4"/>
  <c r="W60" i="4"/>
  <c r="W61" i="4"/>
  <c r="W62" i="4"/>
  <c r="W63" i="4"/>
  <c r="W64" i="4"/>
  <c r="W65" i="4"/>
  <c r="W66" i="4"/>
  <c r="W67" i="4"/>
  <c r="W68" i="4"/>
  <c r="W69" i="4"/>
  <c r="W70" i="4"/>
  <c r="W71" i="4"/>
  <c r="W72" i="4"/>
  <c r="W73" i="4"/>
  <c r="W74" i="4"/>
  <c r="W75" i="4"/>
  <c r="W76" i="4"/>
  <c r="W77" i="4"/>
  <c r="W78" i="4"/>
  <c r="W79" i="4"/>
  <c r="W80" i="4"/>
  <c r="W81" i="4"/>
  <c r="W82" i="4"/>
  <c r="W83" i="4"/>
  <c r="W84" i="4"/>
  <c r="W85" i="4"/>
  <c r="W86" i="4"/>
  <c r="W87" i="4"/>
  <c r="W88" i="4"/>
  <c r="W89" i="4"/>
  <c r="W90" i="4"/>
  <c r="W91" i="4"/>
  <c r="W92" i="4"/>
  <c r="W93" i="4"/>
  <c r="W94" i="4"/>
  <c r="W95" i="4"/>
  <c r="W96" i="4"/>
  <c r="W97" i="4"/>
  <c r="W98" i="4"/>
  <c r="W99" i="4"/>
  <c r="W100" i="4"/>
  <c r="W101" i="4"/>
  <c r="W102" i="4"/>
  <c r="W103" i="4"/>
  <c r="W104" i="4"/>
  <c r="W105" i="4"/>
  <c r="W106" i="4"/>
  <c r="W107" i="4"/>
  <c r="W108" i="4"/>
  <c r="W109" i="4"/>
  <c r="W110" i="4"/>
  <c r="W111" i="4"/>
  <c r="W112" i="4"/>
  <c r="W113" i="4"/>
  <c r="W114" i="4"/>
  <c r="W115" i="4"/>
  <c r="W116" i="4"/>
  <c r="W117" i="4"/>
  <c r="W118" i="4"/>
  <c r="W119" i="4"/>
  <c r="W120" i="4"/>
  <c r="W121" i="4"/>
  <c r="W122" i="4"/>
  <c r="W123" i="4"/>
  <c r="W124" i="4"/>
  <c r="W125" i="4"/>
  <c r="W126" i="4"/>
  <c r="W127" i="4"/>
  <c r="W128" i="4"/>
  <c r="W129" i="4"/>
  <c r="W130" i="4"/>
  <c r="W131" i="4"/>
  <c r="W132" i="4"/>
  <c r="W133" i="4"/>
  <c r="W134" i="4"/>
  <c r="W135" i="4"/>
  <c r="W136" i="4"/>
  <c r="W137" i="4"/>
  <c r="W138" i="4"/>
  <c r="W139" i="4"/>
  <c r="W140" i="4"/>
  <c r="W141" i="4"/>
  <c r="W142" i="4"/>
  <c r="W143" i="4"/>
  <c r="W144" i="4"/>
  <c r="W145" i="4"/>
  <c r="W146" i="4"/>
  <c r="W147" i="4"/>
  <c r="W148" i="4"/>
  <c r="W149" i="4"/>
  <c r="W150" i="4"/>
  <c r="W151" i="4"/>
  <c r="W152" i="4"/>
  <c r="W153" i="4"/>
  <c r="W154" i="4"/>
  <c r="W155" i="4"/>
  <c r="W156" i="4"/>
  <c r="W157" i="4"/>
  <c r="W158" i="4"/>
  <c r="W159" i="4"/>
  <c r="W160" i="4"/>
  <c r="W161" i="4"/>
  <c r="W162" i="4"/>
  <c r="W163" i="4"/>
  <c r="W164" i="4"/>
  <c r="W165" i="4"/>
  <c r="W166" i="4"/>
  <c r="W167" i="4"/>
  <c r="W168" i="4"/>
  <c r="W169" i="4"/>
  <c r="W170" i="4"/>
  <c r="W171" i="4"/>
  <c r="W172" i="4"/>
  <c r="W173" i="4"/>
  <c r="W174" i="4"/>
  <c r="W175" i="4"/>
  <c r="W176" i="4"/>
  <c r="W177" i="4"/>
  <c r="W178" i="4"/>
  <c r="W179" i="4"/>
  <c r="W180" i="4"/>
  <c r="W181" i="4"/>
  <c r="W182" i="4"/>
  <c r="W183" i="4"/>
  <c r="W184" i="4"/>
  <c r="W185" i="4"/>
  <c r="W186" i="4"/>
  <c r="W187" i="4"/>
  <c r="W188" i="4"/>
  <c r="W189" i="4"/>
  <c r="W190" i="4"/>
  <c r="W191" i="4"/>
  <c r="W192" i="4"/>
  <c r="W193" i="4"/>
  <c r="W194" i="4"/>
  <c r="W195" i="4"/>
  <c r="W196" i="4"/>
  <c r="W197" i="4"/>
  <c r="W198" i="4"/>
  <c r="W199" i="4"/>
  <c r="W200" i="4"/>
  <c r="B82" i="9"/>
  <c r="X2" i="4"/>
  <c r="X3" i="4"/>
  <c r="X4" i="4"/>
  <c r="X5" i="4"/>
  <c r="X6" i="4"/>
  <c r="X7" i="4"/>
  <c r="X8" i="4"/>
  <c r="X9" i="4"/>
  <c r="X10" i="4"/>
  <c r="X11" i="4"/>
  <c r="X12" i="4"/>
  <c r="X13" i="4"/>
  <c r="X14" i="4"/>
  <c r="X15" i="4"/>
  <c r="X16" i="4"/>
  <c r="X17" i="4"/>
  <c r="X18" i="4"/>
  <c r="X19" i="4"/>
  <c r="X20" i="4"/>
  <c r="X21" i="4"/>
  <c r="X22" i="4"/>
  <c r="X23" i="4"/>
  <c r="X24" i="4"/>
  <c r="X25" i="4"/>
  <c r="X26" i="4"/>
  <c r="X27" i="4"/>
  <c r="X28" i="4"/>
  <c r="X29" i="4"/>
  <c r="X30" i="4"/>
  <c r="X31" i="4"/>
  <c r="X32" i="4"/>
  <c r="X33" i="4"/>
  <c r="X34" i="4"/>
  <c r="X35" i="4"/>
  <c r="X36" i="4"/>
  <c r="X37" i="4"/>
  <c r="X38" i="4"/>
  <c r="X39" i="4"/>
  <c r="X40" i="4"/>
  <c r="X41" i="4"/>
  <c r="X42" i="4"/>
  <c r="X43" i="4"/>
  <c r="X44" i="4"/>
  <c r="X45" i="4"/>
  <c r="X46" i="4"/>
  <c r="X47" i="4"/>
  <c r="X48" i="4"/>
  <c r="X49" i="4"/>
  <c r="X50" i="4"/>
  <c r="X51" i="4"/>
  <c r="X52" i="4"/>
  <c r="X53" i="4"/>
  <c r="X54" i="4"/>
  <c r="X55" i="4"/>
  <c r="X56" i="4"/>
  <c r="X57" i="4"/>
  <c r="X58" i="4"/>
  <c r="X59" i="4"/>
  <c r="X60" i="4"/>
  <c r="X61" i="4"/>
  <c r="X62" i="4"/>
  <c r="X63" i="4"/>
  <c r="X64" i="4"/>
  <c r="X65" i="4"/>
  <c r="X66" i="4"/>
  <c r="X67" i="4"/>
  <c r="X68" i="4"/>
  <c r="X69" i="4"/>
  <c r="X70" i="4"/>
  <c r="X71" i="4"/>
  <c r="X72" i="4"/>
  <c r="X73" i="4"/>
  <c r="X74" i="4"/>
  <c r="X75" i="4"/>
  <c r="X76" i="4"/>
  <c r="X77" i="4"/>
  <c r="X78" i="4"/>
  <c r="X79" i="4"/>
  <c r="X80" i="4"/>
  <c r="X81" i="4"/>
  <c r="X82" i="4"/>
  <c r="X83" i="4"/>
  <c r="X84" i="4"/>
  <c r="X85" i="4"/>
  <c r="X86" i="4"/>
  <c r="X87" i="4"/>
  <c r="X88" i="4"/>
  <c r="X89" i="4"/>
  <c r="X90" i="4"/>
  <c r="X91" i="4"/>
  <c r="X92" i="4"/>
  <c r="X93" i="4"/>
  <c r="X94" i="4"/>
  <c r="X95" i="4"/>
  <c r="X96" i="4"/>
  <c r="X97" i="4"/>
  <c r="X98" i="4"/>
  <c r="X99" i="4"/>
  <c r="X100" i="4"/>
  <c r="X101" i="4"/>
  <c r="X102" i="4"/>
  <c r="X103" i="4"/>
  <c r="X104" i="4"/>
  <c r="X105" i="4"/>
  <c r="X106" i="4"/>
  <c r="X107" i="4"/>
  <c r="X108" i="4"/>
  <c r="X109" i="4"/>
  <c r="X110" i="4"/>
  <c r="X111" i="4"/>
  <c r="X112" i="4"/>
  <c r="X113" i="4"/>
  <c r="X114" i="4"/>
  <c r="X115" i="4"/>
  <c r="X116" i="4"/>
  <c r="X117" i="4"/>
  <c r="X118" i="4"/>
  <c r="X119" i="4"/>
  <c r="X120" i="4"/>
  <c r="X121" i="4"/>
  <c r="X122" i="4"/>
  <c r="X123" i="4"/>
  <c r="X124" i="4"/>
  <c r="X125" i="4"/>
  <c r="X126" i="4"/>
  <c r="X127" i="4"/>
  <c r="X128" i="4"/>
  <c r="X129" i="4"/>
  <c r="X130" i="4"/>
  <c r="X131" i="4"/>
  <c r="X132" i="4"/>
  <c r="X133" i="4"/>
  <c r="X134" i="4"/>
  <c r="X135" i="4"/>
  <c r="X136" i="4"/>
  <c r="X137" i="4"/>
  <c r="X138" i="4"/>
  <c r="X139" i="4"/>
  <c r="X140" i="4"/>
  <c r="X141" i="4"/>
  <c r="X142" i="4"/>
  <c r="X143" i="4"/>
  <c r="X144" i="4"/>
  <c r="X145" i="4"/>
  <c r="X146" i="4"/>
  <c r="X147" i="4"/>
  <c r="X148" i="4"/>
  <c r="X149" i="4"/>
  <c r="X150" i="4"/>
  <c r="X151" i="4"/>
  <c r="X152" i="4"/>
  <c r="X153" i="4"/>
  <c r="X154" i="4"/>
  <c r="X155" i="4"/>
  <c r="X156" i="4"/>
  <c r="X157" i="4"/>
  <c r="X158" i="4"/>
  <c r="X159" i="4"/>
  <c r="X160" i="4"/>
  <c r="X161" i="4"/>
  <c r="X162" i="4"/>
  <c r="X163" i="4"/>
  <c r="X164" i="4"/>
  <c r="X165" i="4"/>
  <c r="X166" i="4"/>
  <c r="X167" i="4"/>
  <c r="X168" i="4"/>
  <c r="X169" i="4"/>
  <c r="X170" i="4"/>
  <c r="X171" i="4"/>
  <c r="X172" i="4"/>
  <c r="X173" i="4"/>
  <c r="X174" i="4"/>
  <c r="X175" i="4"/>
  <c r="X176" i="4"/>
  <c r="X177" i="4"/>
  <c r="X178" i="4"/>
  <c r="X179" i="4"/>
  <c r="X180" i="4"/>
  <c r="X181" i="4"/>
  <c r="X182" i="4"/>
  <c r="X183" i="4"/>
  <c r="X184" i="4"/>
  <c r="X185" i="4"/>
  <c r="X186" i="4"/>
  <c r="X187" i="4"/>
  <c r="X188" i="4"/>
  <c r="X189" i="4"/>
  <c r="X190" i="4"/>
  <c r="X191" i="4"/>
  <c r="X192" i="4"/>
  <c r="X193" i="4"/>
  <c r="X194" i="4"/>
  <c r="X195" i="4"/>
  <c r="X196" i="4"/>
  <c r="X197" i="4"/>
  <c r="X198" i="4"/>
  <c r="X199" i="4"/>
  <c r="X200" i="4"/>
  <c r="C82" i="9"/>
  <c r="Y2" i="4"/>
  <c r="Y3" i="4"/>
  <c r="Y4" i="4"/>
  <c r="Y5" i="4"/>
  <c r="Y6" i="4"/>
  <c r="Y7" i="4"/>
  <c r="Y8" i="4"/>
  <c r="Y9" i="4"/>
  <c r="Y10" i="4"/>
  <c r="Y11" i="4"/>
  <c r="Y12" i="4"/>
  <c r="Y13" i="4"/>
  <c r="Y14" i="4"/>
  <c r="Y15" i="4"/>
  <c r="Y16" i="4"/>
  <c r="Y17" i="4"/>
  <c r="Y18" i="4"/>
  <c r="Y19" i="4"/>
  <c r="Y20" i="4"/>
  <c r="Y21" i="4"/>
  <c r="Y22" i="4"/>
  <c r="Y23" i="4"/>
  <c r="Y24" i="4"/>
  <c r="Y25" i="4"/>
  <c r="Y26" i="4"/>
  <c r="Y27" i="4"/>
  <c r="Y28" i="4"/>
  <c r="Y29" i="4"/>
  <c r="Y30" i="4"/>
  <c r="Y31" i="4"/>
  <c r="Y32" i="4"/>
  <c r="Y33" i="4"/>
  <c r="Y34" i="4"/>
  <c r="Y35" i="4"/>
  <c r="Y36" i="4"/>
  <c r="Y37" i="4"/>
  <c r="Y38" i="4"/>
  <c r="Y39" i="4"/>
  <c r="Y40" i="4"/>
  <c r="Y41" i="4"/>
  <c r="Y42" i="4"/>
  <c r="Y43" i="4"/>
  <c r="Y44" i="4"/>
  <c r="Y45" i="4"/>
  <c r="Y46" i="4"/>
  <c r="Y47" i="4"/>
  <c r="Y48" i="4"/>
  <c r="Y49" i="4"/>
  <c r="Y50" i="4"/>
  <c r="Y51" i="4"/>
  <c r="Y52" i="4"/>
  <c r="Y53" i="4"/>
  <c r="Y54" i="4"/>
  <c r="Y55" i="4"/>
  <c r="Y56" i="4"/>
  <c r="Y57" i="4"/>
  <c r="Y58" i="4"/>
  <c r="Y59" i="4"/>
  <c r="Y60" i="4"/>
  <c r="Y61" i="4"/>
  <c r="Y62" i="4"/>
  <c r="Y63" i="4"/>
  <c r="Y64" i="4"/>
  <c r="Y65" i="4"/>
  <c r="Y66" i="4"/>
  <c r="Y67" i="4"/>
  <c r="Y68" i="4"/>
  <c r="Y69" i="4"/>
  <c r="Y70" i="4"/>
  <c r="Y71" i="4"/>
  <c r="Y72" i="4"/>
  <c r="Y73" i="4"/>
  <c r="Y74" i="4"/>
  <c r="Y75" i="4"/>
  <c r="Y76" i="4"/>
  <c r="Y77" i="4"/>
  <c r="Y78" i="4"/>
  <c r="Y79" i="4"/>
  <c r="Y80" i="4"/>
  <c r="Y81" i="4"/>
  <c r="Y82" i="4"/>
  <c r="Y83" i="4"/>
  <c r="Y84" i="4"/>
  <c r="Y85" i="4"/>
  <c r="Y86" i="4"/>
  <c r="Y87" i="4"/>
  <c r="Y88" i="4"/>
  <c r="Y89" i="4"/>
  <c r="Y90" i="4"/>
  <c r="Y91" i="4"/>
  <c r="Y92" i="4"/>
  <c r="Y93" i="4"/>
  <c r="Y94" i="4"/>
  <c r="Y95" i="4"/>
  <c r="Y96" i="4"/>
  <c r="Y97" i="4"/>
  <c r="Y98" i="4"/>
  <c r="Y99" i="4"/>
  <c r="Y100" i="4"/>
  <c r="Y101" i="4"/>
  <c r="Y102" i="4"/>
  <c r="Y103" i="4"/>
  <c r="Y104" i="4"/>
  <c r="Y105" i="4"/>
  <c r="Y106" i="4"/>
  <c r="Y107" i="4"/>
  <c r="Y108" i="4"/>
  <c r="Y109" i="4"/>
  <c r="Y110" i="4"/>
  <c r="Y111" i="4"/>
  <c r="Y112" i="4"/>
  <c r="Y113" i="4"/>
  <c r="Y114" i="4"/>
  <c r="Y115" i="4"/>
  <c r="Y116" i="4"/>
  <c r="Y117" i="4"/>
  <c r="Y118" i="4"/>
  <c r="Y119" i="4"/>
  <c r="Y120" i="4"/>
  <c r="Y121" i="4"/>
  <c r="Y122" i="4"/>
  <c r="Y123" i="4"/>
  <c r="Y124" i="4"/>
  <c r="Y125" i="4"/>
  <c r="Y126" i="4"/>
  <c r="Y127" i="4"/>
  <c r="Y128" i="4"/>
  <c r="Y129" i="4"/>
  <c r="Y130" i="4"/>
  <c r="Y131" i="4"/>
  <c r="Y132" i="4"/>
  <c r="Y133" i="4"/>
  <c r="Y134" i="4"/>
  <c r="Y135" i="4"/>
  <c r="Y136" i="4"/>
  <c r="Y137" i="4"/>
  <c r="Y138" i="4"/>
  <c r="Y139" i="4"/>
  <c r="Y140" i="4"/>
  <c r="Y141" i="4"/>
  <c r="Y142" i="4"/>
  <c r="Y143" i="4"/>
  <c r="Y144" i="4"/>
  <c r="Y145" i="4"/>
  <c r="Y146" i="4"/>
  <c r="Y147" i="4"/>
  <c r="Y148" i="4"/>
  <c r="Y149" i="4"/>
  <c r="Y150" i="4"/>
  <c r="Y151" i="4"/>
  <c r="Y152" i="4"/>
  <c r="Y153" i="4"/>
  <c r="Y154" i="4"/>
  <c r="Y155" i="4"/>
  <c r="Y156" i="4"/>
  <c r="Y157" i="4"/>
  <c r="Y158" i="4"/>
  <c r="Y159" i="4"/>
  <c r="Y160" i="4"/>
  <c r="Y161" i="4"/>
  <c r="Y162" i="4"/>
  <c r="Y163" i="4"/>
  <c r="Y164" i="4"/>
  <c r="Y165" i="4"/>
  <c r="Y166" i="4"/>
  <c r="Y167" i="4"/>
  <c r="Y168" i="4"/>
  <c r="Y169" i="4"/>
  <c r="Y170" i="4"/>
  <c r="Y171" i="4"/>
  <c r="Y172" i="4"/>
  <c r="Y173" i="4"/>
  <c r="Y174" i="4"/>
  <c r="Y175" i="4"/>
  <c r="Y176" i="4"/>
  <c r="Y177" i="4"/>
  <c r="Y178" i="4"/>
  <c r="Y179" i="4"/>
  <c r="Y180" i="4"/>
  <c r="Y181" i="4"/>
  <c r="Y182" i="4"/>
  <c r="Y183" i="4"/>
  <c r="Y184" i="4"/>
  <c r="Y185" i="4"/>
  <c r="Y186" i="4"/>
  <c r="Y187" i="4"/>
  <c r="Y188" i="4"/>
  <c r="Y189" i="4"/>
  <c r="Y190" i="4"/>
  <c r="Y191" i="4"/>
  <c r="Y192" i="4"/>
  <c r="Y193" i="4"/>
  <c r="Y194" i="4"/>
  <c r="Y195" i="4"/>
  <c r="Y196" i="4"/>
  <c r="Y197" i="4"/>
  <c r="Y198" i="4"/>
  <c r="Y199" i="4"/>
  <c r="Y200" i="4"/>
  <c r="B83" i="9"/>
  <c r="Z2" i="4"/>
  <c r="Z3" i="4"/>
  <c r="Z4" i="4"/>
  <c r="Z5" i="4"/>
  <c r="Z6" i="4"/>
  <c r="Z7" i="4"/>
  <c r="Z8" i="4"/>
  <c r="Z9" i="4"/>
  <c r="Z10" i="4"/>
  <c r="Z11" i="4"/>
  <c r="Z12" i="4"/>
  <c r="Z13" i="4"/>
  <c r="Z14" i="4"/>
  <c r="Z15" i="4"/>
  <c r="Z16" i="4"/>
  <c r="Z17" i="4"/>
  <c r="Z18" i="4"/>
  <c r="Z19" i="4"/>
  <c r="Z20" i="4"/>
  <c r="Z21" i="4"/>
  <c r="Z22" i="4"/>
  <c r="Z23" i="4"/>
  <c r="Z24"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Z72" i="4"/>
  <c r="Z73" i="4"/>
  <c r="Z74" i="4"/>
  <c r="Z75" i="4"/>
  <c r="Z76" i="4"/>
  <c r="Z77" i="4"/>
  <c r="Z78" i="4"/>
  <c r="Z79" i="4"/>
  <c r="Z80" i="4"/>
  <c r="Z81" i="4"/>
  <c r="Z82" i="4"/>
  <c r="Z83" i="4"/>
  <c r="Z84" i="4"/>
  <c r="Z85" i="4"/>
  <c r="Z86" i="4"/>
  <c r="Z87" i="4"/>
  <c r="Z88" i="4"/>
  <c r="Z89" i="4"/>
  <c r="Z90" i="4"/>
  <c r="Z91" i="4"/>
  <c r="Z92" i="4"/>
  <c r="Z93" i="4"/>
  <c r="Z94" i="4"/>
  <c r="Z95" i="4"/>
  <c r="Z96" i="4"/>
  <c r="Z97" i="4"/>
  <c r="Z98" i="4"/>
  <c r="Z99" i="4"/>
  <c r="Z100" i="4"/>
  <c r="Z101" i="4"/>
  <c r="Z102" i="4"/>
  <c r="Z103" i="4"/>
  <c r="Z104" i="4"/>
  <c r="Z105" i="4"/>
  <c r="Z106" i="4"/>
  <c r="Z107" i="4"/>
  <c r="Z108" i="4"/>
  <c r="Z109" i="4"/>
  <c r="Z110" i="4"/>
  <c r="Z111" i="4"/>
  <c r="Z112" i="4"/>
  <c r="Z113" i="4"/>
  <c r="Z114" i="4"/>
  <c r="Z115" i="4"/>
  <c r="Z116" i="4"/>
  <c r="Z117" i="4"/>
  <c r="Z118" i="4"/>
  <c r="Z119" i="4"/>
  <c r="Z120" i="4"/>
  <c r="Z121" i="4"/>
  <c r="Z122" i="4"/>
  <c r="Z123" i="4"/>
  <c r="Z124" i="4"/>
  <c r="Z125" i="4"/>
  <c r="Z126" i="4"/>
  <c r="Z127" i="4"/>
  <c r="Z128" i="4"/>
  <c r="Z129" i="4"/>
  <c r="Z130" i="4"/>
  <c r="Z131" i="4"/>
  <c r="Z132" i="4"/>
  <c r="Z133" i="4"/>
  <c r="Z134" i="4"/>
  <c r="Z135" i="4"/>
  <c r="Z136" i="4"/>
  <c r="Z137" i="4"/>
  <c r="Z138" i="4"/>
  <c r="Z139" i="4"/>
  <c r="Z140" i="4"/>
  <c r="Z141" i="4"/>
  <c r="Z142" i="4"/>
  <c r="Z143" i="4"/>
  <c r="Z144" i="4"/>
  <c r="Z145" i="4"/>
  <c r="Z146" i="4"/>
  <c r="Z147" i="4"/>
  <c r="Z148" i="4"/>
  <c r="Z149" i="4"/>
  <c r="Z150" i="4"/>
  <c r="Z151" i="4"/>
  <c r="Z152" i="4"/>
  <c r="Z153" i="4"/>
  <c r="Z154" i="4"/>
  <c r="Z155" i="4"/>
  <c r="Z156" i="4"/>
  <c r="Z157" i="4"/>
  <c r="Z158" i="4"/>
  <c r="Z159" i="4"/>
  <c r="Z160" i="4"/>
  <c r="Z161" i="4"/>
  <c r="Z162" i="4"/>
  <c r="Z163" i="4"/>
  <c r="Z164" i="4"/>
  <c r="Z165" i="4"/>
  <c r="Z166" i="4"/>
  <c r="Z167" i="4"/>
  <c r="Z168" i="4"/>
  <c r="Z169" i="4"/>
  <c r="Z170" i="4"/>
  <c r="Z171" i="4"/>
  <c r="Z172" i="4"/>
  <c r="Z173" i="4"/>
  <c r="Z174" i="4"/>
  <c r="Z175" i="4"/>
  <c r="Z176" i="4"/>
  <c r="Z177" i="4"/>
  <c r="Z178" i="4"/>
  <c r="Z179" i="4"/>
  <c r="Z180" i="4"/>
  <c r="Z181" i="4"/>
  <c r="Z182" i="4"/>
  <c r="Z183" i="4"/>
  <c r="Z184" i="4"/>
  <c r="Z185" i="4"/>
  <c r="Z186" i="4"/>
  <c r="Z187" i="4"/>
  <c r="Z188" i="4"/>
  <c r="Z189" i="4"/>
  <c r="Z190" i="4"/>
  <c r="Z191" i="4"/>
  <c r="Z192" i="4"/>
  <c r="Z193" i="4"/>
  <c r="Z194" i="4"/>
  <c r="Z195" i="4"/>
  <c r="Z196" i="4"/>
  <c r="Z197" i="4"/>
  <c r="Z198" i="4"/>
  <c r="Z199" i="4"/>
  <c r="Z200" i="4"/>
  <c r="C83" i="9"/>
  <c r="AA2" i="4"/>
  <c r="AA3" i="4"/>
  <c r="AA4" i="4"/>
  <c r="AA5" i="4"/>
  <c r="AA6" i="4"/>
  <c r="AA7" i="4"/>
  <c r="AA8" i="4"/>
  <c r="AA9" i="4"/>
  <c r="AA10" i="4"/>
  <c r="AA11" i="4"/>
  <c r="AA12" i="4"/>
  <c r="AA13" i="4"/>
  <c r="AA14" i="4"/>
  <c r="AA15" i="4"/>
  <c r="AA16" i="4"/>
  <c r="AA17" i="4"/>
  <c r="AA18" i="4"/>
  <c r="AA19" i="4"/>
  <c r="AA20" i="4"/>
  <c r="AA21" i="4"/>
  <c r="AA22" i="4"/>
  <c r="AA23" i="4"/>
  <c r="AA24" i="4"/>
  <c r="AA25" i="4"/>
  <c r="AA26" i="4"/>
  <c r="AA27" i="4"/>
  <c r="AA28" i="4"/>
  <c r="AA29" i="4"/>
  <c r="AA30" i="4"/>
  <c r="AA31" i="4"/>
  <c r="AA32" i="4"/>
  <c r="AA33" i="4"/>
  <c r="AA34" i="4"/>
  <c r="AA35" i="4"/>
  <c r="AA36" i="4"/>
  <c r="AA37" i="4"/>
  <c r="AA38" i="4"/>
  <c r="AA39" i="4"/>
  <c r="AA40" i="4"/>
  <c r="AA41" i="4"/>
  <c r="AA42" i="4"/>
  <c r="AA43" i="4"/>
  <c r="AA44" i="4"/>
  <c r="AA45" i="4"/>
  <c r="AA46" i="4"/>
  <c r="AA47" i="4"/>
  <c r="AA48" i="4"/>
  <c r="AA49" i="4"/>
  <c r="AA50" i="4"/>
  <c r="AA51" i="4"/>
  <c r="AA52" i="4"/>
  <c r="AA53" i="4"/>
  <c r="AA54" i="4"/>
  <c r="AA55" i="4"/>
  <c r="AA56" i="4"/>
  <c r="AA57" i="4"/>
  <c r="AA58" i="4"/>
  <c r="AA59" i="4"/>
  <c r="AA60" i="4"/>
  <c r="AA61" i="4"/>
  <c r="AA62" i="4"/>
  <c r="AA63" i="4"/>
  <c r="AA64" i="4"/>
  <c r="AA65" i="4"/>
  <c r="AA66" i="4"/>
  <c r="AA67" i="4"/>
  <c r="AA68" i="4"/>
  <c r="AA69" i="4"/>
  <c r="AA70" i="4"/>
  <c r="AA71" i="4"/>
  <c r="AA72" i="4"/>
  <c r="AA73" i="4"/>
  <c r="AA74" i="4"/>
  <c r="AA75" i="4"/>
  <c r="AA76" i="4"/>
  <c r="AA77" i="4"/>
  <c r="AA78" i="4"/>
  <c r="AA79" i="4"/>
  <c r="AA80" i="4"/>
  <c r="AA81" i="4"/>
  <c r="AA82" i="4"/>
  <c r="AA83" i="4"/>
  <c r="AA84" i="4"/>
  <c r="AA85" i="4"/>
  <c r="AA86" i="4"/>
  <c r="AA87" i="4"/>
  <c r="AA88" i="4"/>
  <c r="AA89" i="4"/>
  <c r="AA90" i="4"/>
  <c r="AA91" i="4"/>
  <c r="AA92" i="4"/>
  <c r="AA93" i="4"/>
  <c r="AA94" i="4"/>
  <c r="AA95" i="4"/>
  <c r="AA96" i="4"/>
  <c r="AA97" i="4"/>
  <c r="AA98" i="4"/>
  <c r="AA99" i="4"/>
  <c r="AA100" i="4"/>
  <c r="AA101" i="4"/>
  <c r="AA102" i="4"/>
  <c r="AA103" i="4"/>
  <c r="AA104" i="4"/>
  <c r="AA105" i="4"/>
  <c r="AA106" i="4"/>
  <c r="AA107" i="4"/>
  <c r="AA108" i="4"/>
  <c r="AA109" i="4"/>
  <c r="AA110" i="4"/>
  <c r="AA111" i="4"/>
  <c r="AA112" i="4"/>
  <c r="AA113" i="4"/>
  <c r="AA114" i="4"/>
  <c r="AA115" i="4"/>
  <c r="AA116" i="4"/>
  <c r="AA117" i="4"/>
  <c r="AA118" i="4"/>
  <c r="AA119" i="4"/>
  <c r="AA120" i="4"/>
  <c r="AA121" i="4"/>
  <c r="AA122" i="4"/>
  <c r="AA123" i="4"/>
  <c r="AA124" i="4"/>
  <c r="AA125" i="4"/>
  <c r="AA126" i="4"/>
  <c r="AA127" i="4"/>
  <c r="AA128" i="4"/>
  <c r="AA129" i="4"/>
  <c r="AA130" i="4"/>
  <c r="AA131" i="4"/>
  <c r="AA132" i="4"/>
  <c r="AA133" i="4"/>
  <c r="AA134" i="4"/>
  <c r="AA135" i="4"/>
  <c r="AA136" i="4"/>
  <c r="AA137" i="4"/>
  <c r="AA138" i="4"/>
  <c r="AA139" i="4"/>
  <c r="AA140" i="4"/>
  <c r="AA141" i="4"/>
  <c r="AA142" i="4"/>
  <c r="AA143" i="4"/>
  <c r="AA144" i="4"/>
  <c r="AA145" i="4"/>
  <c r="AA146" i="4"/>
  <c r="AA147" i="4"/>
  <c r="AA148" i="4"/>
  <c r="AA149" i="4"/>
  <c r="AA150" i="4"/>
  <c r="AA151" i="4"/>
  <c r="AA152" i="4"/>
  <c r="AA153" i="4"/>
  <c r="AA154" i="4"/>
  <c r="AA155" i="4"/>
  <c r="AA156" i="4"/>
  <c r="AA157" i="4"/>
  <c r="AA158" i="4"/>
  <c r="AA159" i="4"/>
  <c r="AA160" i="4"/>
  <c r="AA161" i="4"/>
  <c r="AA162" i="4"/>
  <c r="AA163" i="4"/>
  <c r="AA164" i="4"/>
  <c r="AA165" i="4"/>
  <c r="AA166" i="4"/>
  <c r="AA167" i="4"/>
  <c r="AA168" i="4"/>
  <c r="AA169" i="4"/>
  <c r="AA170" i="4"/>
  <c r="AA171" i="4"/>
  <c r="AA172" i="4"/>
  <c r="AA173" i="4"/>
  <c r="AA174" i="4"/>
  <c r="AA175" i="4"/>
  <c r="AA176" i="4"/>
  <c r="AA177" i="4"/>
  <c r="AA178" i="4"/>
  <c r="AA179" i="4"/>
  <c r="AA180" i="4"/>
  <c r="AA181" i="4"/>
  <c r="AA182" i="4"/>
  <c r="AA183" i="4"/>
  <c r="AA184" i="4"/>
  <c r="AA185" i="4"/>
  <c r="AA186" i="4"/>
  <c r="AA187" i="4"/>
  <c r="AA188" i="4"/>
  <c r="AA189" i="4"/>
  <c r="AA190" i="4"/>
  <c r="AA191" i="4"/>
  <c r="AA192" i="4"/>
  <c r="AA193" i="4"/>
  <c r="AA194" i="4"/>
  <c r="AA195" i="4"/>
  <c r="AA196" i="4"/>
  <c r="AA197" i="4"/>
  <c r="AA198" i="4"/>
  <c r="AA199" i="4"/>
  <c r="AA200" i="4"/>
  <c r="B85" i="9"/>
  <c r="AF2" i="4"/>
  <c r="AF3" i="4"/>
  <c r="AF4" i="4"/>
  <c r="AF5" i="4"/>
  <c r="AF6" i="4"/>
  <c r="AF7" i="4"/>
  <c r="AF8" i="4"/>
  <c r="AF9" i="4"/>
  <c r="AF10" i="4"/>
  <c r="AF11" i="4"/>
  <c r="AF12" i="4"/>
  <c r="AF13" i="4"/>
  <c r="AF14" i="4"/>
  <c r="AF15" i="4"/>
  <c r="AF16" i="4"/>
  <c r="AF17" i="4"/>
  <c r="AF18" i="4"/>
  <c r="AF19" i="4"/>
  <c r="AF20" i="4"/>
  <c r="AF21" i="4"/>
  <c r="AF22" i="4"/>
  <c r="AF23" i="4"/>
  <c r="AF24" i="4"/>
  <c r="AF25" i="4"/>
  <c r="AF26" i="4"/>
  <c r="AF27" i="4"/>
  <c r="AF28" i="4"/>
  <c r="AF29" i="4"/>
  <c r="AF30" i="4"/>
  <c r="AF31" i="4"/>
  <c r="AF32" i="4"/>
  <c r="AF33" i="4"/>
  <c r="AF34" i="4"/>
  <c r="AF35" i="4"/>
  <c r="AF36" i="4"/>
  <c r="AF37" i="4"/>
  <c r="AF38" i="4"/>
  <c r="AF39" i="4"/>
  <c r="AF40" i="4"/>
  <c r="AF41" i="4"/>
  <c r="AF42" i="4"/>
  <c r="AF43" i="4"/>
  <c r="AF44" i="4"/>
  <c r="AF45" i="4"/>
  <c r="AF46" i="4"/>
  <c r="AF47" i="4"/>
  <c r="AF48" i="4"/>
  <c r="AF49" i="4"/>
  <c r="AF50" i="4"/>
  <c r="AF51" i="4"/>
  <c r="AF52" i="4"/>
  <c r="AF53" i="4"/>
  <c r="AF54" i="4"/>
  <c r="AF55" i="4"/>
  <c r="AF56" i="4"/>
  <c r="AF57" i="4"/>
  <c r="AF58" i="4"/>
  <c r="AF59" i="4"/>
  <c r="AF60" i="4"/>
  <c r="AF61" i="4"/>
  <c r="AF62" i="4"/>
  <c r="AF63" i="4"/>
  <c r="AF64" i="4"/>
  <c r="AF65" i="4"/>
  <c r="AF66" i="4"/>
  <c r="AF67" i="4"/>
  <c r="AF68" i="4"/>
  <c r="AF69" i="4"/>
  <c r="AF70" i="4"/>
  <c r="AF71" i="4"/>
  <c r="AF72" i="4"/>
  <c r="AF73" i="4"/>
  <c r="AF74" i="4"/>
  <c r="AF75" i="4"/>
  <c r="AF76" i="4"/>
  <c r="AF77" i="4"/>
  <c r="AF78" i="4"/>
  <c r="AF79" i="4"/>
  <c r="AF80" i="4"/>
  <c r="AF81" i="4"/>
  <c r="AF82" i="4"/>
  <c r="AF83" i="4"/>
  <c r="AF84" i="4"/>
  <c r="AF85" i="4"/>
  <c r="AF86" i="4"/>
  <c r="AF87" i="4"/>
  <c r="AF88" i="4"/>
  <c r="AF89" i="4"/>
  <c r="AF90" i="4"/>
  <c r="AF91" i="4"/>
  <c r="AF92" i="4"/>
  <c r="AF93" i="4"/>
  <c r="AF94" i="4"/>
  <c r="AF95" i="4"/>
  <c r="AF96" i="4"/>
  <c r="AF97" i="4"/>
  <c r="AF98" i="4"/>
  <c r="AF99" i="4"/>
  <c r="AF100" i="4"/>
  <c r="AF101" i="4"/>
  <c r="AF102" i="4"/>
  <c r="AF103" i="4"/>
  <c r="AF104" i="4"/>
  <c r="AF105" i="4"/>
  <c r="AF106" i="4"/>
  <c r="AF107" i="4"/>
  <c r="AF108" i="4"/>
  <c r="AF109" i="4"/>
  <c r="AF110" i="4"/>
  <c r="AF111" i="4"/>
  <c r="AF112" i="4"/>
  <c r="AF113" i="4"/>
  <c r="AF114" i="4"/>
  <c r="AF115" i="4"/>
  <c r="AF116" i="4"/>
  <c r="AF117" i="4"/>
  <c r="AF118" i="4"/>
  <c r="AF119" i="4"/>
  <c r="AF120" i="4"/>
  <c r="AF121" i="4"/>
  <c r="AF122" i="4"/>
  <c r="AF123" i="4"/>
  <c r="AF124" i="4"/>
  <c r="AF125" i="4"/>
  <c r="AF126" i="4"/>
  <c r="AF127" i="4"/>
  <c r="AF128" i="4"/>
  <c r="AF129" i="4"/>
  <c r="AF130" i="4"/>
  <c r="AF131" i="4"/>
  <c r="AF132" i="4"/>
  <c r="AF133" i="4"/>
  <c r="AF134" i="4"/>
  <c r="AF135" i="4"/>
  <c r="AF136" i="4"/>
  <c r="AF137" i="4"/>
  <c r="AF138" i="4"/>
  <c r="AF139" i="4"/>
  <c r="AF140" i="4"/>
  <c r="AF141" i="4"/>
  <c r="AF142" i="4"/>
  <c r="AF143" i="4"/>
  <c r="AF144" i="4"/>
  <c r="AF145" i="4"/>
  <c r="AF146" i="4"/>
  <c r="AF147" i="4"/>
  <c r="AF148" i="4"/>
  <c r="AF149" i="4"/>
  <c r="AF150" i="4"/>
  <c r="AF151" i="4"/>
  <c r="AF152" i="4"/>
  <c r="AF153" i="4"/>
  <c r="AF154" i="4"/>
  <c r="AF155" i="4"/>
  <c r="AF156" i="4"/>
  <c r="AF157" i="4"/>
  <c r="AF158" i="4"/>
  <c r="AF159" i="4"/>
  <c r="AF160" i="4"/>
  <c r="AF161" i="4"/>
  <c r="AF162" i="4"/>
  <c r="AF163" i="4"/>
  <c r="AF164" i="4"/>
  <c r="AF165" i="4"/>
  <c r="AF166" i="4"/>
  <c r="AF167" i="4"/>
  <c r="AF168" i="4"/>
  <c r="AF169" i="4"/>
  <c r="AF170" i="4"/>
  <c r="AF171" i="4"/>
  <c r="AF172" i="4"/>
  <c r="AF173" i="4"/>
  <c r="AF174" i="4"/>
  <c r="AF175" i="4"/>
  <c r="AF176" i="4"/>
  <c r="AF177" i="4"/>
  <c r="AF178" i="4"/>
  <c r="AF179" i="4"/>
  <c r="AF180" i="4"/>
  <c r="AF181" i="4"/>
  <c r="AF182" i="4"/>
  <c r="AF183" i="4"/>
  <c r="AF184" i="4"/>
  <c r="AF185" i="4"/>
  <c r="AF186" i="4"/>
  <c r="AF187" i="4"/>
  <c r="AF188" i="4"/>
  <c r="AF189" i="4"/>
  <c r="AF190" i="4"/>
  <c r="AF191" i="4"/>
  <c r="AF192" i="4"/>
  <c r="AF193" i="4"/>
  <c r="AF194" i="4"/>
  <c r="AF195" i="4"/>
  <c r="AF196" i="4"/>
  <c r="AF197" i="4"/>
  <c r="AF198" i="4"/>
  <c r="AF199" i="4"/>
  <c r="AF200" i="4"/>
  <c r="C85" i="9"/>
  <c r="AB2" i="4"/>
  <c r="AB3" i="4"/>
  <c r="AB4" i="4"/>
  <c r="AB5" i="4"/>
  <c r="AB6" i="4"/>
  <c r="AB7" i="4"/>
  <c r="AB8" i="4"/>
  <c r="AB9" i="4"/>
  <c r="AB10" i="4"/>
  <c r="AB11" i="4"/>
  <c r="AB12" i="4"/>
  <c r="AB13" i="4"/>
  <c r="AB14" i="4"/>
  <c r="AB15" i="4"/>
  <c r="AB16" i="4"/>
  <c r="AB17" i="4"/>
  <c r="AB18" i="4"/>
  <c r="AB19" i="4"/>
  <c r="AB20" i="4"/>
  <c r="AB21" i="4"/>
  <c r="AB22" i="4"/>
  <c r="AB23" i="4"/>
  <c r="AB24"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B68" i="4"/>
  <c r="AB69" i="4"/>
  <c r="AB70" i="4"/>
  <c r="AB71" i="4"/>
  <c r="AB72" i="4"/>
  <c r="AB73" i="4"/>
  <c r="AB74" i="4"/>
  <c r="AB75" i="4"/>
  <c r="AB76" i="4"/>
  <c r="AB77" i="4"/>
  <c r="AB78" i="4"/>
  <c r="AB79" i="4"/>
  <c r="AB80" i="4"/>
  <c r="AB81" i="4"/>
  <c r="AB82" i="4"/>
  <c r="AB83" i="4"/>
  <c r="AB84" i="4"/>
  <c r="AB85" i="4"/>
  <c r="AB86" i="4"/>
  <c r="AB87" i="4"/>
  <c r="AB88" i="4"/>
  <c r="AB89" i="4"/>
  <c r="AB90" i="4"/>
  <c r="AB91" i="4"/>
  <c r="AB92" i="4"/>
  <c r="AB93" i="4"/>
  <c r="AB94" i="4"/>
  <c r="AB95" i="4"/>
  <c r="AB96" i="4"/>
  <c r="AB97" i="4"/>
  <c r="AB98" i="4"/>
  <c r="AB99" i="4"/>
  <c r="AB100" i="4"/>
  <c r="AB101" i="4"/>
  <c r="AB102" i="4"/>
  <c r="AB103" i="4"/>
  <c r="AB104" i="4"/>
  <c r="AB105" i="4"/>
  <c r="AB106" i="4"/>
  <c r="AB107" i="4"/>
  <c r="AB108" i="4"/>
  <c r="AB109" i="4"/>
  <c r="AB110" i="4"/>
  <c r="AB111" i="4"/>
  <c r="AB112" i="4"/>
  <c r="AB113" i="4"/>
  <c r="AB114" i="4"/>
  <c r="AB115" i="4"/>
  <c r="AB116" i="4"/>
  <c r="AB117" i="4"/>
  <c r="AB118" i="4"/>
  <c r="AB119" i="4"/>
  <c r="AB120" i="4"/>
  <c r="AB121" i="4"/>
  <c r="AB122" i="4"/>
  <c r="AB123" i="4"/>
  <c r="AB124" i="4"/>
  <c r="AB125" i="4"/>
  <c r="AB126" i="4"/>
  <c r="AB127" i="4"/>
  <c r="AB128" i="4"/>
  <c r="AB129" i="4"/>
  <c r="AB130" i="4"/>
  <c r="AB131" i="4"/>
  <c r="AB132" i="4"/>
  <c r="AB133" i="4"/>
  <c r="AB134" i="4"/>
  <c r="AB135" i="4"/>
  <c r="AB136" i="4"/>
  <c r="AB137" i="4"/>
  <c r="AB138" i="4"/>
  <c r="AB139" i="4"/>
  <c r="AB140" i="4"/>
  <c r="AB141" i="4"/>
  <c r="AB142" i="4"/>
  <c r="AB143" i="4"/>
  <c r="AB144" i="4"/>
  <c r="AB145" i="4"/>
  <c r="AB146" i="4"/>
  <c r="AB147" i="4"/>
  <c r="AB148" i="4"/>
  <c r="AB149" i="4"/>
  <c r="AB150" i="4"/>
  <c r="AB151" i="4"/>
  <c r="AB152" i="4"/>
  <c r="AB153" i="4"/>
  <c r="AB154" i="4"/>
  <c r="AB155" i="4"/>
  <c r="AB156" i="4"/>
  <c r="AB157" i="4"/>
  <c r="AB158" i="4"/>
  <c r="AB159" i="4"/>
  <c r="AB160" i="4"/>
  <c r="AB161" i="4"/>
  <c r="AB162" i="4"/>
  <c r="AB163" i="4"/>
  <c r="AB164" i="4"/>
  <c r="AB165" i="4"/>
  <c r="AB166" i="4"/>
  <c r="AB167" i="4"/>
  <c r="AB168" i="4"/>
  <c r="AB169" i="4"/>
  <c r="AB170" i="4"/>
  <c r="AB171" i="4"/>
  <c r="AB172" i="4"/>
  <c r="AB173" i="4"/>
  <c r="AB174" i="4"/>
  <c r="AB175" i="4"/>
  <c r="AB176" i="4"/>
  <c r="AB177" i="4"/>
  <c r="AB178" i="4"/>
  <c r="AB179" i="4"/>
  <c r="AB180" i="4"/>
  <c r="AB181" i="4"/>
  <c r="AB182" i="4"/>
  <c r="AB183" i="4"/>
  <c r="AB184" i="4"/>
  <c r="AB185" i="4"/>
  <c r="AB186" i="4"/>
  <c r="AB187" i="4"/>
  <c r="AB188" i="4"/>
  <c r="AB189" i="4"/>
  <c r="AB190" i="4"/>
  <c r="AB191" i="4"/>
  <c r="AB192" i="4"/>
  <c r="AB193" i="4"/>
  <c r="AB194" i="4"/>
  <c r="AB195" i="4"/>
  <c r="AB196" i="4"/>
  <c r="AB197" i="4"/>
  <c r="AB198" i="4"/>
  <c r="AB199" i="4"/>
  <c r="AB200" i="4"/>
  <c r="B86" i="9"/>
  <c r="AG2" i="4"/>
  <c r="AG3" i="4"/>
  <c r="AG4" i="4"/>
  <c r="AG5" i="4"/>
  <c r="AG6" i="4"/>
  <c r="AG7" i="4"/>
  <c r="AG8" i="4"/>
  <c r="AG9" i="4"/>
  <c r="AG10" i="4"/>
  <c r="AG11" i="4"/>
  <c r="AG12" i="4"/>
  <c r="AG13" i="4"/>
  <c r="AG14" i="4"/>
  <c r="AG15" i="4"/>
  <c r="AG16" i="4"/>
  <c r="AG17" i="4"/>
  <c r="AG18" i="4"/>
  <c r="AG19" i="4"/>
  <c r="AG20" i="4"/>
  <c r="AG21" i="4"/>
  <c r="AG22" i="4"/>
  <c r="AG23" i="4"/>
  <c r="AG24" i="4"/>
  <c r="AG25" i="4"/>
  <c r="AG26" i="4"/>
  <c r="AG27" i="4"/>
  <c r="AG28" i="4"/>
  <c r="AG29" i="4"/>
  <c r="AG30" i="4"/>
  <c r="AG31" i="4"/>
  <c r="AG32" i="4"/>
  <c r="AG33" i="4"/>
  <c r="AG34" i="4"/>
  <c r="AG35" i="4"/>
  <c r="AG36" i="4"/>
  <c r="AG37" i="4"/>
  <c r="AG38" i="4"/>
  <c r="AG39" i="4"/>
  <c r="AG40" i="4"/>
  <c r="AG41" i="4"/>
  <c r="AG42" i="4"/>
  <c r="AG43" i="4"/>
  <c r="AG44" i="4"/>
  <c r="AG45" i="4"/>
  <c r="AG46" i="4"/>
  <c r="AG47" i="4"/>
  <c r="AG48" i="4"/>
  <c r="AG49" i="4"/>
  <c r="AG50" i="4"/>
  <c r="AG51" i="4"/>
  <c r="AG52" i="4"/>
  <c r="AG53" i="4"/>
  <c r="AG54" i="4"/>
  <c r="AG55" i="4"/>
  <c r="AG56" i="4"/>
  <c r="AG57" i="4"/>
  <c r="AG58" i="4"/>
  <c r="AG59" i="4"/>
  <c r="AG60" i="4"/>
  <c r="AG61" i="4"/>
  <c r="AG62" i="4"/>
  <c r="AG63" i="4"/>
  <c r="AG64" i="4"/>
  <c r="AG65" i="4"/>
  <c r="AG66" i="4"/>
  <c r="AG67" i="4"/>
  <c r="AG68" i="4"/>
  <c r="AG69" i="4"/>
  <c r="AG70" i="4"/>
  <c r="AG71" i="4"/>
  <c r="AG72" i="4"/>
  <c r="AG73" i="4"/>
  <c r="AG74" i="4"/>
  <c r="AG75" i="4"/>
  <c r="AG76" i="4"/>
  <c r="AG77" i="4"/>
  <c r="AG78" i="4"/>
  <c r="AG79" i="4"/>
  <c r="AG80" i="4"/>
  <c r="AG81" i="4"/>
  <c r="AG82" i="4"/>
  <c r="AG83" i="4"/>
  <c r="AG84" i="4"/>
  <c r="AG85" i="4"/>
  <c r="AG86" i="4"/>
  <c r="AG87" i="4"/>
  <c r="AG88" i="4"/>
  <c r="AG89" i="4"/>
  <c r="AG90" i="4"/>
  <c r="AG91" i="4"/>
  <c r="AG92" i="4"/>
  <c r="AG93" i="4"/>
  <c r="AG94" i="4"/>
  <c r="AG95" i="4"/>
  <c r="AG96" i="4"/>
  <c r="AG97" i="4"/>
  <c r="AG98" i="4"/>
  <c r="AG99" i="4"/>
  <c r="AG100" i="4"/>
  <c r="AG101" i="4"/>
  <c r="AG102" i="4"/>
  <c r="AG103" i="4"/>
  <c r="AG104" i="4"/>
  <c r="AG105" i="4"/>
  <c r="AG106" i="4"/>
  <c r="AG107" i="4"/>
  <c r="AG108" i="4"/>
  <c r="AG109" i="4"/>
  <c r="AG110" i="4"/>
  <c r="AG111" i="4"/>
  <c r="AG112" i="4"/>
  <c r="AG113" i="4"/>
  <c r="AG114" i="4"/>
  <c r="AG115" i="4"/>
  <c r="AG116" i="4"/>
  <c r="AG117" i="4"/>
  <c r="AG118" i="4"/>
  <c r="AG119" i="4"/>
  <c r="AG120" i="4"/>
  <c r="AG121" i="4"/>
  <c r="AG122" i="4"/>
  <c r="AG123" i="4"/>
  <c r="AG124" i="4"/>
  <c r="AG125" i="4"/>
  <c r="AG126" i="4"/>
  <c r="AG127" i="4"/>
  <c r="AG128" i="4"/>
  <c r="AG129" i="4"/>
  <c r="AG130" i="4"/>
  <c r="AG131" i="4"/>
  <c r="AG132" i="4"/>
  <c r="AG133" i="4"/>
  <c r="AG134" i="4"/>
  <c r="AG135" i="4"/>
  <c r="AG136" i="4"/>
  <c r="AG137" i="4"/>
  <c r="AG138" i="4"/>
  <c r="AG139" i="4"/>
  <c r="AG140" i="4"/>
  <c r="AG141" i="4"/>
  <c r="AG142" i="4"/>
  <c r="AG143" i="4"/>
  <c r="AG144" i="4"/>
  <c r="AG145" i="4"/>
  <c r="AG146" i="4"/>
  <c r="AG147" i="4"/>
  <c r="AG148" i="4"/>
  <c r="AG149" i="4"/>
  <c r="AG150" i="4"/>
  <c r="AG151" i="4"/>
  <c r="AG152" i="4"/>
  <c r="AG153" i="4"/>
  <c r="AG154" i="4"/>
  <c r="AG155" i="4"/>
  <c r="AG156" i="4"/>
  <c r="AG157" i="4"/>
  <c r="AG158" i="4"/>
  <c r="AG159" i="4"/>
  <c r="AG160" i="4"/>
  <c r="AG161" i="4"/>
  <c r="AG162" i="4"/>
  <c r="AG163" i="4"/>
  <c r="AG164" i="4"/>
  <c r="AG165" i="4"/>
  <c r="AG166" i="4"/>
  <c r="AG167" i="4"/>
  <c r="AG168" i="4"/>
  <c r="AG169" i="4"/>
  <c r="AG170" i="4"/>
  <c r="AG171" i="4"/>
  <c r="AG172" i="4"/>
  <c r="AG173" i="4"/>
  <c r="AG174" i="4"/>
  <c r="AG175" i="4"/>
  <c r="AG176" i="4"/>
  <c r="AG177" i="4"/>
  <c r="AG178" i="4"/>
  <c r="AG179" i="4"/>
  <c r="AG180" i="4"/>
  <c r="AG181" i="4"/>
  <c r="AG182" i="4"/>
  <c r="AG183" i="4"/>
  <c r="AG184" i="4"/>
  <c r="AG185" i="4"/>
  <c r="AG186" i="4"/>
  <c r="AG187" i="4"/>
  <c r="AG188" i="4"/>
  <c r="AG189" i="4"/>
  <c r="AG190" i="4"/>
  <c r="AG191" i="4"/>
  <c r="AG192" i="4"/>
  <c r="AG193" i="4"/>
  <c r="AG194" i="4"/>
  <c r="AG195" i="4"/>
  <c r="AG196" i="4"/>
  <c r="AG197" i="4"/>
  <c r="AG198" i="4"/>
  <c r="AG199" i="4"/>
  <c r="AG200" i="4"/>
  <c r="C86" i="9"/>
  <c r="AC2" i="4"/>
  <c r="AC3" i="4"/>
  <c r="AC4" i="4"/>
  <c r="AC5" i="4"/>
  <c r="AC6" i="4"/>
  <c r="AC7" i="4"/>
  <c r="AC8" i="4"/>
  <c r="AC9" i="4"/>
  <c r="AC10" i="4"/>
  <c r="AC11" i="4"/>
  <c r="AC12" i="4"/>
  <c r="AC13" i="4"/>
  <c r="AC14" i="4"/>
  <c r="AC15" i="4"/>
  <c r="AC16" i="4"/>
  <c r="AC17" i="4"/>
  <c r="AC18" i="4"/>
  <c r="AC19" i="4"/>
  <c r="AC20" i="4"/>
  <c r="AC21" i="4"/>
  <c r="AC22" i="4"/>
  <c r="AC23" i="4"/>
  <c r="AC24"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C68" i="4"/>
  <c r="AC69" i="4"/>
  <c r="AC70" i="4"/>
  <c r="AC71" i="4"/>
  <c r="AC72" i="4"/>
  <c r="AC73" i="4"/>
  <c r="AC74" i="4"/>
  <c r="AC75" i="4"/>
  <c r="AC76" i="4"/>
  <c r="AC77" i="4"/>
  <c r="AC78" i="4"/>
  <c r="AC79" i="4"/>
  <c r="AC80" i="4"/>
  <c r="AC81" i="4"/>
  <c r="AC82" i="4"/>
  <c r="AC83" i="4"/>
  <c r="AC84" i="4"/>
  <c r="AC85" i="4"/>
  <c r="AC86" i="4"/>
  <c r="AC87" i="4"/>
  <c r="AC88" i="4"/>
  <c r="AC89" i="4"/>
  <c r="AC90" i="4"/>
  <c r="AC91" i="4"/>
  <c r="AC92" i="4"/>
  <c r="AC93" i="4"/>
  <c r="AC94" i="4"/>
  <c r="AC95" i="4"/>
  <c r="AC96" i="4"/>
  <c r="AC97" i="4"/>
  <c r="AC98" i="4"/>
  <c r="AC99" i="4"/>
  <c r="AC100" i="4"/>
  <c r="AC101" i="4"/>
  <c r="AC102" i="4"/>
  <c r="AC103" i="4"/>
  <c r="AC104" i="4"/>
  <c r="AC105" i="4"/>
  <c r="AC106" i="4"/>
  <c r="AC107" i="4"/>
  <c r="AC108" i="4"/>
  <c r="AC109" i="4"/>
  <c r="AC110" i="4"/>
  <c r="AC111" i="4"/>
  <c r="AC112" i="4"/>
  <c r="AC113" i="4"/>
  <c r="AC114" i="4"/>
  <c r="AC115" i="4"/>
  <c r="AC116" i="4"/>
  <c r="AC117" i="4"/>
  <c r="AC118" i="4"/>
  <c r="AC119" i="4"/>
  <c r="AC120" i="4"/>
  <c r="AC121" i="4"/>
  <c r="AC122" i="4"/>
  <c r="AC123" i="4"/>
  <c r="AC124" i="4"/>
  <c r="AC125" i="4"/>
  <c r="AC126" i="4"/>
  <c r="AC127" i="4"/>
  <c r="AC128" i="4"/>
  <c r="AC129" i="4"/>
  <c r="AC130" i="4"/>
  <c r="AC131" i="4"/>
  <c r="AC132" i="4"/>
  <c r="AC133" i="4"/>
  <c r="AC134" i="4"/>
  <c r="AC135" i="4"/>
  <c r="AC136" i="4"/>
  <c r="AC137" i="4"/>
  <c r="AC138" i="4"/>
  <c r="AC139" i="4"/>
  <c r="AC140" i="4"/>
  <c r="AC141" i="4"/>
  <c r="AC142" i="4"/>
  <c r="AC143" i="4"/>
  <c r="AC144" i="4"/>
  <c r="AC145" i="4"/>
  <c r="AC146" i="4"/>
  <c r="AC147" i="4"/>
  <c r="AC148" i="4"/>
  <c r="AC149" i="4"/>
  <c r="AC150" i="4"/>
  <c r="AC151" i="4"/>
  <c r="AC152" i="4"/>
  <c r="AC153" i="4"/>
  <c r="AC154" i="4"/>
  <c r="AC155" i="4"/>
  <c r="AC156" i="4"/>
  <c r="AC157" i="4"/>
  <c r="AC158" i="4"/>
  <c r="AC159" i="4"/>
  <c r="AC160" i="4"/>
  <c r="AC161" i="4"/>
  <c r="AC162" i="4"/>
  <c r="AC163" i="4"/>
  <c r="AC164" i="4"/>
  <c r="AC165" i="4"/>
  <c r="AC166" i="4"/>
  <c r="AC167" i="4"/>
  <c r="AC168" i="4"/>
  <c r="AC169" i="4"/>
  <c r="AC170" i="4"/>
  <c r="AC171" i="4"/>
  <c r="AC172" i="4"/>
  <c r="AC173" i="4"/>
  <c r="AC174" i="4"/>
  <c r="AC175" i="4"/>
  <c r="AC176" i="4"/>
  <c r="AC177" i="4"/>
  <c r="AC178" i="4"/>
  <c r="AC179" i="4"/>
  <c r="AC180" i="4"/>
  <c r="AC181" i="4"/>
  <c r="AC182" i="4"/>
  <c r="AC183" i="4"/>
  <c r="AC184" i="4"/>
  <c r="AC185" i="4"/>
  <c r="AC186" i="4"/>
  <c r="AC187" i="4"/>
  <c r="AC188" i="4"/>
  <c r="AC189" i="4"/>
  <c r="AC190" i="4"/>
  <c r="AC191" i="4"/>
  <c r="AC192" i="4"/>
  <c r="AC193" i="4"/>
  <c r="AC194" i="4"/>
  <c r="AC195" i="4"/>
  <c r="AC196" i="4"/>
  <c r="AC197" i="4"/>
  <c r="AC198" i="4"/>
  <c r="AC199" i="4"/>
  <c r="AC200" i="4"/>
  <c r="B87" i="9"/>
  <c r="AH2" i="4"/>
  <c r="AH3" i="4"/>
  <c r="AH4" i="4"/>
  <c r="AH5" i="4"/>
  <c r="AH6" i="4"/>
  <c r="AH7" i="4"/>
  <c r="AH8" i="4"/>
  <c r="AH9" i="4"/>
  <c r="AH10" i="4"/>
  <c r="AH11" i="4"/>
  <c r="AH12" i="4"/>
  <c r="AH13" i="4"/>
  <c r="AH14" i="4"/>
  <c r="AH15" i="4"/>
  <c r="AH16" i="4"/>
  <c r="AH17" i="4"/>
  <c r="AH18" i="4"/>
  <c r="AH19" i="4"/>
  <c r="AH20" i="4"/>
  <c r="AH21" i="4"/>
  <c r="AH22" i="4"/>
  <c r="AH23" i="4"/>
  <c r="AH24" i="4"/>
  <c r="AH25" i="4"/>
  <c r="AH26" i="4"/>
  <c r="AH27" i="4"/>
  <c r="AH28" i="4"/>
  <c r="AH29" i="4"/>
  <c r="AH30" i="4"/>
  <c r="AH31" i="4"/>
  <c r="AH32" i="4"/>
  <c r="AH33" i="4"/>
  <c r="AH34" i="4"/>
  <c r="AH35" i="4"/>
  <c r="AH36" i="4"/>
  <c r="AH37" i="4"/>
  <c r="AH38" i="4"/>
  <c r="AH39" i="4"/>
  <c r="AH40" i="4"/>
  <c r="AH41" i="4"/>
  <c r="AH42" i="4"/>
  <c r="AH43" i="4"/>
  <c r="AH44" i="4"/>
  <c r="AH45" i="4"/>
  <c r="AH46" i="4"/>
  <c r="AH47" i="4"/>
  <c r="AH48" i="4"/>
  <c r="AH49" i="4"/>
  <c r="AH50" i="4"/>
  <c r="AH51" i="4"/>
  <c r="AH52" i="4"/>
  <c r="AH53" i="4"/>
  <c r="AH54" i="4"/>
  <c r="AH55" i="4"/>
  <c r="AH56" i="4"/>
  <c r="AH57" i="4"/>
  <c r="AH58" i="4"/>
  <c r="AH59" i="4"/>
  <c r="AH60" i="4"/>
  <c r="AH61" i="4"/>
  <c r="AH62" i="4"/>
  <c r="AH63" i="4"/>
  <c r="AH64" i="4"/>
  <c r="AH65" i="4"/>
  <c r="AH66" i="4"/>
  <c r="AH67" i="4"/>
  <c r="AH68" i="4"/>
  <c r="AH69" i="4"/>
  <c r="AH70" i="4"/>
  <c r="AH71" i="4"/>
  <c r="AH72" i="4"/>
  <c r="AH73" i="4"/>
  <c r="AH74" i="4"/>
  <c r="AH75" i="4"/>
  <c r="AH76" i="4"/>
  <c r="AH77" i="4"/>
  <c r="AH78" i="4"/>
  <c r="AH79" i="4"/>
  <c r="AH80" i="4"/>
  <c r="AH81" i="4"/>
  <c r="AH82" i="4"/>
  <c r="AH83" i="4"/>
  <c r="AH84" i="4"/>
  <c r="AH85" i="4"/>
  <c r="AH86" i="4"/>
  <c r="AH87" i="4"/>
  <c r="AH88" i="4"/>
  <c r="AH89" i="4"/>
  <c r="AH90" i="4"/>
  <c r="AH91" i="4"/>
  <c r="AH92" i="4"/>
  <c r="AH93" i="4"/>
  <c r="AH94" i="4"/>
  <c r="AH95" i="4"/>
  <c r="AH96" i="4"/>
  <c r="AH97" i="4"/>
  <c r="AH98" i="4"/>
  <c r="AH99" i="4"/>
  <c r="AH100" i="4"/>
  <c r="AH101" i="4"/>
  <c r="AH102" i="4"/>
  <c r="AH103" i="4"/>
  <c r="AH104" i="4"/>
  <c r="AH105" i="4"/>
  <c r="AH106" i="4"/>
  <c r="AH107" i="4"/>
  <c r="AH108" i="4"/>
  <c r="AH109" i="4"/>
  <c r="AH110" i="4"/>
  <c r="AH111" i="4"/>
  <c r="AH112" i="4"/>
  <c r="AH113" i="4"/>
  <c r="AH114" i="4"/>
  <c r="AH115" i="4"/>
  <c r="AH116" i="4"/>
  <c r="AH117" i="4"/>
  <c r="AH118" i="4"/>
  <c r="AH119" i="4"/>
  <c r="AH120" i="4"/>
  <c r="AH121" i="4"/>
  <c r="AH122" i="4"/>
  <c r="AH123" i="4"/>
  <c r="AH124" i="4"/>
  <c r="AH125" i="4"/>
  <c r="AH126" i="4"/>
  <c r="AH127" i="4"/>
  <c r="AH128" i="4"/>
  <c r="AH129" i="4"/>
  <c r="AH130" i="4"/>
  <c r="AH131" i="4"/>
  <c r="AH132" i="4"/>
  <c r="AH133" i="4"/>
  <c r="AH134" i="4"/>
  <c r="AH135" i="4"/>
  <c r="AH136" i="4"/>
  <c r="AH137" i="4"/>
  <c r="AH138" i="4"/>
  <c r="AH139" i="4"/>
  <c r="AH140" i="4"/>
  <c r="AH141" i="4"/>
  <c r="AH142" i="4"/>
  <c r="AH143" i="4"/>
  <c r="AH144" i="4"/>
  <c r="AH145" i="4"/>
  <c r="AH146" i="4"/>
  <c r="AH147" i="4"/>
  <c r="AH148" i="4"/>
  <c r="AH149" i="4"/>
  <c r="AH150" i="4"/>
  <c r="AH151" i="4"/>
  <c r="AH152" i="4"/>
  <c r="AH153" i="4"/>
  <c r="AH154" i="4"/>
  <c r="AH155" i="4"/>
  <c r="AH156" i="4"/>
  <c r="AH157" i="4"/>
  <c r="AH158" i="4"/>
  <c r="AH159" i="4"/>
  <c r="AH160" i="4"/>
  <c r="AH161" i="4"/>
  <c r="AH162" i="4"/>
  <c r="AH163" i="4"/>
  <c r="AH164" i="4"/>
  <c r="AH165" i="4"/>
  <c r="AH166" i="4"/>
  <c r="AH167" i="4"/>
  <c r="AH168" i="4"/>
  <c r="AH169" i="4"/>
  <c r="AH170" i="4"/>
  <c r="AH171" i="4"/>
  <c r="AH172" i="4"/>
  <c r="AH173" i="4"/>
  <c r="AH174" i="4"/>
  <c r="AH175" i="4"/>
  <c r="AH176" i="4"/>
  <c r="AH177" i="4"/>
  <c r="AH178" i="4"/>
  <c r="AH179" i="4"/>
  <c r="AH180" i="4"/>
  <c r="AH181" i="4"/>
  <c r="AH182" i="4"/>
  <c r="AH183" i="4"/>
  <c r="AH184" i="4"/>
  <c r="AH185" i="4"/>
  <c r="AH186" i="4"/>
  <c r="AH187" i="4"/>
  <c r="AH188" i="4"/>
  <c r="AH189" i="4"/>
  <c r="AH190" i="4"/>
  <c r="AH191" i="4"/>
  <c r="AH192" i="4"/>
  <c r="AH193" i="4"/>
  <c r="AH194" i="4"/>
  <c r="AH195" i="4"/>
  <c r="AH196" i="4"/>
  <c r="AH197" i="4"/>
  <c r="AH198" i="4"/>
  <c r="AH199" i="4"/>
  <c r="AH200" i="4"/>
  <c r="C87" i="9"/>
  <c r="AD2" i="4"/>
  <c r="AD3" i="4"/>
  <c r="AD4" i="4"/>
  <c r="AD5" i="4"/>
  <c r="AD6" i="4"/>
  <c r="AD7" i="4"/>
  <c r="AD8" i="4"/>
  <c r="AD9" i="4"/>
  <c r="AD10" i="4"/>
  <c r="AD11" i="4"/>
  <c r="AD12" i="4"/>
  <c r="AD13" i="4"/>
  <c r="AD14" i="4"/>
  <c r="AD15" i="4"/>
  <c r="AD16" i="4"/>
  <c r="AD17" i="4"/>
  <c r="AD18" i="4"/>
  <c r="AD19" i="4"/>
  <c r="AD20" i="4"/>
  <c r="AD21" i="4"/>
  <c r="AD22" i="4"/>
  <c r="AD23" i="4"/>
  <c r="AD24"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53" i="4"/>
  <c r="AD54" i="4"/>
  <c r="AD55" i="4"/>
  <c r="AD56" i="4"/>
  <c r="AD57" i="4"/>
  <c r="AD58" i="4"/>
  <c r="AD59" i="4"/>
  <c r="AD60" i="4"/>
  <c r="AD61" i="4"/>
  <c r="AD62" i="4"/>
  <c r="AD63" i="4"/>
  <c r="AD64" i="4"/>
  <c r="AD65" i="4"/>
  <c r="AD66" i="4"/>
  <c r="AD67" i="4"/>
  <c r="AD68" i="4"/>
  <c r="AD69" i="4"/>
  <c r="AD70" i="4"/>
  <c r="AD71" i="4"/>
  <c r="AD72" i="4"/>
  <c r="AD73" i="4"/>
  <c r="AD74" i="4"/>
  <c r="AD75" i="4"/>
  <c r="AD76" i="4"/>
  <c r="AD77" i="4"/>
  <c r="AD78" i="4"/>
  <c r="AD79" i="4"/>
  <c r="AD80" i="4"/>
  <c r="AD81" i="4"/>
  <c r="AD82" i="4"/>
  <c r="AD83" i="4"/>
  <c r="AD84" i="4"/>
  <c r="AD85" i="4"/>
  <c r="AD86" i="4"/>
  <c r="AD87" i="4"/>
  <c r="AD88" i="4"/>
  <c r="AD89" i="4"/>
  <c r="AD90" i="4"/>
  <c r="AD91" i="4"/>
  <c r="AD92" i="4"/>
  <c r="AD93" i="4"/>
  <c r="AD94" i="4"/>
  <c r="AD95" i="4"/>
  <c r="AD96" i="4"/>
  <c r="AD97" i="4"/>
  <c r="AD98" i="4"/>
  <c r="AD99" i="4"/>
  <c r="AD100" i="4"/>
  <c r="AD101" i="4"/>
  <c r="AD102" i="4"/>
  <c r="AD103" i="4"/>
  <c r="AD104" i="4"/>
  <c r="AD105" i="4"/>
  <c r="AD106" i="4"/>
  <c r="AD107" i="4"/>
  <c r="AD108" i="4"/>
  <c r="AD109" i="4"/>
  <c r="AD110" i="4"/>
  <c r="AD111" i="4"/>
  <c r="AD112" i="4"/>
  <c r="AD113" i="4"/>
  <c r="AD114" i="4"/>
  <c r="AD115" i="4"/>
  <c r="AD116" i="4"/>
  <c r="AD117" i="4"/>
  <c r="AD118" i="4"/>
  <c r="AD119" i="4"/>
  <c r="AD120" i="4"/>
  <c r="AD121" i="4"/>
  <c r="AD122" i="4"/>
  <c r="AD123" i="4"/>
  <c r="AD124" i="4"/>
  <c r="AD125" i="4"/>
  <c r="AD126" i="4"/>
  <c r="AD127" i="4"/>
  <c r="AD128" i="4"/>
  <c r="AD129" i="4"/>
  <c r="AD130" i="4"/>
  <c r="AD131" i="4"/>
  <c r="AD132" i="4"/>
  <c r="AD133" i="4"/>
  <c r="AD134" i="4"/>
  <c r="AD135" i="4"/>
  <c r="AD136" i="4"/>
  <c r="AD137" i="4"/>
  <c r="AD138" i="4"/>
  <c r="AD139" i="4"/>
  <c r="AD140" i="4"/>
  <c r="AD141" i="4"/>
  <c r="AD142" i="4"/>
  <c r="AD143" i="4"/>
  <c r="AD144" i="4"/>
  <c r="AD145" i="4"/>
  <c r="AD146" i="4"/>
  <c r="AD147" i="4"/>
  <c r="AD148" i="4"/>
  <c r="AD149" i="4"/>
  <c r="AD150" i="4"/>
  <c r="AD151" i="4"/>
  <c r="AD152" i="4"/>
  <c r="AD153" i="4"/>
  <c r="AD154" i="4"/>
  <c r="AD155" i="4"/>
  <c r="AD156" i="4"/>
  <c r="AD157" i="4"/>
  <c r="AD158" i="4"/>
  <c r="AD159" i="4"/>
  <c r="AD160" i="4"/>
  <c r="AD161" i="4"/>
  <c r="AD162" i="4"/>
  <c r="AD163" i="4"/>
  <c r="AD164" i="4"/>
  <c r="AD165" i="4"/>
  <c r="AD166" i="4"/>
  <c r="AD167" i="4"/>
  <c r="AD168" i="4"/>
  <c r="AD169" i="4"/>
  <c r="AD170" i="4"/>
  <c r="AD171" i="4"/>
  <c r="AD172" i="4"/>
  <c r="AD173" i="4"/>
  <c r="AD174" i="4"/>
  <c r="AD175" i="4"/>
  <c r="AD176" i="4"/>
  <c r="AD177" i="4"/>
  <c r="AD178" i="4"/>
  <c r="AD179" i="4"/>
  <c r="AD180" i="4"/>
  <c r="AD181" i="4"/>
  <c r="AD182" i="4"/>
  <c r="AD183" i="4"/>
  <c r="AD184" i="4"/>
  <c r="AD185" i="4"/>
  <c r="AD186" i="4"/>
  <c r="AD187" i="4"/>
  <c r="AD188" i="4"/>
  <c r="AD189" i="4"/>
  <c r="AD190" i="4"/>
  <c r="AD191" i="4"/>
  <c r="AD192" i="4"/>
  <c r="AD193" i="4"/>
  <c r="AD194" i="4"/>
  <c r="AD195" i="4"/>
  <c r="AD196" i="4"/>
  <c r="AD197" i="4"/>
  <c r="AD198" i="4"/>
  <c r="AD199" i="4"/>
  <c r="AD200" i="4"/>
  <c r="B88" i="9"/>
  <c r="AI2" i="4"/>
  <c r="AI3" i="4"/>
  <c r="AI4" i="4"/>
  <c r="AI5" i="4"/>
  <c r="AI6" i="4"/>
  <c r="AI7" i="4"/>
  <c r="AI8" i="4"/>
  <c r="AI9" i="4"/>
  <c r="AI10" i="4"/>
  <c r="AI11" i="4"/>
  <c r="AI12" i="4"/>
  <c r="AI13" i="4"/>
  <c r="AI14" i="4"/>
  <c r="AI15" i="4"/>
  <c r="AI16" i="4"/>
  <c r="AI17" i="4"/>
  <c r="AI18" i="4"/>
  <c r="AI19" i="4"/>
  <c r="AI20" i="4"/>
  <c r="AI21" i="4"/>
  <c r="AI22" i="4"/>
  <c r="AI23" i="4"/>
  <c r="AI24" i="4"/>
  <c r="AI25" i="4"/>
  <c r="AI26" i="4"/>
  <c r="AI27" i="4"/>
  <c r="AI28" i="4"/>
  <c r="AI29" i="4"/>
  <c r="AI30" i="4"/>
  <c r="AI31" i="4"/>
  <c r="AI32" i="4"/>
  <c r="AI33" i="4"/>
  <c r="AI34" i="4"/>
  <c r="AI35" i="4"/>
  <c r="AI36" i="4"/>
  <c r="AI37" i="4"/>
  <c r="AI38" i="4"/>
  <c r="AI39" i="4"/>
  <c r="AI40" i="4"/>
  <c r="AI41" i="4"/>
  <c r="AI42" i="4"/>
  <c r="AI43" i="4"/>
  <c r="AI44" i="4"/>
  <c r="AI45" i="4"/>
  <c r="AI46" i="4"/>
  <c r="AI47" i="4"/>
  <c r="AI48" i="4"/>
  <c r="AI49" i="4"/>
  <c r="AI50" i="4"/>
  <c r="AI51" i="4"/>
  <c r="AI52" i="4"/>
  <c r="AI53" i="4"/>
  <c r="AI54" i="4"/>
  <c r="AI55" i="4"/>
  <c r="AI56" i="4"/>
  <c r="AI57" i="4"/>
  <c r="AI58" i="4"/>
  <c r="AI59" i="4"/>
  <c r="AI60" i="4"/>
  <c r="AI61" i="4"/>
  <c r="AI62" i="4"/>
  <c r="AI63" i="4"/>
  <c r="AI64" i="4"/>
  <c r="AI65" i="4"/>
  <c r="AI66" i="4"/>
  <c r="AI67" i="4"/>
  <c r="AI68" i="4"/>
  <c r="AI69" i="4"/>
  <c r="AI70" i="4"/>
  <c r="AI71" i="4"/>
  <c r="AI72" i="4"/>
  <c r="AI73" i="4"/>
  <c r="AI74" i="4"/>
  <c r="AI75" i="4"/>
  <c r="AI76" i="4"/>
  <c r="AI77" i="4"/>
  <c r="AI78" i="4"/>
  <c r="AI79" i="4"/>
  <c r="AI80" i="4"/>
  <c r="AI81" i="4"/>
  <c r="AI82" i="4"/>
  <c r="AI83" i="4"/>
  <c r="AI84" i="4"/>
  <c r="AI85" i="4"/>
  <c r="AI86" i="4"/>
  <c r="AI87" i="4"/>
  <c r="AI88" i="4"/>
  <c r="AI89" i="4"/>
  <c r="AI90" i="4"/>
  <c r="AI91" i="4"/>
  <c r="AI92" i="4"/>
  <c r="AI93" i="4"/>
  <c r="AI94" i="4"/>
  <c r="AI95" i="4"/>
  <c r="AI96" i="4"/>
  <c r="AI97" i="4"/>
  <c r="AI98" i="4"/>
  <c r="AI99" i="4"/>
  <c r="AI100" i="4"/>
  <c r="AI101" i="4"/>
  <c r="AI102" i="4"/>
  <c r="AI103" i="4"/>
  <c r="AI104" i="4"/>
  <c r="AI105" i="4"/>
  <c r="AI106" i="4"/>
  <c r="AI107" i="4"/>
  <c r="AI108" i="4"/>
  <c r="AI109" i="4"/>
  <c r="AI110" i="4"/>
  <c r="AI111" i="4"/>
  <c r="AI112" i="4"/>
  <c r="AI113" i="4"/>
  <c r="AI114" i="4"/>
  <c r="AI115" i="4"/>
  <c r="AI116" i="4"/>
  <c r="AI117" i="4"/>
  <c r="AI118" i="4"/>
  <c r="AI119" i="4"/>
  <c r="AI120" i="4"/>
  <c r="AI121" i="4"/>
  <c r="AI122" i="4"/>
  <c r="AI123" i="4"/>
  <c r="AI124" i="4"/>
  <c r="AI125" i="4"/>
  <c r="AI126" i="4"/>
  <c r="AI127" i="4"/>
  <c r="AI128" i="4"/>
  <c r="AI129" i="4"/>
  <c r="AI130" i="4"/>
  <c r="AI131" i="4"/>
  <c r="AI132" i="4"/>
  <c r="AI133" i="4"/>
  <c r="AI134" i="4"/>
  <c r="AI135" i="4"/>
  <c r="AI136" i="4"/>
  <c r="AI137" i="4"/>
  <c r="AI138" i="4"/>
  <c r="AI139" i="4"/>
  <c r="AI140" i="4"/>
  <c r="AI141" i="4"/>
  <c r="AI142" i="4"/>
  <c r="AI143" i="4"/>
  <c r="AI144" i="4"/>
  <c r="AI145" i="4"/>
  <c r="AI146" i="4"/>
  <c r="AI147" i="4"/>
  <c r="AI148" i="4"/>
  <c r="AI149" i="4"/>
  <c r="AI150" i="4"/>
  <c r="AI151" i="4"/>
  <c r="AI152" i="4"/>
  <c r="AI153" i="4"/>
  <c r="AI154" i="4"/>
  <c r="AI155" i="4"/>
  <c r="AI156" i="4"/>
  <c r="AI157" i="4"/>
  <c r="AI158" i="4"/>
  <c r="AI159" i="4"/>
  <c r="AI160" i="4"/>
  <c r="AI161" i="4"/>
  <c r="AI162" i="4"/>
  <c r="AI163" i="4"/>
  <c r="AI164" i="4"/>
  <c r="AI165" i="4"/>
  <c r="AI166" i="4"/>
  <c r="AI167" i="4"/>
  <c r="AI168" i="4"/>
  <c r="AI169" i="4"/>
  <c r="AI170" i="4"/>
  <c r="AI171" i="4"/>
  <c r="AI172" i="4"/>
  <c r="AI173" i="4"/>
  <c r="AI174" i="4"/>
  <c r="AI175" i="4"/>
  <c r="AI176" i="4"/>
  <c r="AI177" i="4"/>
  <c r="AI178" i="4"/>
  <c r="AI179" i="4"/>
  <c r="AI180" i="4"/>
  <c r="AI181" i="4"/>
  <c r="AI182" i="4"/>
  <c r="AI183" i="4"/>
  <c r="AI184" i="4"/>
  <c r="AI185" i="4"/>
  <c r="AI186" i="4"/>
  <c r="AI187" i="4"/>
  <c r="AI188" i="4"/>
  <c r="AI189" i="4"/>
  <c r="AI190" i="4"/>
  <c r="AI191" i="4"/>
  <c r="AI192" i="4"/>
  <c r="AI193" i="4"/>
  <c r="AI194" i="4"/>
  <c r="AI195" i="4"/>
  <c r="AI196" i="4"/>
  <c r="AI197" i="4"/>
  <c r="AI198" i="4"/>
  <c r="AI199" i="4"/>
  <c r="AI200" i="4"/>
  <c r="C88" i="9"/>
  <c r="AE2" i="4"/>
  <c r="AE3" i="4"/>
  <c r="AE4" i="4"/>
  <c r="AE5" i="4"/>
  <c r="AE6" i="4"/>
  <c r="AE7" i="4"/>
  <c r="AE8" i="4"/>
  <c r="AE9" i="4"/>
  <c r="AE10" i="4"/>
  <c r="AE11" i="4"/>
  <c r="AE12" i="4"/>
  <c r="AE13" i="4"/>
  <c r="AE14" i="4"/>
  <c r="AE15" i="4"/>
  <c r="AE16" i="4"/>
  <c r="AE17" i="4"/>
  <c r="AE18" i="4"/>
  <c r="AE19" i="4"/>
  <c r="AE20" i="4"/>
  <c r="AE21" i="4"/>
  <c r="AE22" i="4"/>
  <c r="AE23" i="4"/>
  <c r="AE24" i="4"/>
  <c r="AE25" i="4"/>
  <c r="AE26" i="4"/>
  <c r="AE27" i="4"/>
  <c r="AE28" i="4"/>
  <c r="AE29" i="4"/>
  <c r="AE30" i="4"/>
  <c r="AE31" i="4"/>
  <c r="AE32" i="4"/>
  <c r="AE33" i="4"/>
  <c r="AE34" i="4"/>
  <c r="AE35" i="4"/>
  <c r="AE36" i="4"/>
  <c r="AE37" i="4"/>
  <c r="AE38" i="4"/>
  <c r="AE39" i="4"/>
  <c r="AE40" i="4"/>
  <c r="AE41" i="4"/>
  <c r="AE42" i="4"/>
  <c r="AE43" i="4"/>
  <c r="AE44" i="4"/>
  <c r="AE45" i="4"/>
  <c r="AE46" i="4"/>
  <c r="AE47" i="4"/>
  <c r="AE48" i="4"/>
  <c r="AE49" i="4"/>
  <c r="AE50" i="4"/>
  <c r="AE51" i="4"/>
  <c r="AE52" i="4"/>
  <c r="AE53" i="4"/>
  <c r="AE54" i="4"/>
  <c r="AE55" i="4"/>
  <c r="AE56" i="4"/>
  <c r="AE57" i="4"/>
  <c r="AE58" i="4"/>
  <c r="AE59" i="4"/>
  <c r="AE60" i="4"/>
  <c r="AE61" i="4"/>
  <c r="AE62" i="4"/>
  <c r="AE63" i="4"/>
  <c r="AE64" i="4"/>
  <c r="AE65" i="4"/>
  <c r="AE66" i="4"/>
  <c r="AE67" i="4"/>
  <c r="AE68" i="4"/>
  <c r="AE69" i="4"/>
  <c r="AE70" i="4"/>
  <c r="AE71" i="4"/>
  <c r="AE72" i="4"/>
  <c r="AE73" i="4"/>
  <c r="AE74" i="4"/>
  <c r="AE75" i="4"/>
  <c r="AE76" i="4"/>
  <c r="AE77" i="4"/>
  <c r="AE78" i="4"/>
  <c r="AE79" i="4"/>
  <c r="AE80" i="4"/>
  <c r="AE81" i="4"/>
  <c r="AE82" i="4"/>
  <c r="AE83" i="4"/>
  <c r="AE84" i="4"/>
  <c r="AE85" i="4"/>
  <c r="AE86" i="4"/>
  <c r="AE87" i="4"/>
  <c r="AE88" i="4"/>
  <c r="AE89" i="4"/>
  <c r="AE90" i="4"/>
  <c r="AE91" i="4"/>
  <c r="AE92" i="4"/>
  <c r="AE93" i="4"/>
  <c r="AE94" i="4"/>
  <c r="AE95" i="4"/>
  <c r="AE96" i="4"/>
  <c r="AE97" i="4"/>
  <c r="AE98" i="4"/>
  <c r="AE99" i="4"/>
  <c r="AE100" i="4"/>
  <c r="AE101" i="4"/>
  <c r="AE102" i="4"/>
  <c r="AE103" i="4"/>
  <c r="AE104" i="4"/>
  <c r="AE105" i="4"/>
  <c r="AE106" i="4"/>
  <c r="AE107" i="4"/>
  <c r="AE108" i="4"/>
  <c r="AE109" i="4"/>
  <c r="AE110" i="4"/>
  <c r="AE111" i="4"/>
  <c r="AE112" i="4"/>
  <c r="AE113" i="4"/>
  <c r="AE114" i="4"/>
  <c r="AE115" i="4"/>
  <c r="AE116" i="4"/>
  <c r="AE117" i="4"/>
  <c r="AE118" i="4"/>
  <c r="AE119" i="4"/>
  <c r="AE120" i="4"/>
  <c r="AE121" i="4"/>
  <c r="AE122" i="4"/>
  <c r="AE123" i="4"/>
  <c r="AE124" i="4"/>
  <c r="AE125" i="4"/>
  <c r="AE126" i="4"/>
  <c r="AE127" i="4"/>
  <c r="AE128" i="4"/>
  <c r="AE129" i="4"/>
  <c r="AE130" i="4"/>
  <c r="AE131" i="4"/>
  <c r="AE132" i="4"/>
  <c r="AE133" i="4"/>
  <c r="AE134" i="4"/>
  <c r="AE135" i="4"/>
  <c r="AE136" i="4"/>
  <c r="AE137" i="4"/>
  <c r="AE138" i="4"/>
  <c r="AE139" i="4"/>
  <c r="AE140" i="4"/>
  <c r="AE141" i="4"/>
  <c r="AE142" i="4"/>
  <c r="AE143" i="4"/>
  <c r="AE144" i="4"/>
  <c r="AE145" i="4"/>
  <c r="AE146" i="4"/>
  <c r="AE147" i="4"/>
  <c r="AE148" i="4"/>
  <c r="AE149" i="4"/>
  <c r="AE150" i="4"/>
  <c r="AE151" i="4"/>
  <c r="AE152" i="4"/>
  <c r="AE153" i="4"/>
  <c r="AE154" i="4"/>
  <c r="AE155" i="4"/>
  <c r="AE156" i="4"/>
  <c r="AE157" i="4"/>
  <c r="AE158" i="4"/>
  <c r="AE159" i="4"/>
  <c r="AE160" i="4"/>
  <c r="AE161" i="4"/>
  <c r="AE162" i="4"/>
  <c r="AE163" i="4"/>
  <c r="AE164" i="4"/>
  <c r="AE165" i="4"/>
  <c r="AE166" i="4"/>
  <c r="AE167" i="4"/>
  <c r="AE168" i="4"/>
  <c r="AE169" i="4"/>
  <c r="AE170" i="4"/>
  <c r="AE171" i="4"/>
  <c r="AE172" i="4"/>
  <c r="AE173" i="4"/>
  <c r="AE174" i="4"/>
  <c r="AE175" i="4"/>
  <c r="AE176" i="4"/>
  <c r="AE177" i="4"/>
  <c r="AE178" i="4"/>
  <c r="AE179" i="4"/>
  <c r="AE180" i="4"/>
  <c r="AE181" i="4"/>
  <c r="AE182" i="4"/>
  <c r="AE183" i="4"/>
  <c r="AE184" i="4"/>
  <c r="AE185" i="4"/>
  <c r="AE186" i="4"/>
  <c r="AE187" i="4"/>
  <c r="AE188" i="4"/>
  <c r="AE189" i="4"/>
  <c r="AE190" i="4"/>
  <c r="AE191" i="4"/>
  <c r="AE192" i="4"/>
  <c r="AE193" i="4"/>
  <c r="AE194" i="4"/>
  <c r="AE195" i="4"/>
  <c r="AE196" i="4"/>
  <c r="AE197" i="4"/>
  <c r="AE198" i="4"/>
  <c r="AE199" i="4"/>
  <c r="AE200" i="4"/>
  <c r="B89" i="9"/>
  <c r="AJ2" i="4"/>
  <c r="AJ3" i="4"/>
  <c r="AJ4" i="4"/>
  <c r="AJ5" i="4"/>
  <c r="AJ6" i="4"/>
  <c r="AJ7"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J38" i="4"/>
  <c r="AJ39" i="4"/>
  <c r="AJ40" i="4"/>
  <c r="AJ41" i="4"/>
  <c r="AJ42" i="4"/>
  <c r="AJ43" i="4"/>
  <c r="AJ44" i="4"/>
  <c r="AJ45" i="4"/>
  <c r="AJ46" i="4"/>
  <c r="AJ47" i="4"/>
  <c r="AJ48" i="4"/>
  <c r="AJ49" i="4"/>
  <c r="AJ50" i="4"/>
  <c r="AJ51" i="4"/>
  <c r="AJ52" i="4"/>
  <c r="AJ53" i="4"/>
  <c r="AJ54" i="4"/>
  <c r="AJ55" i="4"/>
  <c r="AJ56" i="4"/>
  <c r="AJ57" i="4"/>
  <c r="AJ58" i="4"/>
  <c r="AJ59" i="4"/>
  <c r="AJ60" i="4"/>
  <c r="AJ61" i="4"/>
  <c r="AJ62" i="4"/>
  <c r="AJ63" i="4"/>
  <c r="AJ64" i="4"/>
  <c r="AJ65" i="4"/>
  <c r="AJ66" i="4"/>
  <c r="AJ67" i="4"/>
  <c r="AJ68" i="4"/>
  <c r="AJ69" i="4"/>
  <c r="AJ70" i="4"/>
  <c r="AJ71" i="4"/>
  <c r="AJ72" i="4"/>
  <c r="AJ73" i="4"/>
  <c r="AJ74" i="4"/>
  <c r="AJ75" i="4"/>
  <c r="AJ76" i="4"/>
  <c r="AJ77" i="4"/>
  <c r="AJ78" i="4"/>
  <c r="AJ79" i="4"/>
  <c r="AJ80" i="4"/>
  <c r="AJ81" i="4"/>
  <c r="AJ82" i="4"/>
  <c r="AJ83" i="4"/>
  <c r="AJ84" i="4"/>
  <c r="AJ85" i="4"/>
  <c r="AJ86" i="4"/>
  <c r="AJ87" i="4"/>
  <c r="AJ88" i="4"/>
  <c r="AJ89" i="4"/>
  <c r="AJ90" i="4"/>
  <c r="AJ91" i="4"/>
  <c r="AJ92" i="4"/>
  <c r="AJ93" i="4"/>
  <c r="AJ94" i="4"/>
  <c r="AJ95" i="4"/>
  <c r="AJ96" i="4"/>
  <c r="AJ97" i="4"/>
  <c r="AJ98" i="4"/>
  <c r="AJ99" i="4"/>
  <c r="AJ100" i="4"/>
  <c r="AJ101" i="4"/>
  <c r="AJ102" i="4"/>
  <c r="AJ103" i="4"/>
  <c r="AJ104" i="4"/>
  <c r="AJ105" i="4"/>
  <c r="AJ106" i="4"/>
  <c r="AJ107" i="4"/>
  <c r="AJ108" i="4"/>
  <c r="AJ109" i="4"/>
  <c r="AJ110" i="4"/>
  <c r="AJ111" i="4"/>
  <c r="AJ112" i="4"/>
  <c r="AJ113" i="4"/>
  <c r="AJ114" i="4"/>
  <c r="AJ115" i="4"/>
  <c r="AJ116" i="4"/>
  <c r="AJ117" i="4"/>
  <c r="AJ118" i="4"/>
  <c r="AJ119" i="4"/>
  <c r="AJ120" i="4"/>
  <c r="AJ121" i="4"/>
  <c r="AJ122" i="4"/>
  <c r="AJ123" i="4"/>
  <c r="AJ124" i="4"/>
  <c r="AJ125" i="4"/>
  <c r="AJ126" i="4"/>
  <c r="AJ127" i="4"/>
  <c r="AJ128" i="4"/>
  <c r="AJ129" i="4"/>
  <c r="AJ130" i="4"/>
  <c r="AJ131" i="4"/>
  <c r="AJ132" i="4"/>
  <c r="AJ133" i="4"/>
  <c r="AJ134" i="4"/>
  <c r="AJ135" i="4"/>
  <c r="AJ136" i="4"/>
  <c r="AJ137" i="4"/>
  <c r="AJ138" i="4"/>
  <c r="AJ139" i="4"/>
  <c r="AJ140" i="4"/>
  <c r="AJ141" i="4"/>
  <c r="AJ142" i="4"/>
  <c r="AJ143" i="4"/>
  <c r="AJ144" i="4"/>
  <c r="AJ145" i="4"/>
  <c r="AJ146" i="4"/>
  <c r="AJ147" i="4"/>
  <c r="AJ148" i="4"/>
  <c r="AJ149" i="4"/>
  <c r="AJ150" i="4"/>
  <c r="AJ151" i="4"/>
  <c r="AJ152" i="4"/>
  <c r="AJ153" i="4"/>
  <c r="AJ154" i="4"/>
  <c r="AJ155" i="4"/>
  <c r="AJ156" i="4"/>
  <c r="AJ157" i="4"/>
  <c r="AJ158" i="4"/>
  <c r="AJ159" i="4"/>
  <c r="AJ160" i="4"/>
  <c r="AJ161" i="4"/>
  <c r="AJ162" i="4"/>
  <c r="AJ163" i="4"/>
  <c r="AJ164" i="4"/>
  <c r="AJ165" i="4"/>
  <c r="AJ166" i="4"/>
  <c r="AJ167" i="4"/>
  <c r="AJ168" i="4"/>
  <c r="AJ169" i="4"/>
  <c r="AJ170" i="4"/>
  <c r="AJ171" i="4"/>
  <c r="AJ172" i="4"/>
  <c r="AJ173" i="4"/>
  <c r="AJ174" i="4"/>
  <c r="AJ175" i="4"/>
  <c r="AJ176" i="4"/>
  <c r="AJ177" i="4"/>
  <c r="AJ178" i="4"/>
  <c r="AJ179" i="4"/>
  <c r="AJ180" i="4"/>
  <c r="AJ181" i="4"/>
  <c r="AJ182" i="4"/>
  <c r="AJ183" i="4"/>
  <c r="AJ184" i="4"/>
  <c r="AJ185" i="4"/>
  <c r="AJ186" i="4"/>
  <c r="AJ187" i="4"/>
  <c r="AJ188" i="4"/>
  <c r="AJ189" i="4"/>
  <c r="AJ190" i="4"/>
  <c r="AJ191" i="4"/>
  <c r="AJ192" i="4"/>
  <c r="AJ193" i="4"/>
  <c r="AJ194" i="4"/>
  <c r="AJ195" i="4"/>
  <c r="AJ196" i="4"/>
  <c r="AJ197" i="4"/>
  <c r="AJ198" i="4"/>
  <c r="AJ199" i="4"/>
  <c r="AJ200" i="4"/>
  <c r="C89" i="9"/>
  <c r="AK2" i="4"/>
  <c r="AK3" i="4"/>
  <c r="AK4" i="4"/>
  <c r="AK5" i="4"/>
  <c r="AK6" i="4"/>
  <c r="AK7" i="4"/>
  <c r="AK8" i="4"/>
  <c r="AK9" i="4"/>
  <c r="AK10" i="4"/>
  <c r="AK11" i="4"/>
  <c r="AK12" i="4"/>
  <c r="AK13" i="4"/>
  <c r="AK14" i="4"/>
  <c r="AK15" i="4"/>
  <c r="AK16" i="4"/>
  <c r="AK17" i="4"/>
  <c r="AK18" i="4"/>
  <c r="AK19" i="4"/>
  <c r="AK20" i="4"/>
  <c r="AK21" i="4"/>
  <c r="AK22" i="4"/>
  <c r="AK23" i="4"/>
  <c r="AK24" i="4"/>
  <c r="AK25" i="4"/>
  <c r="AK26" i="4"/>
  <c r="AK27" i="4"/>
  <c r="AK28" i="4"/>
  <c r="AK29" i="4"/>
  <c r="AK30" i="4"/>
  <c r="AK31" i="4"/>
  <c r="AK32" i="4"/>
  <c r="AK33" i="4"/>
  <c r="AK34" i="4"/>
  <c r="AK35" i="4"/>
  <c r="AK36" i="4"/>
  <c r="AK37" i="4"/>
  <c r="AK38" i="4"/>
  <c r="AK39" i="4"/>
  <c r="AK40" i="4"/>
  <c r="AK41" i="4"/>
  <c r="AK42" i="4"/>
  <c r="AK43" i="4"/>
  <c r="AK44" i="4"/>
  <c r="AK45" i="4"/>
  <c r="AK46" i="4"/>
  <c r="AK47" i="4"/>
  <c r="AK48" i="4"/>
  <c r="AK49" i="4"/>
  <c r="AK50" i="4"/>
  <c r="AK51" i="4"/>
  <c r="AK52" i="4"/>
  <c r="AK53" i="4"/>
  <c r="AK54" i="4"/>
  <c r="AK55" i="4"/>
  <c r="AK56" i="4"/>
  <c r="AK57" i="4"/>
  <c r="AK58" i="4"/>
  <c r="AK59" i="4"/>
  <c r="AK60" i="4"/>
  <c r="AK61" i="4"/>
  <c r="AK62" i="4"/>
  <c r="AK63" i="4"/>
  <c r="AK64" i="4"/>
  <c r="AK65" i="4"/>
  <c r="AK66" i="4"/>
  <c r="AK67" i="4"/>
  <c r="AK68" i="4"/>
  <c r="AK69" i="4"/>
  <c r="AK70" i="4"/>
  <c r="AK71" i="4"/>
  <c r="AK72" i="4"/>
  <c r="AK73" i="4"/>
  <c r="AK74" i="4"/>
  <c r="AK75" i="4"/>
  <c r="AK76" i="4"/>
  <c r="AK77" i="4"/>
  <c r="AK78" i="4"/>
  <c r="AK79" i="4"/>
  <c r="AK80" i="4"/>
  <c r="AK81" i="4"/>
  <c r="AK82" i="4"/>
  <c r="AK83" i="4"/>
  <c r="AK84" i="4"/>
  <c r="AK85" i="4"/>
  <c r="AK86" i="4"/>
  <c r="AK87" i="4"/>
  <c r="AK88" i="4"/>
  <c r="AK89" i="4"/>
  <c r="AK90" i="4"/>
  <c r="AK91" i="4"/>
  <c r="AK92" i="4"/>
  <c r="AK93" i="4"/>
  <c r="AK94" i="4"/>
  <c r="AK95" i="4"/>
  <c r="AK96" i="4"/>
  <c r="AK97" i="4"/>
  <c r="AK98" i="4"/>
  <c r="AK99" i="4"/>
  <c r="AK100" i="4"/>
  <c r="AK101" i="4"/>
  <c r="AK102" i="4"/>
  <c r="AK103" i="4"/>
  <c r="AK104" i="4"/>
  <c r="AK105" i="4"/>
  <c r="AK106" i="4"/>
  <c r="AK107" i="4"/>
  <c r="AK108" i="4"/>
  <c r="AK109" i="4"/>
  <c r="AK110" i="4"/>
  <c r="AK111" i="4"/>
  <c r="AK112" i="4"/>
  <c r="AK113" i="4"/>
  <c r="AK114" i="4"/>
  <c r="AK115" i="4"/>
  <c r="AK116" i="4"/>
  <c r="AK117" i="4"/>
  <c r="AK118" i="4"/>
  <c r="AK119" i="4"/>
  <c r="AK120" i="4"/>
  <c r="AK121" i="4"/>
  <c r="AK122" i="4"/>
  <c r="AK123" i="4"/>
  <c r="AK124" i="4"/>
  <c r="AK125" i="4"/>
  <c r="AK126" i="4"/>
  <c r="AK127" i="4"/>
  <c r="AK128" i="4"/>
  <c r="AK129" i="4"/>
  <c r="AK130" i="4"/>
  <c r="AK131" i="4"/>
  <c r="AK132" i="4"/>
  <c r="AK133" i="4"/>
  <c r="AK134" i="4"/>
  <c r="AK135" i="4"/>
  <c r="AK136" i="4"/>
  <c r="AK137" i="4"/>
  <c r="AK138" i="4"/>
  <c r="AK139" i="4"/>
  <c r="AK140" i="4"/>
  <c r="AK141" i="4"/>
  <c r="AK142" i="4"/>
  <c r="AK143" i="4"/>
  <c r="AK144" i="4"/>
  <c r="AK145" i="4"/>
  <c r="AK146" i="4"/>
  <c r="AK147" i="4"/>
  <c r="AK148" i="4"/>
  <c r="AK149" i="4"/>
  <c r="AK150" i="4"/>
  <c r="AK151" i="4"/>
  <c r="AK152" i="4"/>
  <c r="AK153" i="4"/>
  <c r="AK154" i="4"/>
  <c r="AK155" i="4"/>
  <c r="AK156" i="4"/>
  <c r="AK157" i="4"/>
  <c r="AK158" i="4"/>
  <c r="AK159" i="4"/>
  <c r="AK160" i="4"/>
  <c r="AK161" i="4"/>
  <c r="AK162" i="4"/>
  <c r="AK163" i="4"/>
  <c r="AK164" i="4"/>
  <c r="AK165" i="4"/>
  <c r="AK166" i="4"/>
  <c r="AK167" i="4"/>
  <c r="AK168" i="4"/>
  <c r="AK169" i="4"/>
  <c r="AK170" i="4"/>
  <c r="AK171" i="4"/>
  <c r="AK172" i="4"/>
  <c r="AK173" i="4"/>
  <c r="AK174" i="4"/>
  <c r="AK175" i="4"/>
  <c r="AK176" i="4"/>
  <c r="AK177" i="4"/>
  <c r="AK178" i="4"/>
  <c r="AK179" i="4"/>
  <c r="AK180" i="4"/>
  <c r="AK181" i="4"/>
  <c r="AK182" i="4"/>
  <c r="AK183" i="4"/>
  <c r="AK184" i="4"/>
  <c r="AK185" i="4"/>
  <c r="AK186" i="4"/>
  <c r="AK187" i="4"/>
  <c r="AK188" i="4"/>
  <c r="AK189" i="4"/>
  <c r="AK190" i="4"/>
  <c r="AK191" i="4"/>
  <c r="AK192" i="4"/>
  <c r="AK193" i="4"/>
  <c r="AK194" i="4"/>
  <c r="AK195" i="4"/>
  <c r="AK196" i="4"/>
  <c r="AK197" i="4"/>
  <c r="AK198" i="4"/>
  <c r="AK199" i="4"/>
  <c r="AK200" i="4"/>
  <c r="B91" i="9"/>
  <c r="AR2" i="4"/>
  <c r="AR3" i="4"/>
  <c r="AR4" i="4"/>
  <c r="AR5" i="4"/>
  <c r="AR6" i="4"/>
  <c r="AR7" i="4"/>
  <c r="AR8" i="4"/>
  <c r="AR9" i="4"/>
  <c r="AR10" i="4"/>
  <c r="AR11" i="4"/>
  <c r="AR12" i="4"/>
  <c r="AR13" i="4"/>
  <c r="AR14" i="4"/>
  <c r="AR15" i="4"/>
  <c r="AR16" i="4"/>
  <c r="AR17" i="4"/>
  <c r="AR18" i="4"/>
  <c r="AR19" i="4"/>
  <c r="AR20" i="4"/>
  <c r="AR21" i="4"/>
  <c r="AR22" i="4"/>
  <c r="AR23" i="4"/>
  <c r="AR24" i="4"/>
  <c r="AR25" i="4"/>
  <c r="AR26" i="4"/>
  <c r="AR27" i="4"/>
  <c r="AR28" i="4"/>
  <c r="AR29" i="4"/>
  <c r="AR30" i="4"/>
  <c r="AR31" i="4"/>
  <c r="AR32" i="4"/>
  <c r="AR33" i="4"/>
  <c r="AR34" i="4"/>
  <c r="AR35" i="4"/>
  <c r="AR36" i="4"/>
  <c r="AR37" i="4"/>
  <c r="AR38" i="4"/>
  <c r="AR39" i="4"/>
  <c r="AR40" i="4"/>
  <c r="AR41" i="4"/>
  <c r="AR42" i="4"/>
  <c r="AR43" i="4"/>
  <c r="AR44" i="4"/>
  <c r="AR45" i="4"/>
  <c r="AR46" i="4"/>
  <c r="AR47" i="4"/>
  <c r="AR48" i="4"/>
  <c r="AR49" i="4"/>
  <c r="AR50" i="4"/>
  <c r="AR51" i="4"/>
  <c r="AR52" i="4"/>
  <c r="AR53" i="4"/>
  <c r="AR54" i="4"/>
  <c r="AR55" i="4"/>
  <c r="AR56" i="4"/>
  <c r="AR57" i="4"/>
  <c r="AR58" i="4"/>
  <c r="AR59" i="4"/>
  <c r="AR60" i="4"/>
  <c r="AR61" i="4"/>
  <c r="AR62" i="4"/>
  <c r="AR63" i="4"/>
  <c r="AR64" i="4"/>
  <c r="AR65" i="4"/>
  <c r="AR66" i="4"/>
  <c r="AR67" i="4"/>
  <c r="AR68" i="4"/>
  <c r="AR69" i="4"/>
  <c r="AR70" i="4"/>
  <c r="AR71" i="4"/>
  <c r="AR72" i="4"/>
  <c r="AR73" i="4"/>
  <c r="AR74" i="4"/>
  <c r="AR75" i="4"/>
  <c r="AR76" i="4"/>
  <c r="AR77" i="4"/>
  <c r="AR78" i="4"/>
  <c r="AR79" i="4"/>
  <c r="AR80" i="4"/>
  <c r="AR81" i="4"/>
  <c r="AR82" i="4"/>
  <c r="AR83" i="4"/>
  <c r="AR84" i="4"/>
  <c r="AR85" i="4"/>
  <c r="AR86" i="4"/>
  <c r="AR87" i="4"/>
  <c r="AR88" i="4"/>
  <c r="AR89" i="4"/>
  <c r="AR90" i="4"/>
  <c r="AR91" i="4"/>
  <c r="AR92" i="4"/>
  <c r="AR93" i="4"/>
  <c r="AR94" i="4"/>
  <c r="AR95" i="4"/>
  <c r="AR96" i="4"/>
  <c r="AR97" i="4"/>
  <c r="AR98" i="4"/>
  <c r="AR99" i="4"/>
  <c r="AR100" i="4"/>
  <c r="AR101" i="4"/>
  <c r="AR102" i="4"/>
  <c r="AR103" i="4"/>
  <c r="AR104" i="4"/>
  <c r="AR105" i="4"/>
  <c r="AR106" i="4"/>
  <c r="AR107" i="4"/>
  <c r="AR108" i="4"/>
  <c r="AR109" i="4"/>
  <c r="AR110" i="4"/>
  <c r="AR111" i="4"/>
  <c r="AR112" i="4"/>
  <c r="AR113" i="4"/>
  <c r="AR114" i="4"/>
  <c r="AR115" i="4"/>
  <c r="AR116" i="4"/>
  <c r="AR117" i="4"/>
  <c r="AR118" i="4"/>
  <c r="AR119" i="4"/>
  <c r="AR120" i="4"/>
  <c r="AR121" i="4"/>
  <c r="AR122" i="4"/>
  <c r="AR123" i="4"/>
  <c r="AR124" i="4"/>
  <c r="AR125" i="4"/>
  <c r="AR126" i="4"/>
  <c r="AR127" i="4"/>
  <c r="AR128" i="4"/>
  <c r="AR129" i="4"/>
  <c r="AR130" i="4"/>
  <c r="AR131" i="4"/>
  <c r="AR132" i="4"/>
  <c r="AR133" i="4"/>
  <c r="AR134" i="4"/>
  <c r="AR135" i="4"/>
  <c r="AR136" i="4"/>
  <c r="AR137" i="4"/>
  <c r="AR138" i="4"/>
  <c r="AR139" i="4"/>
  <c r="AR140" i="4"/>
  <c r="AR141" i="4"/>
  <c r="AR142" i="4"/>
  <c r="AR143" i="4"/>
  <c r="AR144" i="4"/>
  <c r="AR145" i="4"/>
  <c r="AR146" i="4"/>
  <c r="AR147" i="4"/>
  <c r="AR148" i="4"/>
  <c r="AR149" i="4"/>
  <c r="AR150" i="4"/>
  <c r="AR151" i="4"/>
  <c r="AR152" i="4"/>
  <c r="AR153" i="4"/>
  <c r="AR154" i="4"/>
  <c r="AR155" i="4"/>
  <c r="AR156" i="4"/>
  <c r="AR157" i="4"/>
  <c r="AR158" i="4"/>
  <c r="AR159" i="4"/>
  <c r="AR160" i="4"/>
  <c r="AR161" i="4"/>
  <c r="AR162" i="4"/>
  <c r="AR163" i="4"/>
  <c r="AR164" i="4"/>
  <c r="AR165" i="4"/>
  <c r="AR166" i="4"/>
  <c r="AR167" i="4"/>
  <c r="AR168" i="4"/>
  <c r="AR169" i="4"/>
  <c r="AR170" i="4"/>
  <c r="AR171" i="4"/>
  <c r="AR172" i="4"/>
  <c r="AR173" i="4"/>
  <c r="AR174" i="4"/>
  <c r="AR175" i="4"/>
  <c r="AR176" i="4"/>
  <c r="AR177" i="4"/>
  <c r="AR178" i="4"/>
  <c r="AR179" i="4"/>
  <c r="AR180" i="4"/>
  <c r="AR181" i="4"/>
  <c r="AR182" i="4"/>
  <c r="AR183" i="4"/>
  <c r="AR184" i="4"/>
  <c r="AR185" i="4"/>
  <c r="AR186" i="4"/>
  <c r="AR187" i="4"/>
  <c r="AR188" i="4"/>
  <c r="AR189" i="4"/>
  <c r="AR190" i="4"/>
  <c r="AR191" i="4"/>
  <c r="AR192" i="4"/>
  <c r="AR193" i="4"/>
  <c r="AR194" i="4"/>
  <c r="AR195" i="4"/>
  <c r="AR196" i="4"/>
  <c r="AR197" i="4"/>
  <c r="AR198" i="4"/>
  <c r="AR199" i="4"/>
  <c r="AR200" i="4"/>
  <c r="C91" i="9"/>
  <c r="AL2" i="4"/>
  <c r="AL3" i="4"/>
  <c r="AL4" i="4"/>
  <c r="AL5" i="4"/>
  <c r="AL6" i="4"/>
  <c r="AL7" i="4"/>
  <c r="AL8" i="4"/>
  <c r="AL9" i="4"/>
  <c r="AL10" i="4"/>
  <c r="AL11" i="4"/>
  <c r="AL12" i="4"/>
  <c r="AL13" i="4"/>
  <c r="AL14" i="4"/>
  <c r="AL15" i="4"/>
  <c r="AL16" i="4"/>
  <c r="AL17" i="4"/>
  <c r="AL18" i="4"/>
  <c r="AL19" i="4"/>
  <c r="AL20" i="4"/>
  <c r="AL21" i="4"/>
  <c r="AL22" i="4"/>
  <c r="AL23" i="4"/>
  <c r="AL24" i="4"/>
  <c r="AL25" i="4"/>
  <c r="AL26" i="4"/>
  <c r="AL27" i="4"/>
  <c r="AL28" i="4"/>
  <c r="AL29" i="4"/>
  <c r="AL30" i="4"/>
  <c r="AL31" i="4"/>
  <c r="AL32" i="4"/>
  <c r="AL33" i="4"/>
  <c r="AL34" i="4"/>
  <c r="AL35" i="4"/>
  <c r="AL36" i="4"/>
  <c r="AL37" i="4"/>
  <c r="AL38" i="4"/>
  <c r="AL39" i="4"/>
  <c r="AL40" i="4"/>
  <c r="AL41" i="4"/>
  <c r="AL42" i="4"/>
  <c r="AL43" i="4"/>
  <c r="AL44" i="4"/>
  <c r="AL45" i="4"/>
  <c r="AL46" i="4"/>
  <c r="AL47" i="4"/>
  <c r="AL48" i="4"/>
  <c r="AL49" i="4"/>
  <c r="AL50" i="4"/>
  <c r="AL51" i="4"/>
  <c r="AL52" i="4"/>
  <c r="AL53" i="4"/>
  <c r="AL54" i="4"/>
  <c r="AL55" i="4"/>
  <c r="AL56" i="4"/>
  <c r="AL57" i="4"/>
  <c r="AL58" i="4"/>
  <c r="AL59" i="4"/>
  <c r="AL60" i="4"/>
  <c r="AL61" i="4"/>
  <c r="AL62" i="4"/>
  <c r="AL63" i="4"/>
  <c r="AL64" i="4"/>
  <c r="AL65" i="4"/>
  <c r="AL66" i="4"/>
  <c r="AL67" i="4"/>
  <c r="AL68" i="4"/>
  <c r="AL69" i="4"/>
  <c r="AL70" i="4"/>
  <c r="AL71" i="4"/>
  <c r="AL72" i="4"/>
  <c r="AL73" i="4"/>
  <c r="AL74" i="4"/>
  <c r="AL75" i="4"/>
  <c r="AL76" i="4"/>
  <c r="AL77" i="4"/>
  <c r="AL78" i="4"/>
  <c r="AL79" i="4"/>
  <c r="AL80" i="4"/>
  <c r="AL81" i="4"/>
  <c r="AL82" i="4"/>
  <c r="AL83" i="4"/>
  <c r="AL84" i="4"/>
  <c r="AL85" i="4"/>
  <c r="AL86" i="4"/>
  <c r="AL87" i="4"/>
  <c r="AL88" i="4"/>
  <c r="AL89" i="4"/>
  <c r="AL90" i="4"/>
  <c r="AL91" i="4"/>
  <c r="AL92" i="4"/>
  <c r="AL93" i="4"/>
  <c r="AL94" i="4"/>
  <c r="AL95" i="4"/>
  <c r="AL96" i="4"/>
  <c r="AL97" i="4"/>
  <c r="AL98" i="4"/>
  <c r="AL99" i="4"/>
  <c r="AL100" i="4"/>
  <c r="AL101" i="4"/>
  <c r="AL102" i="4"/>
  <c r="AL103" i="4"/>
  <c r="AL104" i="4"/>
  <c r="AL105" i="4"/>
  <c r="AL106" i="4"/>
  <c r="AL107" i="4"/>
  <c r="AL108" i="4"/>
  <c r="AL109" i="4"/>
  <c r="AL110" i="4"/>
  <c r="AL111" i="4"/>
  <c r="AL112" i="4"/>
  <c r="AL113" i="4"/>
  <c r="AL114" i="4"/>
  <c r="AL115" i="4"/>
  <c r="AL116" i="4"/>
  <c r="AL117" i="4"/>
  <c r="AL118" i="4"/>
  <c r="AL119" i="4"/>
  <c r="AL120" i="4"/>
  <c r="AL121" i="4"/>
  <c r="AL122" i="4"/>
  <c r="AL123" i="4"/>
  <c r="AL124" i="4"/>
  <c r="AL125" i="4"/>
  <c r="AL126" i="4"/>
  <c r="AL127" i="4"/>
  <c r="AL128" i="4"/>
  <c r="AL129" i="4"/>
  <c r="AL130" i="4"/>
  <c r="AL131" i="4"/>
  <c r="AL132" i="4"/>
  <c r="AL133" i="4"/>
  <c r="AL134" i="4"/>
  <c r="AL135" i="4"/>
  <c r="AL136" i="4"/>
  <c r="AL137" i="4"/>
  <c r="AL138" i="4"/>
  <c r="AL139" i="4"/>
  <c r="AL140" i="4"/>
  <c r="AL141" i="4"/>
  <c r="AL142" i="4"/>
  <c r="AL143" i="4"/>
  <c r="AL144" i="4"/>
  <c r="AL145" i="4"/>
  <c r="AL146" i="4"/>
  <c r="AL147" i="4"/>
  <c r="AL148" i="4"/>
  <c r="AL149" i="4"/>
  <c r="AL150" i="4"/>
  <c r="AL151" i="4"/>
  <c r="AL152" i="4"/>
  <c r="AL153" i="4"/>
  <c r="AL154" i="4"/>
  <c r="AL155" i="4"/>
  <c r="AL156" i="4"/>
  <c r="AL157" i="4"/>
  <c r="AL158" i="4"/>
  <c r="AL159" i="4"/>
  <c r="AL160" i="4"/>
  <c r="AL161" i="4"/>
  <c r="AL162" i="4"/>
  <c r="AL163" i="4"/>
  <c r="AL164" i="4"/>
  <c r="AL165" i="4"/>
  <c r="AL166" i="4"/>
  <c r="AL167" i="4"/>
  <c r="AL168" i="4"/>
  <c r="AL169" i="4"/>
  <c r="AL170" i="4"/>
  <c r="AL171" i="4"/>
  <c r="AL172" i="4"/>
  <c r="AL173" i="4"/>
  <c r="AL174" i="4"/>
  <c r="AL175" i="4"/>
  <c r="AL176" i="4"/>
  <c r="AL177" i="4"/>
  <c r="AL178" i="4"/>
  <c r="AL179" i="4"/>
  <c r="AL180" i="4"/>
  <c r="AL181" i="4"/>
  <c r="AL182" i="4"/>
  <c r="AL183" i="4"/>
  <c r="AL184" i="4"/>
  <c r="AL185" i="4"/>
  <c r="AL186" i="4"/>
  <c r="AL187" i="4"/>
  <c r="AL188" i="4"/>
  <c r="AL189" i="4"/>
  <c r="AL190" i="4"/>
  <c r="AL191" i="4"/>
  <c r="AL192" i="4"/>
  <c r="AL193" i="4"/>
  <c r="AL194" i="4"/>
  <c r="AL195" i="4"/>
  <c r="AL196" i="4"/>
  <c r="AL197" i="4"/>
  <c r="AL198" i="4"/>
  <c r="AL199" i="4"/>
  <c r="AL200" i="4"/>
  <c r="B92" i="9"/>
  <c r="AS2" i="4"/>
  <c r="AS3" i="4"/>
  <c r="AS4" i="4"/>
  <c r="AS5" i="4"/>
  <c r="AS6" i="4"/>
  <c r="AS7" i="4"/>
  <c r="AS8" i="4"/>
  <c r="AS9" i="4"/>
  <c r="AS10" i="4"/>
  <c r="AS11" i="4"/>
  <c r="AS12" i="4"/>
  <c r="AS13" i="4"/>
  <c r="AS14" i="4"/>
  <c r="AS15" i="4"/>
  <c r="AS16" i="4"/>
  <c r="AS17" i="4"/>
  <c r="AS18" i="4"/>
  <c r="AS19" i="4"/>
  <c r="AS20" i="4"/>
  <c r="AS21" i="4"/>
  <c r="AS22" i="4"/>
  <c r="AS23" i="4"/>
  <c r="AS24" i="4"/>
  <c r="AS25" i="4"/>
  <c r="AS26" i="4"/>
  <c r="AS27" i="4"/>
  <c r="AS28" i="4"/>
  <c r="AS29" i="4"/>
  <c r="AS30" i="4"/>
  <c r="AS31" i="4"/>
  <c r="AS32" i="4"/>
  <c r="AS33" i="4"/>
  <c r="AS34" i="4"/>
  <c r="AS35" i="4"/>
  <c r="AS36" i="4"/>
  <c r="AS37" i="4"/>
  <c r="AS38" i="4"/>
  <c r="AS39" i="4"/>
  <c r="AS40" i="4"/>
  <c r="AS41" i="4"/>
  <c r="AS42" i="4"/>
  <c r="AS43" i="4"/>
  <c r="AS44" i="4"/>
  <c r="AS45" i="4"/>
  <c r="AS46" i="4"/>
  <c r="AS47" i="4"/>
  <c r="AS48" i="4"/>
  <c r="AS49" i="4"/>
  <c r="AS50" i="4"/>
  <c r="AS51" i="4"/>
  <c r="AS52" i="4"/>
  <c r="AS53" i="4"/>
  <c r="AS54" i="4"/>
  <c r="AS55" i="4"/>
  <c r="AS56" i="4"/>
  <c r="AS57" i="4"/>
  <c r="AS58" i="4"/>
  <c r="AS59" i="4"/>
  <c r="AS60" i="4"/>
  <c r="AS61" i="4"/>
  <c r="AS62" i="4"/>
  <c r="AS63" i="4"/>
  <c r="AS64" i="4"/>
  <c r="AS65" i="4"/>
  <c r="AS66" i="4"/>
  <c r="AS67" i="4"/>
  <c r="AS68" i="4"/>
  <c r="AS69" i="4"/>
  <c r="AS70" i="4"/>
  <c r="AS71" i="4"/>
  <c r="AS72" i="4"/>
  <c r="AS73" i="4"/>
  <c r="AS74" i="4"/>
  <c r="AS75" i="4"/>
  <c r="AS76" i="4"/>
  <c r="AS77" i="4"/>
  <c r="AS78" i="4"/>
  <c r="AS79" i="4"/>
  <c r="AS80" i="4"/>
  <c r="AS81" i="4"/>
  <c r="AS82" i="4"/>
  <c r="AS83" i="4"/>
  <c r="AS84" i="4"/>
  <c r="AS85" i="4"/>
  <c r="AS86" i="4"/>
  <c r="AS87" i="4"/>
  <c r="AS88" i="4"/>
  <c r="AS89" i="4"/>
  <c r="AS90" i="4"/>
  <c r="AS91" i="4"/>
  <c r="AS92" i="4"/>
  <c r="AS93" i="4"/>
  <c r="AS94" i="4"/>
  <c r="AS95" i="4"/>
  <c r="AS96" i="4"/>
  <c r="AS97" i="4"/>
  <c r="AS98" i="4"/>
  <c r="AS99" i="4"/>
  <c r="AS100" i="4"/>
  <c r="AS101" i="4"/>
  <c r="AS102" i="4"/>
  <c r="AS103" i="4"/>
  <c r="AS104" i="4"/>
  <c r="AS105" i="4"/>
  <c r="AS106" i="4"/>
  <c r="AS107" i="4"/>
  <c r="AS108" i="4"/>
  <c r="AS109" i="4"/>
  <c r="AS110" i="4"/>
  <c r="AS111" i="4"/>
  <c r="AS112" i="4"/>
  <c r="AS113" i="4"/>
  <c r="AS114" i="4"/>
  <c r="AS115" i="4"/>
  <c r="AS116" i="4"/>
  <c r="AS117" i="4"/>
  <c r="AS118" i="4"/>
  <c r="AS119" i="4"/>
  <c r="AS120" i="4"/>
  <c r="AS121" i="4"/>
  <c r="AS122" i="4"/>
  <c r="AS123" i="4"/>
  <c r="AS124" i="4"/>
  <c r="AS125" i="4"/>
  <c r="AS126" i="4"/>
  <c r="AS127" i="4"/>
  <c r="AS128" i="4"/>
  <c r="AS129" i="4"/>
  <c r="AS130" i="4"/>
  <c r="AS131" i="4"/>
  <c r="AS132" i="4"/>
  <c r="AS133" i="4"/>
  <c r="AS134" i="4"/>
  <c r="AS135" i="4"/>
  <c r="AS136" i="4"/>
  <c r="AS137" i="4"/>
  <c r="AS138" i="4"/>
  <c r="AS139" i="4"/>
  <c r="AS140" i="4"/>
  <c r="AS141" i="4"/>
  <c r="AS142" i="4"/>
  <c r="AS143" i="4"/>
  <c r="AS144" i="4"/>
  <c r="AS145" i="4"/>
  <c r="AS146" i="4"/>
  <c r="AS147" i="4"/>
  <c r="AS148" i="4"/>
  <c r="AS149" i="4"/>
  <c r="AS150" i="4"/>
  <c r="AS151" i="4"/>
  <c r="AS152" i="4"/>
  <c r="AS153" i="4"/>
  <c r="AS154" i="4"/>
  <c r="AS155" i="4"/>
  <c r="AS156" i="4"/>
  <c r="AS157" i="4"/>
  <c r="AS158" i="4"/>
  <c r="AS159" i="4"/>
  <c r="AS160" i="4"/>
  <c r="AS161" i="4"/>
  <c r="AS162" i="4"/>
  <c r="AS163" i="4"/>
  <c r="AS164" i="4"/>
  <c r="AS165" i="4"/>
  <c r="AS166" i="4"/>
  <c r="AS167" i="4"/>
  <c r="AS168" i="4"/>
  <c r="AS169" i="4"/>
  <c r="AS170" i="4"/>
  <c r="AS171" i="4"/>
  <c r="AS172" i="4"/>
  <c r="AS173" i="4"/>
  <c r="AS174" i="4"/>
  <c r="AS175" i="4"/>
  <c r="AS176" i="4"/>
  <c r="AS177" i="4"/>
  <c r="AS178" i="4"/>
  <c r="AS179" i="4"/>
  <c r="AS180" i="4"/>
  <c r="AS181" i="4"/>
  <c r="AS182" i="4"/>
  <c r="AS183" i="4"/>
  <c r="AS184" i="4"/>
  <c r="AS185" i="4"/>
  <c r="AS186" i="4"/>
  <c r="AS187" i="4"/>
  <c r="AS188" i="4"/>
  <c r="AS189" i="4"/>
  <c r="AS190" i="4"/>
  <c r="AS191" i="4"/>
  <c r="AS192" i="4"/>
  <c r="AS193" i="4"/>
  <c r="AS194" i="4"/>
  <c r="AS195" i="4"/>
  <c r="AS196" i="4"/>
  <c r="AS197" i="4"/>
  <c r="AS198" i="4"/>
  <c r="AS199" i="4"/>
  <c r="AS200" i="4"/>
  <c r="C92" i="9"/>
  <c r="AM2" i="4"/>
  <c r="AM3" i="4"/>
  <c r="AM4" i="4"/>
  <c r="AM5" i="4"/>
  <c r="AM6" i="4"/>
  <c r="AM7" i="4"/>
  <c r="AM8" i="4"/>
  <c r="AM9" i="4"/>
  <c r="AM10" i="4"/>
  <c r="AM11" i="4"/>
  <c r="AM12" i="4"/>
  <c r="AM13" i="4"/>
  <c r="AM14" i="4"/>
  <c r="AM15" i="4"/>
  <c r="AM16" i="4"/>
  <c r="AM17" i="4"/>
  <c r="AM18" i="4"/>
  <c r="AM19" i="4"/>
  <c r="AM20" i="4"/>
  <c r="AM21" i="4"/>
  <c r="AM22" i="4"/>
  <c r="AM23" i="4"/>
  <c r="AM24" i="4"/>
  <c r="AM25" i="4"/>
  <c r="AM26" i="4"/>
  <c r="AM27" i="4"/>
  <c r="AM28" i="4"/>
  <c r="AM29" i="4"/>
  <c r="AM30" i="4"/>
  <c r="AM31" i="4"/>
  <c r="AM32" i="4"/>
  <c r="AM33" i="4"/>
  <c r="AM34" i="4"/>
  <c r="AM35" i="4"/>
  <c r="AM36" i="4"/>
  <c r="AM37" i="4"/>
  <c r="AM38" i="4"/>
  <c r="AM39" i="4"/>
  <c r="AM40" i="4"/>
  <c r="AM41" i="4"/>
  <c r="AM42" i="4"/>
  <c r="AM43" i="4"/>
  <c r="AM44" i="4"/>
  <c r="AM45" i="4"/>
  <c r="AM46" i="4"/>
  <c r="AM47" i="4"/>
  <c r="AM48" i="4"/>
  <c r="AM49" i="4"/>
  <c r="AM50" i="4"/>
  <c r="AM51" i="4"/>
  <c r="AM52" i="4"/>
  <c r="AM53" i="4"/>
  <c r="AM54" i="4"/>
  <c r="AM55" i="4"/>
  <c r="AM56" i="4"/>
  <c r="AM57" i="4"/>
  <c r="AM58" i="4"/>
  <c r="AM59" i="4"/>
  <c r="AM60" i="4"/>
  <c r="AM61" i="4"/>
  <c r="AM62" i="4"/>
  <c r="AM63" i="4"/>
  <c r="AM64" i="4"/>
  <c r="AM65" i="4"/>
  <c r="AM66" i="4"/>
  <c r="AM67" i="4"/>
  <c r="AM68" i="4"/>
  <c r="AM69" i="4"/>
  <c r="AM70" i="4"/>
  <c r="AM71" i="4"/>
  <c r="AM72" i="4"/>
  <c r="AM73" i="4"/>
  <c r="AM74" i="4"/>
  <c r="AM75" i="4"/>
  <c r="AM76" i="4"/>
  <c r="AM77" i="4"/>
  <c r="AM78" i="4"/>
  <c r="AM79" i="4"/>
  <c r="AM80" i="4"/>
  <c r="AM81" i="4"/>
  <c r="AM82" i="4"/>
  <c r="AM83" i="4"/>
  <c r="AM84" i="4"/>
  <c r="AM85" i="4"/>
  <c r="AM86" i="4"/>
  <c r="AM87" i="4"/>
  <c r="AM88" i="4"/>
  <c r="AM89" i="4"/>
  <c r="AM90" i="4"/>
  <c r="AM91" i="4"/>
  <c r="AM92" i="4"/>
  <c r="AM93" i="4"/>
  <c r="AM94" i="4"/>
  <c r="AM95" i="4"/>
  <c r="AM96" i="4"/>
  <c r="AM97" i="4"/>
  <c r="AM98" i="4"/>
  <c r="AM99" i="4"/>
  <c r="AM100" i="4"/>
  <c r="AM101" i="4"/>
  <c r="AM102" i="4"/>
  <c r="AM103" i="4"/>
  <c r="AM104" i="4"/>
  <c r="AM105" i="4"/>
  <c r="AM106" i="4"/>
  <c r="AM107" i="4"/>
  <c r="AM108" i="4"/>
  <c r="AM109" i="4"/>
  <c r="AM110" i="4"/>
  <c r="AM111" i="4"/>
  <c r="AM112" i="4"/>
  <c r="AM113" i="4"/>
  <c r="AM114" i="4"/>
  <c r="AM115" i="4"/>
  <c r="AM116" i="4"/>
  <c r="AM117" i="4"/>
  <c r="AM118" i="4"/>
  <c r="AM119" i="4"/>
  <c r="AM120" i="4"/>
  <c r="AM121" i="4"/>
  <c r="AM122" i="4"/>
  <c r="AM123" i="4"/>
  <c r="AM124" i="4"/>
  <c r="AM125" i="4"/>
  <c r="AM126" i="4"/>
  <c r="AM127" i="4"/>
  <c r="AM128" i="4"/>
  <c r="AM129" i="4"/>
  <c r="AM130" i="4"/>
  <c r="AM131" i="4"/>
  <c r="AM132" i="4"/>
  <c r="AM133" i="4"/>
  <c r="AM134" i="4"/>
  <c r="AM135" i="4"/>
  <c r="AM136" i="4"/>
  <c r="AM137" i="4"/>
  <c r="AM138" i="4"/>
  <c r="AM139" i="4"/>
  <c r="AM140" i="4"/>
  <c r="AM141" i="4"/>
  <c r="AM142" i="4"/>
  <c r="AM143" i="4"/>
  <c r="AM144" i="4"/>
  <c r="AM145" i="4"/>
  <c r="AM146" i="4"/>
  <c r="AM147" i="4"/>
  <c r="AM148" i="4"/>
  <c r="AM149" i="4"/>
  <c r="AM150" i="4"/>
  <c r="AM151" i="4"/>
  <c r="AM152" i="4"/>
  <c r="AM153" i="4"/>
  <c r="AM154" i="4"/>
  <c r="AM155" i="4"/>
  <c r="AM156" i="4"/>
  <c r="AM157" i="4"/>
  <c r="AM158" i="4"/>
  <c r="AM159" i="4"/>
  <c r="AM160" i="4"/>
  <c r="AM161" i="4"/>
  <c r="AM162" i="4"/>
  <c r="AM163" i="4"/>
  <c r="AM164" i="4"/>
  <c r="AM165" i="4"/>
  <c r="AM166" i="4"/>
  <c r="AM167" i="4"/>
  <c r="AM168" i="4"/>
  <c r="AM169" i="4"/>
  <c r="AM170" i="4"/>
  <c r="AM171" i="4"/>
  <c r="AM172" i="4"/>
  <c r="AM173" i="4"/>
  <c r="AM174" i="4"/>
  <c r="AM175" i="4"/>
  <c r="AM176" i="4"/>
  <c r="AM177" i="4"/>
  <c r="AM178" i="4"/>
  <c r="AM179" i="4"/>
  <c r="AM180" i="4"/>
  <c r="AM181" i="4"/>
  <c r="AM182" i="4"/>
  <c r="AM183" i="4"/>
  <c r="AM184" i="4"/>
  <c r="AM185" i="4"/>
  <c r="AM186" i="4"/>
  <c r="AM187" i="4"/>
  <c r="AM188" i="4"/>
  <c r="AM189" i="4"/>
  <c r="AM190" i="4"/>
  <c r="AM191" i="4"/>
  <c r="AM192" i="4"/>
  <c r="AM193" i="4"/>
  <c r="AM194" i="4"/>
  <c r="AM195" i="4"/>
  <c r="AM196" i="4"/>
  <c r="AM197" i="4"/>
  <c r="AM198" i="4"/>
  <c r="AM199" i="4"/>
  <c r="AM200" i="4"/>
  <c r="B93" i="9"/>
  <c r="AT2" i="4"/>
  <c r="AT3" i="4"/>
  <c r="AT4" i="4"/>
  <c r="AT5" i="4"/>
  <c r="AT6" i="4"/>
  <c r="AT7" i="4"/>
  <c r="AT8" i="4"/>
  <c r="AT9" i="4"/>
  <c r="AT10" i="4"/>
  <c r="AT11" i="4"/>
  <c r="AT12" i="4"/>
  <c r="AT13" i="4"/>
  <c r="AT14" i="4"/>
  <c r="AT15" i="4"/>
  <c r="AT16" i="4"/>
  <c r="AT17" i="4"/>
  <c r="AT18" i="4"/>
  <c r="AT19" i="4"/>
  <c r="AT20" i="4"/>
  <c r="AT21" i="4"/>
  <c r="AT22" i="4"/>
  <c r="AT23" i="4"/>
  <c r="AT24" i="4"/>
  <c r="AT25" i="4"/>
  <c r="AT26" i="4"/>
  <c r="AT27" i="4"/>
  <c r="AT28" i="4"/>
  <c r="AT29" i="4"/>
  <c r="AT30" i="4"/>
  <c r="AT31" i="4"/>
  <c r="AT32" i="4"/>
  <c r="AT33" i="4"/>
  <c r="AT34" i="4"/>
  <c r="AT35" i="4"/>
  <c r="AT36" i="4"/>
  <c r="AT37" i="4"/>
  <c r="AT38" i="4"/>
  <c r="AT39" i="4"/>
  <c r="AT40" i="4"/>
  <c r="AT41" i="4"/>
  <c r="AT42" i="4"/>
  <c r="AT43" i="4"/>
  <c r="AT44" i="4"/>
  <c r="AT45" i="4"/>
  <c r="AT46" i="4"/>
  <c r="AT47" i="4"/>
  <c r="AT48" i="4"/>
  <c r="AT49" i="4"/>
  <c r="AT50" i="4"/>
  <c r="AT51" i="4"/>
  <c r="AT52" i="4"/>
  <c r="AT53" i="4"/>
  <c r="AT54" i="4"/>
  <c r="AT55" i="4"/>
  <c r="AT56" i="4"/>
  <c r="AT57" i="4"/>
  <c r="AT58" i="4"/>
  <c r="AT59" i="4"/>
  <c r="AT60" i="4"/>
  <c r="AT61" i="4"/>
  <c r="AT62" i="4"/>
  <c r="AT63" i="4"/>
  <c r="AT64" i="4"/>
  <c r="AT65" i="4"/>
  <c r="AT66" i="4"/>
  <c r="AT67" i="4"/>
  <c r="AT68" i="4"/>
  <c r="AT69" i="4"/>
  <c r="AT70" i="4"/>
  <c r="AT71" i="4"/>
  <c r="AT72" i="4"/>
  <c r="AT73" i="4"/>
  <c r="AT74" i="4"/>
  <c r="AT75" i="4"/>
  <c r="AT76" i="4"/>
  <c r="AT77" i="4"/>
  <c r="AT78" i="4"/>
  <c r="AT79" i="4"/>
  <c r="AT80" i="4"/>
  <c r="AT81" i="4"/>
  <c r="AT82" i="4"/>
  <c r="AT83" i="4"/>
  <c r="AT84" i="4"/>
  <c r="AT85" i="4"/>
  <c r="AT86" i="4"/>
  <c r="AT87" i="4"/>
  <c r="AT88" i="4"/>
  <c r="AT89" i="4"/>
  <c r="AT90" i="4"/>
  <c r="AT91" i="4"/>
  <c r="AT92" i="4"/>
  <c r="AT93" i="4"/>
  <c r="AT94" i="4"/>
  <c r="AT95" i="4"/>
  <c r="AT96" i="4"/>
  <c r="AT97" i="4"/>
  <c r="AT98" i="4"/>
  <c r="AT99" i="4"/>
  <c r="AT100" i="4"/>
  <c r="AT101" i="4"/>
  <c r="AT102" i="4"/>
  <c r="AT103" i="4"/>
  <c r="AT104" i="4"/>
  <c r="AT105" i="4"/>
  <c r="AT106" i="4"/>
  <c r="AT107" i="4"/>
  <c r="AT108" i="4"/>
  <c r="AT109" i="4"/>
  <c r="AT110" i="4"/>
  <c r="AT111" i="4"/>
  <c r="AT112" i="4"/>
  <c r="AT113" i="4"/>
  <c r="AT114" i="4"/>
  <c r="AT115" i="4"/>
  <c r="AT116" i="4"/>
  <c r="AT117" i="4"/>
  <c r="AT118" i="4"/>
  <c r="AT119" i="4"/>
  <c r="AT120" i="4"/>
  <c r="AT121" i="4"/>
  <c r="AT122" i="4"/>
  <c r="AT123" i="4"/>
  <c r="AT124" i="4"/>
  <c r="AT125" i="4"/>
  <c r="AT126" i="4"/>
  <c r="AT127" i="4"/>
  <c r="AT128" i="4"/>
  <c r="AT129" i="4"/>
  <c r="AT130" i="4"/>
  <c r="AT131" i="4"/>
  <c r="AT132" i="4"/>
  <c r="AT133" i="4"/>
  <c r="AT134" i="4"/>
  <c r="AT135" i="4"/>
  <c r="AT136" i="4"/>
  <c r="AT137" i="4"/>
  <c r="AT138" i="4"/>
  <c r="AT139" i="4"/>
  <c r="AT140" i="4"/>
  <c r="AT141" i="4"/>
  <c r="AT142" i="4"/>
  <c r="AT143" i="4"/>
  <c r="AT144" i="4"/>
  <c r="AT145" i="4"/>
  <c r="AT146" i="4"/>
  <c r="AT147" i="4"/>
  <c r="AT148" i="4"/>
  <c r="AT149" i="4"/>
  <c r="AT150" i="4"/>
  <c r="AT151" i="4"/>
  <c r="AT152" i="4"/>
  <c r="AT153" i="4"/>
  <c r="AT154" i="4"/>
  <c r="AT155" i="4"/>
  <c r="AT156" i="4"/>
  <c r="AT157" i="4"/>
  <c r="AT158" i="4"/>
  <c r="AT159" i="4"/>
  <c r="AT160" i="4"/>
  <c r="AT161" i="4"/>
  <c r="AT162" i="4"/>
  <c r="AT163" i="4"/>
  <c r="AT164" i="4"/>
  <c r="AT165" i="4"/>
  <c r="AT166" i="4"/>
  <c r="AT167" i="4"/>
  <c r="AT168" i="4"/>
  <c r="AT169" i="4"/>
  <c r="AT170" i="4"/>
  <c r="AT171" i="4"/>
  <c r="AT172" i="4"/>
  <c r="AT173" i="4"/>
  <c r="AT174" i="4"/>
  <c r="AT175" i="4"/>
  <c r="AT176" i="4"/>
  <c r="AT177" i="4"/>
  <c r="AT178" i="4"/>
  <c r="AT179" i="4"/>
  <c r="AT180" i="4"/>
  <c r="AT181" i="4"/>
  <c r="AT182" i="4"/>
  <c r="AT183" i="4"/>
  <c r="AT184" i="4"/>
  <c r="AT185" i="4"/>
  <c r="AT186" i="4"/>
  <c r="AT187" i="4"/>
  <c r="AT188" i="4"/>
  <c r="AT189" i="4"/>
  <c r="AT190" i="4"/>
  <c r="AT191" i="4"/>
  <c r="AT192" i="4"/>
  <c r="AT193" i="4"/>
  <c r="AT194" i="4"/>
  <c r="AT195" i="4"/>
  <c r="AT196" i="4"/>
  <c r="AT197" i="4"/>
  <c r="AT198" i="4"/>
  <c r="AT199" i="4"/>
  <c r="AT200" i="4"/>
  <c r="C93" i="9"/>
  <c r="AN2" i="4"/>
  <c r="AN3" i="4"/>
  <c r="AN4" i="4"/>
  <c r="AN5" i="4"/>
  <c r="AN6" i="4"/>
  <c r="AN7" i="4"/>
  <c r="AN8" i="4"/>
  <c r="AN9" i="4"/>
  <c r="AN10" i="4"/>
  <c r="AN11" i="4"/>
  <c r="AN12" i="4"/>
  <c r="AN13" i="4"/>
  <c r="AN14" i="4"/>
  <c r="AN15" i="4"/>
  <c r="AN16" i="4"/>
  <c r="AN17" i="4"/>
  <c r="AN18" i="4"/>
  <c r="AN19" i="4"/>
  <c r="AN20" i="4"/>
  <c r="AN21" i="4"/>
  <c r="AN22" i="4"/>
  <c r="AN23" i="4"/>
  <c r="AN24" i="4"/>
  <c r="AN25" i="4"/>
  <c r="AN26" i="4"/>
  <c r="AN27" i="4"/>
  <c r="AN28" i="4"/>
  <c r="AN29" i="4"/>
  <c r="AN30" i="4"/>
  <c r="AN31" i="4"/>
  <c r="AN32" i="4"/>
  <c r="AN33" i="4"/>
  <c r="AN34" i="4"/>
  <c r="AN35" i="4"/>
  <c r="AN36" i="4"/>
  <c r="AN37" i="4"/>
  <c r="AN38" i="4"/>
  <c r="AN39" i="4"/>
  <c r="AN40" i="4"/>
  <c r="AN41" i="4"/>
  <c r="AN42" i="4"/>
  <c r="AN43" i="4"/>
  <c r="AN44" i="4"/>
  <c r="AN45" i="4"/>
  <c r="AN46" i="4"/>
  <c r="AN47" i="4"/>
  <c r="AN48" i="4"/>
  <c r="AN49" i="4"/>
  <c r="AN50" i="4"/>
  <c r="AN51" i="4"/>
  <c r="AN52" i="4"/>
  <c r="AN53" i="4"/>
  <c r="AN54" i="4"/>
  <c r="AN55" i="4"/>
  <c r="AN56" i="4"/>
  <c r="AN57" i="4"/>
  <c r="AN58" i="4"/>
  <c r="AN59" i="4"/>
  <c r="AN60" i="4"/>
  <c r="AN61" i="4"/>
  <c r="AN62" i="4"/>
  <c r="AN63" i="4"/>
  <c r="AN64" i="4"/>
  <c r="AN65" i="4"/>
  <c r="AN66" i="4"/>
  <c r="AN67" i="4"/>
  <c r="AN68" i="4"/>
  <c r="AN69" i="4"/>
  <c r="AN70" i="4"/>
  <c r="AN71" i="4"/>
  <c r="AN72" i="4"/>
  <c r="AN73" i="4"/>
  <c r="AN74" i="4"/>
  <c r="AN75" i="4"/>
  <c r="AN76" i="4"/>
  <c r="AN77" i="4"/>
  <c r="AN78" i="4"/>
  <c r="AN79" i="4"/>
  <c r="AN80" i="4"/>
  <c r="AN81" i="4"/>
  <c r="AN82" i="4"/>
  <c r="AN83" i="4"/>
  <c r="AN84" i="4"/>
  <c r="AN85" i="4"/>
  <c r="AN86" i="4"/>
  <c r="AN87" i="4"/>
  <c r="AN88" i="4"/>
  <c r="AN89" i="4"/>
  <c r="AN90" i="4"/>
  <c r="AN91" i="4"/>
  <c r="AN92" i="4"/>
  <c r="AN93" i="4"/>
  <c r="AN94" i="4"/>
  <c r="AN95" i="4"/>
  <c r="AN96" i="4"/>
  <c r="AN97" i="4"/>
  <c r="AN98" i="4"/>
  <c r="AN99" i="4"/>
  <c r="AN100" i="4"/>
  <c r="AN101" i="4"/>
  <c r="AN102" i="4"/>
  <c r="AN103" i="4"/>
  <c r="AN104" i="4"/>
  <c r="AN105" i="4"/>
  <c r="AN106" i="4"/>
  <c r="AN107" i="4"/>
  <c r="AN108" i="4"/>
  <c r="AN109" i="4"/>
  <c r="AN110" i="4"/>
  <c r="AN111" i="4"/>
  <c r="AN112" i="4"/>
  <c r="AN113" i="4"/>
  <c r="AN114" i="4"/>
  <c r="AN115" i="4"/>
  <c r="AN116" i="4"/>
  <c r="AN117" i="4"/>
  <c r="AN118" i="4"/>
  <c r="AN119" i="4"/>
  <c r="AN120" i="4"/>
  <c r="AN121" i="4"/>
  <c r="AN122" i="4"/>
  <c r="AN123" i="4"/>
  <c r="AN124" i="4"/>
  <c r="AN125" i="4"/>
  <c r="AN126" i="4"/>
  <c r="AN127" i="4"/>
  <c r="AN128" i="4"/>
  <c r="AN129" i="4"/>
  <c r="AN130" i="4"/>
  <c r="AN131" i="4"/>
  <c r="AN132" i="4"/>
  <c r="AN133" i="4"/>
  <c r="AN134" i="4"/>
  <c r="AN135" i="4"/>
  <c r="AN136" i="4"/>
  <c r="AN137" i="4"/>
  <c r="AN138" i="4"/>
  <c r="AN139" i="4"/>
  <c r="AN140" i="4"/>
  <c r="AN141" i="4"/>
  <c r="AN142" i="4"/>
  <c r="AN143" i="4"/>
  <c r="AN144" i="4"/>
  <c r="AN145" i="4"/>
  <c r="AN146" i="4"/>
  <c r="AN147" i="4"/>
  <c r="AN148" i="4"/>
  <c r="AN149" i="4"/>
  <c r="AN150" i="4"/>
  <c r="AN151" i="4"/>
  <c r="AN152" i="4"/>
  <c r="AN153" i="4"/>
  <c r="AN154" i="4"/>
  <c r="AN155" i="4"/>
  <c r="AN156" i="4"/>
  <c r="AN157" i="4"/>
  <c r="AN158" i="4"/>
  <c r="AN159" i="4"/>
  <c r="AN160" i="4"/>
  <c r="AN161" i="4"/>
  <c r="AN162" i="4"/>
  <c r="AN163" i="4"/>
  <c r="AN164" i="4"/>
  <c r="AN165" i="4"/>
  <c r="AN166" i="4"/>
  <c r="AN167" i="4"/>
  <c r="AN168" i="4"/>
  <c r="AN169" i="4"/>
  <c r="AN170" i="4"/>
  <c r="AN171" i="4"/>
  <c r="AN172" i="4"/>
  <c r="AN173" i="4"/>
  <c r="AN174" i="4"/>
  <c r="AN175" i="4"/>
  <c r="AN176" i="4"/>
  <c r="AN177" i="4"/>
  <c r="AN178" i="4"/>
  <c r="AN179" i="4"/>
  <c r="AN180" i="4"/>
  <c r="AN181" i="4"/>
  <c r="AN182" i="4"/>
  <c r="AN183" i="4"/>
  <c r="AN184" i="4"/>
  <c r="AN185" i="4"/>
  <c r="AN186" i="4"/>
  <c r="AN187" i="4"/>
  <c r="AN188" i="4"/>
  <c r="AN189" i="4"/>
  <c r="AN190" i="4"/>
  <c r="AN191" i="4"/>
  <c r="AN192" i="4"/>
  <c r="AN193" i="4"/>
  <c r="AN194" i="4"/>
  <c r="AN195" i="4"/>
  <c r="AN196" i="4"/>
  <c r="AN197" i="4"/>
  <c r="AN198" i="4"/>
  <c r="AN199" i="4"/>
  <c r="AN200" i="4"/>
  <c r="B94" i="9"/>
  <c r="AU2" i="4"/>
  <c r="AU3" i="4"/>
  <c r="AU4" i="4"/>
  <c r="AU5" i="4"/>
  <c r="AU6" i="4"/>
  <c r="AU7" i="4"/>
  <c r="AU8" i="4"/>
  <c r="AU9" i="4"/>
  <c r="AU10" i="4"/>
  <c r="AU11" i="4"/>
  <c r="AU12" i="4"/>
  <c r="AU13" i="4"/>
  <c r="AU14" i="4"/>
  <c r="AU15" i="4"/>
  <c r="AU16" i="4"/>
  <c r="AU17" i="4"/>
  <c r="AU18" i="4"/>
  <c r="AU19" i="4"/>
  <c r="AU20" i="4"/>
  <c r="AU21" i="4"/>
  <c r="AU22" i="4"/>
  <c r="AU23" i="4"/>
  <c r="AU24" i="4"/>
  <c r="AU25" i="4"/>
  <c r="AU26" i="4"/>
  <c r="AU27" i="4"/>
  <c r="AU28" i="4"/>
  <c r="AU29" i="4"/>
  <c r="AU30" i="4"/>
  <c r="AU31" i="4"/>
  <c r="AU32" i="4"/>
  <c r="AU33" i="4"/>
  <c r="AU34" i="4"/>
  <c r="AU35" i="4"/>
  <c r="AU36" i="4"/>
  <c r="AU37" i="4"/>
  <c r="AU38" i="4"/>
  <c r="AU39" i="4"/>
  <c r="AU40" i="4"/>
  <c r="AU41" i="4"/>
  <c r="AU42" i="4"/>
  <c r="AU43" i="4"/>
  <c r="AU44" i="4"/>
  <c r="AU45" i="4"/>
  <c r="AU46" i="4"/>
  <c r="AU47" i="4"/>
  <c r="AU48" i="4"/>
  <c r="AU49" i="4"/>
  <c r="AU50" i="4"/>
  <c r="AU51" i="4"/>
  <c r="AU52" i="4"/>
  <c r="AU53" i="4"/>
  <c r="AU54" i="4"/>
  <c r="AU55" i="4"/>
  <c r="AU56" i="4"/>
  <c r="AU57" i="4"/>
  <c r="AU58" i="4"/>
  <c r="AU59" i="4"/>
  <c r="AU60" i="4"/>
  <c r="AU61" i="4"/>
  <c r="AU62" i="4"/>
  <c r="AU63" i="4"/>
  <c r="AU64" i="4"/>
  <c r="AU65" i="4"/>
  <c r="AU66" i="4"/>
  <c r="AU67" i="4"/>
  <c r="AU68" i="4"/>
  <c r="AU69" i="4"/>
  <c r="AU70" i="4"/>
  <c r="AU71" i="4"/>
  <c r="AU72" i="4"/>
  <c r="AU73" i="4"/>
  <c r="AU74" i="4"/>
  <c r="AU75" i="4"/>
  <c r="AU76" i="4"/>
  <c r="AU77" i="4"/>
  <c r="AU78" i="4"/>
  <c r="AU79" i="4"/>
  <c r="AU80" i="4"/>
  <c r="AU81" i="4"/>
  <c r="AU82" i="4"/>
  <c r="AU83" i="4"/>
  <c r="AU84" i="4"/>
  <c r="AU85" i="4"/>
  <c r="AU86" i="4"/>
  <c r="AU87" i="4"/>
  <c r="AU88" i="4"/>
  <c r="AU89" i="4"/>
  <c r="AU90" i="4"/>
  <c r="AU91" i="4"/>
  <c r="AU92" i="4"/>
  <c r="AU93" i="4"/>
  <c r="AU94" i="4"/>
  <c r="AU95" i="4"/>
  <c r="AU96" i="4"/>
  <c r="AU97" i="4"/>
  <c r="AU98" i="4"/>
  <c r="AU99" i="4"/>
  <c r="AU100" i="4"/>
  <c r="AU101" i="4"/>
  <c r="AU102" i="4"/>
  <c r="AU103" i="4"/>
  <c r="AU104" i="4"/>
  <c r="AU105" i="4"/>
  <c r="AU106" i="4"/>
  <c r="AU107" i="4"/>
  <c r="AU108" i="4"/>
  <c r="AU109" i="4"/>
  <c r="AU110" i="4"/>
  <c r="AU111" i="4"/>
  <c r="AU112" i="4"/>
  <c r="AU113" i="4"/>
  <c r="AU114" i="4"/>
  <c r="AU115" i="4"/>
  <c r="AU116" i="4"/>
  <c r="AU117" i="4"/>
  <c r="AU118" i="4"/>
  <c r="AU119" i="4"/>
  <c r="AU120" i="4"/>
  <c r="AU121" i="4"/>
  <c r="AU122" i="4"/>
  <c r="AU123" i="4"/>
  <c r="AU124" i="4"/>
  <c r="AU125" i="4"/>
  <c r="AU126" i="4"/>
  <c r="AU127" i="4"/>
  <c r="AU128" i="4"/>
  <c r="AU129" i="4"/>
  <c r="AU130" i="4"/>
  <c r="AU131" i="4"/>
  <c r="AU132" i="4"/>
  <c r="AU133" i="4"/>
  <c r="AU134" i="4"/>
  <c r="AU135" i="4"/>
  <c r="AU136" i="4"/>
  <c r="AU137" i="4"/>
  <c r="AU138" i="4"/>
  <c r="AU139" i="4"/>
  <c r="AU140" i="4"/>
  <c r="AU141" i="4"/>
  <c r="AU142" i="4"/>
  <c r="AU143" i="4"/>
  <c r="AU144" i="4"/>
  <c r="AU145" i="4"/>
  <c r="AU146" i="4"/>
  <c r="AU147" i="4"/>
  <c r="AU148" i="4"/>
  <c r="AU149" i="4"/>
  <c r="AU150" i="4"/>
  <c r="AU151" i="4"/>
  <c r="AU152" i="4"/>
  <c r="AU153" i="4"/>
  <c r="AU154" i="4"/>
  <c r="AU155" i="4"/>
  <c r="AU156" i="4"/>
  <c r="AU157" i="4"/>
  <c r="AU158" i="4"/>
  <c r="AU159" i="4"/>
  <c r="AU160" i="4"/>
  <c r="AU161" i="4"/>
  <c r="AU162" i="4"/>
  <c r="AU163" i="4"/>
  <c r="AU164" i="4"/>
  <c r="AU165" i="4"/>
  <c r="AU166" i="4"/>
  <c r="AU167" i="4"/>
  <c r="AU168" i="4"/>
  <c r="AU169" i="4"/>
  <c r="AU170" i="4"/>
  <c r="AU171" i="4"/>
  <c r="AU172" i="4"/>
  <c r="AU173" i="4"/>
  <c r="AU174" i="4"/>
  <c r="AU175" i="4"/>
  <c r="AU176" i="4"/>
  <c r="AU177" i="4"/>
  <c r="AU178" i="4"/>
  <c r="AU179" i="4"/>
  <c r="AU180" i="4"/>
  <c r="AU181" i="4"/>
  <c r="AU182" i="4"/>
  <c r="AU183" i="4"/>
  <c r="AU184" i="4"/>
  <c r="AU185" i="4"/>
  <c r="AU186" i="4"/>
  <c r="AU187" i="4"/>
  <c r="AU188" i="4"/>
  <c r="AU189" i="4"/>
  <c r="AU190" i="4"/>
  <c r="AU191" i="4"/>
  <c r="AU192" i="4"/>
  <c r="AU193" i="4"/>
  <c r="AU194" i="4"/>
  <c r="AU195" i="4"/>
  <c r="AU196" i="4"/>
  <c r="AU197" i="4"/>
  <c r="AU198" i="4"/>
  <c r="AU199" i="4"/>
  <c r="AU200" i="4"/>
  <c r="C94" i="9"/>
  <c r="AO2" i="4"/>
  <c r="AO3" i="4"/>
  <c r="AO4" i="4"/>
  <c r="AO5" i="4"/>
  <c r="AO6" i="4"/>
  <c r="AO7" i="4"/>
  <c r="AO8" i="4"/>
  <c r="AO9" i="4"/>
  <c r="AO10" i="4"/>
  <c r="AO11" i="4"/>
  <c r="AO12" i="4"/>
  <c r="AO13" i="4"/>
  <c r="AO14" i="4"/>
  <c r="AO15" i="4"/>
  <c r="AO16" i="4"/>
  <c r="AO17" i="4"/>
  <c r="AO18" i="4"/>
  <c r="AO19" i="4"/>
  <c r="AO20" i="4"/>
  <c r="AO21" i="4"/>
  <c r="AO22" i="4"/>
  <c r="AO23" i="4"/>
  <c r="AO24" i="4"/>
  <c r="AO25" i="4"/>
  <c r="AO26" i="4"/>
  <c r="AO27" i="4"/>
  <c r="AO28" i="4"/>
  <c r="AO29" i="4"/>
  <c r="AO30" i="4"/>
  <c r="AO31" i="4"/>
  <c r="AO32" i="4"/>
  <c r="AO33" i="4"/>
  <c r="AO34" i="4"/>
  <c r="AO35" i="4"/>
  <c r="AO36" i="4"/>
  <c r="AO37" i="4"/>
  <c r="AO38" i="4"/>
  <c r="AO39" i="4"/>
  <c r="AO40" i="4"/>
  <c r="AO41" i="4"/>
  <c r="AO42" i="4"/>
  <c r="AO43" i="4"/>
  <c r="AO44" i="4"/>
  <c r="AO45" i="4"/>
  <c r="AO46" i="4"/>
  <c r="AO47" i="4"/>
  <c r="AO48" i="4"/>
  <c r="AO49" i="4"/>
  <c r="AO50" i="4"/>
  <c r="AO51" i="4"/>
  <c r="AO52" i="4"/>
  <c r="AO53" i="4"/>
  <c r="AO54" i="4"/>
  <c r="AO55" i="4"/>
  <c r="AO56" i="4"/>
  <c r="AO57" i="4"/>
  <c r="AO58" i="4"/>
  <c r="AO59" i="4"/>
  <c r="AO60" i="4"/>
  <c r="AO61" i="4"/>
  <c r="AO62" i="4"/>
  <c r="AO63" i="4"/>
  <c r="AO64" i="4"/>
  <c r="AO65" i="4"/>
  <c r="AO66" i="4"/>
  <c r="AO67" i="4"/>
  <c r="AO68" i="4"/>
  <c r="AO69" i="4"/>
  <c r="AO70" i="4"/>
  <c r="AO71" i="4"/>
  <c r="AO72" i="4"/>
  <c r="AO73" i="4"/>
  <c r="AO74" i="4"/>
  <c r="AO75" i="4"/>
  <c r="AO76" i="4"/>
  <c r="AO77" i="4"/>
  <c r="AO78" i="4"/>
  <c r="AO79" i="4"/>
  <c r="AO80" i="4"/>
  <c r="AO81" i="4"/>
  <c r="AO82" i="4"/>
  <c r="AO83" i="4"/>
  <c r="AO84" i="4"/>
  <c r="AO85" i="4"/>
  <c r="AO86" i="4"/>
  <c r="AO87" i="4"/>
  <c r="AO88" i="4"/>
  <c r="AO89" i="4"/>
  <c r="AO90" i="4"/>
  <c r="AO91" i="4"/>
  <c r="AO92" i="4"/>
  <c r="AO93" i="4"/>
  <c r="AO94" i="4"/>
  <c r="AO95" i="4"/>
  <c r="AO96" i="4"/>
  <c r="AO97" i="4"/>
  <c r="AO98" i="4"/>
  <c r="AO99" i="4"/>
  <c r="AO100" i="4"/>
  <c r="AO101" i="4"/>
  <c r="AO102" i="4"/>
  <c r="AO103" i="4"/>
  <c r="AO104" i="4"/>
  <c r="AO105" i="4"/>
  <c r="AO106" i="4"/>
  <c r="AO107" i="4"/>
  <c r="AO108" i="4"/>
  <c r="AO109" i="4"/>
  <c r="AO110" i="4"/>
  <c r="AO111" i="4"/>
  <c r="AO112" i="4"/>
  <c r="AO113" i="4"/>
  <c r="AO114" i="4"/>
  <c r="AO115" i="4"/>
  <c r="AO116" i="4"/>
  <c r="AO117" i="4"/>
  <c r="AO118" i="4"/>
  <c r="AO119" i="4"/>
  <c r="AO120" i="4"/>
  <c r="AO121" i="4"/>
  <c r="AO122" i="4"/>
  <c r="AO123" i="4"/>
  <c r="AO124" i="4"/>
  <c r="AO125" i="4"/>
  <c r="AO126" i="4"/>
  <c r="AO127" i="4"/>
  <c r="AO128" i="4"/>
  <c r="AO129" i="4"/>
  <c r="AO130" i="4"/>
  <c r="AO131" i="4"/>
  <c r="AO132" i="4"/>
  <c r="AO133" i="4"/>
  <c r="AO134" i="4"/>
  <c r="AO135" i="4"/>
  <c r="AO136" i="4"/>
  <c r="AO137" i="4"/>
  <c r="AO138" i="4"/>
  <c r="AO139" i="4"/>
  <c r="AO140" i="4"/>
  <c r="AO141" i="4"/>
  <c r="AO142" i="4"/>
  <c r="AO143" i="4"/>
  <c r="AO144" i="4"/>
  <c r="AO145" i="4"/>
  <c r="AO146" i="4"/>
  <c r="AO147" i="4"/>
  <c r="AO148" i="4"/>
  <c r="AO149" i="4"/>
  <c r="AO150" i="4"/>
  <c r="AO151" i="4"/>
  <c r="AO152" i="4"/>
  <c r="AO153" i="4"/>
  <c r="AO154" i="4"/>
  <c r="AO155" i="4"/>
  <c r="AO156" i="4"/>
  <c r="AO157" i="4"/>
  <c r="AO158" i="4"/>
  <c r="AO159" i="4"/>
  <c r="AO160" i="4"/>
  <c r="AO161" i="4"/>
  <c r="AO162" i="4"/>
  <c r="AO163" i="4"/>
  <c r="AO164" i="4"/>
  <c r="AO165" i="4"/>
  <c r="AO166" i="4"/>
  <c r="AO167" i="4"/>
  <c r="AO168" i="4"/>
  <c r="AO169" i="4"/>
  <c r="AO170" i="4"/>
  <c r="AO171" i="4"/>
  <c r="AO172" i="4"/>
  <c r="AO173" i="4"/>
  <c r="AO174" i="4"/>
  <c r="AO175" i="4"/>
  <c r="AO176" i="4"/>
  <c r="AO177" i="4"/>
  <c r="AO178" i="4"/>
  <c r="AO179" i="4"/>
  <c r="AO180" i="4"/>
  <c r="AO181" i="4"/>
  <c r="AO182" i="4"/>
  <c r="AO183" i="4"/>
  <c r="AO184" i="4"/>
  <c r="AO185" i="4"/>
  <c r="AO186" i="4"/>
  <c r="AO187" i="4"/>
  <c r="AO188" i="4"/>
  <c r="AO189" i="4"/>
  <c r="AO190" i="4"/>
  <c r="AO191" i="4"/>
  <c r="AO192" i="4"/>
  <c r="AO193" i="4"/>
  <c r="AO194" i="4"/>
  <c r="AO195" i="4"/>
  <c r="AO196" i="4"/>
  <c r="AO197" i="4"/>
  <c r="AO198" i="4"/>
  <c r="AO199" i="4"/>
  <c r="AO200" i="4"/>
  <c r="B95" i="9"/>
  <c r="AV2" i="4"/>
  <c r="AV3" i="4"/>
  <c r="AV4" i="4"/>
  <c r="AV5" i="4"/>
  <c r="AV6" i="4"/>
  <c r="AV7" i="4"/>
  <c r="AV8" i="4"/>
  <c r="AV9" i="4"/>
  <c r="AV10" i="4"/>
  <c r="AV11" i="4"/>
  <c r="AV12" i="4"/>
  <c r="AV13" i="4"/>
  <c r="AV14" i="4"/>
  <c r="AV15" i="4"/>
  <c r="AV16" i="4"/>
  <c r="AV17" i="4"/>
  <c r="AV18" i="4"/>
  <c r="AV19" i="4"/>
  <c r="AV20" i="4"/>
  <c r="AV21" i="4"/>
  <c r="AV22" i="4"/>
  <c r="AV23" i="4"/>
  <c r="AV24" i="4"/>
  <c r="AV25" i="4"/>
  <c r="AV26" i="4"/>
  <c r="AV27" i="4"/>
  <c r="AV28" i="4"/>
  <c r="AV29" i="4"/>
  <c r="AV30" i="4"/>
  <c r="AV31" i="4"/>
  <c r="AV32" i="4"/>
  <c r="AV33" i="4"/>
  <c r="AV34" i="4"/>
  <c r="AV35" i="4"/>
  <c r="AV36" i="4"/>
  <c r="AV37" i="4"/>
  <c r="AV38" i="4"/>
  <c r="AV39" i="4"/>
  <c r="AV40" i="4"/>
  <c r="AV41" i="4"/>
  <c r="AV42" i="4"/>
  <c r="AV43" i="4"/>
  <c r="AV44" i="4"/>
  <c r="AV45" i="4"/>
  <c r="AV46" i="4"/>
  <c r="AV47" i="4"/>
  <c r="AV48" i="4"/>
  <c r="AV49" i="4"/>
  <c r="AV50" i="4"/>
  <c r="AV51" i="4"/>
  <c r="AV52" i="4"/>
  <c r="AV53" i="4"/>
  <c r="AV54" i="4"/>
  <c r="AV55" i="4"/>
  <c r="AV56" i="4"/>
  <c r="AV57" i="4"/>
  <c r="AV58" i="4"/>
  <c r="AV59" i="4"/>
  <c r="AV60" i="4"/>
  <c r="AV61" i="4"/>
  <c r="AV62" i="4"/>
  <c r="AV63" i="4"/>
  <c r="AV64" i="4"/>
  <c r="AV65" i="4"/>
  <c r="AV66" i="4"/>
  <c r="AV67" i="4"/>
  <c r="AV68" i="4"/>
  <c r="AV69" i="4"/>
  <c r="AV70" i="4"/>
  <c r="AV71" i="4"/>
  <c r="AV72" i="4"/>
  <c r="AV73" i="4"/>
  <c r="AV74" i="4"/>
  <c r="AV75" i="4"/>
  <c r="AV76" i="4"/>
  <c r="AV77" i="4"/>
  <c r="AV78" i="4"/>
  <c r="AV79" i="4"/>
  <c r="AV80" i="4"/>
  <c r="AV81" i="4"/>
  <c r="AV82" i="4"/>
  <c r="AV83" i="4"/>
  <c r="AV84" i="4"/>
  <c r="AV85" i="4"/>
  <c r="AV86" i="4"/>
  <c r="AV87" i="4"/>
  <c r="AV88" i="4"/>
  <c r="AV89" i="4"/>
  <c r="AV90" i="4"/>
  <c r="AV91" i="4"/>
  <c r="AV92" i="4"/>
  <c r="AV93" i="4"/>
  <c r="AV94" i="4"/>
  <c r="AV95" i="4"/>
  <c r="AV96" i="4"/>
  <c r="AV97" i="4"/>
  <c r="AV98" i="4"/>
  <c r="AV99" i="4"/>
  <c r="AV100" i="4"/>
  <c r="AV101" i="4"/>
  <c r="AV102" i="4"/>
  <c r="AV103" i="4"/>
  <c r="AV104" i="4"/>
  <c r="AV105" i="4"/>
  <c r="AV106" i="4"/>
  <c r="AV107" i="4"/>
  <c r="AV108" i="4"/>
  <c r="AV109" i="4"/>
  <c r="AV110" i="4"/>
  <c r="AV111" i="4"/>
  <c r="AV112" i="4"/>
  <c r="AV113" i="4"/>
  <c r="AV114" i="4"/>
  <c r="AV115" i="4"/>
  <c r="AV116" i="4"/>
  <c r="AV117" i="4"/>
  <c r="AV118" i="4"/>
  <c r="AV119" i="4"/>
  <c r="AV120" i="4"/>
  <c r="AV121" i="4"/>
  <c r="AV122" i="4"/>
  <c r="AV123" i="4"/>
  <c r="AV124" i="4"/>
  <c r="AV125" i="4"/>
  <c r="AV126" i="4"/>
  <c r="AV127" i="4"/>
  <c r="AV128" i="4"/>
  <c r="AV129" i="4"/>
  <c r="AV130" i="4"/>
  <c r="AV131" i="4"/>
  <c r="AV132" i="4"/>
  <c r="AV133" i="4"/>
  <c r="AV134" i="4"/>
  <c r="AV135" i="4"/>
  <c r="AV136" i="4"/>
  <c r="AV137" i="4"/>
  <c r="AV138" i="4"/>
  <c r="AV139" i="4"/>
  <c r="AV140" i="4"/>
  <c r="AV141" i="4"/>
  <c r="AV142" i="4"/>
  <c r="AV143" i="4"/>
  <c r="AV144" i="4"/>
  <c r="AV145" i="4"/>
  <c r="AV146" i="4"/>
  <c r="AV147" i="4"/>
  <c r="AV148" i="4"/>
  <c r="AV149" i="4"/>
  <c r="AV150" i="4"/>
  <c r="AV151" i="4"/>
  <c r="AV152" i="4"/>
  <c r="AV153" i="4"/>
  <c r="AV154" i="4"/>
  <c r="AV155" i="4"/>
  <c r="AV156" i="4"/>
  <c r="AV157" i="4"/>
  <c r="AV158" i="4"/>
  <c r="AV159" i="4"/>
  <c r="AV160" i="4"/>
  <c r="AV161" i="4"/>
  <c r="AV162" i="4"/>
  <c r="AV163" i="4"/>
  <c r="AV164" i="4"/>
  <c r="AV165" i="4"/>
  <c r="AV166" i="4"/>
  <c r="AV167" i="4"/>
  <c r="AV168" i="4"/>
  <c r="AV169" i="4"/>
  <c r="AV170" i="4"/>
  <c r="AV171" i="4"/>
  <c r="AV172" i="4"/>
  <c r="AV173" i="4"/>
  <c r="AV174" i="4"/>
  <c r="AV175" i="4"/>
  <c r="AV176" i="4"/>
  <c r="AV177" i="4"/>
  <c r="AV178" i="4"/>
  <c r="AV179" i="4"/>
  <c r="AV180" i="4"/>
  <c r="AV181" i="4"/>
  <c r="AV182" i="4"/>
  <c r="AV183" i="4"/>
  <c r="AV184" i="4"/>
  <c r="AV185" i="4"/>
  <c r="AV186" i="4"/>
  <c r="AV187" i="4"/>
  <c r="AV188" i="4"/>
  <c r="AV189" i="4"/>
  <c r="AV190" i="4"/>
  <c r="AV191" i="4"/>
  <c r="AV192" i="4"/>
  <c r="AV193" i="4"/>
  <c r="AV194" i="4"/>
  <c r="AV195" i="4"/>
  <c r="AV196" i="4"/>
  <c r="AV197" i="4"/>
  <c r="AV198" i="4"/>
  <c r="AV199" i="4"/>
  <c r="AV200" i="4"/>
  <c r="C95" i="9"/>
  <c r="AP2" i="4"/>
  <c r="AP3" i="4"/>
  <c r="AP4" i="4"/>
  <c r="AP5" i="4"/>
  <c r="AP6" i="4"/>
  <c r="AP7"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P41" i="4"/>
  <c r="AP42" i="4"/>
  <c r="AP43" i="4"/>
  <c r="AP44" i="4"/>
  <c r="AP45" i="4"/>
  <c r="AP46" i="4"/>
  <c r="AP47" i="4"/>
  <c r="AP48" i="4"/>
  <c r="AP49" i="4"/>
  <c r="AP50" i="4"/>
  <c r="AP51" i="4"/>
  <c r="AP52" i="4"/>
  <c r="AP53" i="4"/>
  <c r="AP54" i="4"/>
  <c r="AP55" i="4"/>
  <c r="AP56" i="4"/>
  <c r="AP57" i="4"/>
  <c r="AP58" i="4"/>
  <c r="AP59" i="4"/>
  <c r="AP60" i="4"/>
  <c r="AP61" i="4"/>
  <c r="AP62" i="4"/>
  <c r="AP63" i="4"/>
  <c r="AP64" i="4"/>
  <c r="AP65" i="4"/>
  <c r="AP66" i="4"/>
  <c r="AP67" i="4"/>
  <c r="AP68" i="4"/>
  <c r="AP69" i="4"/>
  <c r="AP70" i="4"/>
  <c r="AP71" i="4"/>
  <c r="AP72" i="4"/>
  <c r="AP73" i="4"/>
  <c r="AP74" i="4"/>
  <c r="AP75" i="4"/>
  <c r="AP76" i="4"/>
  <c r="AP77" i="4"/>
  <c r="AP78" i="4"/>
  <c r="AP79" i="4"/>
  <c r="AP80" i="4"/>
  <c r="AP81" i="4"/>
  <c r="AP82" i="4"/>
  <c r="AP83" i="4"/>
  <c r="AP84" i="4"/>
  <c r="AP85" i="4"/>
  <c r="AP86" i="4"/>
  <c r="AP87" i="4"/>
  <c r="AP88" i="4"/>
  <c r="AP89" i="4"/>
  <c r="AP90" i="4"/>
  <c r="AP91" i="4"/>
  <c r="AP92" i="4"/>
  <c r="AP93" i="4"/>
  <c r="AP94" i="4"/>
  <c r="AP95" i="4"/>
  <c r="AP96" i="4"/>
  <c r="AP97" i="4"/>
  <c r="AP98" i="4"/>
  <c r="AP99" i="4"/>
  <c r="AP100" i="4"/>
  <c r="AP101" i="4"/>
  <c r="AP102" i="4"/>
  <c r="AP103" i="4"/>
  <c r="AP104" i="4"/>
  <c r="AP105" i="4"/>
  <c r="AP106" i="4"/>
  <c r="AP107" i="4"/>
  <c r="AP108" i="4"/>
  <c r="AP109" i="4"/>
  <c r="AP110" i="4"/>
  <c r="AP111" i="4"/>
  <c r="AP112" i="4"/>
  <c r="AP113" i="4"/>
  <c r="AP114" i="4"/>
  <c r="AP115" i="4"/>
  <c r="AP116" i="4"/>
  <c r="AP117" i="4"/>
  <c r="AP118" i="4"/>
  <c r="AP119" i="4"/>
  <c r="AP120" i="4"/>
  <c r="AP121" i="4"/>
  <c r="AP122" i="4"/>
  <c r="AP123" i="4"/>
  <c r="AP124" i="4"/>
  <c r="AP125" i="4"/>
  <c r="AP126" i="4"/>
  <c r="AP127" i="4"/>
  <c r="AP128" i="4"/>
  <c r="AP129" i="4"/>
  <c r="AP130" i="4"/>
  <c r="AP131" i="4"/>
  <c r="AP132" i="4"/>
  <c r="AP133" i="4"/>
  <c r="AP134" i="4"/>
  <c r="AP135" i="4"/>
  <c r="AP136" i="4"/>
  <c r="AP137" i="4"/>
  <c r="AP138" i="4"/>
  <c r="AP139" i="4"/>
  <c r="AP140" i="4"/>
  <c r="AP141" i="4"/>
  <c r="AP142" i="4"/>
  <c r="AP143" i="4"/>
  <c r="AP144" i="4"/>
  <c r="AP145" i="4"/>
  <c r="AP146" i="4"/>
  <c r="AP147" i="4"/>
  <c r="AP148" i="4"/>
  <c r="AP149" i="4"/>
  <c r="AP150" i="4"/>
  <c r="AP151" i="4"/>
  <c r="AP152" i="4"/>
  <c r="AP153" i="4"/>
  <c r="AP154" i="4"/>
  <c r="AP155" i="4"/>
  <c r="AP156" i="4"/>
  <c r="AP157" i="4"/>
  <c r="AP158" i="4"/>
  <c r="AP159" i="4"/>
  <c r="AP160" i="4"/>
  <c r="AP161" i="4"/>
  <c r="AP162" i="4"/>
  <c r="AP163" i="4"/>
  <c r="AP164" i="4"/>
  <c r="AP165" i="4"/>
  <c r="AP166" i="4"/>
  <c r="AP167" i="4"/>
  <c r="AP168" i="4"/>
  <c r="AP169" i="4"/>
  <c r="AP170" i="4"/>
  <c r="AP171" i="4"/>
  <c r="AP172" i="4"/>
  <c r="AP173" i="4"/>
  <c r="AP174" i="4"/>
  <c r="AP175" i="4"/>
  <c r="AP176" i="4"/>
  <c r="AP177" i="4"/>
  <c r="AP178" i="4"/>
  <c r="AP179" i="4"/>
  <c r="AP180" i="4"/>
  <c r="AP181" i="4"/>
  <c r="AP182" i="4"/>
  <c r="AP183" i="4"/>
  <c r="AP184" i="4"/>
  <c r="AP185" i="4"/>
  <c r="AP186" i="4"/>
  <c r="AP187" i="4"/>
  <c r="AP188" i="4"/>
  <c r="AP189" i="4"/>
  <c r="AP190" i="4"/>
  <c r="AP191" i="4"/>
  <c r="AP192" i="4"/>
  <c r="AP193" i="4"/>
  <c r="AP194" i="4"/>
  <c r="AP195" i="4"/>
  <c r="AP196" i="4"/>
  <c r="AP197" i="4"/>
  <c r="AP198" i="4"/>
  <c r="AP199" i="4"/>
  <c r="AP200" i="4"/>
  <c r="B96" i="9"/>
  <c r="AW2" i="4"/>
  <c r="AW3" i="4"/>
  <c r="AW4" i="4"/>
  <c r="AW5" i="4"/>
  <c r="AW6" i="4"/>
  <c r="AW7" i="4"/>
  <c r="AW8" i="4"/>
  <c r="AW9" i="4"/>
  <c r="AW10" i="4"/>
  <c r="AW11" i="4"/>
  <c r="AW12" i="4"/>
  <c r="AW13" i="4"/>
  <c r="AW14" i="4"/>
  <c r="AW15" i="4"/>
  <c r="AW16" i="4"/>
  <c r="AW17" i="4"/>
  <c r="AW18" i="4"/>
  <c r="AW19" i="4"/>
  <c r="AW20" i="4"/>
  <c r="AW21" i="4"/>
  <c r="AW22" i="4"/>
  <c r="AW23" i="4"/>
  <c r="AW24" i="4"/>
  <c r="AW25" i="4"/>
  <c r="AW26" i="4"/>
  <c r="AW27" i="4"/>
  <c r="AW28" i="4"/>
  <c r="AW29" i="4"/>
  <c r="AW30" i="4"/>
  <c r="AW31" i="4"/>
  <c r="AW32" i="4"/>
  <c r="AW33" i="4"/>
  <c r="AW34" i="4"/>
  <c r="AW35" i="4"/>
  <c r="AW36" i="4"/>
  <c r="AW37" i="4"/>
  <c r="AW38" i="4"/>
  <c r="AW39" i="4"/>
  <c r="AW40" i="4"/>
  <c r="AW41" i="4"/>
  <c r="AW42" i="4"/>
  <c r="AW43" i="4"/>
  <c r="AW44" i="4"/>
  <c r="AW45" i="4"/>
  <c r="AW46" i="4"/>
  <c r="AW47" i="4"/>
  <c r="AW48" i="4"/>
  <c r="AW49" i="4"/>
  <c r="AW50" i="4"/>
  <c r="AW51" i="4"/>
  <c r="AW52" i="4"/>
  <c r="AW53" i="4"/>
  <c r="AW54" i="4"/>
  <c r="AW55" i="4"/>
  <c r="AW56" i="4"/>
  <c r="AW57" i="4"/>
  <c r="AW58" i="4"/>
  <c r="AW59" i="4"/>
  <c r="AW60" i="4"/>
  <c r="AW61" i="4"/>
  <c r="AW62" i="4"/>
  <c r="AW63" i="4"/>
  <c r="AW64" i="4"/>
  <c r="AW65" i="4"/>
  <c r="AW66" i="4"/>
  <c r="AW67" i="4"/>
  <c r="AW68" i="4"/>
  <c r="AW69" i="4"/>
  <c r="AW70" i="4"/>
  <c r="AW71" i="4"/>
  <c r="AW72" i="4"/>
  <c r="AW73" i="4"/>
  <c r="AW74" i="4"/>
  <c r="AW75" i="4"/>
  <c r="AW76" i="4"/>
  <c r="AW77" i="4"/>
  <c r="AW78" i="4"/>
  <c r="AW79" i="4"/>
  <c r="AW80" i="4"/>
  <c r="AW81" i="4"/>
  <c r="AW82" i="4"/>
  <c r="AW83" i="4"/>
  <c r="AW84" i="4"/>
  <c r="AW85" i="4"/>
  <c r="AW86" i="4"/>
  <c r="AW87" i="4"/>
  <c r="AW88" i="4"/>
  <c r="AW89" i="4"/>
  <c r="AW90" i="4"/>
  <c r="AW91" i="4"/>
  <c r="AW92" i="4"/>
  <c r="AW93" i="4"/>
  <c r="AW94" i="4"/>
  <c r="AW95" i="4"/>
  <c r="AW96" i="4"/>
  <c r="AW97" i="4"/>
  <c r="AW98" i="4"/>
  <c r="AW99" i="4"/>
  <c r="AW100" i="4"/>
  <c r="AW101" i="4"/>
  <c r="AW102" i="4"/>
  <c r="AW103" i="4"/>
  <c r="AW104" i="4"/>
  <c r="AW105" i="4"/>
  <c r="AW106" i="4"/>
  <c r="AW107" i="4"/>
  <c r="AW108" i="4"/>
  <c r="AW109" i="4"/>
  <c r="AW110" i="4"/>
  <c r="AW111" i="4"/>
  <c r="AW112" i="4"/>
  <c r="AW113" i="4"/>
  <c r="AW114" i="4"/>
  <c r="AW115" i="4"/>
  <c r="AW116" i="4"/>
  <c r="AW117" i="4"/>
  <c r="AW118" i="4"/>
  <c r="AW119" i="4"/>
  <c r="AW120" i="4"/>
  <c r="AW121" i="4"/>
  <c r="AW122" i="4"/>
  <c r="AW123" i="4"/>
  <c r="AW124" i="4"/>
  <c r="AW125" i="4"/>
  <c r="AW126" i="4"/>
  <c r="AW127" i="4"/>
  <c r="AW128" i="4"/>
  <c r="AW129" i="4"/>
  <c r="AW130" i="4"/>
  <c r="AW131" i="4"/>
  <c r="AW132" i="4"/>
  <c r="AW133" i="4"/>
  <c r="AW134" i="4"/>
  <c r="AW135" i="4"/>
  <c r="AW136" i="4"/>
  <c r="AW137" i="4"/>
  <c r="AW138" i="4"/>
  <c r="AW139" i="4"/>
  <c r="AW140" i="4"/>
  <c r="AW141" i="4"/>
  <c r="AW142" i="4"/>
  <c r="AW143" i="4"/>
  <c r="AW144" i="4"/>
  <c r="AW145" i="4"/>
  <c r="AW146" i="4"/>
  <c r="AW147" i="4"/>
  <c r="AW148" i="4"/>
  <c r="AW149" i="4"/>
  <c r="AW150" i="4"/>
  <c r="AW151" i="4"/>
  <c r="AW152" i="4"/>
  <c r="AW153" i="4"/>
  <c r="AW154" i="4"/>
  <c r="AW155" i="4"/>
  <c r="AW156" i="4"/>
  <c r="AW157" i="4"/>
  <c r="AW158" i="4"/>
  <c r="AW159" i="4"/>
  <c r="AW160" i="4"/>
  <c r="AW161" i="4"/>
  <c r="AW162" i="4"/>
  <c r="AW163" i="4"/>
  <c r="AW164" i="4"/>
  <c r="AW165" i="4"/>
  <c r="AW166" i="4"/>
  <c r="AW167" i="4"/>
  <c r="AW168" i="4"/>
  <c r="AW169" i="4"/>
  <c r="AW170" i="4"/>
  <c r="AW171" i="4"/>
  <c r="AW172" i="4"/>
  <c r="AW173" i="4"/>
  <c r="AW174" i="4"/>
  <c r="AW175" i="4"/>
  <c r="AW176" i="4"/>
  <c r="AW177" i="4"/>
  <c r="AW178" i="4"/>
  <c r="AW179" i="4"/>
  <c r="AW180" i="4"/>
  <c r="AW181" i="4"/>
  <c r="AW182" i="4"/>
  <c r="AW183" i="4"/>
  <c r="AW184" i="4"/>
  <c r="AW185" i="4"/>
  <c r="AW186" i="4"/>
  <c r="AW187" i="4"/>
  <c r="AW188" i="4"/>
  <c r="AW189" i="4"/>
  <c r="AW190" i="4"/>
  <c r="AW191" i="4"/>
  <c r="AW192" i="4"/>
  <c r="AW193" i="4"/>
  <c r="AW194" i="4"/>
  <c r="AW195" i="4"/>
  <c r="AW196" i="4"/>
  <c r="AW197" i="4"/>
  <c r="AW198" i="4"/>
  <c r="AW199" i="4"/>
  <c r="AW200" i="4"/>
  <c r="C96" i="9"/>
  <c r="AQ2" i="4"/>
  <c r="AQ3" i="4"/>
  <c r="AQ4" i="4"/>
  <c r="AQ5" i="4"/>
  <c r="AQ6" i="4"/>
  <c r="AQ7" i="4"/>
  <c r="AQ8" i="4"/>
  <c r="AQ9" i="4"/>
  <c r="AQ10" i="4"/>
  <c r="AQ11" i="4"/>
  <c r="AQ12" i="4"/>
  <c r="AQ13" i="4"/>
  <c r="AQ14" i="4"/>
  <c r="AQ15" i="4"/>
  <c r="AQ16" i="4"/>
  <c r="AQ17" i="4"/>
  <c r="AQ18" i="4"/>
  <c r="AQ19" i="4"/>
  <c r="AQ20" i="4"/>
  <c r="AQ21" i="4"/>
  <c r="AQ22" i="4"/>
  <c r="AQ23" i="4"/>
  <c r="AQ24" i="4"/>
  <c r="AQ25" i="4"/>
  <c r="AQ26" i="4"/>
  <c r="AQ27" i="4"/>
  <c r="AQ28" i="4"/>
  <c r="AQ29" i="4"/>
  <c r="AQ30" i="4"/>
  <c r="AQ31" i="4"/>
  <c r="AQ32" i="4"/>
  <c r="AQ33" i="4"/>
  <c r="AQ34" i="4"/>
  <c r="AQ35" i="4"/>
  <c r="AQ36" i="4"/>
  <c r="AQ37" i="4"/>
  <c r="AQ38" i="4"/>
  <c r="AQ39" i="4"/>
  <c r="AQ40" i="4"/>
  <c r="AQ41" i="4"/>
  <c r="AQ42" i="4"/>
  <c r="AQ43" i="4"/>
  <c r="AQ44" i="4"/>
  <c r="AQ45" i="4"/>
  <c r="AQ46" i="4"/>
  <c r="AQ47" i="4"/>
  <c r="AQ48" i="4"/>
  <c r="AQ49" i="4"/>
  <c r="AQ50" i="4"/>
  <c r="AQ51" i="4"/>
  <c r="AQ52" i="4"/>
  <c r="AQ53" i="4"/>
  <c r="AQ54" i="4"/>
  <c r="AQ55" i="4"/>
  <c r="AQ56" i="4"/>
  <c r="AQ57" i="4"/>
  <c r="AQ58" i="4"/>
  <c r="AQ59" i="4"/>
  <c r="AQ60" i="4"/>
  <c r="AQ61" i="4"/>
  <c r="AQ62" i="4"/>
  <c r="AQ63" i="4"/>
  <c r="AQ64" i="4"/>
  <c r="AQ65" i="4"/>
  <c r="AQ66" i="4"/>
  <c r="AQ67" i="4"/>
  <c r="AQ68" i="4"/>
  <c r="AQ69" i="4"/>
  <c r="AQ70" i="4"/>
  <c r="AQ71" i="4"/>
  <c r="AQ72" i="4"/>
  <c r="AQ73" i="4"/>
  <c r="AQ74" i="4"/>
  <c r="AQ75" i="4"/>
  <c r="AQ76" i="4"/>
  <c r="AQ77" i="4"/>
  <c r="AQ78" i="4"/>
  <c r="AQ79" i="4"/>
  <c r="AQ80" i="4"/>
  <c r="AQ81" i="4"/>
  <c r="AQ82" i="4"/>
  <c r="AQ83" i="4"/>
  <c r="AQ84" i="4"/>
  <c r="AQ85" i="4"/>
  <c r="AQ86" i="4"/>
  <c r="AQ87" i="4"/>
  <c r="AQ88" i="4"/>
  <c r="AQ89" i="4"/>
  <c r="AQ90" i="4"/>
  <c r="AQ91" i="4"/>
  <c r="AQ92" i="4"/>
  <c r="AQ93" i="4"/>
  <c r="AQ94" i="4"/>
  <c r="AQ95" i="4"/>
  <c r="AQ96" i="4"/>
  <c r="AQ97" i="4"/>
  <c r="AQ98" i="4"/>
  <c r="AQ99" i="4"/>
  <c r="AQ100" i="4"/>
  <c r="AQ101" i="4"/>
  <c r="AQ102" i="4"/>
  <c r="AQ103" i="4"/>
  <c r="AQ104" i="4"/>
  <c r="AQ105" i="4"/>
  <c r="AQ106" i="4"/>
  <c r="AQ107" i="4"/>
  <c r="AQ108" i="4"/>
  <c r="AQ109" i="4"/>
  <c r="AQ110" i="4"/>
  <c r="AQ111" i="4"/>
  <c r="AQ112" i="4"/>
  <c r="AQ113" i="4"/>
  <c r="AQ114" i="4"/>
  <c r="AQ115" i="4"/>
  <c r="AQ116" i="4"/>
  <c r="AQ117" i="4"/>
  <c r="AQ118" i="4"/>
  <c r="AQ119" i="4"/>
  <c r="AQ120" i="4"/>
  <c r="AQ121" i="4"/>
  <c r="AQ122" i="4"/>
  <c r="AQ123" i="4"/>
  <c r="AQ124" i="4"/>
  <c r="AQ125" i="4"/>
  <c r="AQ126" i="4"/>
  <c r="AQ127" i="4"/>
  <c r="AQ128" i="4"/>
  <c r="AQ129" i="4"/>
  <c r="AQ130" i="4"/>
  <c r="AQ131" i="4"/>
  <c r="AQ132" i="4"/>
  <c r="AQ133" i="4"/>
  <c r="AQ134" i="4"/>
  <c r="AQ135" i="4"/>
  <c r="AQ136" i="4"/>
  <c r="AQ137" i="4"/>
  <c r="AQ138" i="4"/>
  <c r="AQ139" i="4"/>
  <c r="AQ140" i="4"/>
  <c r="AQ141" i="4"/>
  <c r="AQ142" i="4"/>
  <c r="AQ143" i="4"/>
  <c r="AQ144" i="4"/>
  <c r="AQ145" i="4"/>
  <c r="AQ146" i="4"/>
  <c r="AQ147" i="4"/>
  <c r="AQ148" i="4"/>
  <c r="AQ149" i="4"/>
  <c r="AQ150" i="4"/>
  <c r="AQ151" i="4"/>
  <c r="AQ152" i="4"/>
  <c r="AQ153" i="4"/>
  <c r="AQ154" i="4"/>
  <c r="AQ155" i="4"/>
  <c r="AQ156" i="4"/>
  <c r="AQ157" i="4"/>
  <c r="AQ158" i="4"/>
  <c r="AQ159" i="4"/>
  <c r="AQ160" i="4"/>
  <c r="AQ161" i="4"/>
  <c r="AQ162" i="4"/>
  <c r="AQ163" i="4"/>
  <c r="AQ164" i="4"/>
  <c r="AQ165" i="4"/>
  <c r="AQ166" i="4"/>
  <c r="AQ167" i="4"/>
  <c r="AQ168" i="4"/>
  <c r="AQ169" i="4"/>
  <c r="AQ170" i="4"/>
  <c r="AQ171" i="4"/>
  <c r="AQ172" i="4"/>
  <c r="AQ173" i="4"/>
  <c r="AQ174" i="4"/>
  <c r="AQ175" i="4"/>
  <c r="AQ176" i="4"/>
  <c r="AQ177" i="4"/>
  <c r="AQ178" i="4"/>
  <c r="AQ179" i="4"/>
  <c r="AQ180" i="4"/>
  <c r="AQ181" i="4"/>
  <c r="AQ182" i="4"/>
  <c r="AQ183" i="4"/>
  <c r="AQ184" i="4"/>
  <c r="AQ185" i="4"/>
  <c r="AQ186" i="4"/>
  <c r="AQ187" i="4"/>
  <c r="AQ188" i="4"/>
  <c r="AQ189" i="4"/>
  <c r="AQ190" i="4"/>
  <c r="AQ191" i="4"/>
  <c r="AQ192" i="4"/>
  <c r="AQ193" i="4"/>
  <c r="AQ194" i="4"/>
  <c r="AQ195" i="4"/>
  <c r="AQ196" i="4"/>
  <c r="AQ197" i="4"/>
  <c r="AQ198" i="4"/>
  <c r="AQ199" i="4"/>
  <c r="AQ200" i="4"/>
  <c r="B97" i="9"/>
  <c r="AX2" i="4"/>
  <c r="AX3" i="4"/>
  <c r="AX4" i="4"/>
  <c r="AX5" i="4"/>
  <c r="AX6" i="4"/>
  <c r="AX7" i="4"/>
  <c r="AX8" i="4"/>
  <c r="AX9" i="4"/>
  <c r="AX10" i="4"/>
  <c r="AX11" i="4"/>
  <c r="AX12" i="4"/>
  <c r="AX13" i="4"/>
  <c r="AX14" i="4"/>
  <c r="AX15" i="4"/>
  <c r="AX16" i="4"/>
  <c r="AX17" i="4"/>
  <c r="AX18" i="4"/>
  <c r="AX19" i="4"/>
  <c r="AX20" i="4"/>
  <c r="AX21" i="4"/>
  <c r="AX22" i="4"/>
  <c r="AX23" i="4"/>
  <c r="AX24" i="4"/>
  <c r="AX25" i="4"/>
  <c r="AX26" i="4"/>
  <c r="AX27" i="4"/>
  <c r="AX28" i="4"/>
  <c r="AX29" i="4"/>
  <c r="AX30" i="4"/>
  <c r="AX31" i="4"/>
  <c r="AX32" i="4"/>
  <c r="AX33" i="4"/>
  <c r="AX34" i="4"/>
  <c r="AX35" i="4"/>
  <c r="AX36" i="4"/>
  <c r="AX37" i="4"/>
  <c r="AX38" i="4"/>
  <c r="AX39" i="4"/>
  <c r="AX40" i="4"/>
  <c r="AX41" i="4"/>
  <c r="AX42" i="4"/>
  <c r="AX43" i="4"/>
  <c r="AX44" i="4"/>
  <c r="AX45" i="4"/>
  <c r="AX46" i="4"/>
  <c r="AX47" i="4"/>
  <c r="AX48" i="4"/>
  <c r="AX49" i="4"/>
  <c r="AX50" i="4"/>
  <c r="AX51" i="4"/>
  <c r="AX52" i="4"/>
  <c r="AX53" i="4"/>
  <c r="AX54" i="4"/>
  <c r="AX55" i="4"/>
  <c r="AX56" i="4"/>
  <c r="AX57" i="4"/>
  <c r="AX58" i="4"/>
  <c r="AX59" i="4"/>
  <c r="AX60" i="4"/>
  <c r="AX61" i="4"/>
  <c r="AX62" i="4"/>
  <c r="AX63" i="4"/>
  <c r="AX64" i="4"/>
  <c r="AX65" i="4"/>
  <c r="AX66" i="4"/>
  <c r="AX67" i="4"/>
  <c r="AX68" i="4"/>
  <c r="AX69" i="4"/>
  <c r="AX70" i="4"/>
  <c r="AX71" i="4"/>
  <c r="AX72" i="4"/>
  <c r="AX73" i="4"/>
  <c r="AX74" i="4"/>
  <c r="AX75" i="4"/>
  <c r="AX76" i="4"/>
  <c r="AX77" i="4"/>
  <c r="AX78" i="4"/>
  <c r="AX79" i="4"/>
  <c r="AX80" i="4"/>
  <c r="AX81" i="4"/>
  <c r="AX82" i="4"/>
  <c r="AX83" i="4"/>
  <c r="AX84" i="4"/>
  <c r="AX85" i="4"/>
  <c r="AX86" i="4"/>
  <c r="AX87" i="4"/>
  <c r="AX88" i="4"/>
  <c r="AX89" i="4"/>
  <c r="AX90" i="4"/>
  <c r="AX91" i="4"/>
  <c r="AX92" i="4"/>
  <c r="AX93" i="4"/>
  <c r="AX94" i="4"/>
  <c r="AX95" i="4"/>
  <c r="AX96" i="4"/>
  <c r="AX97" i="4"/>
  <c r="AX98" i="4"/>
  <c r="AX99" i="4"/>
  <c r="AX100" i="4"/>
  <c r="AX101" i="4"/>
  <c r="AX102" i="4"/>
  <c r="AX103" i="4"/>
  <c r="AX104" i="4"/>
  <c r="AX105" i="4"/>
  <c r="AX106" i="4"/>
  <c r="AX107" i="4"/>
  <c r="AX108" i="4"/>
  <c r="AX109" i="4"/>
  <c r="AX110" i="4"/>
  <c r="AX111" i="4"/>
  <c r="AX112" i="4"/>
  <c r="AX113" i="4"/>
  <c r="AX114" i="4"/>
  <c r="AX115" i="4"/>
  <c r="AX116" i="4"/>
  <c r="AX117" i="4"/>
  <c r="AX118" i="4"/>
  <c r="AX119" i="4"/>
  <c r="AX120" i="4"/>
  <c r="AX121" i="4"/>
  <c r="AX122" i="4"/>
  <c r="AX123" i="4"/>
  <c r="AX124" i="4"/>
  <c r="AX125" i="4"/>
  <c r="AX126" i="4"/>
  <c r="AX127" i="4"/>
  <c r="AX128" i="4"/>
  <c r="AX129" i="4"/>
  <c r="AX130" i="4"/>
  <c r="AX131" i="4"/>
  <c r="AX132" i="4"/>
  <c r="AX133" i="4"/>
  <c r="AX134" i="4"/>
  <c r="AX135" i="4"/>
  <c r="AX136" i="4"/>
  <c r="AX137" i="4"/>
  <c r="AX138" i="4"/>
  <c r="AX139" i="4"/>
  <c r="AX140" i="4"/>
  <c r="AX141" i="4"/>
  <c r="AX142" i="4"/>
  <c r="AX143" i="4"/>
  <c r="AX144" i="4"/>
  <c r="AX145" i="4"/>
  <c r="AX146" i="4"/>
  <c r="AX147" i="4"/>
  <c r="AX148" i="4"/>
  <c r="AX149" i="4"/>
  <c r="AX150" i="4"/>
  <c r="AX151" i="4"/>
  <c r="AX152" i="4"/>
  <c r="AX153" i="4"/>
  <c r="AX154" i="4"/>
  <c r="AX155" i="4"/>
  <c r="AX156" i="4"/>
  <c r="AX157" i="4"/>
  <c r="AX158" i="4"/>
  <c r="AX159" i="4"/>
  <c r="AX160" i="4"/>
  <c r="AX161" i="4"/>
  <c r="AX162" i="4"/>
  <c r="AX163" i="4"/>
  <c r="AX164" i="4"/>
  <c r="AX165" i="4"/>
  <c r="AX166" i="4"/>
  <c r="AX167" i="4"/>
  <c r="AX168" i="4"/>
  <c r="AX169" i="4"/>
  <c r="AX170" i="4"/>
  <c r="AX171" i="4"/>
  <c r="AX172" i="4"/>
  <c r="AX173" i="4"/>
  <c r="AX174" i="4"/>
  <c r="AX175" i="4"/>
  <c r="AX176" i="4"/>
  <c r="AX177" i="4"/>
  <c r="AX178" i="4"/>
  <c r="AX179" i="4"/>
  <c r="AX180" i="4"/>
  <c r="AX181" i="4"/>
  <c r="AX182" i="4"/>
  <c r="AX183" i="4"/>
  <c r="AX184" i="4"/>
  <c r="AX185" i="4"/>
  <c r="AX186" i="4"/>
  <c r="AX187" i="4"/>
  <c r="AX188" i="4"/>
  <c r="AX189" i="4"/>
  <c r="AX190" i="4"/>
  <c r="AX191" i="4"/>
  <c r="AX192" i="4"/>
  <c r="AX193" i="4"/>
  <c r="AX194" i="4"/>
  <c r="AX195" i="4"/>
  <c r="AX196" i="4"/>
  <c r="AX197" i="4"/>
  <c r="AX198" i="4"/>
  <c r="AX199" i="4"/>
  <c r="AX200" i="4"/>
  <c r="C97" i="9"/>
  <c r="E19" i="14"/>
  <c r="E18" i="14"/>
  <c r="E17" i="14"/>
  <c r="E16" i="14"/>
  <c r="E15" i="14"/>
  <c r="E14" i="14"/>
  <c r="E13" i="14"/>
  <c r="E12" i="14"/>
  <c r="E11" i="14"/>
  <c r="E10" i="14"/>
</calcChain>
</file>

<file path=xl/sharedStrings.xml><?xml version="1.0" encoding="utf-8"?>
<sst xmlns="http://schemas.openxmlformats.org/spreadsheetml/2006/main" count="566" uniqueCount="308">
  <si>
    <t>NUMBER OF ACCESSIBLE ACTVITIES
(LEAVE BLANK IF NOT APPLICABLE)</t>
    <phoneticPr fontId="21" type="noConversion"/>
  </si>
  <si>
    <t>ORIGINAL TARGET
(COMPLETE USING APPLICATION FORM)</t>
    <phoneticPr fontId="21" type="noConversion"/>
  </si>
  <si>
    <t>REVISED TARGET
(COMPLETE USING PROJECT SCHEDULE)</t>
    <phoneticPr fontId="21" type="noConversion"/>
  </si>
  <si>
    <t>AUDIENCE DATA</t>
    <phoneticPr fontId="21" type="noConversion"/>
  </si>
  <si>
    <r>
      <t>New/Existing Partnership:</t>
    </r>
    <r>
      <rPr>
        <sz val="11"/>
        <color indexed="8"/>
        <rFont val="Trebuchet MS"/>
        <family val="2"/>
      </rPr>
      <t xml:space="preserve"> Click on the cell in the New/Existing Partnership column for the record you are entering. Click on the down arrow that appears to the right. Select the correct category for the record. </t>
    </r>
  </si>
  <si>
    <t>POSTCODE T/F:</t>
  </si>
  <si>
    <t>Example</t>
  </si>
  <si>
    <t>Welsh / English / Scottish / Northen Irish / British</t>
  </si>
  <si>
    <t>New Partner</t>
  </si>
  <si>
    <t xml:space="preserve">Insert more records above as needed; right click this row number, click Insert. </t>
  </si>
  <si>
    <t>PARTNERS HU1-9 NEW</t>
  </si>
  <si>
    <t>PARTNERS HU1-9 EXISTING</t>
  </si>
  <si>
    <t>PARTNERS OTHER NEW</t>
  </si>
  <si>
    <t>PARTNERS OTHER EXISTING</t>
  </si>
  <si>
    <t>EXISTING PARTNERS</t>
  </si>
  <si>
    <t>PARTNERS HULL NEW</t>
  </si>
  <si>
    <t>PARTNERS ER NEW</t>
  </si>
  <si>
    <t>PARTNERS YORKSHIRE NEW</t>
  </si>
  <si>
    <t>PARTNERS UK NEW</t>
  </si>
  <si>
    <t>PARTNERS OUTSIDE NEW</t>
  </si>
  <si>
    <t>PARTNERS HULL EXISTING</t>
  </si>
  <si>
    <t>PARTNERS ER EXISTING</t>
  </si>
  <si>
    <t>PARTNERS YORKSHIRE EXISTING</t>
  </si>
  <si>
    <t>PARTNERS UK EXISTING</t>
  </si>
  <si>
    <t>PARTNERS OUTSIDE EXISTING</t>
  </si>
  <si>
    <t>PARTNERS ARTISTIC NEW</t>
  </si>
  <si>
    <t>PARTNERS HERITAGE NEW</t>
  </si>
  <si>
    <t>PARTNERS FUNDER NEW</t>
  </si>
  <si>
    <t>PARTNERS PUB SERV NEW</t>
  </si>
  <si>
    <t>PARTNERS VOL NEW</t>
  </si>
  <si>
    <t>PARTNERS EDU NEW</t>
  </si>
  <si>
    <t>PARTNERS ARTISTIC EXISTING</t>
  </si>
  <si>
    <t>PARTNERS HERITAGE EXISTING</t>
  </si>
  <si>
    <t>PARTNERS FUNDER EXISTING</t>
  </si>
  <si>
    <t>PARTNERS PUB SERV EXISTING</t>
  </si>
  <si>
    <t>PARTNERS VOL EXISTING</t>
  </si>
  <si>
    <t>PARTNERS EDU EXISTING</t>
  </si>
  <si>
    <t>NUMBER OF PERFORMANCES
(LEAVE BLANK IF NOT APPLICABLE)</t>
    <phoneticPr fontId="21" type="noConversion"/>
  </si>
  <si>
    <t>NUMBER OF SCREENINGS
(LEAVE BLANK IF NOT APPLICABLE)</t>
    <phoneticPr fontId="21" type="noConversion"/>
  </si>
  <si>
    <t>NUMBER OF EXHIBITION DAYS
(LEAVE BLANK IF NOT APPLICABLE)</t>
    <phoneticPr fontId="21" type="noConversion"/>
  </si>
  <si>
    <t>NUMBER OF SESSIONS FOR EDUCATION, TRAINING OR TAKING PART
(LEAVE BLANK IF NOT APPLICABLE)</t>
    <phoneticPr fontId="21" type="noConversion"/>
  </si>
  <si>
    <r>
      <t xml:space="preserve">Followers % Change: </t>
    </r>
    <r>
      <rPr>
        <sz val="11"/>
        <rFont val="Trebuchet MS"/>
        <family val="2"/>
      </rPr>
      <t>This will add up for you automatically so you don't need to do anything here.</t>
    </r>
  </si>
  <si>
    <r>
      <t xml:space="preserve">Total Impressions: </t>
    </r>
    <r>
      <rPr>
        <sz val="11"/>
        <rFont val="Trebuchet MS"/>
        <family val="2"/>
      </rPr>
      <t xml:space="preserve">Impressions are the impressions (“views”) of Facebook posts linked to CCP project; impressions (“views”) of Twitter tweets linked to CCP project; views of YouTube videos linked to CCP project; etc. </t>
    </r>
  </si>
  <si>
    <r>
      <t xml:space="preserve">Total Engagements: </t>
    </r>
    <r>
      <rPr>
        <sz val="11"/>
        <rFont val="Trebuchet MS"/>
        <family val="2"/>
      </rPr>
      <t>Engagements are Facebook posts, likes, shares, comments; Twitter tweets, retweets, likes; YouTube shares, comments; etc.</t>
    </r>
  </si>
  <si>
    <t>Name of Partner: Manually enter the name of each partner.</t>
  </si>
  <si>
    <r>
      <t>Partner Location:</t>
    </r>
    <r>
      <rPr>
        <sz val="11"/>
        <color indexed="8"/>
        <rFont val="Trebuchet MS"/>
        <family val="2"/>
      </rPr>
      <t xml:space="preserve"> Click on the cell in the Partner Location column for the record you are entering. Click on the down arrow that appears to the right. Select the area or region that relates to that partner. </t>
    </r>
  </si>
  <si>
    <t>PARTNER  TYPE</t>
  </si>
  <si>
    <r>
      <t>Partner Organisation Type:</t>
    </r>
    <r>
      <rPr>
        <sz val="11"/>
        <color indexed="8"/>
        <rFont val="Trebuchet MS"/>
        <family val="2"/>
      </rPr>
      <t xml:space="preserve"> Click on the cell in the Partner Type column for the record you are entering. Click on the down arrow that appears to the right. Select the partner type for the record. </t>
    </r>
  </si>
  <si>
    <t>AUDIENCES &amp; PARTICIPANTS - BY TYPE</t>
  </si>
  <si>
    <t>* Audiences &amp; Participants (an individual who engages with the project as an audience member or active participant in a workshop, creative session, etc. They are usually a member of the public.</t>
  </si>
  <si>
    <r>
      <t>Employed specifically for this project:</t>
    </r>
    <r>
      <rPr>
        <sz val="11"/>
        <color indexed="8"/>
        <rFont val="Trebuchet MS"/>
        <family val="2"/>
      </rPr>
      <t xml:space="preserve"> Click on the cell in the employed specifically for this project column for the record you are entering. Click on the down arrow and select </t>
    </r>
    <r>
      <rPr>
        <b/>
        <sz val="11"/>
        <color indexed="8"/>
        <rFont val="Trebuchet MS"/>
        <family val="2"/>
      </rPr>
      <t xml:space="preserve">yes </t>
    </r>
    <r>
      <rPr>
        <sz val="11"/>
        <color indexed="8"/>
        <rFont val="Trebuchet MS"/>
        <family val="2"/>
      </rPr>
      <t>if they are only employed because of your Creative Communities Programme project. Otherwise leave this blank.</t>
    </r>
  </si>
  <si>
    <r>
      <t xml:space="preserve">Activity / Event Name / Number: </t>
    </r>
    <r>
      <rPr>
        <sz val="11"/>
        <rFont val="Trebuchet MS"/>
        <family val="2"/>
      </rPr>
      <t>Type in the name or number of the event delivered, e.g. workshop 1, workshop 2, Exhibition of Project Work</t>
    </r>
  </si>
  <si>
    <r>
      <t>Total Page Views: Manually enter the total website or p</t>
    </r>
    <r>
      <rPr>
        <sz val="11"/>
        <rFont val="Trebuchet MS"/>
        <family val="2"/>
      </rPr>
      <t>age views within the date range selected for the project for the date range selected - Google Analytics can provide this info.</t>
    </r>
  </si>
  <si>
    <t>* Partners (an organisation or individual who is integral to ensuring that your project can happen, e.g. a school, a community group, a key supplier).</t>
  </si>
  <si>
    <r>
      <t>Role in Team:</t>
    </r>
    <r>
      <rPr>
        <sz val="11"/>
        <color indexed="8"/>
        <rFont val="Trebuchet MS"/>
        <family val="2"/>
      </rPr>
      <t xml:space="preserve"> Click on the cell in the role in team column for the record you are entering. Click on the down arrow that appears to the right. Select the correct role for the record. It may be necessary to scroll down to find the response you need.</t>
    </r>
  </si>
  <si>
    <t>AUDIENCES &amp; PARTICIPANTS</t>
  </si>
  <si>
    <r>
      <t>Total audience members:</t>
    </r>
    <r>
      <rPr>
        <sz val="11"/>
        <color indexed="8"/>
        <rFont val="Trebuchet MS"/>
        <family val="2"/>
      </rPr>
      <t xml:space="preserve"> Manually enter the number of people who attended as audience members</t>
    </r>
  </si>
  <si>
    <r>
      <t>Total Participants:</t>
    </r>
    <r>
      <rPr>
        <sz val="11"/>
        <color indexed="8"/>
        <rFont val="Trebuchet MS"/>
        <family val="2"/>
      </rPr>
      <t xml:space="preserve"> Manually enter the number of participants that took part in your event</t>
    </r>
  </si>
  <si>
    <r>
      <t>Sum of Audience Members and Participants:</t>
    </r>
    <r>
      <rPr>
        <sz val="11"/>
        <color indexed="8"/>
        <rFont val="Trebuchet MS"/>
        <family val="2"/>
      </rPr>
      <t xml:space="preserve"> This will add up for you automatically so you don't need to do anything here.</t>
    </r>
  </si>
  <si>
    <t>SOCIAL MEDIA PLATFORM</t>
  </si>
  <si>
    <t>YOU SHOULD BE ABLE TO FIND THIS INFORMATION VIA SOCIAL MEDIA ANALYTICS PAGES (SEE NOTES BELOW)</t>
  </si>
  <si>
    <t>WESBITE ADDRESS/PAGE</t>
  </si>
  <si>
    <t>TOTAL PAGE VIEWS</t>
  </si>
  <si>
    <t>UNIQUE PAGE VIEWS</t>
  </si>
  <si>
    <t>Total page views</t>
  </si>
  <si>
    <t>Unique page views</t>
  </si>
  <si>
    <r>
      <t xml:space="preserve">Unique Page Views: </t>
    </r>
    <r>
      <rPr>
        <sz val="11"/>
        <rFont val="Trebuchet MS"/>
        <family val="2"/>
      </rPr>
      <t>Manually enter the number of page views by unique users for your project website or pages for the date range selected - Google Analytics can provide this info.</t>
    </r>
  </si>
  <si>
    <r>
      <t>Social Media Platform:</t>
    </r>
    <r>
      <rPr>
        <sz val="11"/>
        <color indexed="8"/>
        <rFont val="Trebuchet MS"/>
        <family val="2"/>
      </rPr>
      <t xml:space="preserve"> Manually enter the name of the social media platform(s) you have used, e.g. Facebook, YouTube, Twitter, Instagram</t>
    </r>
  </si>
  <si>
    <r>
      <t>Date Range:</t>
    </r>
    <r>
      <rPr>
        <sz val="11"/>
        <color indexed="8"/>
        <rFont val="Trebuchet MS"/>
        <family val="2"/>
      </rPr>
      <t xml:space="preserve"> Manually enter the date range you are measuring for your project. This will likely be from the point of launching the project to X number of weeks after your project completes.</t>
    </r>
  </si>
  <si>
    <r>
      <t xml:space="preserve">Total Followers at start: </t>
    </r>
    <r>
      <rPr>
        <sz val="11"/>
        <rFont val="Trebuchet MS"/>
        <family val="2"/>
      </rPr>
      <t>Followers include Facebook Page Likes / Profile Friends; Twitter Followers; YouTube Subscribers; etc. Manually enter the total for this for the first day of your date range.</t>
    </r>
  </si>
  <si>
    <t>Total Followers at End: Manually enter the total for this for the last day of your date range.</t>
  </si>
  <si>
    <t>PROJECT DELIVERY TEAM</t>
  </si>
  <si>
    <t>EVENT DELIVERY MONITORING</t>
  </si>
  <si>
    <t xml:space="preserve">PROJECT DELIVERY TEAM MONITORING </t>
  </si>
  <si>
    <t>Queens Gardens</t>
  </si>
  <si>
    <t>HU1 2AG</t>
  </si>
  <si>
    <t>Artist/Creative Practitioner</t>
  </si>
  <si>
    <t>Project Manager</t>
  </si>
  <si>
    <t>Volunteer</t>
  </si>
  <si>
    <t>EACH RECORD NUMBER SHOULD BE MADE UP OF ONE COMPLETED EQUAL OPPORTUNITIES FORM OR THE RELEVANT QUESTIONS WITHIN YOUR AUDIENCE OR PARTICIPANT SURVEY (WRITE A RECORD NUMBER AT THE TOP OF EACH FORM TO HELP YOU KEEP TRACK)</t>
  </si>
  <si>
    <t>AUDIENCES &amp; PARTICIPANTS MONITORING</t>
  </si>
  <si>
    <t>Development Workshop 1</t>
  </si>
  <si>
    <t>TOTAL AUDIENCE MEMBERS</t>
  </si>
  <si>
    <t>TOTAL PARTICIPANTS</t>
  </si>
  <si>
    <t>SUM OF AUDIENCE MEMBERS AND PARTICIPANTS</t>
  </si>
  <si>
    <t>Audience Members</t>
  </si>
  <si>
    <t>HU7 5RZ</t>
  </si>
  <si>
    <t>EACH RECORD NUMBER SHOULD BE MADE UP OF ONE COMPLETED EQUAL OPPORTUNITIES FORM - WE RECOMMEND YOU COMPLETE THIS AT THE START OF YOUR PROJECT AND ADD ADDITIONAL ENTRIES AS NEW PEOPLE ARE CONTRACTED</t>
  </si>
  <si>
    <t>Octagon Children's Centre</t>
  </si>
  <si>
    <t>HU3 2RA</t>
  </si>
  <si>
    <t>Voluntary sector/charity partner</t>
  </si>
  <si>
    <t>Facebook</t>
  </si>
  <si>
    <t>Twitter</t>
  </si>
  <si>
    <t>You will need to go to https://dashboard.twitter.com to view analytics for your account</t>
  </si>
  <si>
    <t>You will find analytics via the Insights tab when logged in as an administrator</t>
  </si>
  <si>
    <t>NOTES:</t>
  </si>
  <si>
    <t>Instagram</t>
  </si>
  <si>
    <t>YouTube</t>
  </si>
  <si>
    <t xml:space="preserve">You will find Analytics in the Creator Studio section of your Account </t>
  </si>
  <si>
    <t>You can download free analytics tools for Instagram - it does not have this feature built in</t>
  </si>
  <si>
    <t>ONLINE ENGAGEMENT MONITORING</t>
  </si>
  <si>
    <t xml:space="preserve">PARTNERS MONITORING </t>
  </si>
  <si>
    <t>There are six project monitoring sheets that can be accessed via the Tabs below:</t>
  </si>
  <si>
    <t>* Audiences &amp; Participants - Type (as above - captures equal opportunities data on these individuals).</t>
  </si>
  <si>
    <t>* Project Delivery Team (an individual who works on your project and their equal opportunities data)</t>
  </si>
  <si>
    <t>* Online Engagement (your website traffic and social media activity)</t>
  </si>
  <si>
    <t xml:space="preserve">  * Event Delivery (tracking activity delivered as part of the project, e.g. performances, screenings, exhibition days).</t>
  </si>
  <si>
    <t>Team Age:</t>
  </si>
  <si>
    <t>Audience Age:</t>
  </si>
  <si>
    <t>Free - ticketed</t>
  </si>
  <si>
    <t>Free - non-ticketed</t>
  </si>
  <si>
    <t>Paid - ticketed</t>
  </si>
  <si>
    <t>Paid - non-ticketed</t>
  </si>
  <si>
    <t>Free or Paid:</t>
  </si>
  <si>
    <t>ACTIVITY OR EVENT NAME/NUMBER</t>
  </si>
  <si>
    <t>PROJECT NUMBER</t>
  </si>
  <si>
    <t>Sessions for Education, Training of Taking Part</t>
  </si>
  <si>
    <t>Accessible activities</t>
  </si>
  <si>
    <t>PROJECT DELIVERY TEAM &amp; AUDIENCE DATA</t>
  </si>
  <si>
    <t>DELIVERY TEAM SUMMARY</t>
  </si>
  <si>
    <t>NUMBER OF DAYS</t>
  </si>
  <si>
    <t>AUDIENCES</t>
  </si>
  <si>
    <t>Participants</t>
  </si>
  <si>
    <t>AUDIENCE TYPE</t>
  </si>
  <si>
    <t>AUDIENCE SUMMARY</t>
  </si>
  <si>
    <t>FREE</t>
  </si>
  <si>
    <t>PAID FOR</t>
  </si>
  <si>
    <t>TOTAL</t>
  </si>
  <si>
    <t>TOTAL AUDIENCES</t>
  </si>
  <si>
    <t>Partner Location:</t>
  </si>
  <si>
    <t>Hull</t>
  </si>
  <si>
    <t>East Riding of Yorkshire</t>
  </si>
  <si>
    <t>Elsewhere in Yorkshire &amp; Humber</t>
  </si>
  <si>
    <t>Elsewhere in the UK</t>
  </si>
  <si>
    <t>Outside UK</t>
  </si>
  <si>
    <t>Partner Type:</t>
  </si>
  <si>
    <t>Artistic partner</t>
  </si>
  <si>
    <t>Heritage partner</t>
  </si>
  <si>
    <t>Funder</t>
  </si>
  <si>
    <t>Public Service partner</t>
  </si>
  <si>
    <t>Education partner</t>
  </si>
  <si>
    <t>PARTNERS</t>
  </si>
  <si>
    <t>AREA</t>
  </si>
  <si>
    <t>Partner Stage:</t>
  </si>
  <si>
    <t>New partner</t>
  </si>
  <si>
    <t>DATE RANGE CAPTURED</t>
  </si>
  <si>
    <t>TOTAL FOLLOWERS AT START</t>
  </si>
  <si>
    <t>TOTAL FOLLOWERS AT END</t>
  </si>
  <si>
    <t>FOLLOWERS - 
% CHANGE</t>
  </si>
  <si>
    <t>TOTAL IMPRESSIONS</t>
  </si>
  <si>
    <t>TOTAL ENGAGEMENTS</t>
  </si>
  <si>
    <t>Facebook - NAME OF PAGE/PROFILE</t>
  </si>
  <si>
    <t>15/08/2016 - 10/10/2016</t>
  </si>
  <si>
    <t xml:space="preserve">AUDIENCES MONITORING - EQUAL OPPORTUNITIES </t>
  </si>
  <si>
    <t>ONLINE ENGAGEMENT</t>
  </si>
  <si>
    <t>Total followers at start</t>
  </si>
  <si>
    <t>Total followers at end</t>
  </si>
  <si>
    <t>% change in followers</t>
  </si>
  <si>
    <t>Total Impressions</t>
  </si>
  <si>
    <t>Total Engagements</t>
  </si>
  <si>
    <t>EMPLOYED SPECIFICALLY FOR PROJECT</t>
  </si>
  <si>
    <t>Voluntary Sector / Charity partner</t>
  </si>
  <si>
    <t>ACTUAL TO DATE</t>
  </si>
  <si>
    <t>EMPLOYED SPECIFICALLY FOR THIS PROJECT</t>
  </si>
  <si>
    <t>PARTNER TYPE</t>
  </si>
  <si>
    <t>NEW PARTNERS</t>
  </si>
  <si>
    <t>NEW/EXISTING PARTNERSHIP</t>
  </si>
  <si>
    <t>Existing partner</t>
  </si>
  <si>
    <t>HU1 1PS</t>
  </si>
  <si>
    <t>18-19 years</t>
  </si>
  <si>
    <t>30-34 years</t>
  </si>
  <si>
    <t>35-39 years</t>
  </si>
  <si>
    <t>40-44 years</t>
  </si>
  <si>
    <t>45-49 years</t>
  </si>
  <si>
    <t>50-54 years</t>
  </si>
  <si>
    <t>55-59 years</t>
  </si>
  <si>
    <t>70-74 years</t>
  </si>
  <si>
    <t>75+ years</t>
  </si>
  <si>
    <t>0-2 years</t>
  </si>
  <si>
    <t>3-5 years</t>
  </si>
  <si>
    <t>6-10 years</t>
  </si>
  <si>
    <t>11-15 years</t>
  </si>
  <si>
    <t>Actual to Date</t>
  </si>
  <si>
    <t>NUMBER</t>
  </si>
  <si>
    <t>COMMISSIONS</t>
  </si>
  <si>
    <t>N/A</t>
  </si>
  <si>
    <t>Commissions</t>
  </si>
  <si>
    <t>EVENT DELIVERY</t>
  </si>
  <si>
    <t>POST CODE</t>
  </si>
  <si>
    <t>ACTIVITY TYPE</t>
  </si>
  <si>
    <t>HU1 - HU9</t>
  </si>
  <si>
    <t>Performances</t>
  </si>
  <si>
    <t>Not HU1-HU9</t>
  </si>
  <si>
    <t>Screening</t>
  </si>
  <si>
    <t>Exhibition days</t>
  </si>
  <si>
    <t>PROJECT BENEFICIARIES</t>
  </si>
  <si>
    <t>AGE</t>
  </si>
  <si>
    <t>DISABILITY</t>
  </si>
  <si>
    <t>ETHNICITY</t>
  </si>
  <si>
    <t>Yes</t>
  </si>
  <si>
    <t>Welsh / English / Scottish / Northern Irish / British</t>
  </si>
  <si>
    <t>No</t>
  </si>
  <si>
    <t>Irish</t>
  </si>
  <si>
    <t>Prefer not to say</t>
  </si>
  <si>
    <t>Gypsy or Irish Traveller</t>
  </si>
  <si>
    <t>LEARNING DISABILITY</t>
  </si>
  <si>
    <t xml:space="preserve">Any other White background </t>
  </si>
  <si>
    <t>16-17 years</t>
  </si>
  <si>
    <t>White and Black Caribbean</t>
  </si>
  <si>
    <t xml:space="preserve">LONG TERM ILLNESS/CONDITION </t>
  </si>
  <si>
    <t>White and Black African</t>
  </si>
  <si>
    <t>White and Asian</t>
  </si>
  <si>
    <t>20-24 years</t>
  </si>
  <si>
    <t xml:space="preserve">SENSORY IMPAIRMENT </t>
  </si>
  <si>
    <t xml:space="preserve">Any other Mixed / multiple ethnic background </t>
  </si>
  <si>
    <t>25-29 years</t>
  </si>
  <si>
    <t>Indian</t>
  </si>
  <si>
    <t xml:space="preserve">MENTAL HEALTH CONDITION </t>
  </si>
  <si>
    <t>Pakistani</t>
  </si>
  <si>
    <t>60-64 years</t>
  </si>
  <si>
    <t>Bangladeshi</t>
  </si>
  <si>
    <t>65-69 years</t>
  </si>
  <si>
    <t xml:space="preserve">PHYSICAL IMPAIRMENT </t>
  </si>
  <si>
    <t>Chinese</t>
  </si>
  <si>
    <t>Any other Asian background</t>
  </si>
  <si>
    <t xml:space="preserve">COGNITIVE IMPAIRMENT </t>
  </si>
  <si>
    <t>African</t>
  </si>
  <si>
    <t>GENDER</t>
  </si>
  <si>
    <t>Caribbean</t>
  </si>
  <si>
    <t>Male</t>
  </si>
  <si>
    <t>OTHER</t>
  </si>
  <si>
    <t xml:space="preserve">Any other Black / African / Caribbean background </t>
  </si>
  <si>
    <t>Female</t>
  </si>
  <si>
    <t>Arab</t>
  </si>
  <si>
    <t>Transgender</t>
  </si>
  <si>
    <t xml:space="preserve">Any other ethnic group </t>
  </si>
  <si>
    <t>Other</t>
  </si>
  <si>
    <t>POST CODE OF PROJECT VENUE</t>
  </si>
  <si>
    <t>PROJECT NAME</t>
  </si>
  <si>
    <t>RECORD NO.</t>
  </si>
  <si>
    <t>ROLE IN TEAM</t>
  </si>
  <si>
    <t>NUMBER OF DAYS OF EMPLOYMENT</t>
  </si>
  <si>
    <t xml:space="preserve">LEARNING DISABILITY </t>
  </si>
  <si>
    <t xml:space="preserve">OTHER </t>
  </si>
  <si>
    <t>FREE OR PAID EVENT</t>
  </si>
  <si>
    <t xml:space="preserve">LONG TERM ILLNESS/
CONDITION </t>
  </si>
  <si>
    <t>PARTNER POST CODE</t>
  </si>
  <si>
    <t>PARTNER LOCATION</t>
  </si>
  <si>
    <t>PARTNER NAME</t>
  </si>
  <si>
    <t>Role in Team:</t>
  </si>
  <si>
    <t>Gender:</t>
  </si>
  <si>
    <t>Disbaility:</t>
  </si>
  <si>
    <t>Yes/No:</t>
  </si>
  <si>
    <t>Ethnic origin:</t>
  </si>
  <si>
    <t>ACTUAL</t>
  </si>
  <si>
    <t>VENUE NAME</t>
  </si>
  <si>
    <t>Project Manager(s)</t>
  </si>
  <si>
    <t>Production/exhibition staff</t>
  </si>
  <si>
    <t>Other staff</t>
  </si>
  <si>
    <t>Volunteers</t>
  </si>
  <si>
    <t>HULL UK CITY OF CULTURE 2017</t>
  </si>
  <si>
    <t>CREATIVE COMMUNITIES PROGRAMME: PROJECT MONITORING</t>
  </si>
  <si>
    <t>How do I complete this project monitoring record?</t>
  </si>
  <si>
    <t>These should be completed using the data collected in your Equal Opportunities Monitoring forms.</t>
  </si>
  <si>
    <t>DATA SUMMARRY</t>
  </si>
  <si>
    <t>DELIVERY TEAM</t>
  </si>
  <si>
    <r>
      <t xml:space="preserve">Record number: </t>
    </r>
    <r>
      <rPr>
        <sz val="11"/>
        <rFont val="Trebuchet MS"/>
        <family val="2"/>
      </rPr>
      <t>these forms should remain anonymous, so number them from 1 in ascending order</t>
    </r>
  </si>
  <si>
    <r>
      <t>* If you need to add more records, go to the line</t>
    </r>
    <r>
      <rPr>
        <b/>
        <sz val="11"/>
        <color indexed="8"/>
        <rFont val="Trebuchet MS"/>
        <family val="2"/>
      </rPr>
      <t xml:space="preserve"> Insert more records above as needed: inserting rows above this line will ensure that additional records are included within the formulas on
  the DATA SUMMARY sheet</t>
    </r>
    <r>
      <rPr>
        <sz val="11"/>
        <color indexed="8"/>
        <rFont val="Trebuchet MS"/>
        <family val="2"/>
      </rPr>
      <t xml:space="preserve">. Place the mouse cursor in the numbered box to the left, right click and select 'Insert'  </t>
    </r>
  </si>
  <si>
    <r>
      <t>Post code:</t>
    </r>
    <r>
      <rPr>
        <sz val="11"/>
        <color indexed="8"/>
        <rFont val="Trebuchet MS"/>
        <family val="2"/>
      </rPr>
      <t xml:space="preserve"> Manually enter the post code from the sheet as it appears, or leave blank if not provided</t>
    </r>
  </si>
  <si>
    <r>
      <t>Age:</t>
    </r>
    <r>
      <rPr>
        <sz val="11"/>
        <color indexed="8"/>
        <rFont val="Trebuchet MS"/>
        <family val="2"/>
      </rPr>
      <t xml:space="preserve"> Click on the cell in the age column for the record you are entering. Click on the down arrow that appears to the right. Select the correct age range for the record. It may be necessary to scroll down to find the response you need.</t>
    </r>
  </si>
  <si>
    <r>
      <t>Gender:</t>
    </r>
    <r>
      <rPr>
        <sz val="11"/>
        <color indexed="8"/>
        <rFont val="Trebuchet MS"/>
        <family val="2"/>
      </rPr>
      <t xml:space="preserve"> Click on the cell in the gender column for the record you are entering. Click on the down arrow that appears to the right. Select the correct gender for the record. It may be necessary to scroll down to find the response you need.</t>
    </r>
  </si>
  <si>
    <r>
      <t>Disability:</t>
    </r>
    <r>
      <rPr>
        <sz val="11"/>
        <color indexed="8"/>
        <rFont val="Trebuchet MS"/>
        <family val="2"/>
      </rPr>
      <t xml:space="preserve"> Click on the cell in the disability column for the record you are entering. Click on the down arrow that appears to the right. Select the disability status for the record.</t>
    </r>
  </si>
  <si>
    <r>
      <t>Learning Disability - Other:</t>
    </r>
    <r>
      <rPr>
        <sz val="11"/>
        <color indexed="8"/>
        <rFont val="Trebuchet MS"/>
        <family val="2"/>
      </rPr>
      <t xml:space="preserve"> Click on the cell in the columns for each disability type where a Yes has been entered for the record. Click on the down arrow that appears to the right and select Yes.</t>
    </r>
  </si>
  <si>
    <r>
      <t>Ethnicity:</t>
    </r>
    <r>
      <rPr>
        <sz val="11"/>
        <color indexed="8"/>
        <rFont val="Trebuchet MS"/>
        <family val="2"/>
      </rPr>
      <t xml:space="preserve"> Click on the cell in the ethnicity column for the record you are entering. Click on the down arrow that appears to the right. Select the ethnicity for the record. It may be necessary to scroll down to find the response you need.</t>
    </r>
  </si>
  <si>
    <t>DATA SUMMARY</t>
  </si>
  <si>
    <t>PROJECT VENUE/ LOCATION</t>
  </si>
  <si>
    <t>NUMBER OF…</t>
  </si>
  <si>
    <r>
      <t xml:space="preserve">PROJECT NAME: </t>
    </r>
    <r>
      <rPr>
        <sz val="11"/>
        <rFont val="Trebuchet MS"/>
        <family val="2"/>
      </rPr>
      <t>Type in the name of your project</t>
    </r>
  </si>
  <si>
    <r>
      <t xml:space="preserve">PROJECT NUMBER: </t>
    </r>
    <r>
      <rPr>
        <sz val="11"/>
        <rFont val="Trebuchet MS"/>
        <family val="2"/>
      </rPr>
      <t>Type in the number of your project</t>
    </r>
  </si>
  <si>
    <t xml:space="preserve">The DATA SUMMARY sheets updates automatically when you enter information into the other sheets. </t>
  </si>
  <si>
    <r>
      <t xml:space="preserve">Number of…(Table): </t>
    </r>
    <r>
      <rPr>
        <sz val="11"/>
        <rFont val="Trebuchet MS"/>
        <family val="2"/>
      </rPr>
      <t>Enter your target number of activities by type in Column F (using your Application Form) and Column G (using your Project Schedule).</t>
    </r>
  </si>
  <si>
    <t>Fuzzfeed</t>
  </si>
  <si>
    <t xml:space="preserve">A-6416825749 </t>
  </si>
  <si>
    <t>Sirius Academy</t>
  </si>
  <si>
    <t>The Sulivan Centre</t>
  </si>
  <si>
    <t>St Marys School</t>
  </si>
  <si>
    <t>HU7 4PW</t>
  </si>
  <si>
    <t>Winifred Holtby Academy</t>
  </si>
  <si>
    <t>HU4 7JB</t>
  </si>
  <si>
    <t>HU4 7AD</t>
  </si>
  <si>
    <t>HU6 7TN</t>
  </si>
  <si>
    <t>Trinity House Academy</t>
  </si>
  <si>
    <t>HU1 3BP</t>
  </si>
  <si>
    <t>HU17 7RL</t>
  </si>
  <si>
    <t xml:space="preserve"> BA1 1NN</t>
  </si>
  <si>
    <t>Puppet Wortkshop 1 (Winifred Holtby)</t>
  </si>
  <si>
    <t>Puppet Wortkshop 2 (Sulivan Centre)</t>
  </si>
  <si>
    <t>Puppet Workshop 3 (Sirius North)</t>
  </si>
  <si>
    <t>Puppet Workshop 4 (St Marys)</t>
  </si>
  <si>
    <t>Puppet Workshop 5 (Trinity)</t>
  </si>
  <si>
    <t>Audio Recording sessions 1 -5 (Winifred Holtby)</t>
  </si>
  <si>
    <t>Audio Recording sessions 1 -10 (Winifred Holtby)</t>
  </si>
  <si>
    <t>Audio Recording sessions 10 - 15 (Winifred Holtby)</t>
  </si>
  <si>
    <t>www.mypockets.co.uk</t>
  </si>
  <si>
    <t>You Tube</t>
  </si>
  <si>
    <t>Insagram</t>
  </si>
  <si>
    <t>1/1/2017 - 3/2/2017</t>
  </si>
  <si>
    <t>Marc Parret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</si>
</sst>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2" x14ac:knownFonts="1">
    <font>
      <sz val="11"/>
      <color theme="1"/>
      <name val="Calibri"/>
      <family val="2"/>
      <scheme val="minor"/>
    </font>
    <font>
      <sz val="11"/>
      <color indexed="8"/>
      <name val="Trebuchet MS"/>
      <family val="2"/>
    </font>
    <font>
      <b/>
      <sz val="11"/>
      <color indexed="8"/>
      <name val="Trebuchet MS"/>
      <family val="2"/>
    </font>
    <font>
      <sz val="11"/>
      <color indexed="9"/>
      <name val="Trebuchet MS"/>
      <family val="2"/>
    </font>
    <font>
      <b/>
      <sz val="11"/>
      <color indexed="9"/>
      <name val="Trebuchet MS"/>
      <family val="2"/>
    </font>
    <font>
      <b/>
      <sz val="14"/>
      <color indexed="9"/>
      <name val="Trebuchet MS"/>
      <family val="2"/>
    </font>
    <font>
      <b/>
      <sz val="11"/>
      <color rgb="FF943634"/>
      <name val="Trebuchet MS"/>
      <family val="2"/>
    </font>
    <font>
      <b/>
      <sz val="16"/>
      <color theme="5"/>
      <name val="Trebuchet MS"/>
      <family val="2"/>
    </font>
    <font>
      <b/>
      <sz val="16"/>
      <color indexed="8"/>
      <name val="Trebuchet MS"/>
      <family val="2"/>
    </font>
    <font>
      <b/>
      <sz val="11"/>
      <color theme="1"/>
      <name val="Calibri"/>
      <family val="2"/>
      <scheme val="minor"/>
    </font>
    <font>
      <sz val="11"/>
      <color indexed="8"/>
      <name val="Trebuchet MS"/>
      <family val="2"/>
    </font>
    <font>
      <sz val="11"/>
      <name val="Trebuchet MS"/>
      <family val="2"/>
    </font>
    <font>
      <b/>
      <sz val="14"/>
      <color indexed="8"/>
      <name val="Trebuchet MS"/>
      <family val="2"/>
    </font>
    <font>
      <sz val="14"/>
      <color indexed="8"/>
      <name val="Trebuchet MS"/>
      <family val="2"/>
    </font>
    <font>
      <b/>
      <sz val="14"/>
      <name val="Trebuchet MS"/>
      <family val="2"/>
    </font>
    <font>
      <i/>
      <sz val="11"/>
      <color indexed="8"/>
      <name val="Trebuchet MS"/>
      <family val="2"/>
    </font>
    <font>
      <sz val="11"/>
      <color theme="0"/>
      <name val="Calibri"/>
      <family val="2"/>
      <scheme val="minor"/>
    </font>
    <font>
      <i/>
      <sz val="11"/>
      <name val="Trebuchet MS"/>
      <family val="2"/>
    </font>
    <font>
      <b/>
      <sz val="11"/>
      <name val="Trebuchet MS"/>
      <family val="2"/>
    </font>
    <font>
      <b/>
      <i/>
      <sz val="11"/>
      <color indexed="9"/>
      <name val="Trebuchet MS"/>
      <family val="2"/>
    </font>
    <font>
      <i/>
      <sz val="11"/>
      <color indexed="9"/>
      <name val="Trebuchet MS"/>
      <family val="2"/>
    </font>
    <font>
      <sz val="8"/>
      <name val="Verdana"/>
    </font>
  </fonts>
  <fills count="9">
    <fill>
      <patternFill patternType="none"/>
    </fill>
    <fill>
      <patternFill patternType="gray125"/>
    </fill>
    <fill>
      <patternFill patternType="solid">
        <fgColor theme="0" tint="-0.499984740745262"/>
        <bgColor indexed="64"/>
      </patternFill>
    </fill>
    <fill>
      <patternFill patternType="solid">
        <fgColor theme="0" tint="-0.14996795556505021"/>
        <bgColor indexed="64"/>
      </patternFill>
    </fill>
    <fill>
      <patternFill patternType="solid">
        <fgColor theme="1"/>
        <bgColor indexed="64"/>
      </patternFill>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
      <patternFill patternType="solid">
        <fgColor theme="1" tint="0.49998474074526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theme="0"/>
      </left>
      <right style="thin">
        <color auto="1"/>
      </right>
      <top style="thin">
        <color theme="0"/>
      </top>
      <bottom style="thin">
        <color auto="1"/>
      </bottom>
      <diagonal/>
    </border>
    <border>
      <left style="thin">
        <color theme="0"/>
      </left>
      <right/>
      <top style="thin">
        <color theme="0"/>
      </top>
      <bottom style="thin">
        <color auto="1"/>
      </bottom>
      <diagonal/>
    </border>
    <border>
      <left style="thin">
        <color theme="0"/>
      </left>
      <right style="thin">
        <color theme="0"/>
      </right>
      <top style="thin">
        <color theme="0"/>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diagonal/>
    </border>
  </borders>
  <cellStyleXfs count="1">
    <xf numFmtId="0" fontId="0" fillId="0" borderId="0"/>
  </cellStyleXfs>
  <cellXfs count="246">
    <xf numFmtId="0" fontId="0" fillId="0" borderId="0" xfId="0"/>
    <xf numFmtId="0" fontId="1" fillId="0" borderId="0" xfId="0" applyFont="1" applyAlignment="1">
      <alignment wrapText="1"/>
    </xf>
    <xf numFmtId="0" fontId="1" fillId="0" borderId="0" xfId="0" applyFont="1"/>
    <xf numFmtId="164" fontId="1" fillId="0" borderId="0" xfId="0" applyNumberFormat="1" applyFont="1" applyAlignment="1">
      <alignment wrapText="1"/>
    </xf>
    <xf numFmtId="0" fontId="2" fillId="5" borderId="0" xfId="0" applyFont="1" applyFill="1"/>
    <xf numFmtId="0" fontId="1" fillId="5" borderId="0" xfId="0" applyFont="1" applyFill="1"/>
    <xf numFmtId="0" fontId="1" fillId="5" borderId="0" xfId="0" applyFont="1" applyFill="1" applyAlignment="1">
      <alignment horizontal="left" indent="1"/>
    </xf>
    <xf numFmtId="0" fontId="6" fillId="5" borderId="0" xfId="0" applyFont="1" applyFill="1"/>
    <xf numFmtId="0" fontId="1" fillId="0" borderId="0" xfId="0" applyFont="1" applyAlignment="1">
      <alignment wrapText="1"/>
    </xf>
    <xf numFmtId="0" fontId="7" fillId="5" borderId="0" xfId="0" applyFont="1" applyFill="1"/>
    <xf numFmtId="0" fontId="7" fillId="0" borderId="0" xfId="0" applyFont="1"/>
    <xf numFmtId="0" fontId="8" fillId="5" borderId="0" xfId="0" applyFont="1" applyFill="1"/>
    <xf numFmtId="0" fontId="8" fillId="0" borderId="0" xfId="0" applyFont="1"/>
    <xf numFmtId="0" fontId="1" fillId="3" borderId="1" xfId="0" applyFont="1" applyFill="1" applyBorder="1" applyAlignment="1">
      <alignment wrapText="1"/>
    </xf>
    <xf numFmtId="0" fontId="1" fillId="0" borderId="0" xfId="0" applyFont="1" applyAlignment="1">
      <alignment wrapText="1"/>
    </xf>
    <xf numFmtId="1" fontId="1" fillId="0" borderId="1" xfId="0" applyNumberFormat="1" applyFont="1" applyBorder="1" applyAlignment="1">
      <alignment wrapText="1"/>
    </xf>
    <xf numFmtId="0" fontId="1" fillId="0" borderId="0" xfId="0" applyFont="1" applyAlignment="1">
      <alignment vertical="center"/>
    </xf>
    <xf numFmtId="0" fontId="2" fillId="0" borderId="0" xfId="0" applyFont="1"/>
    <xf numFmtId="0" fontId="10" fillId="0" borderId="0" xfId="0" applyFont="1" applyAlignment="1">
      <alignment vertical="center"/>
    </xf>
    <xf numFmtId="0" fontId="4" fillId="4" borderId="0" xfId="0" applyFont="1" applyFill="1" applyAlignment="1">
      <alignment horizontal="center" vertical="center" wrapText="1"/>
    </xf>
    <xf numFmtId="0" fontId="3" fillId="4" borderId="1" xfId="0" applyFont="1" applyFill="1" applyBorder="1" applyAlignment="1">
      <alignment horizontal="center" vertical="center" wrapText="1"/>
    </xf>
    <xf numFmtId="0" fontId="1" fillId="0" borderId="1" xfId="0" applyNumberFormat="1" applyFont="1" applyBorder="1" applyAlignment="1">
      <alignment wrapText="1"/>
    </xf>
    <xf numFmtId="0" fontId="9" fillId="7" borderId="3" xfId="0" applyFont="1" applyFill="1" applyBorder="1" applyAlignment="1"/>
    <xf numFmtId="0" fontId="9" fillId="7" borderId="4" xfId="0" applyFont="1" applyFill="1" applyBorder="1" applyAlignment="1"/>
    <xf numFmtId="0" fontId="1" fillId="4" borderId="1" xfId="0" applyFont="1" applyFill="1" applyBorder="1"/>
    <xf numFmtId="0" fontId="1" fillId="0" borderId="1" xfId="0" applyFont="1" applyBorder="1"/>
    <xf numFmtId="0" fontId="1" fillId="0" borderId="1" xfId="0" applyFont="1" applyBorder="1" applyAlignment="1">
      <alignment vertical="center"/>
    </xf>
    <xf numFmtId="0" fontId="10" fillId="0" borderId="1" xfId="0" applyFont="1" applyBorder="1" applyAlignment="1">
      <alignment vertical="center"/>
    </xf>
    <xf numFmtId="0" fontId="1" fillId="5" borderId="0" xfId="0" applyFont="1" applyFill="1" applyAlignment="1">
      <alignment horizontal="left"/>
    </xf>
    <xf numFmtId="0" fontId="9" fillId="3" borderId="3" xfId="0" applyFont="1" applyFill="1" applyBorder="1" applyAlignment="1"/>
    <xf numFmtId="0" fontId="4" fillId="6" borderId="1" xfId="0" applyFont="1" applyFill="1" applyBorder="1"/>
    <xf numFmtId="0" fontId="2" fillId="7" borderId="3" xfId="0" applyFont="1" applyFill="1" applyBorder="1" applyAlignment="1"/>
    <xf numFmtId="0" fontId="2" fillId="0" borderId="0" xfId="0" applyFont="1" applyFill="1" applyBorder="1" applyAlignment="1">
      <alignment wrapText="1"/>
    </xf>
    <xf numFmtId="0" fontId="1" fillId="0" borderId="0" xfId="0" applyFont="1" applyFill="1" applyBorder="1" applyAlignment="1">
      <alignment wrapText="1"/>
    </xf>
    <xf numFmtId="0" fontId="12" fillId="0" borderId="0" xfId="0" applyFont="1" applyFill="1" applyBorder="1" applyAlignment="1">
      <alignment vertical="center" wrapText="1"/>
    </xf>
    <xf numFmtId="0" fontId="13" fillId="0" borderId="0" xfId="0" applyFont="1" applyAlignment="1">
      <alignment vertical="center" wrapText="1"/>
    </xf>
    <xf numFmtId="0" fontId="4" fillId="4" borderId="1" xfId="0" applyFont="1" applyFill="1" applyBorder="1" applyAlignment="1">
      <alignment horizontal="center" vertical="center" wrapText="1"/>
    </xf>
    <xf numFmtId="0" fontId="1" fillId="0" borderId="1" xfId="0" applyFont="1" applyBorder="1" applyAlignment="1">
      <alignment wrapText="1"/>
    </xf>
    <xf numFmtId="0" fontId="1" fillId="0" borderId="1" xfId="0" applyFont="1" applyBorder="1" applyAlignment="1">
      <alignment wrapText="1"/>
    </xf>
    <xf numFmtId="0" fontId="1" fillId="0" borderId="1" xfId="0" applyFont="1" applyFill="1" applyBorder="1" applyAlignment="1">
      <alignment wrapText="1"/>
    </xf>
    <xf numFmtId="0" fontId="1" fillId="0" borderId="1" xfId="0" applyFont="1" applyBorder="1" applyAlignment="1"/>
    <xf numFmtId="0" fontId="1" fillId="0" borderId="0" xfId="0" applyFont="1" applyBorder="1" applyAlignment="1"/>
    <xf numFmtId="0" fontId="1" fillId="7" borderId="3" xfId="0" applyFont="1" applyFill="1" applyBorder="1" applyAlignment="1">
      <alignment wrapText="1"/>
    </xf>
    <xf numFmtId="0" fontId="1" fillId="0" borderId="0" xfId="0" applyFont="1" applyFill="1" applyAlignment="1">
      <alignment wrapText="1"/>
    </xf>
    <xf numFmtId="1" fontId="9" fillId="7" borderId="3" xfId="0" applyNumberFormat="1" applyFont="1" applyFill="1" applyBorder="1" applyAlignment="1"/>
    <xf numFmtId="0" fontId="1" fillId="7" borderId="1" xfId="0" applyFont="1" applyFill="1" applyBorder="1" applyAlignment="1">
      <alignment wrapText="1"/>
    </xf>
    <xf numFmtId="1" fontId="1" fillId="0" borderId="1" xfId="0" applyNumberFormat="1" applyFont="1" applyFill="1" applyBorder="1" applyAlignment="1">
      <alignment wrapText="1"/>
    </xf>
    <xf numFmtId="0" fontId="11" fillId="0" borderId="1" xfId="0" applyFont="1" applyFill="1" applyBorder="1" applyAlignment="1">
      <alignment wrapText="1"/>
    </xf>
    <xf numFmtId="0" fontId="1" fillId="3" borderId="5" xfId="0" applyFont="1" applyFill="1" applyBorder="1" applyAlignment="1">
      <alignment wrapText="1"/>
    </xf>
    <xf numFmtId="1" fontId="1" fillId="0" borderId="5" xfId="0" applyNumberFormat="1" applyFont="1" applyBorder="1" applyAlignment="1">
      <alignment wrapText="1"/>
    </xf>
    <xf numFmtId="0" fontId="4" fillId="2" borderId="2" xfId="0" applyFont="1" applyFill="1" applyBorder="1" applyAlignment="1">
      <alignment wrapText="1"/>
    </xf>
    <xf numFmtId="0" fontId="1" fillId="0" borderId="0" xfId="0" applyFont="1" applyBorder="1"/>
    <xf numFmtId="0" fontId="4" fillId="0" borderId="0" xfId="0" applyFont="1" applyFill="1" applyBorder="1" applyAlignment="1">
      <alignment horizontal="center" vertical="center" wrapText="1"/>
    </xf>
    <xf numFmtId="0" fontId="1" fillId="0" borderId="0" xfId="0" applyFont="1" applyFill="1" applyBorder="1"/>
    <xf numFmtId="0" fontId="4" fillId="6" borderId="1" xfId="0" applyFont="1" applyFill="1" applyBorder="1" applyAlignment="1">
      <alignment vertical="center"/>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1" fillId="0" borderId="1" xfId="0" applyFont="1" applyFill="1" applyBorder="1"/>
    <xf numFmtId="0" fontId="4" fillId="0" borderId="0" xfId="0" applyFont="1" applyFill="1" applyBorder="1" applyAlignment="1">
      <alignment horizontal="center" vertical="center"/>
    </xf>
    <xf numFmtId="0" fontId="12" fillId="0" borderId="0" xfId="0" applyFont="1" applyAlignment="1">
      <alignment vertical="center"/>
    </xf>
    <xf numFmtId="0" fontId="2" fillId="0" borderId="0" xfId="0" applyFont="1" applyAlignment="1">
      <alignment vertical="center"/>
    </xf>
    <xf numFmtId="0" fontId="1" fillId="0" borderId="0" xfId="0" applyFont="1" applyBorder="1" applyAlignment="1">
      <alignment vertical="center"/>
    </xf>
    <xf numFmtId="0" fontId="0" fillId="0" borderId="0" xfId="0" applyAlignment="1">
      <alignment vertical="center"/>
    </xf>
    <xf numFmtId="0" fontId="1" fillId="0" borderId="6" xfId="0" applyFont="1" applyBorder="1"/>
    <xf numFmtId="0" fontId="4" fillId="6" borderId="0" xfId="0" applyFont="1" applyFill="1" applyAlignment="1">
      <alignment horizontal="center" vertical="center"/>
    </xf>
    <xf numFmtId="0" fontId="12" fillId="0" borderId="0" xfId="0" applyFont="1" applyBorder="1" applyAlignment="1">
      <alignment vertical="center"/>
    </xf>
    <xf numFmtId="0" fontId="3" fillId="0" borderId="0" xfId="0" applyFont="1" applyBorder="1"/>
    <xf numFmtId="0" fontId="4" fillId="6" borderId="1" xfId="0" applyFont="1" applyFill="1" applyBorder="1" applyAlignment="1">
      <alignment horizontal="left" vertical="center"/>
    </xf>
    <xf numFmtId="0" fontId="4" fillId="4" borderId="1" xfId="0" applyFont="1" applyFill="1" applyBorder="1"/>
    <xf numFmtId="0" fontId="14" fillId="0" borderId="0" xfId="0" applyFont="1" applyAlignment="1">
      <alignment vertical="center"/>
    </xf>
    <xf numFmtId="0" fontId="3" fillId="6" borderId="1" xfId="0" applyFont="1" applyFill="1" applyBorder="1"/>
    <xf numFmtId="0" fontId="1" fillId="0" borderId="5" xfId="0" applyFont="1" applyBorder="1" applyAlignment="1">
      <alignment wrapText="1"/>
    </xf>
    <xf numFmtId="0" fontId="4" fillId="4" borderId="0" xfId="0" applyFont="1" applyFill="1" applyAlignment="1" applyProtection="1">
      <alignment horizontal="center" vertical="center" wrapText="1"/>
      <protection locked="0"/>
    </xf>
    <xf numFmtId="1" fontId="1" fillId="5" borderId="1" xfId="0" applyNumberFormat="1" applyFont="1" applyFill="1" applyBorder="1" applyAlignment="1" applyProtection="1">
      <alignment wrapText="1"/>
      <protection locked="0"/>
    </xf>
    <xf numFmtId="3" fontId="1" fillId="0" borderId="1" xfId="0" applyNumberFormat="1" applyFont="1" applyBorder="1" applyAlignment="1" applyProtection="1">
      <alignment wrapText="1"/>
      <protection locked="0"/>
    </xf>
    <xf numFmtId="9" fontId="1" fillId="0" borderId="1" xfId="0" applyNumberFormat="1" applyFont="1" applyBorder="1" applyAlignment="1" applyProtection="1">
      <alignment wrapText="1"/>
    </xf>
    <xf numFmtId="1" fontId="1" fillId="0" borderId="1" xfId="0" applyNumberFormat="1" applyFont="1" applyBorder="1" applyAlignment="1" applyProtection="1">
      <alignment wrapText="1"/>
      <protection locked="0"/>
    </xf>
    <xf numFmtId="0" fontId="2" fillId="7" borderId="2" xfId="0" applyFont="1" applyFill="1" applyBorder="1" applyAlignment="1" applyProtection="1">
      <protection locked="0"/>
    </xf>
    <xf numFmtId="0" fontId="2" fillId="7" borderId="3" xfId="0" applyFont="1" applyFill="1" applyBorder="1" applyAlignment="1" applyProtection="1">
      <protection locked="0"/>
    </xf>
    <xf numFmtId="3" fontId="9" fillId="7" borderId="3" xfId="0" applyNumberFormat="1" applyFont="1" applyFill="1" applyBorder="1" applyAlignment="1" applyProtection="1">
      <protection locked="0"/>
    </xf>
    <xf numFmtId="9" fontId="9" fillId="7" borderId="3" xfId="0" applyNumberFormat="1" applyFont="1" applyFill="1" applyBorder="1" applyAlignment="1" applyProtection="1"/>
    <xf numFmtId="0" fontId="9" fillId="7" borderId="3" xfId="0" applyFont="1" applyFill="1" applyBorder="1" applyAlignment="1" applyProtection="1">
      <protection locked="0"/>
    </xf>
    <xf numFmtId="0" fontId="9" fillId="7" borderId="4" xfId="0" applyFont="1" applyFill="1" applyBorder="1" applyAlignment="1" applyProtection="1">
      <protection locked="0"/>
    </xf>
    <xf numFmtId="0" fontId="1" fillId="0" borderId="0" xfId="0" applyFont="1" applyAlignment="1" applyProtection="1">
      <alignment wrapText="1"/>
      <protection locked="0"/>
    </xf>
    <xf numFmtId="164" fontId="1" fillId="0" borderId="0" xfId="0" applyNumberFormat="1" applyFont="1" applyAlignment="1" applyProtection="1">
      <alignment wrapText="1"/>
      <protection locked="0"/>
    </xf>
    <xf numFmtId="0" fontId="1" fillId="4" borderId="0" xfId="0" applyFont="1" applyFill="1" applyAlignment="1">
      <alignment vertical="center" wrapText="1"/>
    </xf>
    <xf numFmtId="0" fontId="1" fillId="0" borderId="0" xfId="0" applyFont="1" applyAlignment="1">
      <alignment vertical="center" wrapText="1"/>
    </xf>
    <xf numFmtId="0" fontId="5" fillId="4" borderId="0" xfId="0" applyFont="1" applyFill="1" applyAlignment="1">
      <alignment vertical="center"/>
    </xf>
    <xf numFmtId="0" fontId="5" fillId="4" borderId="0" xfId="0" applyFont="1" applyFill="1"/>
    <xf numFmtId="1" fontId="1" fillId="0" borderId="1" xfId="0" applyNumberFormat="1" applyFont="1" applyBorder="1"/>
    <xf numFmtId="9" fontId="1" fillId="0" borderId="1" xfId="0" applyNumberFormat="1" applyFont="1" applyBorder="1"/>
    <xf numFmtId="0" fontId="4" fillId="6" borderId="1" xfId="0" applyFont="1" applyFill="1" applyBorder="1" applyAlignment="1">
      <alignment vertical="center" wrapText="1"/>
    </xf>
    <xf numFmtId="0" fontId="4" fillId="6" borderId="1" xfId="0" applyFont="1" applyFill="1" applyBorder="1" applyAlignment="1"/>
    <xf numFmtId="0" fontId="4" fillId="4" borderId="1" xfId="0" applyFont="1" applyFill="1" applyBorder="1" applyAlignment="1">
      <alignment horizontal="center" vertical="center"/>
    </xf>
    <xf numFmtId="0" fontId="1" fillId="4" borderId="0" xfId="0" applyFont="1" applyFill="1" applyAlignment="1">
      <alignment wrapText="1"/>
    </xf>
    <xf numFmtId="0" fontId="4" fillId="6" borderId="0"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6" borderId="1" xfId="0" applyFont="1" applyFill="1" applyBorder="1" applyAlignment="1">
      <alignment horizontal="center" wrapText="1"/>
    </xf>
    <xf numFmtId="0" fontId="1" fillId="0" borderId="0" xfId="0" applyFont="1" applyBorder="1" applyAlignment="1">
      <alignment wrapText="1"/>
    </xf>
    <xf numFmtId="0" fontId="1" fillId="6" borderId="1" xfId="0" applyFont="1" applyFill="1" applyBorder="1"/>
    <xf numFmtId="0" fontId="6" fillId="5" borderId="0" xfId="0" applyFont="1" applyFill="1" applyAlignment="1">
      <alignment vertical="top" wrapText="1"/>
    </xf>
    <xf numFmtId="0" fontId="1" fillId="4" borderId="0" xfId="0" applyFont="1" applyFill="1" applyAlignment="1">
      <alignment wrapText="1"/>
    </xf>
    <xf numFmtId="0" fontId="13" fillId="0" borderId="0" xfId="0" applyFont="1" applyFill="1" applyBorder="1" applyAlignment="1">
      <alignment vertical="center" wrapText="1"/>
    </xf>
    <xf numFmtId="0" fontId="4" fillId="0" borderId="0" xfId="0" applyFont="1" applyBorder="1" applyAlignment="1">
      <alignment horizontal="center" vertical="center"/>
    </xf>
    <xf numFmtId="0" fontId="1" fillId="0" borderId="1" xfId="0" applyFont="1" applyBorder="1" applyAlignment="1"/>
    <xf numFmtId="0" fontId="1" fillId="0" borderId="0" xfId="0" applyFont="1" applyAlignment="1"/>
    <xf numFmtId="0" fontId="2" fillId="4" borderId="1" xfId="0" applyFont="1" applyFill="1" applyBorder="1"/>
    <xf numFmtId="0" fontId="4" fillId="4" borderId="0" xfId="0" applyFont="1" applyFill="1" applyBorder="1" applyAlignment="1">
      <alignment horizontal="center" vertical="center"/>
    </xf>
    <xf numFmtId="0" fontId="11" fillId="0" borderId="1" xfId="0" applyFont="1" applyFill="1" applyBorder="1" applyAlignment="1">
      <alignment horizontal="right"/>
    </xf>
    <xf numFmtId="0" fontId="1" fillId="0" borderId="1" xfId="0" applyFont="1" applyBorder="1" applyAlignment="1">
      <alignment horizontal="right"/>
    </xf>
    <xf numFmtId="0" fontId="4" fillId="6" borderId="0" xfId="0" applyFont="1" applyFill="1" applyAlignment="1">
      <alignment horizontal="center" vertical="center" wrapText="1"/>
    </xf>
    <xf numFmtId="0" fontId="16" fillId="0" borderId="0" xfId="0" applyFont="1" applyFill="1"/>
    <xf numFmtId="0" fontId="1" fillId="0" borderId="0" xfId="0" applyFont="1" applyAlignment="1">
      <alignment horizontal="left" vertical="center"/>
    </xf>
    <xf numFmtId="0" fontId="2"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wrapText="1"/>
      <protection locked="0"/>
    </xf>
    <xf numFmtId="0" fontId="0" fillId="5" borderId="0" xfId="0" applyFill="1" applyAlignment="1">
      <alignment vertical="top" wrapText="1"/>
    </xf>
    <xf numFmtId="0" fontId="6" fillId="5" borderId="0" xfId="0" applyFont="1" applyFill="1" applyAlignment="1"/>
    <xf numFmtId="0" fontId="0" fillId="5" borderId="0" xfId="0" applyFill="1" applyAlignment="1"/>
    <xf numFmtId="0" fontId="18" fillId="5" borderId="0" xfId="0" applyFont="1" applyFill="1" applyAlignment="1"/>
    <xf numFmtId="0" fontId="4" fillId="4" borderId="0" xfId="0" applyFont="1" applyFill="1" applyAlignment="1">
      <alignment horizontal="left" vertical="center"/>
    </xf>
    <xf numFmtId="0" fontId="4" fillId="0" borderId="0" xfId="0" applyFont="1" applyFill="1" applyBorder="1" applyAlignment="1">
      <alignment horizontal="left" vertical="center"/>
    </xf>
    <xf numFmtId="0" fontId="14" fillId="0" borderId="0" xfId="0" applyFont="1" applyFill="1" applyBorder="1"/>
    <xf numFmtId="0" fontId="5" fillId="0" borderId="0" xfId="0" applyFont="1" applyFill="1" applyAlignment="1">
      <alignment vertical="center"/>
    </xf>
    <xf numFmtId="0" fontId="5" fillId="0" borderId="0" xfId="0" applyFont="1" applyFill="1"/>
    <xf numFmtId="0" fontId="4" fillId="4" borderId="0" xfId="0" applyFont="1" applyFill="1" applyAlignment="1" applyProtection="1">
      <alignment horizontal="left" vertical="center" wrapText="1"/>
      <protection locked="0"/>
    </xf>
    <xf numFmtId="0" fontId="11" fillId="0" borderId="1" xfId="0" applyFont="1" applyFill="1" applyBorder="1" applyAlignment="1">
      <alignment vertical="center"/>
    </xf>
    <xf numFmtId="0" fontId="14" fillId="0" borderId="13" xfId="0" applyFont="1" applyFill="1" applyBorder="1"/>
    <xf numFmtId="0" fontId="4" fillId="0" borderId="13" xfId="0" applyFont="1" applyFill="1" applyBorder="1" applyAlignment="1">
      <alignment horizontal="left" vertical="center"/>
    </xf>
    <xf numFmtId="0" fontId="11" fillId="0" borderId="2" xfId="0" applyFont="1" applyFill="1" applyBorder="1"/>
    <xf numFmtId="0" fontId="0" fillId="0" borderId="0" xfId="0" applyAlignment="1">
      <alignment wrapText="1"/>
    </xf>
    <xf numFmtId="0" fontId="1" fillId="0" borderId="1" xfId="0" applyFont="1" applyBorder="1" applyAlignment="1" applyProtection="1">
      <alignment wrapText="1"/>
      <protection locked="0"/>
    </xf>
    <xf numFmtId="1" fontId="9" fillId="7" borderId="3" xfId="0" applyNumberFormat="1" applyFont="1" applyFill="1" applyBorder="1" applyAlignment="1" applyProtection="1">
      <protection locked="0"/>
    </xf>
    <xf numFmtId="1" fontId="9" fillId="7" borderId="4" xfId="0" applyNumberFormat="1" applyFont="1" applyFill="1" applyBorder="1" applyAlignment="1" applyProtection="1">
      <protection locked="0"/>
    </xf>
    <xf numFmtId="0" fontId="1" fillId="0" borderId="1" xfId="0" applyFont="1" applyBorder="1" applyAlignment="1" applyProtection="1">
      <alignment wrapText="1"/>
    </xf>
    <xf numFmtId="0" fontId="1" fillId="0" borderId="0" xfId="0" applyFont="1" applyAlignment="1" applyProtection="1">
      <alignment vertical="center" wrapText="1"/>
    </xf>
    <xf numFmtId="0" fontId="4" fillId="4" borderId="2" xfId="0" applyFont="1" applyFill="1" applyBorder="1" applyAlignment="1" applyProtection="1">
      <alignment horizontal="center" vertical="center" wrapText="1"/>
    </xf>
    <xf numFmtId="0" fontId="4" fillId="4" borderId="10" xfId="0" applyFont="1" applyFill="1" applyBorder="1" applyAlignment="1" applyProtection="1">
      <alignment horizontal="center" vertical="center" wrapText="1"/>
    </xf>
    <xf numFmtId="0" fontId="1" fillId="0" borderId="0" xfId="0" applyFont="1" applyAlignment="1" applyProtection="1">
      <alignment wrapText="1"/>
    </xf>
    <xf numFmtId="0" fontId="4" fillId="6" borderId="1" xfId="0" applyFont="1" applyFill="1" applyBorder="1" applyAlignment="1" applyProtection="1">
      <alignment horizontal="center" vertical="center" wrapText="1"/>
    </xf>
    <xf numFmtId="164" fontId="1" fillId="0" borderId="0" xfId="0" applyNumberFormat="1" applyFont="1" applyAlignment="1" applyProtection="1">
      <alignment wrapText="1"/>
    </xf>
    <xf numFmtId="0" fontId="4" fillId="6" borderId="1" xfId="0" applyFont="1" applyFill="1" applyBorder="1" applyAlignment="1" applyProtection="1">
      <alignment vertical="center" wrapText="1"/>
    </xf>
    <xf numFmtId="0" fontId="1" fillId="0" borderId="0" xfId="0" applyFont="1" applyFill="1" applyBorder="1" applyProtection="1"/>
    <xf numFmtId="0" fontId="1" fillId="0" borderId="1" xfId="0" applyFont="1" applyFill="1" applyBorder="1" applyAlignment="1" applyProtection="1">
      <alignment wrapText="1"/>
      <protection locked="0"/>
    </xf>
    <xf numFmtId="0" fontId="15" fillId="0" borderId="0" xfId="0" applyFont="1" applyAlignment="1" applyProtection="1">
      <alignment wrapText="1"/>
    </xf>
    <xf numFmtId="0" fontId="20" fillId="0" borderId="0" xfId="0" applyFont="1" applyAlignment="1">
      <alignment wrapText="1"/>
    </xf>
    <xf numFmtId="0" fontId="1" fillId="0" borderId="0" xfId="0" applyFont="1" applyFill="1" applyBorder="1" applyAlignment="1" applyProtection="1">
      <alignment horizontal="left" vertical="center" wrapText="1"/>
      <protection locked="0"/>
    </xf>
    <xf numFmtId="0" fontId="16" fillId="0" borderId="0" xfId="0" applyFont="1" applyFill="1" applyAlignment="1">
      <alignment wrapText="1"/>
    </xf>
    <xf numFmtId="0" fontId="2" fillId="0" borderId="1" xfId="0" applyFont="1" applyFill="1" applyBorder="1" applyAlignment="1" applyProtection="1">
      <alignment horizontal="left" vertical="center" wrapText="1"/>
      <protection locked="0"/>
    </xf>
    <xf numFmtId="0" fontId="2" fillId="0" borderId="1" xfId="0" applyFont="1" applyBorder="1"/>
    <xf numFmtId="0" fontId="1" fillId="0" borderId="13" xfId="0" applyFont="1" applyFill="1" applyBorder="1" applyAlignment="1">
      <alignment wrapText="1"/>
    </xf>
    <xf numFmtId="0" fontId="0" fillId="0" borderId="0" xfId="0" applyBorder="1"/>
    <xf numFmtId="0" fontId="1" fillId="0" borderId="0" xfId="0" applyFont="1" applyBorder="1" applyAlignment="1">
      <alignment horizontal="left" vertical="center" wrapText="1"/>
    </xf>
    <xf numFmtId="0" fontId="2" fillId="0" borderId="0" xfId="0" applyFont="1" applyBorder="1"/>
    <xf numFmtId="0" fontId="0" fillId="0" borderId="0" xfId="0" applyFill="1" applyBorder="1"/>
    <xf numFmtId="0" fontId="20" fillId="8" borderId="2" xfId="0" applyFont="1" applyFill="1" applyBorder="1" applyAlignment="1">
      <alignment horizontal="left" vertical="center" wrapText="1"/>
    </xf>
    <xf numFmtId="0" fontId="20" fillId="8" borderId="3"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20" fillId="8" borderId="1" xfId="0" applyFont="1" applyFill="1" applyBorder="1" applyAlignment="1">
      <alignment horizontal="left" vertical="center" wrapText="1"/>
    </xf>
    <xf numFmtId="0" fontId="20" fillId="8" borderId="11" xfId="0" applyFont="1" applyFill="1" applyBorder="1" applyAlignment="1" applyProtection="1">
      <alignment horizontal="left" vertical="center" wrapText="1"/>
      <protection locked="0"/>
    </xf>
    <xf numFmtId="0" fontId="0" fillId="8" borderId="11" xfId="0" applyFont="1" applyFill="1" applyBorder="1" applyAlignment="1">
      <alignment horizontal="left" vertical="center" wrapText="1"/>
    </xf>
    <xf numFmtId="0" fontId="0" fillId="8" borderId="4" xfId="0" applyFont="1" applyFill="1" applyBorder="1" applyAlignment="1">
      <alignment horizontal="left" vertical="center" wrapText="1"/>
    </xf>
    <xf numFmtId="0" fontId="20" fillId="8" borderId="1" xfId="0" applyFont="1" applyFill="1" applyBorder="1" applyAlignment="1" applyProtection="1">
      <alignment horizontal="left" vertical="center" wrapText="1"/>
      <protection locked="0"/>
    </xf>
    <xf numFmtId="0" fontId="20" fillId="8" borderId="1" xfId="0" applyFont="1" applyFill="1" applyBorder="1" applyAlignment="1">
      <alignment horizontal="right" vertical="center" wrapText="1"/>
    </xf>
    <xf numFmtId="9" fontId="20" fillId="8" borderId="1" xfId="0" applyNumberFormat="1" applyFont="1" applyFill="1" applyBorder="1" applyAlignment="1">
      <alignment horizontal="right" vertical="center" wrapText="1"/>
    </xf>
    <xf numFmtId="0" fontId="20" fillId="8" borderId="11" xfId="0" applyFont="1" applyFill="1" applyBorder="1" applyAlignment="1">
      <alignment horizontal="left" vertical="center" wrapText="1"/>
    </xf>
    <xf numFmtId="0" fontId="1" fillId="8" borderId="11" xfId="0" applyFont="1" applyFill="1" applyBorder="1" applyAlignment="1">
      <alignment horizontal="left" vertical="center" wrapText="1"/>
    </xf>
    <xf numFmtId="0" fontId="1" fillId="8" borderId="12" xfId="0" applyFont="1" applyFill="1" applyBorder="1" applyAlignment="1">
      <alignment horizontal="left" vertical="center" wrapText="1"/>
    </xf>
    <xf numFmtId="0" fontId="4" fillId="8" borderId="0" xfId="0" applyFont="1" applyFill="1" applyAlignment="1">
      <alignment horizontal="center" vertical="center" wrapText="1"/>
    </xf>
    <xf numFmtId="0" fontId="20" fillId="8" borderId="0" xfId="0" applyFont="1" applyFill="1" applyAlignment="1">
      <alignment horizontal="left" vertical="center" wrapText="1"/>
    </xf>
    <xf numFmtId="0" fontId="20" fillId="8"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19" fillId="8" borderId="11" xfId="0" applyFont="1" applyFill="1" applyBorder="1" applyAlignment="1">
      <alignment horizontal="left" vertical="center" wrapText="1"/>
    </xf>
    <xf numFmtId="0" fontId="16" fillId="8" borderId="11" xfId="0" applyFont="1" applyFill="1" applyBorder="1" applyAlignment="1">
      <alignment horizontal="left" vertical="center" wrapText="1"/>
    </xf>
    <xf numFmtId="0" fontId="16" fillId="8" borderId="12" xfId="0" applyFont="1" applyFill="1" applyBorder="1" applyAlignment="1">
      <alignment horizontal="left" vertical="center" wrapText="1"/>
    </xf>
    <xf numFmtId="0" fontId="20" fillId="8" borderId="1" xfId="0" applyFont="1" applyFill="1" applyBorder="1" applyAlignment="1">
      <alignment vertical="center" wrapText="1"/>
    </xf>
    <xf numFmtId="164" fontId="20" fillId="8" borderId="1" xfId="0" applyNumberFormat="1" applyFont="1" applyFill="1" applyBorder="1" applyAlignment="1">
      <alignment vertical="center" wrapText="1"/>
    </xf>
    <xf numFmtId="0" fontId="19" fillId="8" borderId="7" xfId="0" applyFont="1" applyFill="1" applyBorder="1" applyAlignment="1" applyProtection="1">
      <alignment horizontal="left" vertical="center" wrapText="1"/>
    </xf>
    <xf numFmtId="0" fontId="19" fillId="8" borderId="7"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4" fillId="6" borderId="14" xfId="0" applyFont="1" applyFill="1" applyBorder="1" applyAlignment="1" applyProtection="1">
      <alignment horizontal="center" vertical="center" wrapText="1"/>
    </xf>
    <xf numFmtId="0" fontId="19" fillId="8" borderId="2" xfId="0" applyFont="1" applyFill="1" applyBorder="1" applyAlignment="1" applyProtection="1">
      <alignment horizontal="left" vertical="top" wrapText="1"/>
    </xf>
    <xf numFmtId="0" fontId="4" fillId="8" borderId="3" xfId="0" applyFont="1" applyFill="1" applyBorder="1" applyAlignment="1" applyProtection="1">
      <alignment horizontal="center" vertical="center" wrapText="1"/>
    </xf>
    <xf numFmtId="0" fontId="4" fillId="8" borderId="4" xfId="0" applyFont="1" applyFill="1" applyBorder="1" applyAlignment="1" applyProtection="1">
      <alignment horizontal="center" vertical="center" wrapText="1"/>
    </xf>
    <xf numFmtId="0" fontId="4" fillId="4" borderId="1" xfId="0" applyFont="1" applyFill="1" applyBorder="1" applyAlignment="1">
      <alignment horizontal="center" vertical="center"/>
    </xf>
    <xf numFmtId="0" fontId="4" fillId="4" borderId="8" xfId="0" applyFont="1" applyFill="1" applyBorder="1" applyAlignment="1" applyProtection="1">
      <alignment horizontal="center" vertical="center" wrapText="1"/>
    </xf>
    <xf numFmtId="0" fontId="4" fillId="4" borderId="9" xfId="0" applyFont="1" applyFill="1" applyBorder="1" applyAlignment="1" applyProtection="1">
      <alignment horizontal="center" vertical="center" wrapText="1"/>
    </xf>
    <xf numFmtId="0" fontId="15" fillId="0" borderId="0" xfId="0" applyFont="1" applyBorder="1" applyAlignment="1" applyProtection="1">
      <alignment wrapText="1"/>
    </xf>
    <xf numFmtId="0" fontId="1" fillId="0" borderId="0" xfId="0" applyFont="1" applyBorder="1" applyAlignment="1" applyProtection="1">
      <alignment wrapText="1"/>
    </xf>
    <xf numFmtId="0" fontId="1" fillId="0" borderId="0" xfId="0" applyFont="1" applyBorder="1" applyAlignment="1" applyProtection="1">
      <alignment wrapText="1"/>
      <protection locked="0"/>
    </xf>
    <xf numFmtId="0" fontId="15" fillId="0" borderId="0" xfId="0" applyFont="1" applyBorder="1" applyAlignment="1" applyProtection="1">
      <alignment wrapText="1"/>
      <protection locked="0"/>
    </xf>
    <xf numFmtId="0" fontId="17" fillId="0" borderId="0" xfId="0" applyFont="1" applyFill="1" applyBorder="1" applyAlignment="1" applyProtection="1">
      <alignment horizontal="left" vertical="center" wrapText="1"/>
    </xf>
    <xf numFmtId="1" fontId="1" fillId="0" borderId="1" xfId="0" applyNumberFormat="1" applyFont="1" applyBorder="1" applyAlignment="1" applyProtection="1">
      <protection locked="0"/>
    </xf>
    <xf numFmtId="1" fontId="1" fillId="0" borderId="1" xfId="0" applyNumberFormat="1" applyFont="1" applyBorder="1" applyProtection="1">
      <protection locked="0"/>
    </xf>
    <xf numFmtId="0" fontId="1" fillId="0" borderId="1" xfId="0" applyFont="1" applyBorder="1" applyAlignment="1" applyProtection="1">
      <protection locked="0"/>
    </xf>
    <xf numFmtId="0" fontId="1" fillId="0" borderId="1" xfId="0" applyFont="1" applyBorder="1" applyProtection="1">
      <protection locked="0"/>
    </xf>
    <xf numFmtId="1" fontId="1" fillId="0" borderId="1" xfId="0" applyNumberFormat="1" applyFont="1" applyFill="1" applyBorder="1" applyAlignment="1" applyProtection="1">
      <alignment wrapText="1"/>
      <protection locked="0"/>
    </xf>
    <xf numFmtId="0" fontId="1" fillId="0" borderId="1" xfId="0" applyNumberFormat="1" applyFont="1" applyBorder="1" applyAlignment="1" applyProtection="1">
      <alignment wrapText="1"/>
      <protection locked="0"/>
    </xf>
    <xf numFmtId="1" fontId="1" fillId="0" borderId="2" xfId="0" applyNumberFormat="1" applyFont="1" applyBorder="1" applyAlignment="1" applyProtection="1">
      <alignment wrapText="1"/>
      <protection locked="0"/>
    </xf>
    <xf numFmtId="0" fontId="1" fillId="3" borderId="1" xfId="0" applyNumberFormat="1" applyFont="1" applyFill="1" applyBorder="1" applyAlignment="1" applyProtection="1">
      <alignment wrapText="1"/>
      <protection locked="0"/>
    </xf>
    <xf numFmtId="0" fontId="11" fillId="0" borderId="1" xfId="0" applyFont="1" applyFill="1" applyBorder="1" applyAlignment="1" applyProtection="1">
      <alignment wrapText="1"/>
      <protection locked="0"/>
    </xf>
    <xf numFmtId="0" fontId="1" fillId="0" borderId="5" xfId="0" applyFont="1" applyFill="1" applyBorder="1" applyAlignment="1" applyProtection="1">
      <alignment wrapText="1"/>
      <protection locked="0"/>
    </xf>
    <xf numFmtId="1" fontId="1" fillId="0" borderId="5" xfId="0" applyNumberFormat="1" applyFont="1" applyBorder="1" applyAlignment="1" applyProtection="1">
      <alignment wrapText="1"/>
      <protection locked="0"/>
    </xf>
    <xf numFmtId="1" fontId="1" fillId="0" borderId="1" xfId="0" applyNumberFormat="1" applyFont="1" applyBorder="1" applyAlignment="1" applyProtection="1">
      <alignment wrapText="1"/>
    </xf>
    <xf numFmtId="0" fontId="1" fillId="3" borderId="1" xfId="0" applyFont="1" applyFill="1" applyBorder="1" applyAlignment="1" applyProtection="1">
      <alignment wrapText="1"/>
      <protection locked="0"/>
    </xf>
    <xf numFmtId="0" fontId="18" fillId="0" borderId="1" xfId="0" applyFont="1" applyFill="1" applyBorder="1" applyAlignment="1" applyProtection="1">
      <alignment vertical="center"/>
      <protection locked="0"/>
    </xf>
    <xf numFmtId="0" fontId="14" fillId="0" borderId="1" xfId="0" applyFont="1" applyFill="1" applyBorder="1" applyProtection="1">
      <protection locked="0"/>
    </xf>
    <xf numFmtId="0" fontId="6" fillId="5" borderId="0" xfId="0" applyFont="1" applyFill="1" applyAlignment="1">
      <alignment wrapText="1"/>
    </xf>
    <xf numFmtId="0" fontId="0" fillId="0" borderId="0" xfId="0" applyAlignment="1">
      <alignment wrapText="1"/>
    </xf>
    <xf numFmtId="0" fontId="1" fillId="5" borderId="0" xfId="0" applyFont="1" applyFill="1" applyAlignment="1">
      <alignment horizontal="left" wrapText="1"/>
    </xf>
    <xf numFmtId="0" fontId="0" fillId="0" borderId="0" xfId="0" applyAlignment="1"/>
    <xf numFmtId="0" fontId="6" fillId="5" borderId="0" xfId="0" applyFont="1" applyFill="1" applyAlignment="1">
      <alignment vertical="top" wrapText="1"/>
    </xf>
    <xf numFmtId="0" fontId="0" fillId="0" borderId="0" xfId="0" applyAlignment="1">
      <alignment vertical="top" wrapText="1"/>
    </xf>
    <xf numFmtId="0" fontId="5" fillId="4" borderId="0" xfId="0" applyFont="1" applyFill="1" applyAlignment="1">
      <alignment wrapText="1"/>
    </xf>
    <xf numFmtId="0" fontId="1" fillId="4" borderId="0" xfId="0" applyFont="1" applyFill="1" applyAlignment="1">
      <alignment wrapText="1"/>
    </xf>
    <xf numFmtId="0" fontId="18" fillId="0" borderId="3" xfId="0" applyFont="1" applyFill="1" applyBorder="1" applyAlignment="1" applyProtection="1">
      <alignment wrapText="1"/>
      <protection locked="0"/>
    </xf>
    <xf numFmtId="0" fontId="11" fillId="0" borderId="3" xfId="0" applyFont="1" applyBorder="1" applyAlignment="1" applyProtection="1">
      <alignment wrapText="1"/>
      <protection locked="0"/>
    </xf>
    <xf numFmtId="0" fontId="11" fillId="0" borderId="4" xfId="0" applyFont="1" applyBorder="1" applyAlignment="1" applyProtection="1">
      <alignment wrapText="1"/>
      <protection locked="0"/>
    </xf>
    <xf numFmtId="0" fontId="18" fillId="0" borderId="3" xfId="0" applyFont="1" applyFill="1" applyBorder="1" applyAlignment="1" applyProtection="1">
      <alignment horizontal="left" wrapText="1"/>
      <protection locked="0"/>
    </xf>
    <xf numFmtId="0" fontId="11" fillId="0" borderId="3" xfId="0" applyFont="1" applyBorder="1" applyAlignment="1" applyProtection="1">
      <alignment horizontal="left" wrapText="1"/>
      <protection locked="0"/>
    </xf>
    <xf numFmtId="0" fontId="11" fillId="0" borderId="4" xfId="0" applyFont="1" applyBorder="1" applyAlignment="1" applyProtection="1">
      <alignment horizontal="left" wrapText="1"/>
      <protection locked="0"/>
    </xf>
    <xf numFmtId="0" fontId="4" fillId="6" borderId="1" xfId="0" applyFont="1" applyFill="1" applyBorder="1" applyAlignment="1"/>
    <xf numFmtId="0" fontId="4" fillId="4" borderId="1" xfId="0" applyFont="1" applyFill="1" applyBorder="1" applyAlignment="1">
      <alignment wrapText="1"/>
    </xf>
    <xf numFmtId="0" fontId="2" fillId="0" borderId="1" xfId="0" applyFont="1" applyBorder="1" applyAlignment="1">
      <alignment wrapText="1"/>
    </xf>
    <xf numFmtId="0" fontId="4" fillId="6" borderId="2" xfId="0" applyFont="1" applyFill="1" applyBorder="1" applyAlignment="1"/>
    <xf numFmtId="0" fontId="1" fillId="0" borderId="3" xfId="0" applyFont="1" applyBorder="1" applyAlignment="1"/>
    <xf numFmtId="0" fontId="4" fillId="4" borderId="1" xfId="0" applyFont="1" applyFill="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xf numFmtId="0" fontId="5" fillId="4" borderId="0" xfId="0" applyFont="1" applyFill="1" applyAlignment="1" applyProtection="1">
      <alignment vertical="center" wrapText="1"/>
    </xf>
    <xf numFmtId="0" fontId="5" fillId="4" borderId="0" xfId="0" applyFont="1" applyFill="1" applyAlignment="1">
      <alignment vertical="center" wrapText="1"/>
    </xf>
    <xf numFmtId="0" fontId="0" fillId="4" borderId="0" xfId="0" applyFill="1" applyAlignment="1">
      <alignment vertical="center" wrapText="1"/>
    </xf>
    <xf numFmtId="0" fontId="0" fillId="0" borderId="0" xfId="0" applyAlignment="1">
      <alignment vertical="center" wrapText="1"/>
    </xf>
    <xf numFmtId="0" fontId="4" fillId="6" borderId="11" xfId="0" applyFont="1" applyFill="1"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6" borderId="11" xfId="0" applyFill="1" applyBorder="1" applyAlignment="1">
      <alignment horizontal="left" vertical="center" wrapText="1"/>
    </xf>
    <xf numFmtId="0" fontId="0" fillId="6" borderId="12" xfId="0" applyFill="1" applyBorder="1" applyAlignment="1">
      <alignment horizontal="left" vertical="center" wrapText="1"/>
    </xf>
    <xf numFmtId="0" fontId="4" fillId="6" borderId="1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wrapText="1"/>
      <protection locked="0"/>
    </xf>
    <xf numFmtId="0" fontId="0" fillId="0" borderId="1" xfId="0" applyBorder="1" applyAlignment="1"/>
    <xf numFmtId="0" fontId="1" fillId="0" borderId="1" xfId="0" applyFont="1" applyBorder="1" applyAlignment="1">
      <alignment horizontal="left" vertical="center" wrapText="1"/>
    </xf>
    <xf numFmtId="0" fontId="0" fillId="0" borderId="1" xfId="0" applyBorder="1" applyAlignment="1">
      <alignment horizontal="left" vertical="center"/>
    </xf>
    <xf numFmtId="0" fontId="1" fillId="0" borderId="1" xfId="0" applyFont="1" applyBorder="1" applyAlignment="1">
      <alignment wrapText="1"/>
    </xf>
    <xf numFmtId="0" fontId="2" fillId="0" borderId="2" xfId="0" applyFont="1" applyFill="1" applyBorder="1" applyAlignment="1" applyProtection="1">
      <alignment wrapText="1"/>
      <protection locked="0"/>
    </xf>
    <xf numFmtId="0" fontId="0" fillId="0" borderId="3" xfId="0" applyBorder="1" applyAlignment="1"/>
    <xf numFmtId="0" fontId="0" fillId="0" borderId="4" xfId="0" applyBorder="1" applyAlignment="1"/>
  </cellXfs>
  <cellStyles count="1">
    <cellStyle name="Normal" xfId="0" builtinId="0"/>
  </cellStyles>
  <dxfs count="0"/>
  <tableStyles count="0" defaultTableStyle="TableStyleMedium2"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1"/>
  <sheetViews>
    <sheetView topLeftCell="A7" zoomScale="90" zoomScaleNormal="90" zoomScalePageLayoutView="90" workbookViewId="0">
      <selection activeCell="E4" sqref="E4"/>
    </sheetView>
  </sheetViews>
  <sheetFormatPr baseColWidth="10" defaultColWidth="8.83203125" defaultRowHeight="13" x14ac:dyDescent="0"/>
  <cols>
    <col min="1" max="16384" width="8.83203125" style="2"/>
  </cols>
  <sheetData>
    <row r="1" spans="1:21" s="12" customFormat="1" ht="20">
      <c r="A1" s="11" t="s">
        <v>260</v>
      </c>
      <c r="B1" s="11"/>
      <c r="C1" s="11"/>
      <c r="D1" s="11"/>
      <c r="E1" s="11"/>
      <c r="F1" s="11"/>
      <c r="G1" s="11"/>
      <c r="H1" s="11"/>
      <c r="I1" s="11"/>
      <c r="J1" s="11"/>
      <c r="K1" s="11"/>
      <c r="L1" s="11"/>
      <c r="M1" s="11"/>
      <c r="N1" s="11"/>
      <c r="O1" s="11"/>
      <c r="P1" s="11"/>
      <c r="Q1" s="11"/>
      <c r="R1" s="11"/>
      <c r="S1" s="11"/>
      <c r="T1" s="11"/>
      <c r="U1" s="11"/>
    </row>
    <row r="2" spans="1:21" s="10" customFormat="1" ht="20">
      <c r="A2" s="9" t="s">
        <v>261</v>
      </c>
      <c r="B2" s="9"/>
      <c r="C2" s="9"/>
      <c r="D2" s="9"/>
      <c r="E2" s="9"/>
      <c r="F2" s="9"/>
      <c r="G2" s="9"/>
      <c r="H2" s="9"/>
      <c r="I2" s="9"/>
      <c r="J2" s="9"/>
      <c r="K2" s="9"/>
      <c r="L2" s="9"/>
      <c r="M2" s="9"/>
      <c r="N2" s="9"/>
      <c r="O2" s="9"/>
      <c r="P2" s="9"/>
      <c r="Q2" s="9"/>
      <c r="R2" s="9"/>
      <c r="S2" s="9"/>
      <c r="T2" s="9"/>
      <c r="U2" s="9"/>
    </row>
    <row r="3" spans="1:21">
      <c r="A3" s="5"/>
      <c r="B3" s="5"/>
      <c r="C3" s="5"/>
      <c r="D3" s="5"/>
      <c r="E3" s="5"/>
      <c r="F3" s="5"/>
      <c r="G3" s="5"/>
      <c r="H3" s="5"/>
      <c r="I3" s="5"/>
      <c r="J3" s="5"/>
      <c r="K3" s="5"/>
      <c r="L3" s="5"/>
      <c r="M3" s="5"/>
      <c r="N3" s="5"/>
      <c r="O3" s="5"/>
      <c r="P3" s="5"/>
      <c r="Q3" s="5"/>
      <c r="R3" s="5"/>
      <c r="S3" s="5"/>
      <c r="T3" s="5"/>
      <c r="U3" s="5"/>
    </row>
    <row r="4" spans="1:21">
      <c r="A4" s="4" t="s">
        <v>262</v>
      </c>
      <c r="B4" s="5"/>
      <c r="C4" s="5"/>
      <c r="D4" s="5"/>
      <c r="E4" s="5"/>
      <c r="F4" s="5"/>
      <c r="G4" s="5"/>
      <c r="H4" s="5"/>
      <c r="I4" s="5"/>
      <c r="J4" s="5"/>
      <c r="K4" s="5"/>
      <c r="L4" s="5"/>
      <c r="M4" s="5"/>
      <c r="N4" s="5"/>
      <c r="O4" s="5"/>
      <c r="P4" s="5"/>
      <c r="Q4" s="5"/>
      <c r="R4" s="5"/>
      <c r="S4" s="5"/>
      <c r="T4" s="5"/>
      <c r="U4" s="5"/>
    </row>
    <row r="5" spans="1:21">
      <c r="A5" s="5" t="s">
        <v>102</v>
      </c>
      <c r="B5" s="5"/>
      <c r="C5" s="5"/>
      <c r="D5" s="5"/>
      <c r="E5" s="5"/>
      <c r="F5" s="5"/>
      <c r="G5" s="5"/>
      <c r="H5" s="5"/>
      <c r="I5" s="5"/>
      <c r="J5" s="5"/>
      <c r="K5" s="5"/>
      <c r="L5" s="5"/>
      <c r="M5" s="5"/>
      <c r="N5" s="5"/>
      <c r="O5" s="5"/>
      <c r="P5" s="5"/>
      <c r="Q5" s="5"/>
      <c r="R5" s="5"/>
      <c r="S5" s="5"/>
      <c r="T5" s="5"/>
      <c r="U5" s="5"/>
    </row>
    <row r="6" spans="1:21">
      <c r="A6" s="5" t="s">
        <v>106</v>
      </c>
      <c r="B6" s="5"/>
      <c r="C6" s="5"/>
      <c r="D6" s="5"/>
      <c r="E6" s="5"/>
      <c r="F6" s="5"/>
      <c r="G6" s="5"/>
      <c r="H6" s="5"/>
      <c r="I6" s="5"/>
      <c r="J6" s="5"/>
      <c r="K6" s="5"/>
      <c r="L6" s="5"/>
      <c r="M6" s="5"/>
      <c r="N6" s="5"/>
      <c r="O6" s="5"/>
      <c r="P6" s="5"/>
      <c r="Q6" s="5"/>
      <c r="R6" s="5"/>
      <c r="S6" s="5"/>
      <c r="T6" s="5"/>
      <c r="U6" s="5"/>
    </row>
    <row r="7" spans="1:21">
      <c r="A7" s="6" t="s">
        <v>104</v>
      </c>
      <c r="B7" s="5"/>
      <c r="C7" s="5"/>
      <c r="D7" s="5"/>
      <c r="E7" s="5"/>
      <c r="F7" s="5"/>
      <c r="G7" s="5"/>
      <c r="H7" s="5"/>
      <c r="I7" s="5"/>
      <c r="J7" s="5"/>
      <c r="K7" s="5"/>
      <c r="L7" s="5"/>
      <c r="M7" s="5"/>
      <c r="N7" s="5"/>
      <c r="O7" s="5"/>
      <c r="P7" s="5"/>
      <c r="Q7" s="5"/>
      <c r="R7" s="5"/>
      <c r="S7" s="5"/>
      <c r="T7" s="5"/>
      <c r="U7" s="5"/>
    </row>
    <row r="8" spans="1:21">
      <c r="A8" s="6" t="s">
        <v>49</v>
      </c>
      <c r="B8" s="5"/>
      <c r="C8" s="5"/>
      <c r="D8" s="5"/>
      <c r="E8" s="5"/>
      <c r="F8" s="5"/>
      <c r="G8" s="5"/>
      <c r="H8" s="5"/>
      <c r="I8" s="5"/>
      <c r="J8" s="5"/>
      <c r="K8" s="5"/>
      <c r="L8" s="5"/>
      <c r="M8" s="5"/>
      <c r="N8" s="5"/>
      <c r="O8" s="5"/>
      <c r="P8" s="5"/>
      <c r="Q8" s="5"/>
      <c r="R8" s="5"/>
      <c r="S8" s="5"/>
      <c r="T8" s="5"/>
      <c r="U8" s="5"/>
    </row>
    <row r="9" spans="1:21">
      <c r="A9" s="6" t="s">
        <v>103</v>
      </c>
      <c r="B9" s="5"/>
      <c r="C9" s="5"/>
      <c r="D9" s="5"/>
      <c r="E9" s="5"/>
      <c r="F9" s="5"/>
      <c r="G9" s="5"/>
      <c r="H9" s="5"/>
      <c r="I9" s="5"/>
      <c r="J9" s="5"/>
      <c r="K9" s="5"/>
      <c r="L9" s="5"/>
      <c r="M9" s="5"/>
      <c r="N9" s="5"/>
      <c r="O9" s="5"/>
      <c r="P9" s="5"/>
      <c r="Q9" s="5"/>
      <c r="R9" s="5"/>
      <c r="S9" s="5"/>
      <c r="T9" s="5"/>
      <c r="U9" s="5"/>
    </row>
    <row r="10" spans="1:21">
      <c r="A10" s="6" t="s">
        <v>105</v>
      </c>
      <c r="B10" s="5"/>
      <c r="C10" s="5"/>
      <c r="D10" s="5"/>
      <c r="E10" s="5"/>
      <c r="F10" s="5"/>
      <c r="G10" s="5"/>
      <c r="H10" s="5"/>
      <c r="I10" s="5"/>
      <c r="J10" s="5"/>
      <c r="K10" s="5"/>
      <c r="L10" s="5"/>
      <c r="M10" s="5"/>
      <c r="N10" s="5"/>
      <c r="O10" s="5"/>
      <c r="P10" s="5"/>
      <c r="Q10" s="5"/>
      <c r="R10" s="5"/>
      <c r="S10" s="5"/>
      <c r="T10" s="5"/>
      <c r="U10" s="5"/>
    </row>
    <row r="11" spans="1:21">
      <c r="A11" s="6" t="s">
        <v>53</v>
      </c>
      <c r="B11" s="5"/>
      <c r="C11" s="5"/>
      <c r="D11" s="5"/>
      <c r="E11" s="5"/>
      <c r="F11" s="5"/>
      <c r="G11" s="5"/>
      <c r="H11" s="5"/>
      <c r="I11" s="5"/>
      <c r="J11" s="5"/>
      <c r="K11" s="5"/>
      <c r="L11" s="5"/>
      <c r="M11" s="5"/>
      <c r="N11" s="5"/>
      <c r="O11" s="5"/>
      <c r="P11" s="5"/>
      <c r="Q11" s="5"/>
      <c r="R11" s="5"/>
      <c r="S11" s="5"/>
      <c r="T11" s="5"/>
      <c r="U11" s="5"/>
    </row>
    <row r="12" spans="1:21">
      <c r="A12" s="28" t="s">
        <v>263</v>
      </c>
      <c r="B12" s="5"/>
      <c r="C12" s="5"/>
      <c r="D12" s="5"/>
      <c r="E12" s="5"/>
      <c r="F12" s="5"/>
      <c r="G12" s="5"/>
      <c r="H12" s="5"/>
      <c r="I12" s="5"/>
      <c r="J12" s="5"/>
      <c r="K12" s="5"/>
      <c r="L12" s="5"/>
      <c r="M12" s="5"/>
      <c r="N12" s="5"/>
      <c r="O12" s="5"/>
      <c r="P12" s="5"/>
      <c r="Q12" s="5"/>
      <c r="R12" s="5"/>
      <c r="S12" s="5"/>
      <c r="T12" s="5"/>
      <c r="U12" s="5"/>
    </row>
    <row r="13" spans="1:21">
      <c r="A13" s="28"/>
      <c r="B13" s="5"/>
      <c r="C13" s="5"/>
      <c r="D13" s="5"/>
      <c r="E13" s="5"/>
      <c r="F13" s="5"/>
      <c r="G13" s="5"/>
      <c r="H13" s="5"/>
      <c r="I13" s="5"/>
      <c r="J13" s="5"/>
      <c r="K13" s="5"/>
      <c r="L13" s="5"/>
      <c r="M13" s="5"/>
      <c r="N13" s="5"/>
      <c r="O13" s="5"/>
      <c r="P13" s="5"/>
      <c r="Q13" s="5"/>
      <c r="R13" s="5"/>
      <c r="S13" s="5"/>
      <c r="T13" s="5"/>
      <c r="U13" s="5"/>
    </row>
    <row r="14" spans="1:21">
      <c r="A14" s="4" t="s">
        <v>264</v>
      </c>
      <c r="B14" s="5"/>
      <c r="C14" s="5"/>
      <c r="D14" s="5"/>
      <c r="E14" s="5"/>
      <c r="F14" s="5"/>
      <c r="G14" s="5"/>
      <c r="H14" s="5"/>
      <c r="I14" s="5"/>
      <c r="J14" s="5"/>
      <c r="K14" s="5"/>
      <c r="L14" s="5"/>
      <c r="M14" s="5"/>
      <c r="N14" s="5"/>
      <c r="O14" s="5"/>
      <c r="P14" s="5"/>
      <c r="Q14" s="5"/>
      <c r="R14" s="5"/>
      <c r="S14" s="5"/>
      <c r="T14" s="5"/>
      <c r="U14" s="5"/>
    </row>
    <row r="15" spans="1:21">
      <c r="A15" s="5" t="s">
        <v>279</v>
      </c>
      <c r="B15" s="5"/>
      <c r="C15" s="5"/>
      <c r="D15" s="5"/>
      <c r="E15" s="5"/>
      <c r="F15" s="5"/>
      <c r="G15" s="5"/>
      <c r="H15" s="5"/>
      <c r="I15" s="5"/>
      <c r="J15" s="5"/>
      <c r="K15" s="5"/>
      <c r="L15" s="5"/>
      <c r="M15" s="5"/>
      <c r="N15" s="5"/>
      <c r="O15" s="5"/>
      <c r="P15" s="5"/>
      <c r="Q15" s="5"/>
      <c r="R15" s="5"/>
      <c r="S15" s="5"/>
      <c r="T15" s="5"/>
      <c r="U15" s="5"/>
    </row>
    <row r="16" spans="1:21">
      <c r="A16" s="7" t="s">
        <v>277</v>
      </c>
      <c r="B16" s="5"/>
      <c r="C16" s="5"/>
      <c r="D16" s="5"/>
      <c r="E16" s="5"/>
      <c r="F16" s="5"/>
      <c r="G16" s="5"/>
      <c r="H16" s="5"/>
      <c r="I16" s="5"/>
      <c r="J16" s="5"/>
      <c r="K16" s="5"/>
      <c r="L16" s="5"/>
      <c r="M16" s="5"/>
      <c r="N16" s="5"/>
      <c r="O16" s="5"/>
      <c r="P16" s="5"/>
      <c r="Q16" s="5"/>
      <c r="R16" s="5"/>
      <c r="S16" s="5"/>
      <c r="T16" s="5"/>
      <c r="U16" s="5"/>
    </row>
    <row r="17" spans="1:21" ht="4.5" customHeight="1">
      <c r="A17" s="4"/>
      <c r="B17" s="5"/>
      <c r="C17" s="5"/>
      <c r="D17" s="5"/>
      <c r="E17" s="5"/>
      <c r="F17" s="5"/>
      <c r="G17" s="5"/>
      <c r="H17" s="5"/>
      <c r="I17" s="5"/>
      <c r="J17" s="5"/>
      <c r="K17" s="5"/>
      <c r="L17" s="5"/>
      <c r="M17" s="5"/>
      <c r="N17" s="5"/>
      <c r="O17" s="5"/>
      <c r="P17" s="5"/>
      <c r="Q17" s="5"/>
      <c r="R17" s="5"/>
      <c r="S17" s="5"/>
      <c r="T17" s="5"/>
      <c r="U17" s="5"/>
    </row>
    <row r="18" spans="1:21">
      <c r="A18" s="7" t="s">
        <v>278</v>
      </c>
      <c r="B18" s="5"/>
      <c r="C18" s="5"/>
      <c r="D18" s="5"/>
      <c r="E18" s="5"/>
      <c r="F18" s="5"/>
      <c r="G18" s="5"/>
      <c r="H18" s="5"/>
      <c r="I18" s="5"/>
      <c r="J18" s="5"/>
      <c r="K18" s="5"/>
      <c r="L18" s="5"/>
      <c r="M18" s="5"/>
      <c r="N18" s="5"/>
      <c r="O18" s="5"/>
      <c r="P18" s="5"/>
      <c r="Q18" s="5"/>
      <c r="R18" s="5"/>
      <c r="S18" s="5"/>
      <c r="T18" s="5"/>
      <c r="U18" s="5"/>
    </row>
    <row r="19" spans="1:21" ht="4.5" customHeight="1">
      <c r="A19" s="4"/>
      <c r="B19" s="5"/>
      <c r="C19" s="5"/>
      <c r="D19" s="5"/>
      <c r="E19" s="5"/>
      <c r="F19" s="5"/>
      <c r="G19" s="5"/>
      <c r="H19" s="5"/>
      <c r="I19" s="5"/>
      <c r="J19" s="5"/>
      <c r="K19" s="5"/>
      <c r="L19" s="5"/>
      <c r="M19" s="5"/>
      <c r="N19" s="5"/>
      <c r="O19" s="5"/>
      <c r="P19" s="5"/>
      <c r="Q19" s="5"/>
      <c r="R19" s="5"/>
      <c r="S19" s="5"/>
      <c r="T19" s="5"/>
      <c r="U19" s="5"/>
    </row>
    <row r="20" spans="1:21">
      <c r="A20" s="7" t="s">
        <v>280</v>
      </c>
      <c r="B20" s="5"/>
      <c r="C20" s="5"/>
      <c r="D20" s="5"/>
      <c r="E20" s="5"/>
      <c r="F20" s="5"/>
      <c r="G20" s="5"/>
      <c r="H20" s="5"/>
      <c r="I20" s="5"/>
      <c r="J20" s="5"/>
      <c r="K20" s="5"/>
      <c r="L20" s="5"/>
      <c r="M20" s="5"/>
      <c r="N20" s="5"/>
      <c r="O20" s="5"/>
      <c r="P20" s="5"/>
      <c r="Q20" s="5"/>
      <c r="R20" s="5"/>
      <c r="S20" s="5"/>
      <c r="T20" s="5"/>
      <c r="U20" s="5"/>
    </row>
    <row r="21" spans="1:21">
      <c r="A21" s="5"/>
      <c r="B21" s="5"/>
      <c r="C21" s="5"/>
      <c r="D21" s="5"/>
      <c r="E21" s="5"/>
      <c r="F21" s="5"/>
      <c r="G21" s="5"/>
      <c r="H21" s="5"/>
      <c r="I21" s="5"/>
      <c r="J21" s="5"/>
      <c r="K21" s="5"/>
      <c r="L21" s="5"/>
      <c r="M21" s="5"/>
      <c r="N21" s="5"/>
      <c r="O21" s="5"/>
      <c r="P21" s="5"/>
      <c r="Q21" s="5"/>
      <c r="R21" s="5"/>
      <c r="S21" s="5"/>
      <c r="T21" s="5"/>
      <c r="U21" s="5"/>
    </row>
    <row r="22" spans="1:21">
      <c r="A22" s="4" t="s">
        <v>71</v>
      </c>
      <c r="B22" s="5"/>
      <c r="C22" s="5"/>
      <c r="D22" s="5"/>
      <c r="E22" s="5"/>
      <c r="F22" s="5"/>
      <c r="G22" s="5"/>
      <c r="H22" s="5"/>
      <c r="I22" s="5"/>
      <c r="J22" s="5"/>
      <c r="K22" s="5"/>
      <c r="L22" s="5"/>
      <c r="M22" s="5"/>
      <c r="N22" s="5"/>
      <c r="O22" s="5"/>
      <c r="P22" s="5"/>
      <c r="Q22" s="5"/>
      <c r="R22" s="5"/>
      <c r="S22" s="5"/>
      <c r="T22" s="5"/>
      <c r="U22" s="5"/>
    </row>
    <row r="23" spans="1:21" ht="6" customHeight="1">
      <c r="A23" s="5"/>
      <c r="B23" s="5"/>
      <c r="C23" s="5"/>
      <c r="D23" s="5"/>
      <c r="E23" s="5"/>
      <c r="F23" s="5"/>
      <c r="G23" s="5"/>
      <c r="H23" s="5"/>
      <c r="I23" s="5"/>
      <c r="J23" s="5"/>
      <c r="K23" s="5"/>
      <c r="L23" s="5"/>
      <c r="M23" s="5"/>
      <c r="N23" s="5"/>
      <c r="O23" s="5"/>
      <c r="P23" s="5"/>
      <c r="Q23" s="5"/>
      <c r="R23" s="5"/>
      <c r="S23" s="5"/>
      <c r="T23" s="5"/>
      <c r="U23" s="5"/>
    </row>
    <row r="24" spans="1:21">
      <c r="A24" s="7" t="s">
        <v>266</v>
      </c>
      <c r="B24" s="5"/>
      <c r="C24" s="5"/>
      <c r="D24" s="5"/>
      <c r="E24" s="5"/>
      <c r="F24" s="5"/>
      <c r="G24" s="5"/>
      <c r="H24" s="5"/>
      <c r="I24" s="5"/>
      <c r="J24" s="5"/>
      <c r="K24" s="5"/>
      <c r="L24" s="5"/>
      <c r="M24" s="5"/>
      <c r="N24" s="5"/>
      <c r="O24" s="5"/>
      <c r="P24" s="5"/>
      <c r="Q24" s="5"/>
      <c r="R24" s="5"/>
      <c r="S24" s="5"/>
      <c r="T24" s="5"/>
      <c r="U24" s="5"/>
    </row>
    <row r="25" spans="1:21" ht="4.5" customHeight="1">
      <c r="A25" s="4"/>
      <c r="B25" s="5"/>
      <c r="C25" s="5"/>
      <c r="D25" s="5"/>
      <c r="E25" s="5"/>
      <c r="F25" s="5"/>
      <c r="G25" s="5"/>
      <c r="H25" s="5"/>
      <c r="I25" s="5"/>
      <c r="J25" s="5"/>
      <c r="K25" s="5"/>
      <c r="L25" s="5"/>
      <c r="M25" s="5"/>
      <c r="N25" s="5"/>
      <c r="O25" s="5"/>
      <c r="P25" s="5"/>
      <c r="Q25" s="5"/>
      <c r="R25" s="5"/>
      <c r="S25" s="5"/>
      <c r="T25" s="5"/>
      <c r="U25" s="5"/>
    </row>
    <row r="26" spans="1:21">
      <c r="A26" s="7" t="s">
        <v>268</v>
      </c>
      <c r="B26" s="5"/>
      <c r="C26" s="5"/>
      <c r="D26" s="5"/>
      <c r="E26" s="5"/>
      <c r="F26" s="5"/>
      <c r="G26" s="5"/>
      <c r="H26" s="5"/>
      <c r="I26" s="5"/>
      <c r="J26" s="5"/>
      <c r="K26" s="5"/>
      <c r="L26" s="5"/>
      <c r="M26" s="5"/>
      <c r="N26" s="5"/>
      <c r="O26" s="5"/>
      <c r="P26" s="5"/>
      <c r="Q26" s="5"/>
      <c r="R26" s="5"/>
      <c r="S26" s="5"/>
      <c r="T26" s="5"/>
      <c r="U26" s="5"/>
    </row>
    <row r="27" spans="1:21" ht="6" customHeight="1">
      <c r="A27" s="7"/>
      <c r="B27" s="5"/>
      <c r="C27" s="5"/>
      <c r="D27" s="5"/>
      <c r="E27" s="5"/>
      <c r="F27" s="5"/>
      <c r="G27" s="5"/>
      <c r="H27" s="5"/>
      <c r="I27" s="5"/>
      <c r="J27" s="5"/>
      <c r="K27" s="5"/>
      <c r="L27" s="5"/>
      <c r="M27" s="5"/>
      <c r="N27" s="5"/>
      <c r="O27" s="5"/>
      <c r="P27" s="5"/>
      <c r="Q27" s="5"/>
      <c r="R27" s="5"/>
      <c r="S27" s="5"/>
      <c r="T27" s="5"/>
      <c r="U27" s="5"/>
    </row>
    <row r="28" spans="1:21" ht="33" customHeight="1">
      <c r="A28" s="210" t="s">
        <v>54</v>
      </c>
      <c r="B28" s="211"/>
      <c r="C28" s="211"/>
      <c r="D28" s="211"/>
      <c r="E28" s="211"/>
      <c r="F28" s="211"/>
      <c r="G28" s="211"/>
      <c r="H28" s="211"/>
      <c r="I28" s="211"/>
      <c r="J28" s="211"/>
      <c r="K28" s="211"/>
      <c r="L28" s="211"/>
      <c r="M28" s="211"/>
      <c r="N28" s="211"/>
      <c r="O28" s="211"/>
      <c r="P28" s="211"/>
      <c r="Q28" s="211"/>
      <c r="R28" s="211"/>
      <c r="S28" s="211"/>
      <c r="T28" s="211"/>
      <c r="U28" s="211"/>
    </row>
    <row r="29" spans="1:21" ht="7.5" customHeight="1">
      <c r="A29" s="100"/>
      <c r="B29" s="115"/>
      <c r="C29" s="115"/>
      <c r="D29" s="115"/>
      <c r="E29" s="115"/>
      <c r="F29" s="115"/>
      <c r="G29" s="115"/>
      <c r="H29" s="115"/>
      <c r="I29" s="115"/>
      <c r="J29" s="115"/>
      <c r="K29" s="115"/>
      <c r="L29" s="115"/>
      <c r="M29" s="115"/>
      <c r="N29" s="115"/>
      <c r="O29" s="115"/>
      <c r="P29" s="115"/>
      <c r="Q29" s="115"/>
      <c r="R29" s="115"/>
      <c r="S29" s="115"/>
      <c r="T29" s="115"/>
      <c r="U29" s="115"/>
    </row>
    <row r="30" spans="1:21" ht="32.25" customHeight="1">
      <c r="A30" s="206" t="s">
        <v>50</v>
      </c>
      <c r="B30" s="207"/>
      <c r="C30" s="207"/>
      <c r="D30" s="207"/>
      <c r="E30" s="207"/>
      <c r="F30" s="207"/>
      <c r="G30" s="207"/>
      <c r="H30" s="207"/>
      <c r="I30" s="207"/>
      <c r="J30" s="207"/>
      <c r="K30" s="207"/>
      <c r="L30" s="207"/>
      <c r="M30" s="207"/>
      <c r="N30" s="207"/>
      <c r="O30" s="207"/>
      <c r="P30" s="207"/>
      <c r="Q30" s="207"/>
      <c r="R30" s="207"/>
      <c r="S30" s="207"/>
      <c r="T30" s="207"/>
      <c r="U30" s="207"/>
    </row>
    <row r="31" spans="1:21" ht="39.75" customHeight="1">
      <c r="A31" s="208" t="s">
        <v>267</v>
      </c>
      <c r="B31" s="209"/>
      <c r="C31" s="209"/>
      <c r="D31" s="209"/>
      <c r="E31" s="209"/>
      <c r="F31" s="209"/>
      <c r="G31" s="209"/>
      <c r="H31" s="209"/>
      <c r="I31" s="209"/>
      <c r="J31" s="209"/>
      <c r="K31" s="209"/>
      <c r="L31" s="209"/>
      <c r="M31" s="209"/>
      <c r="N31" s="209"/>
      <c r="O31" s="209"/>
      <c r="P31" s="209"/>
      <c r="Q31" s="209"/>
      <c r="R31" s="209"/>
      <c r="S31" s="209"/>
      <c r="T31" s="209"/>
      <c r="U31" s="209"/>
    </row>
    <row r="32" spans="1:21" ht="6" customHeight="1">
      <c r="A32" s="5"/>
      <c r="B32" s="5"/>
      <c r="C32" s="5"/>
      <c r="D32" s="5"/>
      <c r="E32" s="5"/>
      <c r="F32" s="5"/>
      <c r="G32" s="5"/>
      <c r="H32" s="5"/>
      <c r="I32" s="5"/>
      <c r="J32" s="5"/>
      <c r="K32" s="5"/>
      <c r="L32" s="5"/>
      <c r="M32" s="5"/>
      <c r="N32" s="5"/>
      <c r="O32" s="5"/>
      <c r="P32" s="5"/>
      <c r="Q32" s="5"/>
      <c r="R32" s="5"/>
      <c r="S32" s="5"/>
      <c r="T32" s="5"/>
      <c r="U32" s="5"/>
    </row>
    <row r="33" spans="1:21" ht="33" customHeight="1">
      <c r="A33" s="206" t="s">
        <v>269</v>
      </c>
      <c r="B33" s="207"/>
      <c r="C33" s="207"/>
      <c r="D33" s="207"/>
      <c r="E33" s="207"/>
      <c r="F33" s="207"/>
      <c r="G33" s="207"/>
      <c r="H33" s="207"/>
      <c r="I33" s="207"/>
      <c r="J33" s="207"/>
      <c r="K33" s="207"/>
      <c r="L33" s="207"/>
      <c r="M33" s="207"/>
      <c r="N33" s="207"/>
      <c r="O33" s="207"/>
      <c r="P33" s="207"/>
      <c r="Q33" s="207"/>
      <c r="R33" s="207"/>
      <c r="S33" s="207"/>
      <c r="T33" s="207"/>
      <c r="U33" s="207"/>
    </row>
    <row r="34" spans="1:21" ht="6" customHeight="1">
      <c r="A34" s="5"/>
      <c r="B34" s="5"/>
      <c r="C34" s="5"/>
      <c r="D34" s="5"/>
      <c r="E34" s="5"/>
      <c r="F34" s="5"/>
      <c r="G34" s="5"/>
      <c r="H34" s="5"/>
      <c r="I34" s="5"/>
      <c r="J34" s="5"/>
      <c r="K34" s="5"/>
      <c r="L34" s="5"/>
      <c r="M34" s="5"/>
      <c r="N34" s="5"/>
      <c r="O34" s="5"/>
      <c r="P34" s="5"/>
      <c r="Q34" s="5"/>
      <c r="R34" s="5"/>
      <c r="S34" s="5"/>
      <c r="T34" s="5"/>
      <c r="U34" s="5"/>
    </row>
    <row r="35" spans="1:21" ht="32.25" customHeight="1">
      <c r="A35" s="206" t="s">
        <v>270</v>
      </c>
      <c r="B35" s="207"/>
      <c r="C35" s="207"/>
      <c r="D35" s="207"/>
      <c r="E35" s="207"/>
      <c r="F35" s="207"/>
      <c r="G35" s="207"/>
      <c r="H35" s="207"/>
      <c r="I35" s="207"/>
      <c r="J35" s="207"/>
      <c r="K35" s="207"/>
      <c r="L35" s="207"/>
      <c r="M35" s="207"/>
      <c r="N35" s="207"/>
      <c r="O35" s="207"/>
      <c r="P35" s="207"/>
      <c r="Q35" s="207"/>
      <c r="R35" s="207"/>
      <c r="S35" s="207"/>
      <c r="T35" s="207"/>
      <c r="U35" s="207"/>
    </row>
    <row r="36" spans="1:21" ht="5.25" customHeight="1">
      <c r="A36" s="5"/>
      <c r="B36" s="5"/>
      <c r="C36" s="5"/>
      <c r="D36" s="5"/>
      <c r="E36" s="5"/>
      <c r="F36" s="5"/>
      <c r="G36" s="5"/>
      <c r="H36" s="5"/>
      <c r="I36" s="5"/>
      <c r="J36" s="5"/>
      <c r="K36" s="5"/>
      <c r="L36" s="5"/>
      <c r="M36" s="5"/>
      <c r="N36" s="5"/>
      <c r="O36" s="5"/>
      <c r="P36" s="5"/>
      <c r="Q36" s="5"/>
      <c r="R36" s="5"/>
      <c r="S36" s="5"/>
      <c r="T36" s="5"/>
      <c r="U36" s="5"/>
    </row>
    <row r="37" spans="1:21" ht="14">
      <c r="A37" s="206" t="s">
        <v>271</v>
      </c>
      <c r="B37" s="207"/>
      <c r="C37" s="207"/>
      <c r="D37" s="207"/>
      <c r="E37" s="207"/>
      <c r="F37" s="207"/>
      <c r="G37" s="207"/>
      <c r="H37" s="207"/>
      <c r="I37" s="207"/>
      <c r="J37" s="207"/>
      <c r="K37" s="207"/>
      <c r="L37" s="207"/>
      <c r="M37" s="207"/>
      <c r="N37" s="207"/>
      <c r="O37" s="207"/>
      <c r="P37" s="207"/>
      <c r="Q37" s="207"/>
      <c r="R37" s="207"/>
      <c r="S37" s="207"/>
      <c r="T37" s="207"/>
      <c r="U37" s="207"/>
    </row>
    <row r="38" spans="1:21" ht="5.25" customHeight="1">
      <c r="A38" s="5"/>
      <c r="B38" s="5"/>
      <c r="C38" s="5"/>
      <c r="D38" s="5"/>
      <c r="E38" s="5"/>
      <c r="F38" s="5"/>
      <c r="G38" s="5"/>
      <c r="H38" s="5"/>
      <c r="I38" s="5"/>
      <c r="J38" s="5"/>
      <c r="K38" s="5"/>
      <c r="L38" s="5"/>
      <c r="M38" s="5"/>
      <c r="N38" s="5"/>
      <c r="O38" s="5"/>
      <c r="P38" s="5"/>
      <c r="Q38" s="5"/>
      <c r="R38" s="5"/>
      <c r="S38" s="5"/>
      <c r="T38" s="5"/>
      <c r="U38" s="5"/>
    </row>
    <row r="39" spans="1:21" ht="14">
      <c r="A39" s="206" t="s">
        <v>272</v>
      </c>
      <c r="B39" s="207"/>
      <c r="C39" s="207"/>
      <c r="D39" s="207"/>
      <c r="E39" s="207"/>
      <c r="F39" s="207"/>
      <c r="G39" s="207"/>
      <c r="H39" s="207"/>
      <c r="I39" s="207"/>
      <c r="J39" s="207"/>
      <c r="K39" s="207"/>
      <c r="L39" s="207"/>
      <c r="M39" s="207"/>
      <c r="N39" s="207"/>
      <c r="O39" s="207"/>
      <c r="P39" s="207"/>
      <c r="Q39" s="207"/>
      <c r="R39" s="207"/>
      <c r="S39" s="207"/>
      <c r="T39" s="207"/>
      <c r="U39" s="207"/>
    </row>
    <row r="40" spans="1:21" ht="5.25" customHeight="1">
      <c r="A40" s="5"/>
      <c r="B40" s="5"/>
      <c r="C40" s="5"/>
      <c r="D40" s="5"/>
      <c r="E40" s="5"/>
      <c r="F40" s="5"/>
      <c r="G40" s="5"/>
      <c r="H40" s="5"/>
      <c r="I40" s="5"/>
      <c r="J40" s="5"/>
      <c r="K40" s="5"/>
      <c r="L40" s="5"/>
      <c r="M40" s="5"/>
      <c r="N40" s="5"/>
      <c r="O40" s="5"/>
      <c r="P40" s="5"/>
      <c r="Q40" s="5"/>
      <c r="R40" s="5"/>
      <c r="S40" s="5"/>
      <c r="T40" s="5"/>
      <c r="U40" s="5"/>
    </row>
    <row r="41" spans="1:21" ht="33" customHeight="1">
      <c r="A41" s="206" t="s">
        <v>273</v>
      </c>
      <c r="B41" s="207"/>
      <c r="C41" s="207"/>
      <c r="D41" s="207"/>
      <c r="E41" s="207"/>
      <c r="F41" s="207"/>
      <c r="G41" s="207"/>
      <c r="H41" s="207"/>
      <c r="I41" s="207"/>
      <c r="J41" s="207"/>
      <c r="K41" s="207"/>
      <c r="L41" s="207"/>
      <c r="M41" s="207"/>
      <c r="N41" s="207"/>
      <c r="O41" s="207"/>
      <c r="P41" s="207"/>
      <c r="Q41" s="207"/>
      <c r="R41" s="207"/>
      <c r="S41" s="207"/>
      <c r="T41" s="207"/>
      <c r="U41" s="207"/>
    </row>
    <row r="42" spans="1:21" ht="17.25" customHeight="1">
      <c r="A42" s="116"/>
      <c r="B42" s="117"/>
      <c r="C42" s="117"/>
      <c r="D42" s="117"/>
      <c r="E42" s="117"/>
      <c r="F42" s="117"/>
      <c r="G42" s="117"/>
      <c r="H42" s="117"/>
      <c r="I42" s="117"/>
      <c r="J42" s="117"/>
      <c r="K42" s="117"/>
      <c r="L42" s="117"/>
      <c r="M42" s="117"/>
      <c r="N42" s="117"/>
      <c r="O42" s="117"/>
      <c r="P42" s="117"/>
      <c r="Q42" s="117"/>
      <c r="R42" s="117"/>
      <c r="S42" s="117"/>
      <c r="T42" s="117"/>
      <c r="U42" s="117"/>
    </row>
    <row r="43" spans="1:21" ht="14">
      <c r="A43" s="118" t="s">
        <v>55</v>
      </c>
      <c r="B43" s="117"/>
      <c r="C43" s="117"/>
      <c r="D43" s="117"/>
      <c r="E43" s="117"/>
      <c r="F43" s="117"/>
      <c r="G43" s="117"/>
      <c r="H43" s="117"/>
      <c r="I43" s="117"/>
      <c r="J43" s="117"/>
      <c r="K43" s="117"/>
      <c r="L43" s="117"/>
      <c r="M43" s="117"/>
      <c r="N43" s="117"/>
      <c r="O43" s="117"/>
      <c r="P43" s="117"/>
      <c r="Q43" s="117"/>
      <c r="R43" s="117"/>
      <c r="S43" s="117"/>
      <c r="T43" s="117"/>
      <c r="U43" s="117"/>
    </row>
    <row r="44" spans="1:21" ht="6" customHeight="1">
      <c r="A44" s="5"/>
      <c r="B44" s="5"/>
      <c r="C44" s="5"/>
      <c r="D44" s="5"/>
      <c r="E44" s="5"/>
      <c r="F44" s="5"/>
      <c r="G44" s="5"/>
      <c r="H44" s="5"/>
      <c r="I44" s="5"/>
      <c r="J44" s="5"/>
      <c r="K44" s="5"/>
      <c r="L44" s="5"/>
      <c r="M44" s="5"/>
      <c r="N44" s="5"/>
      <c r="O44" s="5"/>
      <c r="P44" s="5"/>
      <c r="Q44" s="5"/>
      <c r="R44" s="5"/>
      <c r="S44" s="5"/>
      <c r="T44" s="5"/>
      <c r="U44" s="5"/>
    </row>
    <row r="45" spans="1:21">
      <c r="A45" s="7" t="s">
        <v>51</v>
      </c>
      <c r="B45" s="5"/>
      <c r="C45" s="5"/>
      <c r="D45" s="5"/>
      <c r="E45" s="5"/>
      <c r="F45" s="5"/>
      <c r="G45" s="5"/>
      <c r="H45" s="5"/>
      <c r="I45" s="5"/>
      <c r="J45" s="5"/>
      <c r="K45" s="5"/>
      <c r="L45" s="5"/>
      <c r="M45" s="5"/>
      <c r="N45" s="5"/>
      <c r="O45" s="5"/>
      <c r="P45" s="5"/>
      <c r="Q45" s="5"/>
      <c r="R45" s="5"/>
      <c r="S45" s="5"/>
      <c r="T45" s="5"/>
      <c r="U45" s="5"/>
    </row>
    <row r="46" spans="1:21" ht="4.5" customHeight="1">
      <c r="A46" s="4"/>
      <c r="B46" s="5"/>
      <c r="C46" s="5"/>
      <c r="D46" s="5"/>
      <c r="E46" s="5"/>
      <c r="F46" s="5"/>
      <c r="G46" s="5"/>
      <c r="H46" s="5"/>
      <c r="I46" s="5"/>
      <c r="J46" s="5"/>
      <c r="K46" s="5"/>
      <c r="L46" s="5"/>
      <c r="M46" s="5"/>
      <c r="N46" s="5"/>
      <c r="O46" s="5"/>
      <c r="P46" s="5"/>
      <c r="Q46" s="5"/>
      <c r="R46" s="5"/>
      <c r="S46" s="5"/>
      <c r="T46" s="5"/>
      <c r="U46" s="5"/>
    </row>
    <row r="47" spans="1:21">
      <c r="A47" s="7" t="s">
        <v>56</v>
      </c>
      <c r="B47" s="5"/>
      <c r="C47" s="5"/>
      <c r="D47" s="5"/>
      <c r="E47" s="5"/>
      <c r="F47" s="5"/>
      <c r="G47" s="5"/>
      <c r="H47" s="5"/>
      <c r="I47" s="5"/>
      <c r="J47" s="5"/>
      <c r="K47" s="5"/>
      <c r="L47" s="5"/>
      <c r="M47" s="5"/>
      <c r="N47" s="5"/>
      <c r="O47" s="5"/>
      <c r="P47" s="5"/>
      <c r="Q47" s="5"/>
      <c r="R47" s="5"/>
      <c r="S47" s="5"/>
      <c r="T47" s="5"/>
      <c r="U47" s="5"/>
    </row>
    <row r="48" spans="1:21" ht="6" customHeight="1">
      <c r="A48" s="7"/>
      <c r="B48" s="5"/>
      <c r="C48" s="5"/>
      <c r="D48" s="5"/>
      <c r="E48" s="5"/>
      <c r="F48" s="5"/>
      <c r="G48" s="5"/>
      <c r="H48" s="5"/>
      <c r="I48" s="5"/>
      <c r="J48" s="5"/>
      <c r="K48" s="5"/>
      <c r="L48" s="5"/>
      <c r="M48" s="5"/>
      <c r="N48" s="5"/>
      <c r="O48" s="5"/>
      <c r="P48" s="5"/>
      <c r="Q48" s="5"/>
      <c r="R48" s="5"/>
      <c r="S48" s="5"/>
      <c r="T48" s="5"/>
      <c r="U48" s="5"/>
    </row>
    <row r="49" spans="1:21" ht="14">
      <c r="A49" s="210" t="s">
        <v>57</v>
      </c>
      <c r="B49" s="211"/>
      <c r="C49" s="211"/>
      <c r="D49" s="211"/>
      <c r="E49" s="211"/>
      <c r="F49" s="211"/>
      <c r="G49" s="211"/>
      <c r="H49" s="211"/>
      <c r="I49" s="211"/>
      <c r="J49" s="211"/>
      <c r="K49" s="211"/>
      <c r="L49" s="211"/>
      <c r="M49" s="211"/>
      <c r="N49" s="211"/>
      <c r="O49" s="211"/>
      <c r="P49" s="211"/>
      <c r="Q49" s="211"/>
      <c r="R49" s="211"/>
      <c r="S49" s="211"/>
      <c r="T49" s="211"/>
      <c r="U49" s="211"/>
    </row>
    <row r="50" spans="1:21" ht="7.5" customHeight="1">
      <c r="A50" s="100"/>
      <c r="B50" s="115"/>
      <c r="C50" s="115"/>
      <c r="D50" s="115"/>
      <c r="E50" s="115"/>
      <c r="F50" s="115"/>
      <c r="G50" s="115"/>
      <c r="H50" s="115"/>
      <c r="I50" s="115"/>
      <c r="J50" s="115"/>
      <c r="K50" s="115"/>
      <c r="L50" s="115"/>
      <c r="M50" s="115"/>
      <c r="N50" s="115"/>
      <c r="O50" s="115"/>
      <c r="P50" s="115"/>
      <c r="Q50" s="115"/>
      <c r="R50" s="115"/>
      <c r="S50" s="115"/>
      <c r="T50" s="115"/>
      <c r="U50" s="115"/>
    </row>
    <row r="51" spans="1:21" ht="14">
      <c r="A51" s="206" t="s">
        <v>58</v>
      </c>
      <c r="B51" s="207"/>
      <c r="C51" s="207"/>
      <c r="D51" s="207"/>
      <c r="E51" s="207"/>
      <c r="F51" s="207"/>
      <c r="G51" s="207"/>
      <c r="H51" s="207"/>
      <c r="I51" s="207"/>
      <c r="J51" s="207"/>
      <c r="K51" s="207"/>
      <c r="L51" s="207"/>
      <c r="M51" s="207"/>
      <c r="N51" s="207"/>
      <c r="O51" s="207"/>
      <c r="P51" s="207"/>
      <c r="Q51" s="207"/>
      <c r="R51" s="207"/>
      <c r="S51" s="207"/>
      <c r="T51" s="207"/>
      <c r="U51" s="207"/>
    </row>
    <row r="52" spans="1:21" ht="39.75" customHeight="1">
      <c r="A52" s="208" t="s">
        <v>267</v>
      </c>
      <c r="B52" s="209"/>
      <c r="C52" s="209"/>
      <c r="D52" s="209"/>
      <c r="E52" s="209"/>
      <c r="F52" s="209"/>
      <c r="G52" s="209"/>
      <c r="H52" s="209"/>
      <c r="I52" s="209"/>
      <c r="J52" s="209"/>
      <c r="K52" s="209"/>
      <c r="L52" s="209"/>
      <c r="M52" s="209"/>
      <c r="N52" s="209"/>
      <c r="O52" s="209"/>
      <c r="P52" s="209"/>
      <c r="Q52" s="209"/>
      <c r="R52" s="209"/>
      <c r="S52" s="209"/>
      <c r="T52" s="209"/>
      <c r="U52" s="209"/>
    </row>
    <row r="53" spans="1:21">
      <c r="A53" s="5"/>
      <c r="B53" s="5"/>
      <c r="C53" s="5"/>
      <c r="D53" s="5"/>
      <c r="E53" s="5"/>
      <c r="F53" s="5"/>
      <c r="G53" s="5"/>
      <c r="H53" s="5"/>
      <c r="I53" s="5"/>
      <c r="J53" s="5"/>
      <c r="K53" s="5"/>
      <c r="L53" s="5"/>
      <c r="M53" s="5"/>
      <c r="N53" s="5"/>
      <c r="O53" s="5"/>
      <c r="P53" s="5"/>
      <c r="Q53" s="5"/>
      <c r="R53" s="5"/>
      <c r="S53" s="5"/>
      <c r="T53" s="5"/>
      <c r="U53" s="5"/>
    </row>
    <row r="54" spans="1:21">
      <c r="A54" s="118" t="s">
        <v>48</v>
      </c>
      <c r="B54" s="5"/>
      <c r="C54" s="5"/>
      <c r="D54" s="5"/>
      <c r="E54" s="5"/>
      <c r="F54" s="5"/>
      <c r="G54" s="5"/>
      <c r="H54" s="5"/>
      <c r="I54" s="5"/>
      <c r="J54" s="5"/>
      <c r="K54" s="5"/>
      <c r="L54" s="5"/>
      <c r="M54" s="5"/>
      <c r="N54" s="5"/>
      <c r="O54" s="5"/>
      <c r="P54" s="5"/>
      <c r="Q54" s="5"/>
      <c r="R54" s="5"/>
      <c r="S54" s="5"/>
      <c r="T54" s="5"/>
      <c r="U54" s="5"/>
    </row>
    <row r="55" spans="1:21" ht="6.75" customHeight="1">
      <c r="A55" s="5"/>
      <c r="B55" s="5"/>
      <c r="C55" s="5"/>
      <c r="D55" s="5"/>
      <c r="E55" s="5"/>
      <c r="F55" s="5"/>
      <c r="G55" s="5"/>
      <c r="H55" s="5"/>
      <c r="I55" s="5"/>
      <c r="J55" s="5"/>
      <c r="K55" s="5"/>
      <c r="L55" s="5"/>
      <c r="M55" s="5"/>
      <c r="N55" s="5"/>
      <c r="O55" s="5"/>
      <c r="P55" s="5"/>
      <c r="Q55" s="5"/>
      <c r="R55" s="5"/>
      <c r="S55" s="5"/>
      <c r="T55" s="5"/>
      <c r="U55" s="5"/>
    </row>
    <row r="56" spans="1:21">
      <c r="A56" s="7" t="s">
        <v>266</v>
      </c>
      <c r="B56" s="5"/>
      <c r="C56" s="5"/>
      <c r="D56" s="5"/>
      <c r="E56" s="5"/>
      <c r="F56" s="5"/>
      <c r="G56" s="5"/>
      <c r="H56" s="5"/>
      <c r="I56" s="5"/>
      <c r="J56" s="5"/>
      <c r="K56" s="5"/>
      <c r="L56" s="5"/>
      <c r="M56" s="5"/>
      <c r="N56" s="5"/>
      <c r="O56" s="5"/>
      <c r="P56" s="5"/>
      <c r="Q56" s="5"/>
      <c r="R56" s="5"/>
      <c r="S56" s="5"/>
      <c r="T56" s="5"/>
      <c r="U56" s="5"/>
    </row>
    <row r="57" spans="1:21" ht="39.75" customHeight="1">
      <c r="A57" s="208" t="s">
        <v>267</v>
      </c>
      <c r="B57" s="209"/>
      <c r="C57" s="209"/>
      <c r="D57" s="209"/>
      <c r="E57" s="209"/>
      <c r="F57" s="209"/>
      <c r="G57" s="209"/>
      <c r="H57" s="209"/>
      <c r="I57" s="209"/>
      <c r="J57" s="209"/>
      <c r="K57" s="209"/>
      <c r="L57" s="209"/>
      <c r="M57" s="209"/>
      <c r="N57" s="209"/>
      <c r="O57" s="209"/>
      <c r="P57" s="209"/>
      <c r="Q57" s="209"/>
      <c r="R57" s="209"/>
      <c r="S57" s="209"/>
      <c r="T57" s="209"/>
      <c r="U57" s="209"/>
    </row>
    <row r="58" spans="1:21" ht="6" customHeight="1">
      <c r="A58" s="5"/>
      <c r="B58" s="5"/>
      <c r="C58" s="5"/>
      <c r="D58" s="5"/>
      <c r="E58" s="5"/>
      <c r="F58" s="5"/>
      <c r="G58" s="5"/>
      <c r="H58" s="5"/>
      <c r="I58" s="5"/>
      <c r="J58" s="5"/>
      <c r="K58" s="5"/>
      <c r="L58" s="5"/>
      <c r="M58" s="5"/>
      <c r="N58" s="5"/>
      <c r="O58" s="5"/>
      <c r="P58" s="5"/>
      <c r="Q58" s="5"/>
      <c r="R58" s="5"/>
      <c r="S58" s="5"/>
      <c r="T58" s="5"/>
      <c r="U58" s="5"/>
    </row>
    <row r="59" spans="1:21">
      <c r="A59" s="7" t="s">
        <v>268</v>
      </c>
      <c r="B59" s="5"/>
      <c r="C59" s="5"/>
      <c r="D59" s="5"/>
      <c r="E59" s="5"/>
      <c r="F59" s="5"/>
      <c r="G59" s="5"/>
      <c r="H59" s="5"/>
      <c r="I59" s="5"/>
      <c r="J59" s="5"/>
      <c r="K59" s="5"/>
      <c r="L59" s="5"/>
      <c r="M59" s="5"/>
      <c r="N59" s="5"/>
      <c r="O59" s="5"/>
      <c r="P59" s="5"/>
      <c r="Q59" s="5"/>
      <c r="R59" s="5"/>
      <c r="S59" s="5"/>
      <c r="T59" s="5"/>
      <c r="U59" s="5"/>
    </row>
    <row r="60" spans="1:21" ht="5.25" customHeight="1">
      <c r="A60" s="5"/>
      <c r="B60" s="5"/>
      <c r="C60" s="5"/>
      <c r="D60" s="5"/>
      <c r="E60" s="5"/>
      <c r="F60" s="5"/>
      <c r="G60" s="5"/>
      <c r="H60" s="5"/>
      <c r="I60" s="5"/>
      <c r="J60" s="5"/>
      <c r="K60" s="5"/>
      <c r="L60" s="5"/>
      <c r="M60" s="5"/>
      <c r="N60" s="5"/>
      <c r="O60" s="5"/>
      <c r="P60" s="5"/>
      <c r="Q60" s="5"/>
      <c r="R60" s="5"/>
      <c r="S60" s="5"/>
      <c r="T60" s="5"/>
      <c r="U60" s="5"/>
    </row>
    <row r="61" spans="1:21" ht="33" customHeight="1">
      <c r="A61" s="206" t="s">
        <v>269</v>
      </c>
      <c r="B61" s="207"/>
      <c r="C61" s="207"/>
      <c r="D61" s="207"/>
      <c r="E61" s="207"/>
      <c r="F61" s="207"/>
      <c r="G61" s="207"/>
      <c r="H61" s="207"/>
      <c r="I61" s="207"/>
      <c r="J61" s="207"/>
      <c r="K61" s="207"/>
      <c r="L61" s="207"/>
      <c r="M61" s="207"/>
      <c r="N61" s="207"/>
      <c r="O61" s="207"/>
      <c r="P61" s="207"/>
      <c r="Q61" s="207"/>
      <c r="R61" s="207"/>
      <c r="S61" s="207"/>
      <c r="T61" s="207"/>
      <c r="U61" s="207"/>
    </row>
    <row r="62" spans="1:21" ht="6" customHeight="1">
      <c r="A62" s="5"/>
      <c r="B62" s="5"/>
      <c r="C62" s="5"/>
      <c r="D62" s="5"/>
      <c r="E62" s="5"/>
      <c r="F62" s="5"/>
      <c r="G62" s="5"/>
      <c r="H62" s="5"/>
      <c r="I62" s="5"/>
      <c r="J62" s="5"/>
      <c r="K62" s="5"/>
      <c r="L62" s="5"/>
      <c r="M62" s="5"/>
      <c r="N62" s="5"/>
      <c r="O62" s="5"/>
      <c r="P62" s="5"/>
      <c r="Q62" s="5"/>
      <c r="R62" s="5"/>
      <c r="S62" s="5"/>
      <c r="T62" s="5"/>
      <c r="U62" s="5"/>
    </row>
    <row r="63" spans="1:21" ht="32.25" customHeight="1">
      <c r="A63" s="206" t="s">
        <v>270</v>
      </c>
      <c r="B63" s="207"/>
      <c r="C63" s="207"/>
      <c r="D63" s="207"/>
      <c r="E63" s="207"/>
      <c r="F63" s="207"/>
      <c r="G63" s="207"/>
      <c r="H63" s="207"/>
      <c r="I63" s="207"/>
      <c r="J63" s="207"/>
      <c r="K63" s="207"/>
      <c r="L63" s="207"/>
      <c r="M63" s="207"/>
      <c r="N63" s="207"/>
      <c r="O63" s="207"/>
      <c r="P63" s="207"/>
      <c r="Q63" s="207"/>
      <c r="R63" s="207"/>
      <c r="S63" s="207"/>
      <c r="T63" s="207"/>
      <c r="U63" s="207"/>
    </row>
    <row r="64" spans="1:21" ht="5.25" customHeight="1">
      <c r="A64" s="5"/>
      <c r="B64" s="5"/>
      <c r="C64" s="5"/>
      <c r="D64" s="5"/>
      <c r="E64" s="5"/>
      <c r="F64" s="5"/>
      <c r="G64" s="5"/>
      <c r="H64" s="5"/>
      <c r="I64" s="5"/>
      <c r="J64" s="5"/>
      <c r="K64" s="5"/>
      <c r="L64" s="5"/>
      <c r="M64" s="5"/>
      <c r="N64" s="5"/>
      <c r="O64" s="5"/>
      <c r="P64" s="5"/>
      <c r="Q64" s="5"/>
      <c r="R64" s="5"/>
      <c r="S64" s="5"/>
      <c r="T64" s="5"/>
      <c r="U64" s="5"/>
    </row>
    <row r="65" spans="1:21" ht="14">
      <c r="A65" s="206" t="s">
        <v>271</v>
      </c>
      <c r="B65" s="207"/>
      <c r="C65" s="207"/>
      <c r="D65" s="207"/>
      <c r="E65" s="207"/>
      <c r="F65" s="207"/>
      <c r="G65" s="207"/>
      <c r="H65" s="207"/>
      <c r="I65" s="207"/>
      <c r="J65" s="207"/>
      <c r="K65" s="207"/>
      <c r="L65" s="207"/>
      <c r="M65" s="207"/>
      <c r="N65" s="207"/>
      <c r="O65" s="207"/>
      <c r="P65" s="207"/>
      <c r="Q65" s="207"/>
      <c r="R65" s="207"/>
      <c r="S65" s="207"/>
      <c r="T65" s="207"/>
      <c r="U65" s="207"/>
    </row>
    <row r="66" spans="1:21" ht="5.25" customHeight="1">
      <c r="A66" s="5"/>
      <c r="B66" s="5"/>
      <c r="C66" s="5"/>
      <c r="D66" s="5"/>
      <c r="E66" s="5"/>
      <c r="F66" s="5"/>
      <c r="G66" s="5"/>
      <c r="H66" s="5"/>
      <c r="I66" s="5"/>
      <c r="J66" s="5"/>
      <c r="K66" s="5"/>
      <c r="L66" s="5"/>
      <c r="M66" s="5"/>
      <c r="N66" s="5"/>
      <c r="O66" s="5"/>
      <c r="P66" s="5"/>
      <c r="Q66" s="5"/>
      <c r="R66" s="5"/>
      <c r="S66" s="5"/>
      <c r="T66" s="5"/>
      <c r="U66" s="5"/>
    </row>
    <row r="67" spans="1:21" ht="14">
      <c r="A67" s="206" t="s">
        <v>272</v>
      </c>
      <c r="B67" s="207"/>
      <c r="C67" s="207"/>
      <c r="D67" s="207"/>
      <c r="E67" s="207"/>
      <c r="F67" s="207"/>
      <c r="G67" s="207"/>
      <c r="H67" s="207"/>
      <c r="I67" s="207"/>
      <c r="J67" s="207"/>
      <c r="K67" s="207"/>
      <c r="L67" s="207"/>
      <c r="M67" s="207"/>
      <c r="N67" s="207"/>
      <c r="O67" s="207"/>
      <c r="P67" s="207"/>
      <c r="Q67" s="207"/>
      <c r="R67" s="207"/>
      <c r="S67" s="207"/>
      <c r="T67" s="207"/>
      <c r="U67" s="207"/>
    </row>
    <row r="68" spans="1:21" ht="5.25" customHeight="1">
      <c r="A68" s="5"/>
      <c r="B68" s="5"/>
      <c r="C68" s="5"/>
      <c r="D68" s="5"/>
      <c r="E68" s="5"/>
      <c r="F68" s="5"/>
      <c r="G68" s="5"/>
      <c r="H68" s="5"/>
      <c r="I68" s="5"/>
      <c r="J68" s="5"/>
      <c r="K68" s="5"/>
      <c r="L68" s="5"/>
      <c r="M68" s="5"/>
      <c r="N68" s="5"/>
      <c r="O68" s="5"/>
      <c r="P68" s="5"/>
      <c r="Q68" s="5"/>
      <c r="R68" s="5"/>
      <c r="S68" s="5"/>
      <c r="T68" s="5"/>
      <c r="U68" s="5"/>
    </row>
    <row r="69" spans="1:21" ht="33" customHeight="1">
      <c r="A69" s="206" t="s">
        <v>273</v>
      </c>
      <c r="B69" s="207"/>
      <c r="C69" s="207"/>
      <c r="D69" s="207"/>
      <c r="E69" s="207"/>
      <c r="F69" s="207"/>
      <c r="G69" s="207"/>
      <c r="H69" s="207"/>
      <c r="I69" s="207"/>
      <c r="J69" s="207"/>
      <c r="K69" s="207"/>
      <c r="L69" s="207"/>
      <c r="M69" s="207"/>
      <c r="N69" s="207"/>
      <c r="O69" s="207"/>
      <c r="P69" s="207"/>
      <c r="Q69" s="207"/>
      <c r="R69" s="207"/>
      <c r="S69" s="207"/>
      <c r="T69" s="207"/>
      <c r="U69" s="207"/>
    </row>
    <row r="70" spans="1:21">
      <c r="A70" s="7"/>
      <c r="B70" s="5"/>
      <c r="C70" s="5"/>
      <c r="D70" s="5"/>
      <c r="E70" s="5"/>
      <c r="F70" s="5"/>
      <c r="G70" s="5"/>
      <c r="H70" s="5"/>
      <c r="I70" s="5"/>
      <c r="J70" s="5"/>
      <c r="K70" s="5"/>
      <c r="L70" s="5"/>
      <c r="M70" s="5"/>
      <c r="N70" s="5"/>
      <c r="O70" s="5"/>
      <c r="P70" s="5"/>
      <c r="Q70" s="5"/>
      <c r="R70" s="5"/>
      <c r="S70" s="5"/>
      <c r="T70" s="5"/>
      <c r="U70" s="5"/>
    </row>
    <row r="71" spans="1:21">
      <c r="A71" s="118" t="s">
        <v>154</v>
      </c>
      <c r="B71" s="5"/>
      <c r="C71" s="5"/>
      <c r="D71" s="5"/>
      <c r="E71" s="5"/>
      <c r="F71" s="5"/>
      <c r="G71" s="5"/>
      <c r="H71" s="5"/>
      <c r="I71" s="5"/>
      <c r="J71" s="5"/>
      <c r="K71" s="5"/>
      <c r="L71" s="5"/>
      <c r="M71" s="5"/>
      <c r="N71" s="5"/>
      <c r="O71" s="5"/>
      <c r="P71" s="5"/>
      <c r="Q71" s="5"/>
      <c r="R71" s="5"/>
      <c r="S71" s="5"/>
      <c r="T71" s="5"/>
      <c r="U71" s="5"/>
    </row>
    <row r="72" spans="1:21" ht="7.5" customHeight="1">
      <c r="A72" s="5"/>
      <c r="B72" s="5"/>
      <c r="C72" s="5"/>
      <c r="D72" s="5"/>
      <c r="E72" s="5"/>
      <c r="F72" s="5"/>
      <c r="G72" s="5"/>
      <c r="H72" s="5"/>
      <c r="I72" s="5"/>
      <c r="J72" s="5"/>
      <c r="K72" s="5"/>
      <c r="L72" s="5"/>
      <c r="M72" s="5"/>
      <c r="N72" s="5"/>
      <c r="O72" s="5"/>
      <c r="P72" s="5"/>
      <c r="Q72" s="5"/>
      <c r="R72" s="5"/>
      <c r="S72" s="5"/>
      <c r="T72" s="5"/>
      <c r="U72" s="5"/>
    </row>
    <row r="73" spans="1:21">
      <c r="A73" s="7" t="s">
        <v>52</v>
      </c>
      <c r="B73" s="5"/>
      <c r="C73" s="5"/>
      <c r="D73" s="5"/>
      <c r="E73" s="5"/>
      <c r="F73" s="5"/>
      <c r="G73" s="5"/>
      <c r="H73" s="5"/>
      <c r="I73" s="5"/>
      <c r="J73" s="5"/>
      <c r="K73" s="5"/>
      <c r="L73" s="5"/>
      <c r="M73" s="5"/>
      <c r="N73" s="5"/>
      <c r="O73" s="5"/>
      <c r="P73" s="5"/>
      <c r="Q73" s="5"/>
      <c r="R73" s="5"/>
      <c r="S73" s="5"/>
      <c r="T73" s="5"/>
      <c r="U73" s="5"/>
    </row>
    <row r="74" spans="1:21" ht="3.75" customHeight="1">
      <c r="A74" s="7"/>
      <c r="B74" s="5"/>
      <c r="C74" s="5"/>
      <c r="D74" s="5"/>
      <c r="E74" s="5"/>
      <c r="F74" s="5"/>
      <c r="G74" s="5"/>
      <c r="H74" s="5"/>
      <c r="I74" s="5"/>
      <c r="J74" s="5"/>
      <c r="K74" s="5"/>
      <c r="L74" s="5"/>
      <c r="M74" s="5"/>
      <c r="N74" s="5"/>
      <c r="O74" s="5"/>
      <c r="P74" s="5"/>
      <c r="Q74" s="5"/>
      <c r="R74" s="5"/>
      <c r="S74" s="5"/>
      <c r="T74" s="5"/>
      <c r="U74" s="5"/>
    </row>
    <row r="75" spans="1:21">
      <c r="A75" s="7" t="s">
        <v>66</v>
      </c>
      <c r="B75" s="5"/>
      <c r="C75" s="5"/>
      <c r="D75" s="5"/>
      <c r="E75" s="5"/>
      <c r="F75" s="5"/>
      <c r="G75" s="5"/>
      <c r="H75" s="5"/>
      <c r="I75" s="5"/>
      <c r="J75" s="5"/>
      <c r="K75" s="5"/>
      <c r="L75" s="5"/>
      <c r="M75" s="5"/>
      <c r="N75" s="5"/>
      <c r="O75" s="5"/>
      <c r="P75" s="5"/>
      <c r="Q75" s="5"/>
      <c r="R75" s="5"/>
      <c r="S75" s="5"/>
      <c r="T75" s="5"/>
      <c r="U75" s="5"/>
    </row>
    <row r="76" spans="1:21" ht="6" customHeight="1">
      <c r="A76" s="7"/>
      <c r="B76" s="5"/>
      <c r="C76" s="5"/>
      <c r="D76" s="5"/>
      <c r="E76" s="5"/>
      <c r="F76" s="5"/>
      <c r="G76" s="5"/>
      <c r="H76" s="5"/>
      <c r="I76" s="5"/>
      <c r="J76" s="5"/>
      <c r="K76" s="5"/>
      <c r="L76" s="5"/>
      <c r="M76" s="5"/>
      <c r="N76" s="5"/>
      <c r="O76" s="5"/>
      <c r="P76" s="5"/>
      <c r="Q76" s="5"/>
      <c r="R76" s="5"/>
      <c r="S76" s="5"/>
      <c r="T76" s="5"/>
      <c r="U76" s="5"/>
    </row>
    <row r="77" spans="1:21">
      <c r="A77" s="7" t="s">
        <v>67</v>
      </c>
      <c r="B77" s="5"/>
      <c r="C77" s="5"/>
      <c r="D77" s="5"/>
      <c r="E77" s="5"/>
      <c r="F77" s="5"/>
      <c r="G77" s="5"/>
      <c r="H77" s="5"/>
      <c r="I77" s="5"/>
      <c r="J77" s="5"/>
      <c r="K77" s="5"/>
      <c r="L77" s="5"/>
      <c r="M77" s="5"/>
      <c r="N77" s="5"/>
      <c r="O77" s="5"/>
      <c r="P77" s="5"/>
      <c r="Q77" s="5"/>
      <c r="R77" s="5"/>
      <c r="S77" s="5"/>
      <c r="T77" s="5"/>
      <c r="U77" s="5"/>
    </row>
    <row r="78" spans="1:21" ht="3.75" customHeight="1">
      <c r="A78" s="5"/>
      <c r="B78" s="5"/>
      <c r="C78" s="5"/>
      <c r="D78" s="5"/>
      <c r="E78" s="5"/>
      <c r="F78" s="5"/>
      <c r="G78" s="5"/>
      <c r="H78" s="5"/>
      <c r="I78" s="5"/>
      <c r="J78" s="5"/>
      <c r="K78" s="5"/>
      <c r="L78" s="5"/>
      <c r="M78" s="5"/>
      <c r="N78" s="5"/>
      <c r="O78" s="5"/>
      <c r="P78" s="5"/>
      <c r="Q78" s="5"/>
      <c r="R78" s="5"/>
      <c r="S78" s="5"/>
      <c r="T78" s="5"/>
      <c r="U78" s="5"/>
    </row>
    <row r="79" spans="1:21" ht="14">
      <c r="A79" s="206" t="s">
        <v>68</v>
      </c>
      <c r="B79" s="207"/>
      <c r="C79" s="207"/>
      <c r="D79" s="207"/>
      <c r="E79" s="207"/>
      <c r="F79" s="207"/>
      <c r="G79" s="207"/>
      <c r="H79" s="207"/>
      <c r="I79" s="207"/>
      <c r="J79" s="207"/>
      <c r="K79" s="207"/>
      <c r="L79" s="207"/>
      <c r="M79" s="207"/>
      <c r="N79" s="207"/>
      <c r="O79" s="207"/>
      <c r="P79" s="207"/>
      <c r="Q79" s="207"/>
      <c r="R79" s="207"/>
      <c r="S79" s="207"/>
      <c r="T79" s="207"/>
      <c r="U79" s="207"/>
    </row>
    <row r="80" spans="1:21" ht="4.5" customHeight="1">
      <c r="A80" s="5"/>
      <c r="B80" s="5"/>
      <c r="C80" s="5"/>
      <c r="D80" s="5"/>
      <c r="E80" s="5"/>
      <c r="F80" s="5"/>
      <c r="G80" s="5"/>
      <c r="H80" s="5"/>
      <c r="I80" s="5"/>
      <c r="J80" s="5"/>
      <c r="K80" s="5"/>
      <c r="L80" s="5"/>
      <c r="M80" s="5"/>
      <c r="N80" s="5"/>
      <c r="O80" s="5"/>
      <c r="P80" s="5"/>
      <c r="Q80" s="5"/>
      <c r="R80" s="5"/>
      <c r="S80" s="5"/>
      <c r="T80" s="5"/>
      <c r="U80" s="5"/>
    </row>
    <row r="81" spans="1:21" ht="14">
      <c r="A81" s="206" t="s">
        <v>69</v>
      </c>
      <c r="B81" s="207"/>
      <c r="C81" s="207"/>
      <c r="D81" s="207"/>
      <c r="E81" s="207"/>
      <c r="F81" s="207"/>
      <c r="G81" s="207"/>
      <c r="H81" s="207"/>
      <c r="I81" s="207"/>
      <c r="J81" s="207"/>
      <c r="K81" s="207"/>
      <c r="L81" s="207"/>
      <c r="M81" s="207"/>
      <c r="N81" s="207"/>
      <c r="O81" s="207"/>
      <c r="P81" s="207"/>
      <c r="Q81" s="207"/>
      <c r="R81" s="207"/>
      <c r="S81" s="207"/>
      <c r="T81" s="207"/>
      <c r="U81" s="207"/>
    </row>
    <row r="82" spans="1:21" ht="3.75" customHeight="1">
      <c r="A82" s="5"/>
      <c r="B82" s="5"/>
      <c r="C82" s="5"/>
      <c r="D82" s="5"/>
      <c r="E82" s="5"/>
      <c r="F82" s="5"/>
      <c r="G82" s="5"/>
      <c r="H82" s="5"/>
      <c r="I82" s="5"/>
      <c r="J82" s="5"/>
      <c r="K82" s="5"/>
      <c r="L82" s="5"/>
      <c r="M82" s="5"/>
      <c r="N82" s="5"/>
      <c r="O82" s="5"/>
      <c r="P82" s="5"/>
      <c r="Q82" s="5"/>
      <c r="R82" s="5"/>
      <c r="S82" s="5"/>
      <c r="T82" s="5"/>
      <c r="U82" s="5"/>
    </row>
    <row r="83" spans="1:21" ht="14">
      <c r="A83" s="206" t="s">
        <v>70</v>
      </c>
      <c r="B83" s="207"/>
      <c r="C83" s="207"/>
      <c r="D83" s="207"/>
      <c r="E83" s="207"/>
      <c r="F83" s="207"/>
      <c r="G83" s="207"/>
      <c r="H83" s="207"/>
      <c r="I83" s="207"/>
      <c r="J83" s="207"/>
      <c r="K83" s="207"/>
      <c r="L83" s="207"/>
      <c r="M83" s="207"/>
      <c r="N83" s="207"/>
      <c r="O83" s="207"/>
      <c r="P83" s="207"/>
      <c r="Q83" s="207"/>
      <c r="R83" s="207"/>
      <c r="S83" s="207"/>
      <c r="T83" s="207"/>
      <c r="U83" s="207"/>
    </row>
    <row r="84" spans="1:21" ht="3" customHeight="1">
      <c r="A84" s="5"/>
      <c r="B84" s="5"/>
      <c r="C84" s="5"/>
      <c r="D84" s="5"/>
      <c r="E84" s="5"/>
      <c r="F84" s="5"/>
      <c r="G84" s="5"/>
      <c r="H84" s="5"/>
      <c r="I84" s="5"/>
      <c r="J84" s="5"/>
      <c r="K84" s="5"/>
      <c r="L84" s="5"/>
      <c r="M84" s="5"/>
      <c r="N84" s="5"/>
      <c r="O84" s="5"/>
      <c r="P84" s="5"/>
      <c r="Q84" s="5"/>
      <c r="R84" s="5"/>
      <c r="S84" s="5"/>
      <c r="T84" s="5"/>
      <c r="U84" s="5"/>
    </row>
    <row r="85" spans="1:21" ht="14">
      <c r="A85" s="206" t="s">
        <v>41</v>
      </c>
      <c r="B85" s="207"/>
      <c r="C85" s="207"/>
      <c r="D85" s="207"/>
      <c r="E85" s="207"/>
      <c r="F85" s="207"/>
      <c r="G85" s="207"/>
      <c r="H85" s="207"/>
      <c r="I85" s="207"/>
      <c r="J85" s="207"/>
      <c r="K85" s="207"/>
      <c r="L85" s="207"/>
      <c r="M85" s="207"/>
      <c r="N85" s="207"/>
      <c r="O85" s="207"/>
      <c r="P85" s="207"/>
      <c r="Q85" s="207"/>
      <c r="R85" s="207"/>
      <c r="S85" s="207"/>
      <c r="T85" s="207"/>
      <c r="U85" s="207"/>
    </row>
    <row r="86" spans="1:21" ht="6" customHeight="1">
      <c r="A86" s="5"/>
      <c r="B86" s="5"/>
      <c r="C86" s="5"/>
      <c r="D86" s="5"/>
      <c r="E86" s="5"/>
      <c r="F86" s="5"/>
      <c r="G86" s="5"/>
      <c r="H86" s="5"/>
      <c r="I86" s="5"/>
      <c r="J86" s="5"/>
      <c r="K86" s="5"/>
      <c r="L86" s="5"/>
      <c r="M86" s="5"/>
      <c r="N86" s="5"/>
      <c r="O86" s="5"/>
      <c r="P86" s="5"/>
      <c r="Q86" s="5"/>
      <c r="R86" s="5"/>
      <c r="S86" s="5"/>
      <c r="T86" s="5"/>
      <c r="U86" s="5"/>
    </row>
    <row r="87" spans="1:21" ht="14">
      <c r="A87" s="206" t="s">
        <v>42</v>
      </c>
      <c r="B87" s="207"/>
      <c r="C87" s="207"/>
      <c r="D87" s="207"/>
      <c r="E87" s="207"/>
      <c r="F87" s="207"/>
      <c r="G87" s="207"/>
      <c r="H87" s="207"/>
      <c r="I87" s="207"/>
      <c r="J87" s="207"/>
      <c r="K87" s="207"/>
      <c r="L87" s="207"/>
      <c r="M87" s="207"/>
      <c r="N87" s="207"/>
      <c r="O87" s="207"/>
      <c r="P87" s="207"/>
      <c r="Q87" s="207"/>
      <c r="R87" s="207"/>
      <c r="S87" s="207"/>
      <c r="T87" s="207"/>
      <c r="U87" s="207"/>
    </row>
    <row r="88" spans="1:21" ht="3.75" customHeight="1">
      <c r="A88" s="7"/>
      <c r="B88" s="5"/>
      <c r="C88" s="5"/>
      <c r="D88" s="5"/>
      <c r="E88" s="5"/>
      <c r="F88" s="5"/>
      <c r="G88" s="5"/>
      <c r="H88" s="5"/>
      <c r="I88" s="5"/>
      <c r="J88" s="5"/>
      <c r="K88" s="5"/>
      <c r="L88" s="5"/>
      <c r="M88" s="5"/>
      <c r="N88" s="5"/>
      <c r="O88" s="5"/>
      <c r="P88" s="5"/>
      <c r="Q88" s="5"/>
      <c r="R88" s="5"/>
      <c r="S88" s="5"/>
      <c r="T88" s="5"/>
      <c r="U88" s="5"/>
    </row>
    <row r="89" spans="1:21">
      <c r="A89" s="7" t="s">
        <v>43</v>
      </c>
      <c r="B89" s="5"/>
      <c r="C89" s="5"/>
      <c r="D89" s="5"/>
      <c r="E89" s="5"/>
      <c r="F89" s="5"/>
      <c r="G89" s="5"/>
      <c r="H89" s="5"/>
      <c r="I89" s="5"/>
      <c r="J89" s="5"/>
      <c r="K89" s="5"/>
      <c r="L89" s="5"/>
      <c r="M89" s="5"/>
      <c r="N89" s="5"/>
      <c r="O89" s="5"/>
      <c r="P89" s="5"/>
      <c r="Q89" s="5"/>
      <c r="R89" s="5"/>
      <c r="S89" s="5"/>
      <c r="T89" s="5"/>
      <c r="U89" s="5"/>
    </row>
    <row r="90" spans="1:21">
      <c r="A90" s="5"/>
      <c r="B90" s="5"/>
      <c r="C90" s="5"/>
      <c r="D90" s="5"/>
      <c r="E90" s="5"/>
      <c r="F90" s="5"/>
      <c r="G90" s="5"/>
      <c r="H90" s="5"/>
      <c r="I90" s="5"/>
      <c r="J90" s="5"/>
      <c r="K90" s="5"/>
      <c r="L90" s="5"/>
      <c r="M90" s="5"/>
      <c r="N90" s="5"/>
      <c r="O90" s="5"/>
      <c r="P90" s="5"/>
      <c r="Q90" s="5"/>
      <c r="R90" s="5"/>
      <c r="S90" s="5"/>
      <c r="T90" s="5"/>
      <c r="U90" s="5"/>
    </row>
    <row r="91" spans="1:21">
      <c r="A91" s="118" t="s">
        <v>141</v>
      </c>
      <c r="B91" s="5"/>
      <c r="C91" s="5"/>
      <c r="D91" s="5"/>
      <c r="E91" s="5"/>
      <c r="F91" s="5"/>
      <c r="G91" s="5"/>
      <c r="H91" s="5"/>
      <c r="I91" s="5"/>
      <c r="J91" s="5"/>
      <c r="K91" s="5"/>
      <c r="L91" s="5"/>
      <c r="M91" s="5"/>
      <c r="N91" s="5"/>
      <c r="O91" s="5"/>
      <c r="P91" s="5"/>
      <c r="Q91" s="5"/>
      <c r="R91" s="5"/>
      <c r="S91" s="5"/>
      <c r="T91" s="5"/>
      <c r="U91" s="5"/>
    </row>
    <row r="92" spans="1:21" ht="7.5" customHeight="1">
      <c r="A92" s="5"/>
      <c r="B92" s="5"/>
      <c r="C92" s="5"/>
      <c r="D92" s="5"/>
      <c r="E92" s="5"/>
      <c r="F92" s="5"/>
      <c r="G92" s="5"/>
      <c r="H92" s="5"/>
      <c r="I92" s="5"/>
      <c r="J92" s="5"/>
      <c r="K92" s="5"/>
      <c r="L92" s="5"/>
      <c r="M92" s="5"/>
      <c r="N92" s="5"/>
      <c r="O92" s="5"/>
      <c r="P92" s="5"/>
      <c r="Q92" s="5"/>
      <c r="R92" s="5"/>
      <c r="S92" s="5"/>
      <c r="T92" s="5"/>
      <c r="U92" s="5"/>
    </row>
    <row r="93" spans="1:21">
      <c r="A93" s="7" t="s">
        <v>44</v>
      </c>
      <c r="B93" s="5"/>
      <c r="C93" s="5"/>
      <c r="D93" s="5"/>
      <c r="E93" s="5"/>
      <c r="F93" s="5"/>
      <c r="G93" s="5"/>
      <c r="H93" s="5"/>
      <c r="I93" s="5"/>
      <c r="J93" s="5"/>
      <c r="K93" s="5"/>
      <c r="L93" s="5"/>
      <c r="M93" s="5"/>
      <c r="N93" s="5"/>
      <c r="O93" s="5"/>
      <c r="P93" s="5"/>
      <c r="Q93" s="5"/>
      <c r="R93" s="5"/>
      <c r="S93" s="5"/>
      <c r="T93" s="5"/>
      <c r="U93" s="5"/>
    </row>
    <row r="94" spans="1:21" ht="3.75" customHeight="1">
      <c r="A94" s="7"/>
      <c r="B94" s="5"/>
      <c r="C94" s="5"/>
      <c r="D94" s="5"/>
      <c r="E94" s="5"/>
      <c r="F94" s="5"/>
      <c r="G94" s="5"/>
      <c r="H94" s="5"/>
      <c r="I94" s="5"/>
      <c r="J94" s="5"/>
      <c r="K94" s="5"/>
      <c r="L94" s="5"/>
      <c r="M94" s="5"/>
      <c r="N94" s="5"/>
      <c r="O94" s="5"/>
      <c r="P94" s="5"/>
      <c r="Q94" s="5"/>
      <c r="R94" s="5"/>
      <c r="S94" s="5"/>
      <c r="T94" s="5"/>
      <c r="U94" s="5"/>
    </row>
    <row r="95" spans="1:21">
      <c r="A95" s="7" t="s">
        <v>268</v>
      </c>
      <c r="B95" s="5"/>
      <c r="C95" s="5"/>
      <c r="D95" s="5"/>
      <c r="E95" s="5"/>
      <c r="F95" s="5"/>
      <c r="G95" s="5"/>
      <c r="H95" s="5"/>
      <c r="I95" s="5"/>
      <c r="J95" s="5"/>
      <c r="K95" s="5"/>
      <c r="L95" s="5"/>
      <c r="M95" s="5"/>
      <c r="N95" s="5"/>
      <c r="O95" s="5"/>
      <c r="P95" s="5"/>
      <c r="Q95" s="5"/>
      <c r="R95" s="5"/>
      <c r="S95" s="5"/>
      <c r="T95" s="5"/>
      <c r="U95" s="5"/>
    </row>
    <row r="96" spans="1:21" ht="6" customHeight="1">
      <c r="A96" s="7"/>
      <c r="B96" s="5"/>
      <c r="C96" s="5"/>
      <c r="D96" s="5"/>
      <c r="E96" s="5"/>
      <c r="F96" s="5"/>
      <c r="G96" s="5"/>
      <c r="H96" s="5"/>
      <c r="I96" s="5"/>
      <c r="J96" s="5"/>
      <c r="K96" s="5"/>
      <c r="L96" s="5"/>
      <c r="M96" s="5"/>
      <c r="N96" s="5"/>
      <c r="O96" s="5"/>
      <c r="P96" s="5"/>
      <c r="Q96" s="5"/>
      <c r="R96" s="5"/>
      <c r="S96" s="5"/>
      <c r="T96" s="5"/>
      <c r="U96" s="5"/>
    </row>
    <row r="97" spans="1:21">
      <c r="A97" s="7" t="s">
        <v>45</v>
      </c>
      <c r="B97" s="5"/>
      <c r="C97" s="5"/>
      <c r="D97" s="5"/>
      <c r="E97" s="5"/>
      <c r="F97" s="5"/>
      <c r="G97" s="5"/>
      <c r="H97" s="5"/>
      <c r="I97" s="5"/>
      <c r="J97" s="5"/>
      <c r="K97" s="5"/>
      <c r="L97" s="5"/>
      <c r="M97" s="5"/>
      <c r="N97" s="5"/>
      <c r="O97" s="5"/>
      <c r="P97" s="5"/>
      <c r="Q97" s="5"/>
      <c r="R97" s="5"/>
      <c r="S97" s="5"/>
      <c r="T97" s="5"/>
      <c r="U97" s="5"/>
    </row>
    <row r="98" spans="1:21" ht="3.75" customHeight="1">
      <c r="A98" s="5"/>
      <c r="B98" s="5"/>
      <c r="C98" s="5"/>
      <c r="D98" s="5"/>
      <c r="E98" s="5"/>
      <c r="F98" s="5"/>
      <c r="G98" s="5"/>
      <c r="H98" s="5"/>
      <c r="I98" s="5"/>
      <c r="J98" s="5"/>
      <c r="K98" s="5"/>
      <c r="L98" s="5"/>
      <c r="M98" s="5"/>
      <c r="N98" s="5"/>
      <c r="O98" s="5"/>
      <c r="P98" s="5"/>
      <c r="Q98" s="5"/>
      <c r="R98" s="5"/>
      <c r="S98" s="5"/>
      <c r="T98" s="5"/>
      <c r="U98" s="5"/>
    </row>
    <row r="99" spans="1:21" ht="14">
      <c r="A99" s="206" t="s">
        <v>47</v>
      </c>
      <c r="B99" s="207"/>
      <c r="C99" s="207"/>
      <c r="D99" s="207"/>
      <c r="E99" s="207"/>
      <c r="F99" s="207"/>
      <c r="G99" s="207"/>
      <c r="H99" s="207"/>
      <c r="I99" s="207"/>
      <c r="J99" s="207"/>
      <c r="K99" s="207"/>
      <c r="L99" s="207"/>
      <c r="M99" s="207"/>
      <c r="N99" s="207"/>
      <c r="O99" s="207"/>
      <c r="P99" s="207"/>
      <c r="Q99" s="207"/>
      <c r="R99" s="207"/>
      <c r="S99" s="207"/>
      <c r="T99" s="207"/>
      <c r="U99" s="207"/>
    </row>
    <row r="100" spans="1:21" ht="3.75" customHeight="1">
      <c r="A100" s="5"/>
      <c r="B100" s="5"/>
      <c r="C100" s="5"/>
      <c r="D100" s="5"/>
      <c r="E100" s="5"/>
      <c r="F100" s="5"/>
      <c r="G100" s="5"/>
      <c r="H100" s="5"/>
      <c r="I100" s="5"/>
      <c r="J100" s="5"/>
      <c r="K100" s="5"/>
      <c r="L100" s="5"/>
      <c r="M100" s="5"/>
      <c r="N100" s="5"/>
      <c r="O100" s="5"/>
      <c r="P100" s="5"/>
      <c r="Q100" s="5"/>
      <c r="R100" s="5"/>
      <c r="S100" s="5"/>
      <c r="T100" s="5"/>
      <c r="U100" s="5"/>
    </row>
    <row r="101" spans="1:21" ht="33.75" customHeight="1">
      <c r="A101" s="206" t="s">
        <v>4</v>
      </c>
      <c r="B101" s="207"/>
      <c r="C101" s="207"/>
      <c r="D101" s="207"/>
      <c r="E101" s="207"/>
      <c r="F101" s="207"/>
      <c r="G101" s="207"/>
      <c r="H101" s="207"/>
      <c r="I101" s="207"/>
      <c r="J101" s="207"/>
      <c r="K101" s="207"/>
      <c r="L101" s="207"/>
      <c r="M101" s="207"/>
      <c r="N101" s="207"/>
      <c r="O101" s="207"/>
      <c r="P101" s="207"/>
      <c r="Q101" s="207"/>
      <c r="R101" s="207"/>
      <c r="S101" s="207"/>
      <c r="T101" s="207"/>
      <c r="U101" s="207"/>
    </row>
  </sheetData>
  <sheetProtection algorithmName="SHA-512" hashValue="p9LOrkjcpQCuRXBYmhw42u5OE8aTWRWMPnRclYevjJIHqEvRFBS2LCEBbIwnU6PAKi0MrmyaMR39asAF4q9XTw==" saltValue="P3i+V0rqRYCWIj4nZwfENA==" spinCount="100000" sheet="1" objects="1" scenarios="1"/>
  <mergeCells count="24">
    <mergeCell ref="A37:U37"/>
    <mergeCell ref="A31:U31"/>
    <mergeCell ref="A33:U33"/>
    <mergeCell ref="A35:U35"/>
    <mergeCell ref="A28:U28"/>
    <mergeCell ref="A30:U30"/>
    <mergeCell ref="A65:U65"/>
    <mergeCell ref="A67:U67"/>
    <mergeCell ref="A69:U69"/>
    <mergeCell ref="A39:U39"/>
    <mergeCell ref="A41:U41"/>
    <mergeCell ref="A57:U57"/>
    <mergeCell ref="A61:U61"/>
    <mergeCell ref="A63:U63"/>
    <mergeCell ref="A49:U49"/>
    <mergeCell ref="A51:U51"/>
    <mergeCell ref="A52:U52"/>
    <mergeCell ref="A87:U87"/>
    <mergeCell ref="A99:U99"/>
    <mergeCell ref="A101:U101"/>
    <mergeCell ref="A79:U79"/>
    <mergeCell ref="A81:U81"/>
    <mergeCell ref="A83:U83"/>
    <mergeCell ref="A85:U85"/>
  </mergeCells>
  <phoneticPr fontId="21" type="noConversion"/>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97"/>
  <sheetViews>
    <sheetView topLeftCell="A40" workbookViewId="0">
      <selection activeCell="B23" sqref="B23"/>
    </sheetView>
  </sheetViews>
  <sheetFormatPr baseColWidth="10" defaultColWidth="8.83203125" defaultRowHeight="13" x14ac:dyDescent="0"/>
  <cols>
    <col min="1" max="1" width="42.6640625" style="2" customWidth="1"/>
    <col min="2" max="2" width="26.33203125" style="2" customWidth="1"/>
    <col min="3" max="3" width="25.33203125" style="2" customWidth="1"/>
    <col min="4" max="4" width="4.6640625" style="2" customWidth="1"/>
    <col min="5" max="5" width="51.33203125" style="2" bestFit="1" customWidth="1"/>
    <col min="6" max="8" width="25.6640625" style="2" customWidth="1"/>
    <col min="9" max="9" width="51.33203125" style="2" customWidth="1"/>
    <col min="10" max="11" width="25.6640625" style="2" customWidth="1"/>
    <col min="12" max="16384" width="8.83203125" style="2"/>
  </cols>
  <sheetData>
    <row r="1" spans="1:11" s="14" customFormat="1" ht="24" customHeight="1">
      <c r="A1" s="212" t="s">
        <v>274</v>
      </c>
      <c r="B1" s="212"/>
      <c r="C1" s="213"/>
      <c r="D1" s="213"/>
      <c r="E1" s="213"/>
      <c r="F1" s="213"/>
      <c r="G1" s="213"/>
      <c r="H1" s="94"/>
      <c r="I1" s="43"/>
      <c r="J1" s="43"/>
      <c r="K1" s="43"/>
    </row>
    <row r="2" spans="1:11" s="14" customFormat="1"/>
    <row r="3" spans="1:11" s="14" customFormat="1" ht="18" customHeight="1">
      <c r="A3" s="50" t="s">
        <v>238</v>
      </c>
      <c r="B3" s="214" t="s">
        <v>281</v>
      </c>
      <c r="C3" s="215"/>
      <c r="D3" s="215"/>
      <c r="E3" s="215"/>
      <c r="F3" s="215"/>
      <c r="G3" s="215"/>
      <c r="H3" s="216"/>
      <c r="I3" s="33"/>
      <c r="J3" s="33"/>
      <c r="K3" s="33"/>
    </row>
    <row r="4" spans="1:11" s="14" customFormat="1">
      <c r="A4" s="50" t="s">
        <v>115</v>
      </c>
      <c r="B4" s="217" t="s">
        <v>282</v>
      </c>
      <c r="C4" s="218"/>
      <c r="D4" s="218"/>
      <c r="E4" s="218"/>
      <c r="F4" s="218"/>
      <c r="G4" s="218"/>
      <c r="H4" s="219"/>
      <c r="I4" s="33"/>
      <c r="J4" s="33"/>
      <c r="K4" s="33"/>
    </row>
    <row r="5" spans="1:11" s="14" customFormat="1">
      <c r="A5" s="32"/>
      <c r="B5" s="32"/>
      <c r="C5" s="33"/>
      <c r="D5" s="33"/>
      <c r="E5" s="33"/>
      <c r="F5" s="33"/>
      <c r="G5" s="33"/>
      <c r="H5" s="33"/>
      <c r="I5" s="33"/>
      <c r="J5" s="33"/>
      <c r="K5" s="33"/>
    </row>
    <row r="6" spans="1:11" s="35" customFormat="1" ht="32" customHeight="1">
      <c r="A6" s="34" t="s">
        <v>187</v>
      </c>
      <c r="B6" s="34"/>
      <c r="C6" s="102"/>
      <c r="D6" s="102"/>
      <c r="E6" s="102"/>
      <c r="F6" s="102"/>
      <c r="G6" s="102"/>
      <c r="H6" s="102"/>
      <c r="I6" s="102"/>
      <c r="J6" s="102"/>
      <c r="K6" s="102"/>
    </row>
    <row r="7" spans="1:11" s="14" customFormat="1">
      <c r="A7" s="24"/>
      <c r="B7" s="96" t="s">
        <v>275</v>
      </c>
      <c r="C7" s="103"/>
      <c r="D7" s="33"/>
      <c r="E7" s="221" t="s">
        <v>276</v>
      </c>
      <c r="F7" s="222"/>
      <c r="G7" s="101"/>
      <c r="H7" s="96"/>
      <c r="I7" s="52"/>
      <c r="J7" s="52"/>
      <c r="K7" s="33"/>
    </row>
    <row r="8" spans="1:11" s="14" customFormat="1" ht="39">
      <c r="A8" s="54" t="s">
        <v>188</v>
      </c>
      <c r="B8" s="97" t="s">
        <v>162</v>
      </c>
      <c r="C8" s="98"/>
      <c r="D8" s="33"/>
      <c r="E8" s="91" t="s">
        <v>189</v>
      </c>
      <c r="F8" s="55" t="s">
        <v>1</v>
      </c>
      <c r="G8" s="110" t="s">
        <v>2</v>
      </c>
      <c r="H8" s="97" t="s">
        <v>162</v>
      </c>
      <c r="I8" s="32"/>
      <c r="J8" s="33"/>
      <c r="K8" s="33"/>
    </row>
    <row r="9" spans="1:11" s="14" customFormat="1">
      <c r="A9" s="25" t="s">
        <v>190</v>
      </c>
      <c r="B9" s="25">
        <f>COUNTIF(Lists!T:T,TRUE)</f>
        <v>5</v>
      </c>
      <c r="C9" s="98"/>
      <c r="D9" s="33"/>
      <c r="E9" s="39" t="s">
        <v>191</v>
      </c>
      <c r="F9" s="130"/>
      <c r="G9" s="130"/>
      <c r="H9" s="46">
        <f>SUM('EVENT DELIVERY'!C7:C17)</f>
        <v>0</v>
      </c>
    </row>
    <row r="10" spans="1:11" s="14" customFormat="1">
      <c r="A10" s="25" t="s">
        <v>192</v>
      </c>
      <c r="B10" s="25">
        <f>COUNTA('EVENT DELIVERY'!B7:B17)-'DATA SUMMARY'!B9</f>
        <v>0</v>
      </c>
      <c r="C10" s="98"/>
      <c r="D10" s="33"/>
      <c r="E10" s="39" t="s">
        <v>193</v>
      </c>
      <c r="F10" s="76"/>
      <c r="G10" s="76"/>
      <c r="H10" s="46">
        <f>SUM('EVENT DELIVERY'!D7:D17)</f>
        <v>0</v>
      </c>
    </row>
    <row r="11" spans="1:11">
      <c r="C11" s="51"/>
      <c r="E11" s="40" t="s">
        <v>194</v>
      </c>
      <c r="F11" s="191"/>
      <c r="G11" s="192"/>
      <c r="H11" s="89">
        <f>SUM('EVENT DELIVERY'!E7:E17)</f>
        <v>0</v>
      </c>
    </row>
    <row r="12" spans="1:11">
      <c r="A12" s="53"/>
      <c r="B12" s="58"/>
      <c r="C12" s="51"/>
      <c r="E12" s="40" t="s">
        <v>116</v>
      </c>
      <c r="F12" s="191"/>
      <c r="G12" s="192"/>
      <c r="H12" s="89">
        <f>SUM('EVENT DELIVERY'!F7:F17)</f>
        <v>19</v>
      </c>
    </row>
    <row r="13" spans="1:11">
      <c r="A13" s="53"/>
      <c r="B13" s="53"/>
      <c r="E13" s="40" t="s">
        <v>117</v>
      </c>
      <c r="F13" s="191"/>
      <c r="G13" s="192"/>
      <c r="H13" s="89">
        <f>SUM('EVENT DELIVERY'!G7:G17)</f>
        <v>19</v>
      </c>
      <c r="I13" s="53"/>
      <c r="J13" s="53"/>
    </row>
    <row r="14" spans="1:11">
      <c r="A14" s="53"/>
      <c r="B14" s="53"/>
      <c r="E14" s="40" t="s">
        <v>186</v>
      </c>
      <c r="F14" s="193"/>
      <c r="G14" s="194"/>
      <c r="H14" s="25">
        <f>'EVENT DELIVERY'!J5</f>
        <v>87</v>
      </c>
      <c r="I14" s="53"/>
      <c r="J14" s="53"/>
    </row>
    <row r="15" spans="1:11">
      <c r="E15" s="41"/>
      <c r="F15" s="41"/>
      <c r="G15" s="51"/>
      <c r="I15" s="53"/>
      <c r="J15" s="53"/>
    </row>
    <row r="16" spans="1:11" ht="32" customHeight="1">
      <c r="A16" s="59" t="s">
        <v>71</v>
      </c>
      <c r="E16" s="65" t="s">
        <v>121</v>
      </c>
      <c r="F16" s="41"/>
      <c r="G16" s="51"/>
      <c r="I16" s="53"/>
      <c r="J16" s="53"/>
    </row>
    <row r="17" spans="1:10">
      <c r="A17" s="24"/>
      <c r="B17" s="225" t="s">
        <v>119</v>
      </c>
      <c r="C17" s="226"/>
      <c r="E17" s="24"/>
      <c r="F17" s="225" t="s">
        <v>124</v>
      </c>
      <c r="G17" s="226"/>
      <c r="H17" s="227"/>
      <c r="I17" s="53"/>
      <c r="J17" s="53"/>
    </row>
    <row r="18" spans="1:10" ht="19.5" customHeight="1">
      <c r="A18" s="67" t="s">
        <v>240</v>
      </c>
      <c r="B18" s="56" t="s">
        <v>254</v>
      </c>
      <c r="C18" s="64" t="s">
        <v>120</v>
      </c>
      <c r="E18" s="67" t="s">
        <v>123</v>
      </c>
      <c r="F18" s="56" t="s">
        <v>125</v>
      </c>
      <c r="G18" s="56" t="s">
        <v>126</v>
      </c>
      <c r="H18" s="56" t="s">
        <v>127</v>
      </c>
      <c r="I18" s="53"/>
      <c r="J18" s="53"/>
    </row>
    <row r="19" spans="1:10">
      <c r="A19" s="25" t="s">
        <v>77</v>
      </c>
      <c r="B19" s="25">
        <f>COUNTIF('PROJECT DELIVERY TEAM'!$C$7:$C$16,'DATA SUMMARY'!A19)</f>
        <v>1</v>
      </c>
      <c r="C19" s="25">
        <f>SUMPRODUCT(--('PROJECT DELIVERY TEAM'!$C$7:$C$17='DATA SUMMARY'!A19),'PROJECT DELIVERY TEAM'!$E$7:$E$17)</f>
        <v>20</v>
      </c>
      <c r="E19" s="25" t="s">
        <v>85</v>
      </c>
      <c r="F19" s="25">
        <f>SUMIF('AUDIENCES &amp; PARTICIPANTS'!$B$6:$B$16,"Free*",'AUDIENCES &amp; PARTICIPANTS'!$C$6:$C$16)</f>
        <v>0</v>
      </c>
      <c r="G19" s="25">
        <f>SUMIF('AUDIENCES &amp; PARTICIPANTS'!$B$6:$B$16,"Paid*",'AUDIENCES &amp; PARTICIPANTS'!$C$6:$C$16)</f>
        <v>0</v>
      </c>
      <c r="H19" s="25">
        <f>SUM(F19:G19)</f>
        <v>0</v>
      </c>
    </row>
    <row r="20" spans="1:10">
      <c r="A20" s="25" t="s">
        <v>76</v>
      </c>
      <c r="B20" s="25">
        <f>COUNTIF('PROJECT DELIVERY TEAM'!$C$7:$C$16,'DATA SUMMARY'!A20)</f>
        <v>2</v>
      </c>
      <c r="C20" s="25">
        <f>SUMPRODUCT(--('PROJECT DELIVERY TEAM'!$C$7:$C$17='DATA SUMMARY'!A20),'PROJECT DELIVERY TEAM'!$E$7:$E$17)</f>
        <v>35</v>
      </c>
      <c r="E20" s="25" t="s">
        <v>122</v>
      </c>
      <c r="F20" s="25">
        <f>SUMIF('AUDIENCES &amp; PARTICIPANTS'!$B$6:$B$16,"Free*",'AUDIENCES &amp; PARTICIPANTS'!$D$6:$D$16)</f>
        <v>70</v>
      </c>
      <c r="G20" s="25">
        <f>SUMIF('AUDIENCES &amp; PARTICIPANTS'!$B$6:$B$16,"Paid*",'AUDIENCES &amp; PARTICIPANTS'!$D$6:$D$16)</f>
        <v>0</v>
      </c>
      <c r="H20" s="25">
        <f>SUM(F20:G20)</f>
        <v>70</v>
      </c>
    </row>
    <row r="21" spans="1:10">
      <c r="A21" s="25" t="s">
        <v>257</v>
      </c>
      <c r="B21" s="25">
        <f>COUNTIF('PROJECT DELIVERY TEAM'!$C$7:$C$16,'DATA SUMMARY'!A21)</f>
        <v>0</v>
      </c>
      <c r="C21" s="25">
        <f>SUMPRODUCT(--('PROJECT DELIVERY TEAM'!$C$7:$C$17='DATA SUMMARY'!A21),'PROJECT DELIVERY TEAM'!$E$7:$E$17)</f>
        <v>0</v>
      </c>
      <c r="E21" s="68" t="s">
        <v>128</v>
      </c>
      <c r="F21" s="68">
        <f>SUM(F19:F20)</f>
        <v>70</v>
      </c>
      <c r="G21" s="68">
        <f>SUM(G19:G20)</f>
        <v>0</v>
      </c>
      <c r="H21" s="68">
        <f>SUM(H19:H20)</f>
        <v>70</v>
      </c>
    </row>
    <row r="22" spans="1:10">
      <c r="A22" s="25" t="s">
        <v>258</v>
      </c>
      <c r="B22" s="25">
        <f>COUNTIF('PROJECT DELIVERY TEAM'!$C$7:$C$16,'DATA SUMMARY'!A22)</f>
        <v>0</v>
      </c>
      <c r="C22" s="25">
        <f>SUMPRODUCT(--('PROJECT DELIVERY TEAM'!$C$7:$C$17='DATA SUMMARY'!A22),'PROJECT DELIVERY TEAM'!$E$7:$E$17)</f>
        <v>0</v>
      </c>
      <c r="E22" s="66" t="s">
        <v>258</v>
      </c>
      <c r="F22" s="66"/>
      <c r="G22" s="66"/>
    </row>
    <row r="23" spans="1:10">
      <c r="A23" s="25" t="s">
        <v>78</v>
      </c>
      <c r="B23" s="25">
        <f>COUNTIF('PROJECT DELIVERY TEAM'!$C$7:$C$16,'DATA SUMMARY'!A23)</f>
        <v>0</v>
      </c>
      <c r="C23" s="25">
        <f>SUMPRODUCT(--('PROJECT DELIVERY TEAM'!$C$7:$C$17='DATA SUMMARY'!A23),'PROJECT DELIVERY TEAM'!$E$7:$E$17)</f>
        <v>0</v>
      </c>
      <c r="E23" s="66" t="s">
        <v>259</v>
      </c>
      <c r="F23" s="66"/>
      <c r="G23" s="66"/>
    </row>
    <row r="24" spans="1:10">
      <c r="A24" s="30" t="s">
        <v>160</v>
      </c>
      <c r="B24" s="56" t="s">
        <v>254</v>
      </c>
      <c r="C24" s="64" t="s">
        <v>120</v>
      </c>
      <c r="E24" s="66"/>
      <c r="F24" s="66"/>
      <c r="G24" s="66"/>
    </row>
    <row r="25" spans="1:10">
      <c r="A25" s="25" t="s">
        <v>199</v>
      </c>
      <c r="B25" s="25">
        <f>COUNTIF('PROJECT DELIVERY TEAM'!$D$7:$D$17,'DATA SUMMARY'!A25)</f>
        <v>3</v>
      </c>
      <c r="C25" s="25">
        <f>SUMPRODUCT(--('PROJECT DELIVERY TEAM'!D7:D17='DATA SUMMARY'!A25),'PROJECT DELIVERY TEAM'!$E$7:$E$17)</f>
        <v>55</v>
      </c>
      <c r="E25" s="66"/>
      <c r="F25" s="66"/>
      <c r="G25" s="66"/>
    </row>
    <row r="26" spans="1:10">
      <c r="A26" s="63"/>
      <c r="B26" s="63"/>
      <c r="C26" s="63"/>
      <c r="E26" s="41"/>
      <c r="F26" s="105"/>
    </row>
    <row r="27" spans="1:10" s="16" customFormat="1" ht="32" customHeight="1">
      <c r="A27" s="59" t="s">
        <v>118</v>
      </c>
      <c r="B27" s="60"/>
      <c r="E27" s="61"/>
    </row>
    <row r="28" spans="1:10">
      <c r="A28" s="24"/>
      <c r="B28" s="93" t="s">
        <v>265</v>
      </c>
      <c r="C28" s="183" t="s">
        <v>3</v>
      </c>
      <c r="E28" s="24"/>
      <c r="F28" s="93" t="s">
        <v>265</v>
      </c>
      <c r="G28" s="93" t="s">
        <v>195</v>
      </c>
    </row>
    <row r="29" spans="1:10">
      <c r="A29" s="220" t="s">
        <v>196</v>
      </c>
      <c r="B29" s="220"/>
      <c r="C29" s="220"/>
      <c r="E29" s="220" t="s">
        <v>198</v>
      </c>
      <c r="F29" s="220"/>
      <c r="G29" s="220"/>
    </row>
    <row r="30" spans="1:10">
      <c r="A30" s="47" t="s">
        <v>178</v>
      </c>
      <c r="B30" s="108" t="s">
        <v>185</v>
      </c>
      <c r="C30" s="104">
        <f>COUNTIF('AUDIENCES &amp; PART... - BY TYPE'!$C$7:$C$17,'DATA SUMMARY'!A30)</f>
        <v>0</v>
      </c>
      <c r="E30" s="27" t="s">
        <v>200</v>
      </c>
      <c r="F30" s="25">
        <f>COUNTIF('PROJECT DELIVERY TEAM'!$P$7:$P$17,'DATA SUMMARY'!E30)</f>
        <v>0</v>
      </c>
      <c r="G30" s="25">
        <f>COUNTIF('AUDIENCES &amp; PART... - BY TYPE'!M$7:$M$17,'DATA SUMMARY'!E30)</f>
        <v>9</v>
      </c>
    </row>
    <row r="31" spans="1:10">
      <c r="A31" s="38" t="s">
        <v>179</v>
      </c>
      <c r="B31" s="108" t="s">
        <v>185</v>
      </c>
      <c r="C31" s="104">
        <f>COUNTIF('AUDIENCES &amp; PART... - BY TYPE'!$C$7:$C$17,'DATA SUMMARY'!A31)</f>
        <v>0</v>
      </c>
      <c r="E31" s="27" t="s">
        <v>202</v>
      </c>
      <c r="F31" s="25">
        <f>COUNTIF('PROJECT DELIVERY TEAM'!$P$7:$P$17,'DATA SUMMARY'!E31)</f>
        <v>0</v>
      </c>
      <c r="G31" s="25">
        <f>COUNTIF('AUDIENCES &amp; PART... - BY TYPE'!M$7:$M$17,'DATA SUMMARY'!E31)</f>
        <v>0</v>
      </c>
    </row>
    <row r="32" spans="1:10">
      <c r="A32" s="38" t="s">
        <v>180</v>
      </c>
      <c r="B32" s="108" t="s">
        <v>185</v>
      </c>
      <c r="C32" s="104">
        <f>COUNTIF('AUDIENCES &amp; PART... - BY TYPE'!$C$7:$C$17,'DATA SUMMARY'!A32)</f>
        <v>0</v>
      </c>
      <c r="E32" s="27" t="s">
        <v>204</v>
      </c>
      <c r="F32" s="25">
        <f>COUNTIF('PROJECT DELIVERY TEAM'!$P$7:$P$17,'DATA SUMMARY'!E32)</f>
        <v>0</v>
      </c>
      <c r="G32" s="25">
        <f>COUNTIF('AUDIENCES &amp; PART... - BY TYPE'!M$7:$M$17,'DATA SUMMARY'!E32)</f>
        <v>0</v>
      </c>
    </row>
    <row r="33" spans="1:7">
      <c r="A33" s="38" t="s">
        <v>181</v>
      </c>
      <c r="B33" s="109" t="s">
        <v>185</v>
      </c>
      <c r="C33" s="104">
        <f>COUNTIF('AUDIENCES &amp; PART... - BY TYPE'!$C$7:$C$17,'DATA SUMMARY'!A33)</f>
        <v>7</v>
      </c>
      <c r="E33" s="27" t="s">
        <v>206</v>
      </c>
      <c r="F33" s="25">
        <f>COUNTIF('PROJECT DELIVERY TEAM'!$P$7:$P$17,'DATA SUMMARY'!E33)</f>
        <v>0</v>
      </c>
      <c r="G33" s="25">
        <f>COUNTIF('AUDIENCES &amp; PART... - BY TYPE'!M$7:$M$17,'DATA SUMMARY'!E33)</f>
        <v>0</v>
      </c>
    </row>
    <row r="34" spans="1:7">
      <c r="A34" s="38" t="s">
        <v>207</v>
      </c>
      <c r="B34" s="104">
        <f>COUNTIF('PROJECT DELIVERY TEAM'!$F$7:$F$17,'DATA SUMMARY'!A34)</f>
        <v>0</v>
      </c>
      <c r="C34" s="104">
        <f>COUNTIF('AUDIENCES &amp; PART... - BY TYPE'!$C$7:$C$17,'DATA SUMMARY'!A34)</f>
        <v>2</v>
      </c>
      <c r="E34" s="27" t="s">
        <v>208</v>
      </c>
      <c r="F34" s="25">
        <f>COUNTIF('PROJECT DELIVERY TEAM'!$P$7:$P$17,'DATA SUMMARY'!E34)</f>
        <v>0</v>
      </c>
      <c r="G34" s="25">
        <f>COUNTIF('AUDIENCES &amp; PART... - BY TYPE'!M$7:$M$17,'DATA SUMMARY'!E34)</f>
        <v>0</v>
      </c>
    </row>
    <row r="35" spans="1:7">
      <c r="A35" s="38" t="s">
        <v>169</v>
      </c>
      <c r="B35" s="104">
        <f>COUNTIF('PROJECT DELIVERY TEAM'!$F$7:$F$17,'DATA SUMMARY'!A35)</f>
        <v>0</v>
      </c>
      <c r="C35" s="104">
        <f>COUNTIF('AUDIENCES &amp; PART... - BY TYPE'!$C$7:$C$17,'DATA SUMMARY'!A35)</f>
        <v>0</v>
      </c>
      <c r="E35" s="27" t="s">
        <v>210</v>
      </c>
      <c r="F35" s="25">
        <f>COUNTIF('PROJECT DELIVERY TEAM'!$P$7:$P$17,'DATA SUMMARY'!E35)</f>
        <v>0</v>
      </c>
      <c r="G35" s="25">
        <f>COUNTIF('AUDIENCES &amp; PART... - BY TYPE'!M$7:$M$17,'DATA SUMMARY'!E35)</f>
        <v>0</v>
      </c>
    </row>
    <row r="36" spans="1:7">
      <c r="A36" s="38" t="s">
        <v>212</v>
      </c>
      <c r="B36" s="104">
        <f>COUNTIF('PROJECT DELIVERY TEAM'!$F$7:$F$17,'DATA SUMMARY'!A36)</f>
        <v>0</v>
      </c>
      <c r="C36" s="104">
        <f>COUNTIF('AUDIENCES &amp; PART... - BY TYPE'!$C$7:$C$17,'DATA SUMMARY'!A36)</f>
        <v>0</v>
      </c>
      <c r="E36" s="27" t="s">
        <v>211</v>
      </c>
      <c r="F36" s="25">
        <f>COUNTIF('PROJECT DELIVERY TEAM'!$P$7:$P$17,'DATA SUMMARY'!E36)</f>
        <v>0</v>
      </c>
      <c r="G36" s="25">
        <f>COUNTIF('AUDIENCES &amp; PART... - BY TYPE'!M$7:$M$17,'DATA SUMMARY'!E36)</f>
        <v>0</v>
      </c>
    </row>
    <row r="37" spans="1:7">
      <c r="A37" s="38" t="s">
        <v>215</v>
      </c>
      <c r="B37" s="104">
        <f>COUNTIF('PROJECT DELIVERY TEAM'!$F$7:$F$17,'DATA SUMMARY'!A37)</f>
        <v>0</v>
      </c>
      <c r="C37" s="104">
        <f>COUNTIF('AUDIENCES &amp; PART... - BY TYPE'!$C$7:$C$17,'DATA SUMMARY'!A37)</f>
        <v>0</v>
      </c>
      <c r="E37" s="27" t="s">
        <v>214</v>
      </c>
      <c r="F37" s="25">
        <f>COUNTIF('PROJECT DELIVERY TEAM'!$P$7:$P$17,'DATA SUMMARY'!E37)</f>
        <v>0</v>
      </c>
      <c r="G37" s="25">
        <f>COUNTIF('AUDIENCES &amp; PART... - BY TYPE'!M$7:$M$17,'DATA SUMMARY'!E37)</f>
        <v>0</v>
      </c>
    </row>
    <row r="38" spans="1:7">
      <c r="A38" s="38" t="s">
        <v>170</v>
      </c>
      <c r="B38" s="104">
        <f>COUNTIF('PROJECT DELIVERY TEAM'!$F$7:$F$17,'DATA SUMMARY'!A38)</f>
        <v>0</v>
      </c>
      <c r="C38" s="104">
        <f>COUNTIF('AUDIENCES &amp; PART... - BY TYPE'!$C$7:$C$17,'DATA SUMMARY'!A38)</f>
        <v>0</v>
      </c>
      <c r="E38" s="27" t="s">
        <v>216</v>
      </c>
      <c r="F38" s="25">
        <f>COUNTIF('PROJECT DELIVERY TEAM'!$P$7:$P$17,'DATA SUMMARY'!E38)</f>
        <v>0</v>
      </c>
      <c r="G38" s="25">
        <f>COUNTIF('AUDIENCES &amp; PART... - BY TYPE'!M$7:$M$17,'DATA SUMMARY'!E38)</f>
        <v>0</v>
      </c>
    </row>
    <row r="39" spans="1:7">
      <c r="A39" s="38" t="s">
        <v>171</v>
      </c>
      <c r="B39" s="104">
        <f>COUNTIF('PROJECT DELIVERY TEAM'!$F$7:$F$17,'DATA SUMMARY'!A39)</f>
        <v>0</v>
      </c>
      <c r="C39" s="104">
        <f>COUNTIF('AUDIENCES &amp; PART... - BY TYPE'!$C$7:$C$17,'DATA SUMMARY'!A39)</f>
        <v>0</v>
      </c>
      <c r="E39" s="27" t="s">
        <v>218</v>
      </c>
      <c r="F39" s="25">
        <f>COUNTIF('PROJECT DELIVERY TEAM'!$P$7:$P$17,'DATA SUMMARY'!E39)</f>
        <v>0</v>
      </c>
      <c r="G39" s="25">
        <f>COUNTIF('AUDIENCES &amp; PART... - BY TYPE'!M$7:$M$17,'DATA SUMMARY'!E39)</f>
        <v>0</v>
      </c>
    </row>
    <row r="40" spans="1:7">
      <c r="A40" s="38" t="s">
        <v>172</v>
      </c>
      <c r="B40" s="104">
        <f>COUNTIF('PROJECT DELIVERY TEAM'!$F$7:$F$17,'DATA SUMMARY'!A40)</f>
        <v>2</v>
      </c>
      <c r="C40" s="104">
        <f>COUNTIF('AUDIENCES &amp; PART... - BY TYPE'!$C$7:$C$17,'DATA SUMMARY'!A40)</f>
        <v>0</v>
      </c>
      <c r="E40" s="27" t="s">
        <v>220</v>
      </c>
      <c r="F40" s="25">
        <f>COUNTIF('PROJECT DELIVERY TEAM'!$P$7:$P$17,'DATA SUMMARY'!E40)</f>
        <v>0</v>
      </c>
      <c r="G40" s="25">
        <f>COUNTIF('AUDIENCES &amp; PART... - BY TYPE'!M$7:$M$17,'DATA SUMMARY'!E40)</f>
        <v>0</v>
      </c>
    </row>
    <row r="41" spans="1:7">
      <c r="A41" s="38" t="s">
        <v>173</v>
      </c>
      <c r="B41" s="104">
        <f>COUNTIF('PROJECT DELIVERY TEAM'!$F$7:$F$17,'DATA SUMMARY'!A41)</f>
        <v>1</v>
      </c>
      <c r="C41" s="104">
        <f>COUNTIF('AUDIENCES &amp; PART... - BY TYPE'!$C$7:$C$17,'DATA SUMMARY'!A41)</f>
        <v>0</v>
      </c>
      <c r="E41" s="27" t="s">
        <v>223</v>
      </c>
      <c r="F41" s="25">
        <f>COUNTIF('PROJECT DELIVERY TEAM'!$P$7:$P$17,'DATA SUMMARY'!E41)</f>
        <v>0</v>
      </c>
      <c r="G41" s="25">
        <f>COUNTIF('AUDIENCES &amp; PART... - BY TYPE'!M$7:$M$17,'DATA SUMMARY'!E41)</f>
        <v>0</v>
      </c>
    </row>
    <row r="42" spans="1:7">
      <c r="A42" s="38" t="s">
        <v>174</v>
      </c>
      <c r="B42" s="104">
        <f>COUNTIF('PROJECT DELIVERY TEAM'!$F$7:$F$17,'DATA SUMMARY'!A42)</f>
        <v>0</v>
      </c>
      <c r="C42" s="104">
        <f>COUNTIF('AUDIENCES &amp; PART... - BY TYPE'!$C$7:$C$17,'DATA SUMMARY'!A42)</f>
        <v>0</v>
      </c>
      <c r="E42" s="27" t="s">
        <v>224</v>
      </c>
      <c r="F42" s="25">
        <f>COUNTIF('PROJECT DELIVERY TEAM'!$P$7:$P$17,'DATA SUMMARY'!E42)</f>
        <v>0</v>
      </c>
      <c r="G42" s="25">
        <f>COUNTIF('AUDIENCES &amp; PART... - BY TYPE'!M$7:$M$17,'DATA SUMMARY'!E42)</f>
        <v>0</v>
      </c>
    </row>
    <row r="43" spans="1:7">
      <c r="A43" s="38" t="s">
        <v>175</v>
      </c>
      <c r="B43" s="104">
        <f>COUNTIF('PROJECT DELIVERY TEAM'!$F$7:$F$17,'DATA SUMMARY'!A43)</f>
        <v>0</v>
      </c>
      <c r="C43" s="104">
        <f>COUNTIF('AUDIENCES &amp; PART... - BY TYPE'!$C$7:$C$17,'DATA SUMMARY'!A43)</f>
        <v>0</v>
      </c>
      <c r="E43" s="27" t="s">
        <v>226</v>
      </c>
      <c r="F43" s="25">
        <f>COUNTIF('PROJECT DELIVERY TEAM'!$P$7:$P$17,'DATA SUMMARY'!E43)</f>
        <v>0</v>
      </c>
      <c r="G43" s="25">
        <f>COUNTIF('AUDIENCES &amp; PART... - BY TYPE'!M$7:$M$17,'DATA SUMMARY'!E43)</f>
        <v>0</v>
      </c>
    </row>
    <row r="44" spans="1:7">
      <c r="A44" s="38" t="s">
        <v>219</v>
      </c>
      <c r="B44" s="104">
        <f>COUNTIF('PROJECT DELIVERY TEAM'!$F$7:$F$17,'DATA SUMMARY'!A44)</f>
        <v>0</v>
      </c>
      <c r="C44" s="104">
        <f>COUNTIF('AUDIENCES &amp; PART... - BY TYPE'!$C$7:$C$17,'DATA SUMMARY'!A44)</f>
        <v>0</v>
      </c>
      <c r="E44" s="27" t="s">
        <v>228</v>
      </c>
      <c r="F44" s="25">
        <f>COUNTIF('PROJECT DELIVERY TEAM'!$P$7:$P$17,'DATA SUMMARY'!E44)</f>
        <v>0</v>
      </c>
      <c r="G44" s="25">
        <f>COUNTIF('AUDIENCES &amp; PART... - BY TYPE'!M$7:$M$17,'DATA SUMMARY'!E44)</f>
        <v>0</v>
      </c>
    </row>
    <row r="45" spans="1:7">
      <c r="A45" s="38" t="s">
        <v>221</v>
      </c>
      <c r="B45" s="104">
        <f>COUNTIF('PROJECT DELIVERY TEAM'!$F$7:$F$17,'DATA SUMMARY'!A45)</f>
        <v>0</v>
      </c>
      <c r="C45" s="104">
        <f>COUNTIF('AUDIENCES &amp; PART... - BY TYPE'!$C$7:$C$17,'DATA SUMMARY'!A45)</f>
        <v>0</v>
      </c>
      <c r="E45" s="27" t="s">
        <v>231</v>
      </c>
      <c r="F45" s="25">
        <f>COUNTIF('PROJECT DELIVERY TEAM'!$P$7:$P$17,'DATA SUMMARY'!E45)</f>
        <v>0</v>
      </c>
      <c r="G45" s="25">
        <f>COUNTIF('AUDIENCES &amp; PART... - BY TYPE'!M$7:$M$17,'DATA SUMMARY'!E45)</f>
        <v>0</v>
      </c>
    </row>
    <row r="46" spans="1:7">
      <c r="A46" s="38" t="s">
        <v>176</v>
      </c>
      <c r="B46" s="104">
        <f>COUNTIF('PROJECT DELIVERY TEAM'!$F$7:$F$17,'DATA SUMMARY'!A46)</f>
        <v>0</v>
      </c>
      <c r="C46" s="104">
        <f>COUNTIF('AUDIENCES &amp; PART... - BY TYPE'!$C$7:$C$17,'DATA SUMMARY'!A46)</f>
        <v>0</v>
      </c>
      <c r="E46" s="27" t="s">
        <v>233</v>
      </c>
      <c r="F46" s="25">
        <f>COUNTIF('PROJECT DELIVERY TEAM'!$P$7:$P$17,'DATA SUMMARY'!E46)</f>
        <v>0</v>
      </c>
      <c r="G46" s="25">
        <f>COUNTIF('AUDIENCES &amp; PART... - BY TYPE'!M$7:$M$17,'DATA SUMMARY'!E46)</f>
        <v>0</v>
      </c>
    </row>
    <row r="47" spans="1:7">
      <c r="A47" s="38" t="s">
        <v>177</v>
      </c>
      <c r="B47" s="104">
        <f>COUNTIF('PROJECT DELIVERY TEAM'!$F$7:$F$17,'DATA SUMMARY'!A47)</f>
        <v>0</v>
      </c>
      <c r="C47" s="104">
        <f>COUNTIF('AUDIENCES &amp; PART... - BY TYPE'!$C$7:$C$17,'DATA SUMMARY'!A47)</f>
        <v>0</v>
      </c>
      <c r="E47" s="27" t="s">
        <v>235</v>
      </c>
      <c r="F47" s="25">
        <f>COUNTIF('PROJECT DELIVERY TEAM'!$P$7:$P$17,'DATA SUMMARY'!E47)</f>
        <v>0</v>
      </c>
      <c r="G47" s="25">
        <f>COUNTIF('AUDIENCES &amp; PART... - BY TYPE'!M$7:$M$17,'DATA SUMMARY'!E47)</f>
        <v>0</v>
      </c>
    </row>
    <row r="48" spans="1:7">
      <c r="A48" s="38" t="s">
        <v>203</v>
      </c>
      <c r="B48" s="104">
        <f>COUNTIF('PROJECT DELIVERY TEAM'!$F$7:$F$17,'DATA SUMMARY'!A48)</f>
        <v>0</v>
      </c>
      <c r="C48" s="104">
        <f>COUNTIF('AUDIENCES &amp; PART... - BY TYPE'!$C$7:$C$17,'DATA SUMMARY'!A48)</f>
        <v>0</v>
      </c>
      <c r="E48" s="25" t="s">
        <v>203</v>
      </c>
      <c r="F48" s="25">
        <f>COUNTIF('PROJECT DELIVERY TEAM'!$P$7:$P$17,'DATA SUMMARY'!E48)</f>
        <v>0</v>
      </c>
      <c r="G48" s="25">
        <f>COUNTIF('AUDIENCES &amp; PART... - BY TYPE'!M$7:$M$17,'DATA SUMMARY'!E48)</f>
        <v>0</v>
      </c>
    </row>
    <row r="49" spans="1:7">
      <c r="A49" s="223" t="s">
        <v>227</v>
      </c>
      <c r="B49" s="224"/>
      <c r="C49" s="224"/>
    </row>
    <row r="50" spans="1:7">
      <c r="A50" s="25" t="s">
        <v>229</v>
      </c>
      <c r="B50" s="25">
        <f>COUNTIF('PROJECT DELIVERY TEAM'!$G$7:$G$17,A50)</f>
        <v>2</v>
      </c>
      <c r="C50" s="25">
        <f>COUNTIF('AUDIENCES &amp; PART... - BY TYPE'!$D$7:$D$17,'DATA SUMMARY'!A50)</f>
        <v>4</v>
      </c>
      <c r="E50" s="24"/>
      <c r="F50" s="93" t="s">
        <v>265</v>
      </c>
      <c r="G50" s="93" t="s">
        <v>195</v>
      </c>
    </row>
    <row r="51" spans="1:7">
      <c r="A51" s="25" t="s">
        <v>232</v>
      </c>
      <c r="B51" s="25">
        <f>COUNTIF('PROJECT DELIVERY TEAM'!$G$7:$G$17,A51)</f>
        <v>1</v>
      </c>
      <c r="C51" s="25">
        <f>COUNTIF('AUDIENCES &amp; PART... - BY TYPE'!$D$7:$D$17,'DATA SUMMARY'!A51)</f>
        <v>5</v>
      </c>
      <c r="E51" s="30" t="s">
        <v>188</v>
      </c>
      <c r="F51" s="30"/>
      <c r="G51" s="30"/>
    </row>
    <row r="52" spans="1:7">
      <c r="A52" s="25" t="s">
        <v>234</v>
      </c>
      <c r="B52" s="25">
        <f>COUNTIF('PROJECT DELIVERY TEAM'!$G$7:$G$17,A52)</f>
        <v>0</v>
      </c>
      <c r="C52" s="25">
        <f>COUNTIF('AUDIENCES &amp; PART... - BY TYPE'!$D$7:$D$17,'DATA SUMMARY'!A52)</f>
        <v>0</v>
      </c>
      <c r="E52" s="25" t="s">
        <v>190</v>
      </c>
      <c r="F52" s="25">
        <f>COUNTIF(Lists!U:U,TRUE)</f>
        <v>0</v>
      </c>
      <c r="G52" s="25">
        <f>COUNTIF(Lists!V:V,TRUE)</f>
        <v>9</v>
      </c>
    </row>
    <row r="53" spans="1:7">
      <c r="A53" s="25" t="s">
        <v>236</v>
      </c>
      <c r="B53" s="25">
        <f>COUNTIF('PROJECT DELIVERY TEAM'!$G$7:$G$17,A53)</f>
        <v>0</v>
      </c>
      <c r="C53" s="25">
        <f>COUNTIF('AUDIENCES &amp; PART... - BY TYPE'!$D$7:$D$17,'DATA SUMMARY'!A53)</f>
        <v>0</v>
      </c>
      <c r="E53" s="25" t="s">
        <v>192</v>
      </c>
      <c r="F53" s="25">
        <f>COUNTA('PROJECT DELIVERY TEAM'!B7:B17)-F52</f>
        <v>3</v>
      </c>
      <c r="G53" s="25">
        <f>COUNTA('AUDIENCES &amp; PART... - BY TYPE'!$B$7:$B$17)-G52</f>
        <v>0</v>
      </c>
    </row>
    <row r="54" spans="1:7">
      <c r="A54" s="25" t="s">
        <v>203</v>
      </c>
      <c r="B54" s="25">
        <f>COUNTIF('PROJECT DELIVERY TEAM'!$G$7:$G$17,A54)</f>
        <v>0</v>
      </c>
      <c r="C54" s="25">
        <f>COUNTIF('AUDIENCES &amp; PART... - BY TYPE'!$D$7:$D$17,'DATA SUMMARY'!A54)</f>
        <v>0</v>
      </c>
    </row>
    <row r="55" spans="1:7">
      <c r="A55" s="220" t="s">
        <v>197</v>
      </c>
      <c r="B55" s="220"/>
      <c r="C55" s="220"/>
      <c r="E55" s="106"/>
      <c r="F55" s="93"/>
    </row>
    <row r="56" spans="1:7">
      <c r="A56" s="25" t="s">
        <v>199</v>
      </c>
      <c r="B56" s="25">
        <f>COUNTIF('PROJECT DELIVERY TEAM'!$H$7:$H$17,'DATA SUMMARY'!A56)</f>
        <v>0</v>
      </c>
      <c r="C56" s="25">
        <f>COUNTIF('AUDIENCES &amp; PART... - BY TYPE'!$E$7:$E$17,'DATA SUMMARY'!A56)</f>
        <v>0</v>
      </c>
      <c r="E56" s="92"/>
      <c r="F56" s="92"/>
    </row>
    <row r="57" spans="1:7">
      <c r="A57" s="25" t="s">
        <v>201</v>
      </c>
      <c r="B57" s="25">
        <f>COUNTIF('PROJECT DELIVERY TEAM'!$H$7:$H$17,'DATA SUMMARY'!A57)</f>
        <v>3</v>
      </c>
      <c r="C57" s="25">
        <f>COUNTIF('AUDIENCES &amp; PART... - BY TYPE'!$E$7:$E$17,'DATA SUMMARY'!A57)</f>
        <v>5</v>
      </c>
      <c r="E57" s="25" t="s">
        <v>155</v>
      </c>
      <c r="F57" s="89">
        <f>SUM('ONLINE ENGAGEMENT'!C10:C20)</f>
        <v>168</v>
      </c>
    </row>
    <row r="58" spans="1:7">
      <c r="A58" s="25" t="s">
        <v>203</v>
      </c>
      <c r="B58" s="25">
        <f>COUNTIF('PROJECT DELIVERY TEAM'!$H$7:$H$17,'DATA SUMMARY'!A58)</f>
        <v>0</v>
      </c>
      <c r="C58" s="25">
        <f>COUNTIF('AUDIENCES &amp; PART... - BY TYPE'!$E$7:$E$17,'DATA SUMMARY'!A58)</f>
        <v>0</v>
      </c>
      <c r="E58" s="25" t="s">
        <v>156</v>
      </c>
      <c r="F58" s="89">
        <f>SUM('ONLINE ENGAGEMENT'!D10:D20)</f>
        <v>428</v>
      </c>
    </row>
    <row r="59" spans="1:7">
      <c r="A59" s="220" t="s">
        <v>205</v>
      </c>
      <c r="B59" s="220"/>
      <c r="C59" s="220"/>
      <c r="E59" s="26" t="s">
        <v>157</v>
      </c>
      <c r="F59" s="90">
        <f>(F58-F57)/F57</f>
        <v>1.5476190476190477</v>
      </c>
    </row>
    <row r="60" spans="1:7">
      <c r="A60" s="25" t="s">
        <v>199</v>
      </c>
      <c r="B60" s="25">
        <f>COUNTIF('PROJECT DELIVERY TEAM'!$I$7:$I$17,'DATA SUMMARY'!A60)</f>
        <v>0</v>
      </c>
      <c r="C60" s="25">
        <f>COUNTIF('AUDIENCES &amp; PART... - BY TYPE'!$F$7:$F$17,'DATA SUMMARY'!A60)</f>
        <v>4</v>
      </c>
      <c r="E60" s="26" t="s">
        <v>158</v>
      </c>
      <c r="F60" s="89">
        <f>SUM('ONLINE ENGAGEMENT'!F10:F20)</f>
        <v>14258</v>
      </c>
    </row>
    <row r="61" spans="1:7">
      <c r="A61" s="92" t="s">
        <v>209</v>
      </c>
      <c r="B61" s="92"/>
      <c r="C61" s="92"/>
      <c r="E61" s="25" t="s">
        <v>159</v>
      </c>
      <c r="F61" s="89">
        <f>SUM('ONLINE ENGAGEMENT'!G10:G20)</f>
        <v>983</v>
      </c>
    </row>
    <row r="62" spans="1:7">
      <c r="A62" s="25" t="s">
        <v>199</v>
      </c>
      <c r="B62" s="25">
        <f>COUNTIF('PROJECT DELIVERY TEAM'!$J$7:$J$17,'DATA SUMMARY'!A62)</f>
        <v>0</v>
      </c>
      <c r="C62" s="25">
        <f>COUNTIF('AUDIENCES &amp; PART... - BY TYPE'!$G$7:$G$17,'DATA SUMMARY'!A62)</f>
        <v>0</v>
      </c>
    </row>
    <row r="63" spans="1:7">
      <c r="A63" s="92" t="s">
        <v>213</v>
      </c>
      <c r="B63" s="92"/>
      <c r="C63" s="92"/>
    </row>
    <row r="64" spans="1:7">
      <c r="A64" s="25" t="s">
        <v>199</v>
      </c>
      <c r="B64" s="25">
        <f>COUNTIF('PROJECT DELIVERY TEAM'!$K$7:$K$17,'DATA SUMMARY'!A64)</f>
        <v>0</v>
      </c>
      <c r="C64" s="25">
        <f>COUNTIF('AUDIENCES &amp; PART... - BY TYPE'!$H$7:$H$17,'DATA SUMMARY'!A64)</f>
        <v>0</v>
      </c>
    </row>
    <row r="65" spans="1:3">
      <c r="A65" s="92" t="s">
        <v>217</v>
      </c>
      <c r="B65" s="92"/>
      <c r="C65" s="92"/>
    </row>
    <row r="66" spans="1:3">
      <c r="A66" s="25" t="s">
        <v>199</v>
      </c>
      <c r="B66" s="25">
        <f>COUNTIF('PROJECT DELIVERY TEAM'!$L$7:$L$17,'DATA SUMMARY'!A66)</f>
        <v>0</v>
      </c>
      <c r="C66" s="25">
        <f>COUNTIF('AUDIENCES &amp; PART... - BY TYPE'!$I$7:$I$17,'DATA SUMMARY'!A66)</f>
        <v>0</v>
      </c>
    </row>
    <row r="67" spans="1:3">
      <c r="A67" s="92" t="s">
        <v>222</v>
      </c>
      <c r="B67" s="92"/>
      <c r="C67" s="92"/>
    </row>
    <row r="68" spans="1:3">
      <c r="A68" s="25" t="s">
        <v>199</v>
      </c>
      <c r="B68" s="25">
        <f>COUNTIF('PROJECT DELIVERY TEAM'!$M$7:$M$17,'DATA SUMMARY'!A68)</f>
        <v>0</v>
      </c>
      <c r="C68" s="25">
        <f>COUNTIF('AUDIENCES &amp; PART... - BY TYPE'!$J$7:$J$17,'DATA SUMMARY'!A68)</f>
        <v>0</v>
      </c>
    </row>
    <row r="69" spans="1:3">
      <c r="A69" s="92" t="s">
        <v>225</v>
      </c>
      <c r="B69" s="92"/>
      <c r="C69" s="92"/>
    </row>
    <row r="70" spans="1:3">
      <c r="A70" s="25" t="s">
        <v>199</v>
      </c>
      <c r="B70" s="25">
        <f>COUNTIF('PROJECT DELIVERY TEAM'!$N$7:$N$17,'DATA SUMMARY'!A70)</f>
        <v>0</v>
      </c>
      <c r="C70" s="25">
        <f>COUNTIF('AUDIENCES &amp; PART... - BY TYPE'!$K$7:$K$17,'DATA SUMMARY'!A70)</f>
        <v>0</v>
      </c>
    </row>
    <row r="71" spans="1:3">
      <c r="A71" s="92" t="s">
        <v>230</v>
      </c>
      <c r="B71" s="92"/>
      <c r="C71" s="92"/>
    </row>
    <row r="72" spans="1:3">
      <c r="A72" s="25" t="s">
        <v>199</v>
      </c>
      <c r="B72" s="25">
        <f>COUNTIF('PROJECT DELIVERY TEAM'!$O$7:$O$17,'DATA SUMMARY'!A72)</f>
        <v>0</v>
      </c>
      <c r="C72" s="25">
        <f>COUNTIF('AUDIENCES &amp; PART... - BY TYPE'!$L$7:$L$17,'DATA SUMMARY'!A72)</f>
        <v>0</v>
      </c>
    </row>
    <row r="73" spans="1:3">
      <c r="A73" s="51"/>
      <c r="B73" s="51"/>
      <c r="C73" s="51"/>
    </row>
    <row r="74" spans="1:3" ht="17">
      <c r="A74" s="69" t="s">
        <v>154</v>
      </c>
      <c r="B74" s="51"/>
      <c r="C74" s="51"/>
    </row>
    <row r="75" spans="1:3">
      <c r="A75" s="124"/>
      <c r="B75" s="119"/>
      <c r="C75" s="127"/>
    </row>
    <row r="76" spans="1:3" ht="17">
      <c r="A76" s="125" t="s">
        <v>64</v>
      </c>
      <c r="B76" s="128">
        <f>'ONLINE ENGAGEMENT'!B4</f>
        <v>0</v>
      </c>
      <c r="C76" s="126"/>
    </row>
    <row r="77" spans="1:3" ht="17">
      <c r="A77" s="125" t="s">
        <v>65</v>
      </c>
      <c r="B77" s="128">
        <f>'ONLINE ENGAGEMENT'!C4</f>
        <v>0</v>
      </c>
      <c r="C77" s="126"/>
    </row>
    <row r="79" spans="1:3" ht="25" customHeight="1">
      <c r="A79" s="69" t="s">
        <v>141</v>
      </c>
    </row>
    <row r="80" spans="1:3">
      <c r="A80" s="24"/>
      <c r="B80" s="93"/>
      <c r="C80" s="107"/>
    </row>
    <row r="81" spans="1:3">
      <c r="A81" s="54" t="s">
        <v>188</v>
      </c>
      <c r="B81" s="55" t="s">
        <v>165</v>
      </c>
      <c r="C81" s="95" t="s">
        <v>14</v>
      </c>
    </row>
    <row r="82" spans="1:3">
      <c r="A82" s="25" t="s">
        <v>190</v>
      </c>
      <c r="B82" s="57">
        <f>COUNTIFS(Lists!W:W,TRUE)</f>
        <v>1</v>
      </c>
      <c r="C82" s="57">
        <f>COUNTIFS(Lists!X:X,TRUE)</f>
        <v>0</v>
      </c>
    </row>
    <row r="83" spans="1:3">
      <c r="A83" s="25" t="s">
        <v>192</v>
      </c>
      <c r="B83" s="57">
        <f>COUNTIFS(Lists!Y:Y,TRUE)</f>
        <v>0</v>
      </c>
      <c r="C83" s="57">
        <f>COUNTIFS(Lists!Z:Z,TRUE)</f>
        <v>1</v>
      </c>
    </row>
    <row r="84" spans="1:3">
      <c r="A84" s="70" t="s">
        <v>142</v>
      </c>
      <c r="B84" s="70"/>
      <c r="C84" s="99"/>
    </row>
    <row r="85" spans="1:3">
      <c r="A85" s="25" t="s">
        <v>130</v>
      </c>
      <c r="B85" s="57">
        <f>COUNTIF(Lists!AA:AA,TRUE)</f>
        <v>1</v>
      </c>
      <c r="C85" s="57">
        <f>COUNTIF(Lists!AF:AF,TRUE)</f>
        <v>0</v>
      </c>
    </row>
    <row r="86" spans="1:3">
      <c r="A86" s="25" t="s">
        <v>131</v>
      </c>
      <c r="B86" s="57">
        <f>COUNTIF(Lists!AB:AB,TRUE)</f>
        <v>0</v>
      </c>
      <c r="C86" s="57">
        <f>COUNTIF(Lists!AG:AG,TRUE)</f>
        <v>0</v>
      </c>
    </row>
    <row r="87" spans="1:3">
      <c r="A87" s="25" t="s">
        <v>132</v>
      </c>
      <c r="B87" s="57">
        <f>COUNTIF(Lists!AC:AC,TRUE)</f>
        <v>0</v>
      </c>
      <c r="C87" s="57">
        <f>COUNTIF(Lists!AH:AH,TRUE)</f>
        <v>0</v>
      </c>
    </row>
    <row r="88" spans="1:3">
      <c r="A88" s="25" t="s">
        <v>133</v>
      </c>
      <c r="B88" s="57">
        <f>COUNTIF(Lists!AD:AD,TRUE)</f>
        <v>0</v>
      </c>
      <c r="C88" s="57">
        <f>COUNTIF(Lists!AI:AI,TRUE)</f>
        <v>1</v>
      </c>
    </row>
    <row r="89" spans="1:3">
      <c r="A89" s="25" t="s">
        <v>134</v>
      </c>
      <c r="B89" s="57">
        <f>COUNTIF(Lists!AE:AE,TRUE)</f>
        <v>0</v>
      </c>
      <c r="C89" s="57">
        <f>COUNTIF(Lists!AJ:AJ,TRUE)</f>
        <v>0</v>
      </c>
    </row>
    <row r="90" spans="1:3">
      <c r="A90" s="70" t="s">
        <v>164</v>
      </c>
      <c r="B90" s="70"/>
      <c r="C90" s="99"/>
    </row>
    <row r="91" spans="1:3">
      <c r="A91" s="25" t="s">
        <v>136</v>
      </c>
      <c r="B91" s="57">
        <f>COUNTIF(Lists!AK:AK,TRUE)</f>
        <v>0</v>
      </c>
      <c r="C91" s="57">
        <f>COUNTIF(Lists!AR:AR,TRUE)</f>
        <v>1</v>
      </c>
    </row>
    <row r="92" spans="1:3">
      <c r="A92" s="25" t="s">
        <v>137</v>
      </c>
      <c r="B92" s="57">
        <f>COUNTIF(Lists!AL:AL,TRUE)</f>
        <v>0</v>
      </c>
      <c r="C92" s="57">
        <f>COUNTIF(Lists!AS:AS,TRUE)</f>
        <v>0</v>
      </c>
    </row>
    <row r="93" spans="1:3">
      <c r="A93" s="25" t="s">
        <v>138</v>
      </c>
      <c r="B93" s="57">
        <f>COUNTIF(Lists!AM:AM,TRUE)</f>
        <v>0</v>
      </c>
      <c r="C93" s="57">
        <f>COUNTIF(Lists!AT:AT,TRUE)</f>
        <v>0</v>
      </c>
    </row>
    <row r="94" spans="1:3">
      <c r="A94" s="25" t="s">
        <v>139</v>
      </c>
      <c r="B94" s="57">
        <f>COUNTIF(Lists!AN:AN,TRUE)</f>
        <v>0</v>
      </c>
      <c r="C94" s="57">
        <f>COUNTIF(Lists!AU:AU,TRUE)</f>
        <v>0</v>
      </c>
    </row>
    <row r="95" spans="1:3">
      <c r="A95" s="25" t="s">
        <v>161</v>
      </c>
      <c r="B95" s="57">
        <f>COUNTIF(Lists!AO:AO,TRUE)</f>
        <v>0</v>
      </c>
      <c r="C95" s="57">
        <f>COUNTIF(Lists!AV:AV,TRUE)</f>
        <v>0</v>
      </c>
    </row>
    <row r="96" spans="1:3">
      <c r="A96" s="25" t="s">
        <v>140</v>
      </c>
      <c r="B96" s="57">
        <f>COUNTIF(Lists!AP:AP,TRUE)</f>
        <v>1</v>
      </c>
      <c r="C96" s="57">
        <f>COUNTIF(Lists!AW:AW,TRUE)</f>
        <v>0</v>
      </c>
    </row>
    <row r="97" spans="1:3">
      <c r="A97" s="25" t="s">
        <v>236</v>
      </c>
      <c r="B97" s="57">
        <f>COUNTIF(Lists!AQ:AQ,TRUE)</f>
        <v>0</v>
      </c>
      <c r="C97" s="57">
        <f>COUNTIF(Lists!AX:AX,TRUE)</f>
        <v>0</v>
      </c>
    </row>
  </sheetData>
  <sheetProtection algorithmName="SHA-512" hashValue="erQ4SlzuFHQzcQU5HzUBRkfedvXeWADG4+idKRwroz0vrM3N/mY9psNxCvuMYT9dXjH0trz2aY4L8rqHL2H0vw==" saltValue="rZkJLpHHq/nGCN3sO5VMdQ==" spinCount="100000" sheet="1" objects="1" scenarios="1"/>
  <mergeCells count="11">
    <mergeCell ref="A1:G1"/>
    <mergeCell ref="B3:H3"/>
    <mergeCell ref="B4:H4"/>
    <mergeCell ref="A59:C59"/>
    <mergeCell ref="E7:F7"/>
    <mergeCell ref="E29:G29"/>
    <mergeCell ref="A29:C29"/>
    <mergeCell ref="A49:C49"/>
    <mergeCell ref="B17:C17"/>
    <mergeCell ref="F17:H17"/>
    <mergeCell ref="A55:C55"/>
  </mergeCells>
  <phoneticPr fontId="21" type="noConversion"/>
  <pageMargins left="0.7" right="0.7" top="0.75" bottom="0.75" header="0.3" footer="0.3"/>
  <ignoredErrors>
    <ignoredError sqref="H13 H9" formulaRange="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7"/>
  <sheetViews>
    <sheetView zoomScale="90" zoomScaleNormal="90" zoomScalePageLayoutView="90" workbookViewId="0">
      <selection activeCell="B7" sqref="B7"/>
    </sheetView>
  </sheetViews>
  <sheetFormatPr baseColWidth="10" defaultColWidth="8.83203125" defaultRowHeight="13" x14ac:dyDescent="0"/>
  <cols>
    <col min="1" max="1" width="35.6640625" style="137" customWidth="1"/>
    <col min="2" max="2" width="17.33203125" style="137" customWidth="1"/>
    <col min="3" max="7" width="23.6640625" style="137" customWidth="1"/>
    <col min="8" max="8" width="5.33203125" style="137" customWidth="1"/>
    <col min="9" max="9" width="28.1640625" style="137" customWidth="1"/>
    <col min="10" max="10" width="22" style="137" customWidth="1"/>
    <col min="11" max="16384" width="8.83203125" style="137"/>
  </cols>
  <sheetData>
    <row r="1" spans="1:10" s="134" customFormat="1" ht="25" customHeight="1">
      <c r="A1" s="228" t="s">
        <v>72</v>
      </c>
      <c r="B1" s="228"/>
      <c r="C1" s="228"/>
      <c r="D1" s="228"/>
      <c r="E1" s="228"/>
      <c r="F1" s="228"/>
      <c r="G1" s="228"/>
    </row>
    <row r="3" spans="1:10" ht="65">
      <c r="A3" s="135" t="s">
        <v>255</v>
      </c>
      <c r="B3" s="136" t="s">
        <v>237</v>
      </c>
      <c r="C3" s="185" t="s">
        <v>37</v>
      </c>
      <c r="D3" s="136" t="s">
        <v>38</v>
      </c>
      <c r="E3" s="136" t="s">
        <v>39</v>
      </c>
      <c r="F3" s="136" t="s">
        <v>40</v>
      </c>
      <c r="G3" s="184" t="s">
        <v>0</v>
      </c>
    </row>
    <row r="4" spans="1:10">
      <c r="A4" s="178"/>
      <c r="B4" s="179"/>
      <c r="C4" s="179" t="s">
        <v>162</v>
      </c>
      <c r="D4" s="179" t="s">
        <v>162</v>
      </c>
      <c r="E4" s="179" t="s">
        <v>162</v>
      </c>
      <c r="F4" s="179" t="s">
        <v>162</v>
      </c>
      <c r="G4" s="179" t="s">
        <v>162</v>
      </c>
      <c r="I4" s="140" t="s">
        <v>184</v>
      </c>
      <c r="J4" s="138" t="s">
        <v>183</v>
      </c>
    </row>
    <row r="5" spans="1:10">
      <c r="A5" s="180" t="s">
        <v>6</v>
      </c>
      <c r="B5" s="181"/>
      <c r="C5" s="181"/>
      <c r="D5" s="181"/>
      <c r="E5" s="181"/>
      <c r="F5" s="181"/>
      <c r="G5" s="182"/>
      <c r="I5" s="133" t="s">
        <v>182</v>
      </c>
      <c r="J5" s="130">
        <v>87</v>
      </c>
    </row>
    <row r="6" spans="1:10" s="143" customFormat="1">
      <c r="A6" s="176" t="s">
        <v>74</v>
      </c>
      <c r="B6" s="176" t="s">
        <v>75</v>
      </c>
      <c r="C6" s="177">
        <v>1</v>
      </c>
      <c r="D6" s="177">
        <v>3</v>
      </c>
      <c r="E6" s="177">
        <v>5</v>
      </c>
      <c r="F6" s="177">
        <v>1</v>
      </c>
      <c r="G6" s="177">
        <v>5</v>
      </c>
      <c r="I6" s="186"/>
      <c r="J6" s="187"/>
    </row>
    <row r="7" spans="1:10" s="83" customFormat="1">
      <c r="A7" s="142" t="s">
        <v>287</v>
      </c>
      <c r="B7" s="130" t="s">
        <v>286</v>
      </c>
      <c r="C7" s="76"/>
      <c r="D7" s="76"/>
      <c r="E7" s="76"/>
      <c r="F7" s="76">
        <v>15</v>
      </c>
      <c r="G7" s="76">
        <v>15</v>
      </c>
      <c r="I7" s="188"/>
      <c r="J7" s="188"/>
    </row>
    <row r="8" spans="1:10" s="83" customFormat="1">
      <c r="A8" s="142" t="s">
        <v>283</v>
      </c>
      <c r="B8" s="130" t="s">
        <v>288</v>
      </c>
      <c r="C8" s="76"/>
      <c r="D8" s="76"/>
      <c r="E8" s="76"/>
      <c r="F8" s="76">
        <v>1</v>
      </c>
      <c r="G8" s="76">
        <v>1</v>
      </c>
      <c r="I8" s="188"/>
      <c r="J8" s="188"/>
    </row>
    <row r="9" spans="1:10" s="83" customFormat="1">
      <c r="A9" s="142" t="s">
        <v>284</v>
      </c>
      <c r="B9" s="130" t="s">
        <v>289</v>
      </c>
      <c r="C9" s="76"/>
      <c r="D9" s="76"/>
      <c r="E9" s="76"/>
      <c r="F9" s="76">
        <v>1</v>
      </c>
      <c r="G9" s="76">
        <v>1</v>
      </c>
      <c r="I9" s="189"/>
      <c r="J9" s="188"/>
    </row>
    <row r="10" spans="1:10" s="83" customFormat="1">
      <c r="A10" s="142" t="s">
        <v>285</v>
      </c>
      <c r="B10" s="130" t="s">
        <v>290</v>
      </c>
      <c r="C10" s="76"/>
      <c r="D10" s="76"/>
      <c r="E10" s="76"/>
      <c r="F10" s="76">
        <v>1</v>
      </c>
      <c r="G10" s="76">
        <v>1</v>
      </c>
      <c r="I10" s="190"/>
      <c r="J10" s="186"/>
    </row>
    <row r="11" spans="1:10" s="83" customFormat="1">
      <c r="A11" s="142" t="s">
        <v>291</v>
      </c>
      <c r="B11" s="130" t="s">
        <v>292</v>
      </c>
      <c r="C11" s="76"/>
      <c r="D11" s="76"/>
      <c r="E11" s="76"/>
      <c r="F11" s="76">
        <v>1</v>
      </c>
      <c r="G11" s="76">
        <v>1</v>
      </c>
      <c r="I11" s="186"/>
      <c r="J11" s="186"/>
    </row>
    <row r="12" spans="1:10" s="83" customFormat="1">
      <c r="A12" s="142"/>
      <c r="B12" s="130"/>
      <c r="C12" s="76"/>
      <c r="D12" s="76"/>
      <c r="E12" s="76"/>
      <c r="F12" s="76"/>
      <c r="G12" s="76"/>
      <c r="I12" s="186"/>
      <c r="J12" s="186"/>
    </row>
    <row r="13" spans="1:10" s="83" customFormat="1">
      <c r="A13" s="142"/>
      <c r="B13" s="130"/>
      <c r="C13" s="76"/>
      <c r="D13" s="76"/>
      <c r="E13" s="76"/>
      <c r="F13" s="76"/>
      <c r="G13" s="76"/>
    </row>
    <row r="14" spans="1:10" s="83" customFormat="1">
      <c r="A14" s="142"/>
      <c r="B14" s="130"/>
      <c r="C14" s="76"/>
      <c r="D14" s="76"/>
      <c r="E14" s="76"/>
      <c r="F14" s="76"/>
      <c r="G14" s="76"/>
    </row>
    <row r="15" spans="1:10" s="83" customFormat="1">
      <c r="A15" s="142"/>
      <c r="B15" s="130"/>
      <c r="C15" s="76"/>
      <c r="D15" s="76"/>
      <c r="E15" s="76"/>
      <c r="F15" s="76"/>
      <c r="G15" s="76"/>
    </row>
    <row r="16" spans="1:10" s="83" customFormat="1">
      <c r="A16" s="142"/>
      <c r="B16" s="130"/>
      <c r="C16" s="76"/>
      <c r="D16" s="76"/>
      <c r="E16" s="76"/>
      <c r="F16" s="76"/>
      <c r="G16" s="76"/>
    </row>
    <row r="17" spans="1:7" s="83" customFormat="1" ht="14">
      <c r="A17" s="77" t="s">
        <v>9</v>
      </c>
      <c r="B17" s="81"/>
      <c r="C17" s="131"/>
      <c r="D17" s="131"/>
      <c r="E17" s="131"/>
      <c r="F17" s="131"/>
      <c r="G17" s="132"/>
    </row>
    <row r="18" spans="1:7">
      <c r="E18" s="139"/>
      <c r="F18" s="139"/>
      <c r="G18" s="139"/>
    </row>
    <row r="19" spans="1:7">
      <c r="E19" s="139"/>
      <c r="F19" s="139"/>
      <c r="G19" s="139"/>
    </row>
    <row r="20" spans="1:7">
      <c r="E20" s="139"/>
      <c r="F20" s="139"/>
      <c r="G20" s="139"/>
    </row>
    <row r="21" spans="1:7">
      <c r="D21" s="141"/>
      <c r="E21" s="139"/>
      <c r="F21" s="139"/>
      <c r="G21" s="139"/>
    </row>
    <row r="22" spans="1:7">
      <c r="D22" s="141"/>
      <c r="E22" s="139"/>
      <c r="F22" s="139"/>
      <c r="G22" s="139"/>
    </row>
    <row r="23" spans="1:7">
      <c r="E23" s="139"/>
      <c r="F23" s="139"/>
      <c r="G23" s="139"/>
    </row>
    <row r="24" spans="1:7">
      <c r="E24" s="139"/>
      <c r="F24" s="139"/>
      <c r="G24" s="139"/>
    </row>
    <row r="25" spans="1:7">
      <c r="E25" s="139"/>
      <c r="F25" s="139"/>
      <c r="G25" s="139"/>
    </row>
    <row r="26" spans="1:7">
      <c r="E26" s="139"/>
      <c r="F26" s="139"/>
      <c r="G26" s="139"/>
    </row>
    <row r="27" spans="1:7">
      <c r="E27" s="139"/>
      <c r="F27" s="139"/>
      <c r="G27" s="139"/>
    </row>
    <row r="28" spans="1:7">
      <c r="E28" s="139"/>
      <c r="F28" s="139"/>
      <c r="G28" s="139"/>
    </row>
    <row r="29" spans="1:7">
      <c r="E29" s="139"/>
      <c r="F29" s="139"/>
      <c r="G29" s="139"/>
    </row>
    <row r="30" spans="1:7">
      <c r="E30" s="139"/>
      <c r="F30" s="139"/>
      <c r="G30" s="139"/>
    </row>
    <row r="31" spans="1:7">
      <c r="E31" s="139"/>
      <c r="F31" s="139"/>
      <c r="G31" s="139"/>
    </row>
    <row r="32" spans="1:7">
      <c r="E32" s="139"/>
      <c r="F32" s="139"/>
      <c r="G32" s="139"/>
    </row>
    <row r="33" spans="5:7">
      <c r="E33" s="139"/>
      <c r="F33" s="139"/>
      <c r="G33" s="139"/>
    </row>
    <row r="34" spans="5:7">
      <c r="E34" s="139"/>
      <c r="F34" s="139"/>
      <c r="G34" s="139"/>
    </row>
    <row r="35" spans="5:7">
      <c r="E35" s="139"/>
      <c r="F35" s="139"/>
      <c r="G35" s="139"/>
    </row>
    <row r="36" spans="5:7">
      <c r="E36" s="139"/>
      <c r="F36" s="139"/>
      <c r="G36" s="139"/>
    </row>
    <row r="37" spans="5:7">
      <c r="E37" s="139"/>
      <c r="F37" s="139"/>
      <c r="G37" s="139"/>
    </row>
    <row r="38" spans="5:7">
      <c r="E38" s="139"/>
      <c r="F38" s="139"/>
      <c r="G38" s="139"/>
    </row>
    <row r="39" spans="5:7">
      <c r="E39" s="139"/>
      <c r="F39" s="139"/>
      <c r="G39" s="139"/>
    </row>
    <row r="40" spans="5:7">
      <c r="E40" s="139"/>
      <c r="F40" s="139"/>
      <c r="G40" s="139"/>
    </row>
    <row r="41" spans="5:7">
      <c r="E41" s="139"/>
      <c r="F41" s="139"/>
      <c r="G41" s="139"/>
    </row>
    <row r="42" spans="5:7">
      <c r="E42" s="139"/>
      <c r="F42" s="139"/>
      <c r="G42" s="139"/>
    </row>
    <row r="43" spans="5:7">
      <c r="E43" s="139"/>
      <c r="F43" s="139"/>
      <c r="G43" s="139"/>
    </row>
    <row r="44" spans="5:7">
      <c r="E44" s="139"/>
      <c r="F44" s="139"/>
      <c r="G44" s="139"/>
    </row>
    <row r="45" spans="5:7">
      <c r="E45" s="139"/>
      <c r="F45" s="139"/>
      <c r="G45" s="139"/>
    </row>
    <row r="46" spans="5:7">
      <c r="E46" s="139"/>
      <c r="F46" s="139"/>
      <c r="G46" s="139"/>
    </row>
    <row r="47" spans="5:7">
      <c r="E47" s="139"/>
      <c r="F47" s="139"/>
      <c r="G47" s="139"/>
    </row>
    <row r="48" spans="5:7">
      <c r="E48" s="139"/>
      <c r="F48" s="139"/>
      <c r="G48" s="139"/>
    </row>
    <row r="49" spans="5:7">
      <c r="E49" s="139"/>
      <c r="F49" s="139"/>
      <c r="G49" s="139"/>
    </row>
    <row r="50" spans="5:7">
      <c r="E50" s="139"/>
      <c r="F50" s="139"/>
      <c r="G50" s="139"/>
    </row>
    <row r="51" spans="5:7">
      <c r="E51" s="139"/>
      <c r="F51" s="139"/>
      <c r="G51" s="139"/>
    </row>
    <row r="52" spans="5:7">
      <c r="E52" s="139"/>
      <c r="F52" s="139"/>
      <c r="G52" s="139"/>
    </row>
    <row r="53" spans="5:7">
      <c r="E53" s="139"/>
      <c r="F53" s="139"/>
      <c r="G53" s="139"/>
    </row>
    <row r="54" spans="5:7">
      <c r="E54" s="139"/>
      <c r="F54" s="139"/>
      <c r="G54" s="139"/>
    </row>
    <row r="55" spans="5:7">
      <c r="E55" s="139"/>
      <c r="F55" s="139"/>
      <c r="G55" s="139"/>
    </row>
    <row r="56" spans="5:7">
      <c r="E56" s="139"/>
      <c r="F56" s="139"/>
      <c r="G56" s="139"/>
    </row>
    <row r="57" spans="5:7">
      <c r="E57" s="139"/>
      <c r="F57" s="139"/>
      <c r="G57" s="139"/>
    </row>
    <row r="58" spans="5:7">
      <c r="E58" s="139"/>
      <c r="F58" s="139"/>
      <c r="G58" s="139"/>
    </row>
    <row r="59" spans="5:7">
      <c r="E59" s="139"/>
      <c r="F59" s="139"/>
      <c r="G59" s="139"/>
    </row>
    <row r="60" spans="5:7">
      <c r="E60" s="139"/>
      <c r="F60" s="139"/>
      <c r="G60" s="139"/>
    </row>
    <row r="61" spans="5:7">
      <c r="E61" s="139"/>
      <c r="F61" s="139"/>
      <c r="G61" s="139"/>
    </row>
    <row r="62" spans="5:7">
      <c r="E62" s="139"/>
      <c r="F62" s="139"/>
      <c r="G62" s="139"/>
    </row>
    <row r="63" spans="5:7">
      <c r="E63" s="139"/>
      <c r="F63" s="139"/>
      <c r="G63" s="139"/>
    </row>
    <row r="64" spans="5:7">
      <c r="E64" s="139"/>
      <c r="F64" s="139"/>
      <c r="G64" s="139"/>
    </row>
    <row r="65" spans="5:7">
      <c r="E65" s="139"/>
      <c r="F65" s="139"/>
      <c r="G65" s="139"/>
    </row>
    <row r="66" spans="5:7">
      <c r="E66" s="139"/>
      <c r="F66" s="139"/>
      <c r="G66" s="139"/>
    </row>
    <row r="67" spans="5:7">
      <c r="E67" s="139"/>
      <c r="F67" s="139"/>
      <c r="G67" s="139"/>
    </row>
    <row r="68" spans="5:7">
      <c r="E68" s="139"/>
      <c r="F68" s="139"/>
      <c r="G68" s="139"/>
    </row>
    <row r="69" spans="5:7">
      <c r="E69" s="139"/>
      <c r="F69" s="139"/>
      <c r="G69" s="139"/>
    </row>
    <row r="70" spans="5:7">
      <c r="E70" s="139"/>
      <c r="F70" s="139"/>
      <c r="G70" s="139"/>
    </row>
    <row r="71" spans="5:7">
      <c r="E71" s="139"/>
      <c r="F71" s="139"/>
      <c r="G71" s="139"/>
    </row>
    <row r="72" spans="5:7">
      <c r="E72" s="139"/>
      <c r="F72" s="139"/>
      <c r="G72" s="139"/>
    </row>
    <row r="73" spans="5:7">
      <c r="E73" s="139"/>
      <c r="F73" s="139"/>
      <c r="G73" s="139"/>
    </row>
    <row r="74" spans="5:7">
      <c r="E74" s="139"/>
      <c r="F74" s="139"/>
      <c r="G74" s="139"/>
    </row>
    <row r="75" spans="5:7">
      <c r="E75" s="139"/>
      <c r="F75" s="139"/>
      <c r="G75" s="139"/>
    </row>
    <row r="76" spans="5:7">
      <c r="E76" s="139"/>
      <c r="F76" s="139"/>
      <c r="G76" s="139"/>
    </row>
    <row r="77" spans="5:7">
      <c r="E77" s="139"/>
      <c r="F77" s="139"/>
      <c r="G77" s="139"/>
    </row>
    <row r="78" spans="5:7">
      <c r="E78" s="139"/>
      <c r="F78" s="139"/>
      <c r="G78" s="139"/>
    </row>
    <row r="79" spans="5:7">
      <c r="E79" s="139"/>
      <c r="F79" s="139"/>
      <c r="G79" s="139"/>
    </row>
    <row r="80" spans="5:7">
      <c r="E80" s="139"/>
      <c r="F80" s="139"/>
      <c r="G80" s="139"/>
    </row>
    <row r="81" spans="5:7">
      <c r="E81" s="139"/>
      <c r="F81" s="139"/>
      <c r="G81" s="139"/>
    </row>
    <row r="82" spans="5:7">
      <c r="E82" s="139"/>
      <c r="F82" s="139"/>
      <c r="G82" s="139"/>
    </row>
    <row r="83" spans="5:7">
      <c r="E83" s="139"/>
      <c r="F83" s="139"/>
      <c r="G83" s="139"/>
    </row>
    <row r="84" spans="5:7">
      <c r="E84" s="139"/>
      <c r="F84" s="139"/>
      <c r="G84" s="139"/>
    </row>
    <row r="85" spans="5:7">
      <c r="E85" s="139"/>
      <c r="F85" s="139"/>
      <c r="G85" s="139"/>
    </row>
    <row r="86" spans="5:7">
      <c r="E86" s="139"/>
      <c r="F86" s="139"/>
      <c r="G86" s="139"/>
    </row>
    <row r="87" spans="5:7">
      <c r="E87" s="139"/>
      <c r="F87" s="139"/>
      <c r="G87" s="139"/>
    </row>
    <row r="88" spans="5:7">
      <c r="E88" s="139"/>
      <c r="F88" s="139"/>
      <c r="G88" s="139"/>
    </row>
    <row r="89" spans="5:7">
      <c r="E89" s="139"/>
      <c r="F89" s="139"/>
      <c r="G89" s="139"/>
    </row>
    <row r="90" spans="5:7">
      <c r="E90" s="139"/>
      <c r="F90" s="139"/>
      <c r="G90" s="139"/>
    </row>
    <row r="91" spans="5:7">
      <c r="E91" s="139"/>
      <c r="F91" s="139"/>
      <c r="G91" s="139"/>
    </row>
    <row r="92" spans="5:7">
      <c r="E92" s="139"/>
      <c r="F92" s="139"/>
      <c r="G92" s="139"/>
    </row>
    <row r="93" spans="5:7">
      <c r="E93" s="139"/>
      <c r="F93" s="139"/>
      <c r="G93" s="139"/>
    </row>
    <row r="94" spans="5:7">
      <c r="E94" s="139"/>
      <c r="F94" s="139"/>
      <c r="G94" s="139"/>
    </row>
    <row r="95" spans="5:7">
      <c r="E95" s="139"/>
      <c r="F95" s="139"/>
      <c r="G95" s="139"/>
    </row>
    <row r="96" spans="5:7">
      <c r="E96" s="139"/>
      <c r="F96" s="139"/>
      <c r="G96" s="139"/>
    </row>
    <row r="97" spans="5:7">
      <c r="E97" s="139"/>
      <c r="F97" s="139"/>
      <c r="G97" s="139"/>
    </row>
    <row r="98" spans="5:7">
      <c r="E98" s="139"/>
      <c r="F98" s="139"/>
      <c r="G98" s="139"/>
    </row>
    <row r="99" spans="5:7">
      <c r="E99" s="139"/>
      <c r="F99" s="139"/>
      <c r="G99" s="139"/>
    </row>
    <row r="100" spans="5:7">
      <c r="E100" s="139"/>
      <c r="F100" s="139"/>
      <c r="G100" s="139"/>
    </row>
    <row r="101" spans="5:7">
      <c r="E101" s="139"/>
      <c r="F101" s="139"/>
      <c r="G101" s="139"/>
    </row>
    <row r="102" spans="5:7">
      <c r="E102" s="139"/>
      <c r="F102" s="139"/>
      <c r="G102" s="139"/>
    </row>
    <row r="103" spans="5:7">
      <c r="E103" s="139"/>
      <c r="F103" s="139"/>
      <c r="G103" s="139"/>
    </row>
    <row r="104" spans="5:7">
      <c r="E104" s="139"/>
      <c r="F104" s="139"/>
      <c r="G104" s="139"/>
    </row>
    <row r="105" spans="5:7">
      <c r="E105" s="139"/>
      <c r="F105" s="139"/>
      <c r="G105" s="139"/>
    </row>
    <row r="106" spans="5:7">
      <c r="E106" s="139"/>
      <c r="F106" s="139"/>
      <c r="G106" s="139"/>
    </row>
    <row r="107" spans="5:7">
      <c r="E107" s="139"/>
      <c r="F107" s="139"/>
      <c r="G107" s="139"/>
    </row>
    <row r="108" spans="5:7">
      <c r="E108" s="139"/>
      <c r="F108" s="139"/>
      <c r="G108" s="139"/>
    </row>
    <row r="109" spans="5:7">
      <c r="E109" s="139"/>
      <c r="F109" s="139"/>
      <c r="G109" s="139"/>
    </row>
    <row r="110" spans="5:7">
      <c r="E110" s="139"/>
      <c r="F110" s="139"/>
      <c r="G110" s="139"/>
    </row>
    <row r="111" spans="5:7">
      <c r="E111" s="139"/>
      <c r="F111" s="139"/>
      <c r="G111" s="139"/>
    </row>
    <row r="112" spans="5:7">
      <c r="E112" s="139"/>
      <c r="F112" s="139"/>
      <c r="G112" s="139"/>
    </row>
    <row r="113" spans="5:7">
      <c r="E113" s="139"/>
      <c r="F113" s="139"/>
      <c r="G113" s="139"/>
    </row>
    <row r="114" spans="5:7">
      <c r="E114" s="139"/>
      <c r="F114" s="139"/>
      <c r="G114" s="139"/>
    </row>
    <row r="115" spans="5:7">
      <c r="E115" s="139"/>
      <c r="F115" s="139"/>
      <c r="G115" s="139"/>
    </row>
    <row r="116" spans="5:7">
      <c r="E116" s="139"/>
      <c r="F116" s="139"/>
      <c r="G116" s="139"/>
    </row>
    <row r="117" spans="5:7">
      <c r="E117" s="139"/>
      <c r="F117" s="139"/>
      <c r="G117" s="139"/>
    </row>
    <row r="118" spans="5:7">
      <c r="E118" s="139"/>
      <c r="F118" s="139"/>
      <c r="G118" s="139"/>
    </row>
    <row r="119" spans="5:7">
      <c r="E119" s="139"/>
      <c r="F119" s="139"/>
      <c r="G119" s="139"/>
    </row>
    <row r="120" spans="5:7">
      <c r="E120" s="139"/>
      <c r="F120" s="139"/>
      <c r="G120" s="139"/>
    </row>
    <row r="121" spans="5:7">
      <c r="E121" s="139"/>
      <c r="F121" s="139"/>
      <c r="G121" s="139"/>
    </row>
    <row r="122" spans="5:7">
      <c r="E122" s="139"/>
      <c r="F122" s="139"/>
      <c r="G122" s="139"/>
    </row>
    <row r="123" spans="5:7">
      <c r="E123" s="139"/>
      <c r="F123" s="139"/>
      <c r="G123" s="139"/>
    </row>
    <row r="124" spans="5:7">
      <c r="E124" s="139"/>
      <c r="F124" s="139"/>
      <c r="G124" s="139"/>
    </row>
    <row r="125" spans="5:7">
      <c r="E125" s="139"/>
      <c r="F125" s="139"/>
      <c r="G125" s="139"/>
    </row>
    <row r="126" spans="5:7">
      <c r="E126" s="139"/>
      <c r="F126" s="139"/>
      <c r="G126" s="139"/>
    </row>
    <row r="127" spans="5:7">
      <c r="E127" s="139"/>
      <c r="F127" s="139"/>
      <c r="G127" s="139"/>
    </row>
    <row r="128" spans="5:7">
      <c r="E128" s="139"/>
      <c r="F128" s="139"/>
      <c r="G128" s="139"/>
    </row>
    <row r="129" spans="5:7">
      <c r="E129" s="139"/>
      <c r="F129" s="139"/>
      <c r="G129" s="139"/>
    </row>
    <row r="130" spans="5:7">
      <c r="E130" s="139"/>
      <c r="F130" s="139"/>
      <c r="G130" s="139"/>
    </row>
    <row r="131" spans="5:7">
      <c r="E131" s="139"/>
      <c r="F131" s="139"/>
      <c r="G131" s="139"/>
    </row>
    <row r="132" spans="5:7">
      <c r="E132" s="139"/>
      <c r="F132" s="139"/>
      <c r="G132" s="139"/>
    </row>
    <row r="133" spans="5:7">
      <c r="E133" s="139"/>
      <c r="F133" s="139"/>
      <c r="G133" s="139"/>
    </row>
    <row r="134" spans="5:7">
      <c r="E134" s="139"/>
      <c r="F134" s="139"/>
      <c r="G134" s="139"/>
    </row>
    <row r="135" spans="5:7">
      <c r="E135" s="139"/>
      <c r="F135" s="139"/>
      <c r="G135" s="139"/>
    </row>
    <row r="136" spans="5:7">
      <c r="E136" s="139"/>
      <c r="F136" s="139"/>
      <c r="G136" s="139"/>
    </row>
    <row r="137" spans="5:7">
      <c r="E137" s="139"/>
      <c r="F137" s="139"/>
      <c r="G137" s="139"/>
    </row>
    <row r="138" spans="5:7">
      <c r="E138" s="139"/>
      <c r="F138" s="139"/>
      <c r="G138" s="139"/>
    </row>
    <row r="139" spans="5:7">
      <c r="E139" s="139"/>
      <c r="F139" s="139"/>
      <c r="G139" s="139"/>
    </row>
    <row r="140" spans="5:7">
      <c r="E140" s="139"/>
      <c r="F140" s="139"/>
      <c r="G140" s="139"/>
    </row>
    <row r="141" spans="5:7">
      <c r="E141" s="139"/>
      <c r="F141" s="139"/>
      <c r="G141" s="139"/>
    </row>
    <row r="142" spans="5:7">
      <c r="E142" s="139"/>
      <c r="F142" s="139"/>
      <c r="G142" s="139"/>
    </row>
    <row r="143" spans="5:7">
      <c r="E143" s="139"/>
      <c r="F143" s="139"/>
      <c r="G143" s="139"/>
    </row>
    <row r="144" spans="5:7">
      <c r="E144" s="139"/>
      <c r="F144" s="139"/>
      <c r="G144" s="139"/>
    </row>
    <row r="145" spans="5:7">
      <c r="E145" s="139"/>
      <c r="F145" s="139"/>
      <c r="G145" s="139"/>
    </row>
    <row r="146" spans="5:7">
      <c r="E146" s="139"/>
      <c r="F146" s="139"/>
      <c r="G146" s="139"/>
    </row>
    <row r="147" spans="5:7">
      <c r="E147" s="139"/>
      <c r="F147" s="139"/>
      <c r="G147" s="139"/>
    </row>
    <row r="148" spans="5:7">
      <c r="E148" s="139"/>
      <c r="F148" s="139"/>
      <c r="G148" s="139"/>
    </row>
    <row r="149" spans="5:7">
      <c r="E149" s="139"/>
      <c r="F149" s="139"/>
      <c r="G149" s="139"/>
    </row>
    <row r="150" spans="5:7">
      <c r="E150" s="139"/>
      <c r="F150" s="139"/>
      <c r="G150" s="139"/>
    </row>
    <row r="151" spans="5:7">
      <c r="E151" s="139"/>
      <c r="F151" s="139"/>
      <c r="G151" s="139"/>
    </row>
    <row r="152" spans="5:7">
      <c r="E152" s="139"/>
      <c r="F152" s="139"/>
      <c r="G152" s="139"/>
    </row>
    <row r="153" spans="5:7">
      <c r="E153" s="139"/>
      <c r="F153" s="139"/>
      <c r="G153" s="139"/>
    </row>
    <row r="154" spans="5:7">
      <c r="E154" s="139"/>
      <c r="F154" s="139"/>
      <c r="G154" s="139"/>
    </row>
    <row r="155" spans="5:7">
      <c r="E155" s="139"/>
      <c r="F155" s="139"/>
      <c r="G155" s="139"/>
    </row>
    <row r="156" spans="5:7">
      <c r="E156" s="139"/>
      <c r="F156" s="139"/>
      <c r="G156" s="139"/>
    </row>
    <row r="157" spans="5:7">
      <c r="E157" s="139"/>
      <c r="F157" s="139"/>
      <c r="G157" s="139"/>
    </row>
    <row r="158" spans="5:7">
      <c r="E158" s="139"/>
      <c r="F158" s="139"/>
      <c r="G158" s="139"/>
    </row>
    <row r="159" spans="5:7">
      <c r="E159" s="139"/>
      <c r="F159" s="139"/>
      <c r="G159" s="139"/>
    </row>
    <row r="160" spans="5:7">
      <c r="E160" s="139"/>
      <c r="F160" s="139"/>
      <c r="G160" s="139"/>
    </row>
    <row r="161" spans="5:7">
      <c r="E161" s="139"/>
      <c r="F161" s="139"/>
      <c r="G161" s="139"/>
    </row>
    <row r="162" spans="5:7">
      <c r="E162" s="139"/>
      <c r="F162" s="139"/>
      <c r="G162" s="139"/>
    </row>
    <row r="163" spans="5:7">
      <c r="E163" s="139"/>
      <c r="F163" s="139"/>
      <c r="G163" s="139"/>
    </row>
    <row r="164" spans="5:7">
      <c r="E164" s="139"/>
      <c r="F164" s="139"/>
      <c r="G164" s="139"/>
    </row>
    <row r="165" spans="5:7">
      <c r="E165" s="139"/>
      <c r="F165" s="139"/>
      <c r="G165" s="139"/>
    </row>
    <row r="166" spans="5:7">
      <c r="E166" s="139"/>
      <c r="F166" s="139"/>
      <c r="G166" s="139"/>
    </row>
    <row r="167" spans="5:7">
      <c r="E167" s="139"/>
      <c r="F167" s="139"/>
      <c r="G167" s="139"/>
    </row>
    <row r="168" spans="5:7">
      <c r="E168" s="139"/>
      <c r="F168" s="139"/>
      <c r="G168" s="139"/>
    </row>
    <row r="169" spans="5:7">
      <c r="E169" s="139"/>
      <c r="F169" s="139"/>
      <c r="G169" s="139"/>
    </row>
    <row r="170" spans="5:7">
      <c r="E170" s="139"/>
      <c r="F170" s="139"/>
      <c r="G170" s="139"/>
    </row>
    <row r="171" spans="5:7">
      <c r="E171" s="139"/>
      <c r="F171" s="139"/>
      <c r="G171" s="139"/>
    </row>
    <row r="172" spans="5:7">
      <c r="E172" s="139"/>
      <c r="F172" s="139"/>
      <c r="G172" s="139"/>
    </row>
    <row r="173" spans="5:7">
      <c r="E173" s="139"/>
      <c r="F173" s="139"/>
      <c r="G173" s="139"/>
    </row>
    <row r="174" spans="5:7">
      <c r="E174" s="139"/>
      <c r="F174" s="139"/>
      <c r="G174" s="139"/>
    </row>
    <row r="175" spans="5:7">
      <c r="E175" s="139"/>
      <c r="F175" s="139"/>
      <c r="G175" s="139"/>
    </row>
    <row r="176" spans="5:7">
      <c r="E176" s="139"/>
      <c r="F176" s="139"/>
      <c r="G176" s="139"/>
    </row>
    <row r="177" spans="5:7">
      <c r="E177" s="139"/>
      <c r="F177" s="139"/>
      <c r="G177" s="139"/>
    </row>
    <row r="178" spans="5:7">
      <c r="E178" s="139"/>
      <c r="F178" s="139"/>
      <c r="G178" s="139"/>
    </row>
    <row r="179" spans="5:7">
      <c r="E179" s="139"/>
      <c r="F179" s="139"/>
      <c r="G179" s="139"/>
    </row>
    <row r="180" spans="5:7">
      <c r="E180" s="139"/>
      <c r="F180" s="139"/>
      <c r="G180" s="139"/>
    </row>
    <row r="181" spans="5:7">
      <c r="E181" s="139"/>
      <c r="F181" s="139"/>
      <c r="G181" s="139"/>
    </row>
    <row r="182" spans="5:7">
      <c r="E182" s="139"/>
      <c r="F182" s="139"/>
      <c r="G182" s="139"/>
    </row>
    <row r="183" spans="5:7">
      <c r="E183" s="139"/>
      <c r="F183" s="139"/>
      <c r="G183" s="139"/>
    </row>
    <row r="184" spans="5:7">
      <c r="E184" s="139"/>
      <c r="F184" s="139"/>
      <c r="G184" s="139"/>
    </row>
    <row r="185" spans="5:7">
      <c r="E185" s="139"/>
      <c r="F185" s="139"/>
      <c r="G185" s="139"/>
    </row>
    <row r="186" spans="5:7">
      <c r="E186" s="139"/>
      <c r="F186" s="139"/>
      <c r="G186" s="139"/>
    </row>
    <row r="187" spans="5:7">
      <c r="E187" s="139"/>
      <c r="F187" s="139"/>
      <c r="G187" s="139"/>
    </row>
    <row r="188" spans="5:7">
      <c r="E188" s="139"/>
      <c r="F188" s="139"/>
      <c r="G188" s="139"/>
    </row>
    <row r="189" spans="5:7">
      <c r="E189" s="139"/>
      <c r="F189" s="139"/>
      <c r="G189" s="139"/>
    </row>
    <row r="190" spans="5:7">
      <c r="E190" s="139"/>
      <c r="F190" s="139"/>
      <c r="G190" s="139"/>
    </row>
    <row r="191" spans="5:7">
      <c r="E191" s="139"/>
      <c r="F191" s="139"/>
      <c r="G191" s="139"/>
    </row>
    <row r="192" spans="5:7">
      <c r="E192" s="139"/>
      <c r="F192" s="139"/>
      <c r="G192" s="139"/>
    </row>
    <row r="193" spans="5:7">
      <c r="E193" s="139"/>
      <c r="F193" s="139"/>
      <c r="G193" s="139"/>
    </row>
    <row r="194" spans="5:7">
      <c r="E194" s="139"/>
      <c r="F194" s="139"/>
      <c r="G194" s="139"/>
    </row>
    <row r="195" spans="5:7">
      <c r="E195" s="139"/>
      <c r="F195" s="139"/>
      <c r="G195" s="139"/>
    </row>
    <row r="196" spans="5:7">
      <c r="E196" s="139"/>
      <c r="F196" s="139"/>
      <c r="G196" s="139"/>
    </row>
    <row r="197" spans="5:7">
      <c r="E197" s="139"/>
      <c r="F197" s="139"/>
      <c r="G197" s="139"/>
    </row>
    <row r="198" spans="5:7">
      <c r="E198" s="139"/>
      <c r="F198" s="139"/>
      <c r="G198" s="139"/>
    </row>
    <row r="199" spans="5:7">
      <c r="E199" s="139"/>
      <c r="F199" s="139"/>
      <c r="G199" s="139"/>
    </row>
    <row r="200" spans="5:7">
      <c r="E200" s="139"/>
      <c r="F200" s="139"/>
      <c r="G200" s="139"/>
    </row>
    <row r="201" spans="5:7">
      <c r="E201" s="139"/>
      <c r="F201" s="139"/>
      <c r="G201" s="139"/>
    </row>
    <row r="202" spans="5:7">
      <c r="E202" s="139"/>
      <c r="F202" s="139"/>
      <c r="G202" s="139"/>
    </row>
    <row r="203" spans="5:7">
      <c r="E203" s="139"/>
      <c r="F203" s="139"/>
      <c r="G203" s="139"/>
    </row>
    <row r="204" spans="5:7">
      <c r="E204" s="139"/>
      <c r="F204" s="139"/>
      <c r="G204" s="139"/>
    </row>
    <row r="205" spans="5:7">
      <c r="E205" s="139"/>
      <c r="F205" s="139"/>
      <c r="G205" s="139"/>
    </row>
    <row r="206" spans="5:7">
      <c r="E206" s="139"/>
      <c r="F206" s="139"/>
      <c r="G206" s="139"/>
    </row>
    <row r="207" spans="5:7">
      <c r="E207" s="139"/>
      <c r="F207" s="139"/>
      <c r="G207" s="139"/>
    </row>
    <row r="208" spans="5:7">
      <c r="E208" s="139"/>
      <c r="F208" s="139"/>
      <c r="G208" s="139"/>
    </row>
    <row r="209" spans="5:7">
      <c r="E209" s="139"/>
      <c r="F209" s="139"/>
      <c r="G209" s="139"/>
    </row>
    <row r="210" spans="5:7">
      <c r="E210" s="139"/>
      <c r="F210" s="139"/>
      <c r="G210" s="139"/>
    </row>
    <row r="211" spans="5:7">
      <c r="E211" s="139"/>
      <c r="F211" s="139"/>
      <c r="G211" s="139"/>
    </row>
    <row r="212" spans="5:7">
      <c r="E212" s="139"/>
      <c r="F212" s="139"/>
      <c r="G212" s="139"/>
    </row>
    <row r="213" spans="5:7">
      <c r="E213" s="139"/>
      <c r="F213" s="139"/>
      <c r="G213" s="139"/>
    </row>
    <row r="214" spans="5:7">
      <c r="E214" s="139"/>
      <c r="F214" s="139"/>
      <c r="G214" s="139"/>
    </row>
    <row r="215" spans="5:7">
      <c r="E215" s="139"/>
      <c r="F215" s="139"/>
      <c r="G215" s="139"/>
    </row>
    <row r="216" spans="5:7">
      <c r="E216" s="139"/>
      <c r="F216" s="139"/>
      <c r="G216" s="139"/>
    </row>
    <row r="217" spans="5:7">
      <c r="E217" s="139"/>
      <c r="F217" s="139"/>
      <c r="G217" s="139"/>
    </row>
    <row r="218" spans="5:7">
      <c r="E218" s="139"/>
      <c r="F218" s="139"/>
      <c r="G218" s="139"/>
    </row>
    <row r="219" spans="5:7">
      <c r="E219" s="139"/>
      <c r="F219" s="139"/>
      <c r="G219" s="139"/>
    </row>
    <row r="220" spans="5:7">
      <c r="E220" s="139"/>
      <c r="F220" s="139"/>
      <c r="G220" s="139"/>
    </row>
    <row r="221" spans="5:7">
      <c r="E221" s="139"/>
      <c r="F221" s="139"/>
      <c r="G221" s="139"/>
    </row>
    <row r="222" spans="5:7">
      <c r="E222" s="139"/>
      <c r="F222" s="139"/>
      <c r="G222" s="139"/>
    </row>
    <row r="223" spans="5:7">
      <c r="E223" s="139"/>
      <c r="F223" s="139"/>
      <c r="G223" s="139"/>
    </row>
    <row r="224" spans="5:7">
      <c r="E224" s="139"/>
      <c r="F224" s="139"/>
      <c r="G224" s="139"/>
    </row>
    <row r="225" spans="5:7">
      <c r="E225" s="139"/>
      <c r="F225" s="139"/>
      <c r="G225" s="139"/>
    </row>
    <row r="226" spans="5:7">
      <c r="E226" s="139"/>
      <c r="F226" s="139"/>
      <c r="G226" s="139"/>
    </row>
    <row r="227" spans="5:7">
      <c r="E227" s="139"/>
      <c r="F227" s="139"/>
      <c r="G227" s="139"/>
    </row>
    <row r="228" spans="5:7">
      <c r="E228" s="139"/>
      <c r="F228" s="139"/>
      <c r="G228" s="139"/>
    </row>
    <row r="229" spans="5:7">
      <c r="E229" s="139"/>
      <c r="F229" s="139"/>
      <c r="G229" s="139"/>
    </row>
    <row r="230" spans="5:7">
      <c r="E230" s="139"/>
      <c r="F230" s="139"/>
      <c r="G230" s="139"/>
    </row>
    <row r="231" spans="5:7">
      <c r="E231" s="139"/>
      <c r="F231" s="139"/>
      <c r="G231" s="139"/>
    </row>
    <row r="232" spans="5:7">
      <c r="E232" s="139"/>
      <c r="F232" s="139"/>
      <c r="G232" s="139"/>
    </row>
    <row r="233" spans="5:7">
      <c r="E233" s="139"/>
      <c r="F233" s="139"/>
      <c r="G233" s="139"/>
    </row>
    <row r="234" spans="5:7">
      <c r="E234" s="139"/>
      <c r="F234" s="139"/>
      <c r="G234" s="139"/>
    </row>
    <row r="235" spans="5:7">
      <c r="E235" s="139"/>
      <c r="F235" s="139"/>
      <c r="G235" s="139"/>
    </row>
    <row r="236" spans="5:7">
      <c r="E236" s="139"/>
      <c r="F236" s="139"/>
      <c r="G236" s="139"/>
    </row>
    <row r="237" spans="5:7">
      <c r="E237" s="139"/>
      <c r="F237" s="139"/>
      <c r="G237" s="139"/>
    </row>
    <row r="238" spans="5:7">
      <c r="E238" s="139"/>
      <c r="F238" s="139"/>
      <c r="G238" s="139"/>
    </row>
    <row r="239" spans="5:7">
      <c r="E239" s="139"/>
      <c r="F239" s="139"/>
      <c r="G239" s="139"/>
    </row>
    <row r="240" spans="5:7">
      <c r="E240" s="139"/>
      <c r="F240" s="139"/>
      <c r="G240" s="139"/>
    </row>
    <row r="241" spans="5:7">
      <c r="E241" s="139"/>
      <c r="F241" s="139"/>
      <c r="G241" s="139"/>
    </row>
    <row r="242" spans="5:7">
      <c r="E242" s="139"/>
      <c r="F242" s="139"/>
      <c r="G242" s="139"/>
    </row>
    <row r="243" spans="5:7">
      <c r="E243" s="139"/>
      <c r="F243" s="139"/>
      <c r="G243" s="139"/>
    </row>
    <row r="244" spans="5:7">
      <c r="E244" s="139"/>
      <c r="F244" s="139"/>
      <c r="G244" s="139"/>
    </row>
    <row r="245" spans="5:7">
      <c r="E245" s="139"/>
      <c r="F245" s="139"/>
      <c r="G245" s="139"/>
    </row>
    <row r="246" spans="5:7">
      <c r="E246" s="139"/>
      <c r="F246" s="139"/>
      <c r="G246" s="139"/>
    </row>
    <row r="247" spans="5:7">
      <c r="E247" s="139"/>
      <c r="F247" s="139"/>
      <c r="G247" s="139"/>
    </row>
    <row r="248" spans="5:7">
      <c r="E248" s="139"/>
      <c r="F248" s="139"/>
      <c r="G248" s="139"/>
    </row>
    <row r="249" spans="5:7">
      <c r="E249" s="139"/>
      <c r="F249" s="139"/>
      <c r="G249" s="139"/>
    </row>
    <row r="250" spans="5:7">
      <c r="E250" s="139"/>
      <c r="F250" s="139"/>
      <c r="G250" s="139"/>
    </row>
    <row r="251" spans="5:7">
      <c r="E251" s="139"/>
      <c r="F251" s="139"/>
      <c r="G251" s="139"/>
    </row>
    <row r="252" spans="5:7">
      <c r="E252" s="139"/>
      <c r="F252" s="139"/>
      <c r="G252" s="139"/>
    </row>
    <row r="253" spans="5:7">
      <c r="E253" s="139"/>
      <c r="F253" s="139"/>
      <c r="G253" s="139"/>
    </row>
    <row r="254" spans="5:7">
      <c r="E254" s="139"/>
      <c r="F254" s="139"/>
      <c r="G254" s="139"/>
    </row>
    <row r="255" spans="5:7">
      <c r="E255" s="139"/>
      <c r="F255" s="139"/>
      <c r="G255" s="139"/>
    </row>
    <row r="256" spans="5:7">
      <c r="E256" s="139"/>
      <c r="F256" s="139"/>
      <c r="G256" s="139"/>
    </row>
    <row r="257" spans="5:7">
      <c r="E257" s="139"/>
      <c r="F257" s="139"/>
      <c r="G257" s="139"/>
    </row>
    <row r="258" spans="5:7">
      <c r="E258" s="139"/>
      <c r="F258" s="139"/>
      <c r="G258" s="139"/>
    </row>
    <row r="259" spans="5:7">
      <c r="E259" s="139"/>
      <c r="F259" s="139"/>
      <c r="G259" s="139"/>
    </row>
    <row r="260" spans="5:7">
      <c r="E260" s="139"/>
      <c r="F260" s="139"/>
      <c r="G260" s="139"/>
    </row>
    <row r="261" spans="5:7">
      <c r="E261" s="139"/>
      <c r="F261" s="139"/>
      <c r="G261" s="139"/>
    </row>
    <row r="262" spans="5:7">
      <c r="E262" s="139"/>
      <c r="F262" s="139"/>
      <c r="G262" s="139"/>
    </row>
    <row r="263" spans="5:7">
      <c r="E263" s="139"/>
      <c r="F263" s="139"/>
      <c r="G263" s="139"/>
    </row>
    <row r="264" spans="5:7">
      <c r="E264" s="139"/>
      <c r="F264" s="139"/>
      <c r="G264" s="139"/>
    </row>
    <row r="265" spans="5:7">
      <c r="E265" s="139"/>
      <c r="F265" s="139"/>
      <c r="G265" s="139"/>
    </row>
    <row r="266" spans="5:7">
      <c r="E266" s="139"/>
      <c r="F266" s="139"/>
      <c r="G266" s="139"/>
    </row>
    <row r="267" spans="5:7">
      <c r="E267" s="139"/>
      <c r="F267" s="139"/>
      <c r="G267" s="139"/>
    </row>
    <row r="268" spans="5:7">
      <c r="E268" s="139"/>
      <c r="F268" s="139"/>
      <c r="G268" s="139"/>
    </row>
    <row r="269" spans="5:7">
      <c r="E269" s="139"/>
      <c r="F269" s="139"/>
      <c r="G269" s="139"/>
    </row>
    <row r="270" spans="5:7">
      <c r="E270" s="139"/>
      <c r="F270" s="139"/>
      <c r="G270" s="139"/>
    </row>
    <row r="271" spans="5:7">
      <c r="E271" s="139"/>
      <c r="F271" s="139"/>
      <c r="G271" s="139"/>
    </row>
    <row r="272" spans="5:7">
      <c r="E272" s="139"/>
      <c r="F272" s="139"/>
      <c r="G272" s="139"/>
    </row>
    <row r="273" spans="5:7">
      <c r="E273" s="139"/>
      <c r="F273" s="139"/>
      <c r="G273" s="139"/>
    </row>
    <row r="274" spans="5:7">
      <c r="E274" s="139"/>
      <c r="F274" s="139"/>
      <c r="G274" s="139"/>
    </row>
    <row r="275" spans="5:7">
      <c r="E275" s="139"/>
      <c r="F275" s="139"/>
      <c r="G275" s="139"/>
    </row>
    <row r="276" spans="5:7">
      <c r="E276" s="139"/>
      <c r="F276" s="139"/>
      <c r="G276" s="139"/>
    </row>
    <row r="277" spans="5:7">
      <c r="E277" s="139"/>
      <c r="F277" s="139"/>
      <c r="G277" s="139"/>
    </row>
    <row r="278" spans="5:7">
      <c r="E278" s="139"/>
      <c r="F278" s="139"/>
      <c r="G278" s="139"/>
    </row>
    <row r="279" spans="5:7">
      <c r="E279" s="139"/>
      <c r="F279" s="139"/>
      <c r="G279" s="139"/>
    </row>
    <row r="280" spans="5:7">
      <c r="E280" s="139"/>
      <c r="F280" s="139"/>
      <c r="G280" s="139"/>
    </row>
    <row r="281" spans="5:7">
      <c r="E281" s="139"/>
      <c r="F281" s="139"/>
      <c r="G281" s="139"/>
    </row>
    <row r="282" spans="5:7">
      <c r="E282" s="139"/>
      <c r="F282" s="139"/>
      <c r="G282" s="139"/>
    </row>
    <row r="283" spans="5:7">
      <c r="E283" s="139"/>
      <c r="F283" s="139"/>
      <c r="G283" s="139"/>
    </row>
    <row r="284" spans="5:7">
      <c r="E284" s="139"/>
      <c r="F284" s="139"/>
      <c r="G284" s="139"/>
    </row>
    <row r="285" spans="5:7">
      <c r="E285" s="139"/>
      <c r="F285" s="139"/>
      <c r="G285" s="139"/>
    </row>
    <row r="286" spans="5:7">
      <c r="E286" s="139"/>
      <c r="F286" s="139"/>
      <c r="G286" s="139"/>
    </row>
    <row r="287" spans="5:7">
      <c r="E287" s="139"/>
      <c r="F287" s="139"/>
      <c r="G287" s="139"/>
    </row>
    <row r="288" spans="5:7">
      <c r="E288" s="139"/>
      <c r="F288" s="139"/>
      <c r="G288" s="139"/>
    </row>
    <row r="289" spans="5:7">
      <c r="E289" s="139"/>
      <c r="F289" s="139"/>
      <c r="G289" s="139"/>
    </row>
    <row r="290" spans="5:7">
      <c r="E290" s="139"/>
      <c r="F290" s="139"/>
      <c r="G290" s="139"/>
    </row>
    <row r="291" spans="5:7">
      <c r="E291" s="139"/>
      <c r="F291" s="139"/>
      <c r="G291" s="139"/>
    </row>
    <row r="292" spans="5:7">
      <c r="E292" s="139"/>
      <c r="F292" s="139"/>
      <c r="G292" s="139"/>
    </row>
    <row r="293" spans="5:7">
      <c r="E293" s="139"/>
      <c r="F293" s="139"/>
      <c r="G293" s="139"/>
    </row>
    <row r="294" spans="5:7">
      <c r="E294" s="139"/>
      <c r="F294" s="139"/>
      <c r="G294" s="139"/>
    </row>
    <row r="295" spans="5:7">
      <c r="E295" s="139"/>
      <c r="F295" s="139"/>
      <c r="G295" s="139"/>
    </row>
    <row r="296" spans="5:7">
      <c r="E296" s="139"/>
      <c r="F296" s="139"/>
      <c r="G296" s="139"/>
    </row>
    <row r="297" spans="5:7">
      <c r="E297" s="139"/>
      <c r="F297" s="139"/>
      <c r="G297" s="139"/>
    </row>
    <row r="298" spans="5:7">
      <c r="E298" s="139"/>
      <c r="F298" s="139"/>
      <c r="G298" s="139"/>
    </row>
    <row r="299" spans="5:7">
      <c r="E299" s="139"/>
      <c r="F299" s="139"/>
      <c r="G299" s="139"/>
    </row>
    <row r="300" spans="5:7">
      <c r="E300" s="139"/>
      <c r="F300" s="139"/>
      <c r="G300" s="139"/>
    </row>
    <row r="301" spans="5:7">
      <c r="E301" s="139"/>
      <c r="F301" s="139"/>
      <c r="G301" s="139"/>
    </row>
    <row r="302" spans="5:7">
      <c r="E302" s="139"/>
      <c r="F302" s="139"/>
      <c r="G302" s="139"/>
    </row>
    <row r="303" spans="5:7">
      <c r="E303" s="139"/>
      <c r="F303" s="139"/>
      <c r="G303" s="139"/>
    </row>
    <row r="304" spans="5:7">
      <c r="E304" s="139"/>
      <c r="F304" s="139"/>
      <c r="G304" s="139"/>
    </row>
    <row r="305" spans="5:7">
      <c r="E305" s="139"/>
      <c r="F305" s="139"/>
      <c r="G305" s="139"/>
    </row>
    <row r="306" spans="5:7">
      <c r="E306" s="139"/>
      <c r="F306" s="139"/>
      <c r="G306" s="139"/>
    </row>
    <row r="307" spans="5:7">
      <c r="E307" s="139"/>
      <c r="F307" s="139"/>
      <c r="G307" s="139"/>
    </row>
    <row r="308" spans="5:7">
      <c r="E308" s="139"/>
      <c r="F308" s="139"/>
      <c r="G308" s="139"/>
    </row>
    <row r="309" spans="5:7">
      <c r="E309" s="139"/>
      <c r="F309" s="139"/>
      <c r="G309" s="139"/>
    </row>
    <row r="310" spans="5:7">
      <c r="E310" s="139"/>
      <c r="F310" s="139"/>
      <c r="G310" s="139"/>
    </row>
    <row r="311" spans="5:7">
      <c r="E311" s="139"/>
      <c r="F311" s="139"/>
      <c r="G311" s="139"/>
    </row>
    <row r="312" spans="5:7">
      <c r="E312" s="139"/>
      <c r="F312" s="139"/>
      <c r="G312" s="139"/>
    </row>
    <row r="313" spans="5:7">
      <c r="E313" s="139"/>
      <c r="F313" s="139"/>
      <c r="G313" s="139"/>
    </row>
    <row r="314" spans="5:7">
      <c r="E314" s="139"/>
      <c r="F314" s="139"/>
      <c r="G314" s="139"/>
    </row>
    <row r="315" spans="5:7">
      <c r="E315" s="139"/>
      <c r="F315" s="139"/>
      <c r="G315" s="139"/>
    </row>
    <row r="316" spans="5:7">
      <c r="E316" s="139"/>
      <c r="F316" s="139"/>
      <c r="G316" s="139"/>
    </row>
    <row r="317" spans="5:7">
      <c r="E317" s="139"/>
      <c r="F317" s="139"/>
      <c r="G317" s="139"/>
    </row>
    <row r="318" spans="5:7">
      <c r="E318" s="139"/>
      <c r="F318" s="139"/>
      <c r="G318" s="139"/>
    </row>
    <row r="319" spans="5:7">
      <c r="E319" s="139"/>
      <c r="F319" s="139"/>
      <c r="G319" s="139"/>
    </row>
    <row r="320" spans="5:7">
      <c r="E320" s="139"/>
      <c r="F320" s="139"/>
      <c r="G320" s="139"/>
    </row>
    <row r="321" spans="5:7">
      <c r="E321" s="139"/>
      <c r="F321" s="139"/>
      <c r="G321" s="139"/>
    </row>
    <row r="322" spans="5:7">
      <c r="E322" s="139"/>
      <c r="F322" s="139"/>
      <c r="G322" s="139"/>
    </row>
    <row r="323" spans="5:7">
      <c r="E323" s="139"/>
      <c r="F323" s="139"/>
      <c r="G323" s="139"/>
    </row>
    <row r="324" spans="5:7">
      <c r="E324" s="139"/>
      <c r="F324" s="139"/>
      <c r="G324" s="139"/>
    </row>
    <row r="325" spans="5:7">
      <c r="E325" s="139"/>
      <c r="F325" s="139"/>
      <c r="G325" s="139"/>
    </row>
    <row r="326" spans="5:7">
      <c r="E326" s="139"/>
      <c r="F326" s="139"/>
      <c r="G326" s="139"/>
    </row>
    <row r="327" spans="5:7">
      <c r="E327" s="139"/>
      <c r="F327" s="139"/>
      <c r="G327" s="139"/>
    </row>
    <row r="328" spans="5:7">
      <c r="E328" s="139"/>
      <c r="F328" s="139"/>
      <c r="G328" s="139"/>
    </row>
    <row r="329" spans="5:7">
      <c r="E329" s="139"/>
      <c r="F329" s="139"/>
      <c r="G329" s="139"/>
    </row>
    <row r="330" spans="5:7">
      <c r="E330" s="139"/>
      <c r="F330" s="139"/>
      <c r="G330" s="139"/>
    </row>
    <row r="331" spans="5:7">
      <c r="E331" s="139"/>
      <c r="F331" s="139"/>
      <c r="G331" s="139"/>
    </row>
    <row r="332" spans="5:7">
      <c r="E332" s="139"/>
      <c r="F332" s="139"/>
      <c r="G332" s="139"/>
    </row>
    <row r="333" spans="5:7">
      <c r="E333" s="139"/>
      <c r="F333" s="139"/>
      <c r="G333" s="139"/>
    </row>
    <row r="334" spans="5:7">
      <c r="E334" s="139"/>
      <c r="F334" s="139"/>
      <c r="G334" s="139"/>
    </row>
    <row r="335" spans="5:7">
      <c r="E335" s="139"/>
      <c r="F335" s="139"/>
      <c r="G335" s="139"/>
    </row>
    <row r="336" spans="5:7">
      <c r="E336" s="139"/>
      <c r="F336" s="139"/>
      <c r="G336" s="139"/>
    </row>
    <row r="337" spans="5:7">
      <c r="E337" s="139"/>
      <c r="F337" s="139"/>
      <c r="G337" s="139"/>
    </row>
    <row r="338" spans="5:7">
      <c r="E338" s="139"/>
      <c r="F338" s="139"/>
      <c r="G338" s="139"/>
    </row>
    <row r="339" spans="5:7">
      <c r="E339" s="139"/>
      <c r="F339" s="139"/>
      <c r="G339" s="139"/>
    </row>
    <row r="340" spans="5:7">
      <c r="E340" s="139"/>
      <c r="F340" s="139"/>
      <c r="G340" s="139"/>
    </row>
    <row r="341" spans="5:7">
      <c r="E341" s="139"/>
      <c r="F341" s="139"/>
      <c r="G341" s="139"/>
    </row>
    <row r="342" spans="5:7">
      <c r="E342" s="139"/>
      <c r="F342" s="139"/>
      <c r="G342" s="139"/>
    </row>
    <row r="343" spans="5:7">
      <c r="E343" s="139"/>
      <c r="F343" s="139"/>
      <c r="G343" s="139"/>
    </row>
    <row r="344" spans="5:7">
      <c r="E344" s="139"/>
      <c r="F344" s="139"/>
      <c r="G344" s="139"/>
    </row>
    <row r="345" spans="5:7">
      <c r="E345" s="139"/>
      <c r="F345" s="139"/>
      <c r="G345" s="139"/>
    </row>
    <row r="346" spans="5:7">
      <c r="E346" s="139"/>
      <c r="F346" s="139"/>
      <c r="G346" s="139"/>
    </row>
    <row r="347" spans="5:7">
      <c r="E347" s="139"/>
      <c r="F347" s="139"/>
      <c r="G347" s="139"/>
    </row>
    <row r="348" spans="5:7">
      <c r="E348" s="139"/>
      <c r="F348" s="139"/>
      <c r="G348" s="139"/>
    </row>
    <row r="349" spans="5:7">
      <c r="E349" s="139"/>
      <c r="F349" s="139"/>
      <c r="G349" s="139"/>
    </row>
    <row r="350" spans="5:7">
      <c r="E350" s="139"/>
      <c r="F350" s="139"/>
      <c r="G350" s="139"/>
    </row>
    <row r="351" spans="5:7">
      <c r="E351" s="139"/>
      <c r="F351" s="139"/>
      <c r="G351" s="139"/>
    </row>
    <row r="352" spans="5:7">
      <c r="E352" s="139"/>
      <c r="F352" s="139"/>
      <c r="G352" s="139"/>
    </row>
    <row r="353" spans="5:7">
      <c r="E353" s="139"/>
      <c r="F353" s="139"/>
      <c r="G353" s="139"/>
    </row>
    <row r="354" spans="5:7">
      <c r="E354" s="139"/>
      <c r="F354" s="139"/>
      <c r="G354" s="139"/>
    </row>
    <row r="355" spans="5:7">
      <c r="E355" s="139"/>
      <c r="F355" s="139"/>
      <c r="G355" s="139"/>
    </row>
    <row r="356" spans="5:7">
      <c r="E356" s="139"/>
      <c r="F356" s="139"/>
      <c r="G356" s="139"/>
    </row>
    <row r="357" spans="5:7">
      <c r="E357" s="139"/>
      <c r="F357" s="139"/>
      <c r="G357" s="139"/>
    </row>
    <row r="358" spans="5:7">
      <c r="E358" s="139"/>
      <c r="F358" s="139"/>
      <c r="G358" s="139"/>
    </row>
    <row r="359" spans="5:7">
      <c r="E359" s="139"/>
      <c r="F359" s="139"/>
      <c r="G359" s="139"/>
    </row>
    <row r="360" spans="5:7">
      <c r="E360" s="139"/>
      <c r="F360" s="139"/>
      <c r="G360" s="139"/>
    </row>
    <row r="361" spans="5:7">
      <c r="E361" s="139"/>
      <c r="F361" s="139"/>
      <c r="G361" s="139"/>
    </row>
    <row r="362" spans="5:7">
      <c r="E362" s="139"/>
      <c r="F362" s="139"/>
      <c r="G362" s="139"/>
    </row>
    <row r="363" spans="5:7">
      <c r="E363" s="139"/>
      <c r="F363" s="139"/>
      <c r="G363" s="139"/>
    </row>
    <row r="364" spans="5:7">
      <c r="E364" s="139"/>
      <c r="F364" s="139"/>
      <c r="G364" s="139"/>
    </row>
    <row r="365" spans="5:7">
      <c r="E365" s="139"/>
      <c r="F365" s="139"/>
      <c r="G365" s="139"/>
    </row>
    <row r="366" spans="5:7">
      <c r="E366" s="139"/>
      <c r="F366" s="139"/>
      <c r="G366" s="139"/>
    </row>
    <row r="367" spans="5:7">
      <c r="E367" s="139"/>
      <c r="F367" s="139"/>
      <c r="G367" s="139"/>
    </row>
    <row r="368" spans="5:7">
      <c r="E368" s="139"/>
      <c r="F368" s="139"/>
      <c r="G368" s="139"/>
    </row>
    <row r="369" spans="5:7">
      <c r="E369" s="139"/>
      <c r="F369" s="139"/>
      <c r="G369" s="139"/>
    </row>
    <row r="370" spans="5:7">
      <c r="E370" s="139"/>
      <c r="F370" s="139"/>
      <c r="G370" s="139"/>
    </row>
    <row r="371" spans="5:7">
      <c r="E371" s="139"/>
      <c r="F371" s="139"/>
      <c r="G371" s="139"/>
    </row>
    <row r="372" spans="5:7">
      <c r="E372" s="139"/>
      <c r="F372" s="139"/>
      <c r="G372" s="139"/>
    </row>
    <row r="373" spans="5:7">
      <c r="E373" s="139"/>
      <c r="F373" s="139"/>
      <c r="G373" s="139"/>
    </row>
    <row r="374" spans="5:7">
      <c r="E374" s="139"/>
      <c r="F374" s="139"/>
      <c r="G374" s="139"/>
    </row>
    <row r="375" spans="5:7">
      <c r="E375" s="139"/>
      <c r="F375" s="139"/>
      <c r="G375" s="139"/>
    </row>
    <row r="376" spans="5:7">
      <c r="E376" s="139"/>
      <c r="F376" s="139"/>
      <c r="G376" s="139"/>
    </row>
    <row r="377" spans="5:7">
      <c r="E377" s="139"/>
      <c r="F377" s="139"/>
      <c r="G377" s="139"/>
    </row>
    <row r="378" spans="5:7">
      <c r="E378" s="139"/>
      <c r="F378" s="139"/>
      <c r="G378" s="139"/>
    </row>
    <row r="379" spans="5:7">
      <c r="E379" s="139"/>
      <c r="F379" s="139"/>
      <c r="G379" s="139"/>
    </row>
    <row r="380" spans="5:7">
      <c r="E380" s="139"/>
      <c r="F380" s="139"/>
      <c r="G380" s="139"/>
    </row>
    <row r="381" spans="5:7">
      <c r="E381" s="139"/>
      <c r="F381" s="139"/>
      <c r="G381" s="139"/>
    </row>
    <row r="382" spans="5:7">
      <c r="E382" s="139"/>
      <c r="F382" s="139"/>
      <c r="G382" s="139"/>
    </row>
    <row r="383" spans="5:7">
      <c r="E383" s="139"/>
      <c r="F383" s="139"/>
      <c r="G383" s="139"/>
    </row>
    <row r="384" spans="5:7">
      <c r="E384" s="139"/>
      <c r="F384" s="139"/>
      <c r="G384" s="139"/>
    </row>
    <row r="385" spans="5:7">
      <c r="E385" s="139"/>
      <c r="F385" s="139"/>
      <c r="G385" s="139"/>
    </row>
    <row r="386" spans="5:7">
      <c r="E386" s="139"/>
      <c r="F386" s="139"/>
      <c r="G386" s="139"/>
    </row>
    <row r="387" spans="5:7">
      <c r="E387" s="139"/>
      <c r="F387" s="139"/>
      <c r="G387" s="139"/>
    </row>
    <row r="388" spans="5:7">
      <c r="E388" s="139"/>
      <c r="F388" s="139"/>
      <c r="G388" s="139"/>
    </row>
    <row r="389" spans="5:7">
      <c r="E389" s="139"/>
      <c r="F389" s="139"/>
      <c r="G389" s="139"/>
    </row>
    <row r="390" spans="5:7">
      <c r="E390" s="139"/>
      <c r="F390" s="139"/>
      <c r="G390" s="139"/>
    </row>
    <row r="391" spans="5:7">
      <c r="E391" s="139"/>
      <c r="F391" s="139"/>
      <c r="G391" s="139"/>
    </row>
    <row r="392" spans="5:7">
      <c r="E392" s="139"/>
      <c r="F392" s="139"/>
      <c r="G392" s="139"/>
    </row>
    <row r="393" spans="5:7">
      <c r="E393" s="139"/>
      <c r="F393" s="139"/>
      <c r="G393" s="139"/>
    </row>
    <row r="394" spans="5:7">
      <c r="E394" s="139"/>
      <c r="F394" s="139"/>
      <c r="G394" s="139"/>
    </row>
    <row r="395" spans="5:7">
      <c r="E395" s="139"/>
      <c r="F395" s="139"/>
      <c r="G395" s="139"/>
    </row>
    <row r="396" spans="5:7">
      <c r="E396" s="139"/>
      <c r="F396" s="139"/>
      <c r="G396" s="139"/>
    </row>
    <row r="397" spans="5:7">
      <c r="E397" s="139"/>
      <c r="F397" s="139"/>
      <c r="G397" s="139"/>
    </row>
    <row r="398" spans="5:7">
      <c r="E398" s="139"/>
      <c r="F398" s="139"/>
      <c r="G398" s="139"/>
    </row>
    <row r="399" spans="5:7">
      <c r="E399" s="139"/>
      <c r="F399" s="139"/>
      <c r="G399" s="139"/>
    </row>
    <row r="400" spans="5:7">
      <c r="E400" s="139"/>
      <c r="F400" s="139"/>
      <c r="G400" s="139"/>
    </row>
    <row r="401" spans="5:7">
      <c r="E401" s="139"/>
      <c r="F401" s="139"/>
      <c r="G401" s="139"/>
    </row>
    <row r="402" spans="5:7">
      <c r="E402" s="139"/>
      <c r="F402" s="139"/>
      <c r="G402" s="139"/>
    </row>
    <row r="403" spans="5:7">
      <c r="E403" s="139"/>
      <c r="F403" s="139"/>
      <c r="G403" s="139"/>
    </row>
    <row r="404" spans="5:7">
      <c r="E404" s="139"/>
      <c r="F404" s="139"/>
      <c r="G404" s="139"/>
    </row>
    <row r="405" spans="5:7">
      <c r="E405" s="139"/>
      <c r="F405" s="139"/>
      <c r="G405" s="139"/>
    </row>
    <row r="406" spans="5:7">
      <c r="E406" s="139"/>
      <c r="F406" s="139"/>
      <c r="G406" s="139"/>
    </row>
    <row r="407" spans="5:7">
      <c r="E407" s="139"/>
      <c r="F407" s="139"/>
      <c r="G407" s="139"/>
    </row>
    <row r="408" spans="5:7">
      <c r="E408" s="139"/>
      <c r="F408" s="139"/>
      <c r="G408" s="139"/>
    </row>
    <row r="409" spans="5:7">
      <c r="E409" s="139"/>
      <c r="F409" s="139"/>
      <c r="G409" s="139"/>
    </row>
    <row r="410" spans="5:7">
      <c r="E410" s="139"/>
      <c r="F410" s="139"/>
      <c r="G410" s="139"/>
    </row>
    <row r="411" spans="5:7">
      <c r="E411" s="139"/>
      <c r="F411" s="139"/>
      <c r="G411" s="139"/>
    </row>
    <row r="412" spans="5:7">
      <c r="E412" s="139"/>
      <c r="F412" s="139"/>
      <c r="G412" s="139"/>
    </row>
    <row r="413" spans="5:7">
      <c r="E413" s="139"/>
      <c r="F413" s="139"/>
      <c r="G413" s="139"/>
    </row>
    <row r="414" spans="5:7">
      <c r="E414" s="139"/>
      <c r="F414" s="139"/>
      <c r="G414" s="139"/>
    </row>
    <row r="415" spans="5:7">
      <c r="E415" s="139"/>
      <c r="F415" s="139"/>
      <c r="G415" s="139"/>
    </row>
    <row r="416" spans="5:7">
      <c r="E416" s="139"/>
      <c r="F416" s="139"/>
      <c r="G416" s="139"/>
    </row>
    <row r="417" spans="5:7">
      <c r="E417" s="139"/>
      <c r="F417" s="139"/>
      <c r="G417" s="139"/>
    </row>
    <row r="418" spans="5:7">
      <c r="E418" s="139"/>
      <c r="F418" s="139"/>
      <c r="G418" s="139"/>
    </row>
    <row r="419" spans="5:7">
      <c r="E419" s="139"/>
      <c r="F419" s="139"/>
      <c r="G419" s="139"/>
    </row>
    <row r="420" spans="5:7">
      <c r="E420" s="139"/>
      <c r="F420" s="139"/>
      <c r="G420" s="139"/>
    </row>
    <row r="421" spans="5:7">
      <c r="E421" s="139"/>
      <c r="F421" s="139"/>
      <c r="G421" s="139"/>
    </row>
    <row r="422" spans="5:7">
      <c r="E422" s="139"/>
      <c r="F422" s="139"/>
      <c r="G422" s="139"/>
    </row>
    <row r="423" spans="5:7">
      <c r="E423" s="139"/>
      <c r="F423" s="139"/>
      <c r="G423" s="139"/>
    </row>
    <row r="424" spans="5:7">
      <c r="E424" s="139"/>
      <c r="F424" s="139"/>
      <c r="G424" s="139"/>
    </row>
    <row r="425" spans="5:7">
      <c r="E425" s="139"/>
      <c r="F425" s="139"/>
      <c r="G425" s="139"/>
    </row>
    <row r="426" spans="5:7">
      <c r="E426" s="139"/>
      <c r="F426" s="139"/>
      <c r="G426" s="139"/>
    </row>
    <row r="427" spans="5:7">
      <c r="E427" s="139"/>
      <c r="F427" s="139"/>
      <c r="G427" s="139"/>
    </row>
    <row r="428" spans="5:7">
      <c r="E428" s="139"/>
      <c r="F428" s="139"/>
      <c r="G428" s="139"/>
    </row>
    <row r="429" spans="5:7">
      <c r="E429" s="139"/>
      <c r="F429" s="139"/>
      <c r="G429" s="139"/>
    </row>
    <row r="430" spans="5:7">
      <c r="E430" s="139"/>
      <c r="F430" s="139"/>
      <c r="G430" s="139"/>
    </row>
    <row r="431" spans="5:7">
      <c r="E431" s="139"/>
      <c r="F431" s="139"/>
      <c r="G431" s="139"/>
    </row>
    <row r="432" spans="5:7">
      <c r="E432" s="139"/>
      <c r="F432" s="139"/>
      <c r="G432" s="139"/>
    </row>
    <row r="433" spans="5:7">
      <c r="E433" s="139"/>
      <c r="F433" s="139"/>
      <c r="G433" s="139"/>
    </row>
    <row r="434" spans="5:7">
      <c r="E434" s="139"/>
      <c r="F434" s="139"/>
      <c r="G434" s="139"/>
    </row>
    <row r="435" spans="5:7">
      <c r="E435" s="139"/>
      <c r="F435" s="139"/>
      <c r="G435" s="139"/>
    </row>
    <row r="436" spans="5:7">
      <c r="E436" s="139"/>
      <c r="F436" s="139"/>
      <c r="G436" s="139"/>
    </row>
    <row r="437" spans="5:7">
      <c r="E437" s="139"/>
      <c r="F437" s="139"/>
      <c r="G437" s="139"/>
    </row>
    <row r="438" spans="5:7">
      <c r="E438" s="139"/>
      <c r="F438" s="139"/>
      <c r="G438" s="139"/>
    </row>
    <row r="439" spans="5:7">
      <c r="E439" s="139"/>
      <c r="F439" s="139"/>
      <c r="G439" s="139"/>
    </row>
    <row r="440" spans="5:7">
      <c r="E440" s="139"/>
      <c r="F440" s="139"/>
      <c r="G440" s="139"/>
    </row>
    <row r="441" spans="5:7">
      <c r="E441" s="139"/>
      <c r="F441" s="139"/>
      <c r="G441" s="139"/>
    </row>
    <row r="442" spans="5:7">
      <c r="E442" s="139"/>
      <c r="F442" s="139"/>
      <c r="G442" s="139"/>
    </row>
    <row r="443" spans="5:7">
      <c r="E443" s="139"/>
      <c r="F443" s="139"/>
      <c r="G443" s="139"/>
    </row>
    <row r="444" spans="5:7">
      <c r="E444" s="139"/>
      <c r="F444" s="139"/>
      <c r="G444" s="139"/>
    </row>
    <row r="445" spans="5:7">
      <c r="E445" s="139"/>
      <c r="F445" s="139"/>
      <c r="G445" s="139"/>
    </row>
    <row r="446" spans="5:7">
      <c r="E446" s="139"/>
      <c r="F446" s="139"/>
      <c r="G446" s="139"/>
    </row>
    <row r="447" spans="5:7">
      <c r="E447" s="139"/>
      <c r="F447" s="139"/>
      <c r="G447" s="139"/>
    </row>
    <row r="448" spans="5:7">
      <c r="E448" s="139"/>
      <c r="F448" s="139"/>
      <c r="G448" s="139"/>
    </row>
    <row r="449" spans="5:7">
      <c r="E449" s="139"/>
      <c r="F449" s="139"/>
      <c r="G449" s="139"/>
    </row>
    <row r="450" spans="5:7">
      <c r="E450" s="139"/>
      <c r="F450" s="139"/>
      <c r="G450" s="139"/>
    </row>
    <row r="451" spans="5:7">
      <c r="E451" s="139"/>
      <c r="F451" s="139"/>
      <c r="G451" s="139"/>
    </row>
    <row r="452" spans="5:7">
      <c r="E452" s="139"/>
      <c r="F452" s="139"/>
      <c r="G452" s="139"/>
    </row>
    <row r="453" spans="5:7">
      <c r="E453" s="139"/>
      <c r="F453" s="139"/>
      <c r="G453" s="139"/>
    </row>
    <row r="454" spans="5:7">
      <c r="E454" s="139"/>
      <c r="F454" s="139"/>
      <c r="G454" s="139"/>
    </row>
    <row r="455" spans="5:7">
      <c r="E455" s="139"/>
      <c r="F455" s="139"/>
      <c r="G455" s="139"/>
    </row>
    <row r="456" spans="5:7">
      <c r="E456" s="139"/>
      <c r="F456" s="139"/>
      <c r="G456" s="139"/>
    </row>
    <row r="457" spans="5:7">
      <c r="E457" s="139"/>
      <c r="F457" s="139"/>
      <c r="G457" s="139"/>
    </row>
    <row r="458" spans="5:7">
      <c r="E458" s="139"/>
      <c r="F458" s="139"/>
      <c r="G458" s="139"/>
    </row>
    <row r="459" spans="5:7">
      <c r="E459" s="139"/>
      <c r="F459" s="139"/>
      <c r="G459" s="139"/>
    </row>
    <row r="460" spans="5:7">
      <c r="E460" s="139"/>
      <c r="F460" s="139"/>
      <c r="G460" s="139"/>
    </row>
    <row r="461" spans="5:7">
      <c r="E461" s="139"/>
      <c r="F461" s="139"/>
      <c r="G461" s="139"/>
    </row>
    <row r="462" spans="5:7">
      <c r="E462" s="139"/>
      <c r="F462" s="139"/>
      <c r="G462" s="139"/>
    </row>
    <row r="463" spans="5:7">
      <c r="E463" s="139"/>
      <c r="F463" s="139"/>
      <c r="G463" s="139"/>
    </row>
    <row r="464" spans="5:7">
      <c r="E464" s="139"/>
      <c r="F464" s="139"/>
      <c r="G464" s="139"/>
    </row>
    <row r="465" spans="5:7">
      <c r="E465" s="139"/>
      <c r="F465" s="139"/>
      <c r="G465" s="139"/>
    </row>
    <row r="466" spans="5:7">
      <c r="E466" s="139"/>
      <c r="F466" s="139"/>
      <c r="G466" s="139"/>
    </row>
    <row r="467" spans="5:7">
      <c r="E467" s="139"/>
      <c r="F467" s="139"/>
      <c r="G467" s="139"/>
    </row>
    <row r="468" spans="5:7">
      <c r="E468" s="139"/>
      <c r="F468" s="139"/>
      <c r="G468" s="139"/>
    </row>
    <row r="469" spans="5:7">
      <c r="E469" s="139"/>
      <c r="F469" s="139"/>
      <c r="G469" s="139"/>
    </row>
    <row r="470" spans="5:7">
      <c r="E470" s="139"/>
      <c r="F470" s="139"/>
      <c r="G470" s="139"/>
    </row>
    <row r="471" spans="5:7">
      <c r="E471" s="139"/>
      <c r="F471" s="139"/>
      <c r="G471" s="139"/>
    </row>
    <row r="472" spans="5:7">
      <c r="E472" s="139"/>
      <c r="F472" s="139"/>
      <c r="G472" s="139"/>
    </row>
    <row r="473" spans="5:7">
      <c r="E473" s="139"/>
      <c r="F473" s="139"/>
      <c r="G473" s="139"/>
    </row>
    <row r="474" spans="5:7">
      <c r="E474" s="139"/>
      <c r="F474" s="139"/>
      <c r="G474" s="139"/>
    </row>
    <row r="475" spans="5:7">
      <c r="E475" s="139"/>
      <c r="F475" s="139"/>
      <c r="G475" s="139"/>
    </row>
    <row r="476" spans="5:7">
      <c r="E476" s="139"/>
      <c r="F476" s="139"/>
      <c r="G476" s="139"/>
    </row>
    <row r="477" spans="5:7">
      <c r="E477" s="139"/>
      <c r="F477" s="139"/>
      <c r="G477" s="139"/>
    </row>
    <row r="478" spans="5:7">
      <c r="E478" s="139"/>
      <c r="F478" s="139"/>
      <c r="G478" s="139"/>
    </row>
    <row r="479" spans="5:7">
      <c r="E479" s="139"/>
      <c r="F479" s="139"/>
      <c r="G479" s="139"/>
    </row>
    <row r="480" spans="5:7">
      <c r="E480" s="139"/>
      <c r="F480" s="139"/>
      <c r="G480" s="139"/>
    </row>
    <row r="481" spans="5:7">
      <c r="E481" s="139"/>
      <c r="F481" s="139"/>
      <c r="G481" s="139"/>
    </row>
    <row r="482" spans="5:7">
      <c r="E482" s="139"/>
      <c r="F482" s="139"/>
      <c r="G482" s="139"/>
    </row>
    <row r="483" spans="5:7">
      <c r="E483" s="139"/>
      <c r="F483" s="139"/>
      <c r="G483" s="139"/>
    </row>
    <row r="484" spans="5:7">
      <c r="E484" s="139"/>
      <c r="F484" s="139"/>
      <c r="G484" s="139"/>
    </row>
    <row r="485" spans="5:7">
      <c r="E485" s="139"/>
      <c r="F485" s="139"/>
      <c r="G485" s="139"/>
    </row>
    <row r="486" spans="5:7">
      <c r="E486" s="139"/>
      <c r="F486" s="139"/>
      <c r="G486" s="139"/>
    </row>
    <row r="487" spans="5:7">
      <c r="E487" s="139"/>
      <c r="F487" s="139"/>
      <c r="G487" s="139"/>
    </row>
    <row r="488" spans="5:7">
      <c r="E488" s="139"/>
      <c r="F488" s="139"/>
      <c r="G488" s="139"/>
    </row>
    <row r="489" spans="5:7">
      <c r="E489" s="139"/>
      <c r="F489" s="139"/>
      <c r="G489" s="139"/>
    </row>
    <row r="490" spans="5:7">
      <c r="E490" s="139"/>
      <c r="F490" s="139"/>
      <c r="G490" s="139"/>
    </row>
    <row r="491" spans="5:7">
      <c r="E491" s="139"/>
      <c r="F491" s="139"/>
      <c r="G491" s="139"/>
    </row>
    <row r="492" spans="5:7">
      <c r="E492" s="139"/>
      <c r="F492" s="139"/>
      <c r="G492" s="139"/>
    </row>
    <row r="493" spans="5:7">
      <c r="E493" s="139"/>
      <c r="F493" s="139"/>
      <c r="G493" s="139"/>
    </row>
    <row r="494" spans="5:7">
      <c r="E494" s="139"/>
      <c r="F494" s="139"/>
      <c r="G494" s="139"/>
    </row>
    <row r="495" spans="5:7">
      <c r="E495" s="139"/>
      <c r="F495" s="139"/>
      <c r="G495" s="139"/>
    </row>
    <row r="496" spans="5:7">
      <c r="E496" s="139"/>
      <c r="F496" s="139"/>
      <c r="G496" s="139"/>
    </row>
    <row r="497" spans="5:7">
      <c r="E497" s="139"/>
      <c r="F497" s="139"/>
      <c r="G497" s="139"/>
    </row>
    <row r="498" spans="5:7">
      <c r="E498" s="139"/>
      <c r="F498" s="139"/>
      <c r="G498" s="139"/>
    </row>
    <row r="499" spans="5:7">
      <c r="E499" s="139"/>
      <c r="F499" s="139"/>
      <c r="G499" s="139"/>
    </row>
    <row r="500" spans="5:7">
      <c r="E500" s="139"/>
      <c r="F500" s="139"/>
      <c r="G500" s="139"/>
    </row>
    <row r="501" spans="5:7">
      <c r="E501" s="139"/>
      <c r="F501" s="139"/>
      <c r="G501" s="139"/>
    </row>
    <row r="502" spans="5:7">
      <c r="E502" s="139"/>
      <c r="F502" s="139"/>
      <c r="G502" s="139"/>
    </row>
    <row r="503" spans="5:7">
      <c r="E503" s="139"/>
      <c r="F503" s="139"/>
      <c r="G503" s="139"/>
    </row>
    <row r="504" spans="5:7">
      <c r="E504" s="139"/>
      <c r="F504" s="139"/>
      <c r="G504" s="139"/>
    </row>
    <row r="505" spans="5:7">
      <c r="E505" s="139"/>
      <c r="F505" s="139"/>
      <c r="G505" s="139"/>
    </row>
    <row r="506" spans="5:7">
      <c r="E506" s="139"/>
      <c r="F506" s="139"/>
      <c r="G506" s="139"/>
    </row>
    <row r="507" spans="5:7">
      <c r="E507" s="139"/>
      <c r="F507" s="139"/>
      <c r="G507" s="139"/>
    </row>
    <row r="508" spans="5:7">
      <c r="E508" s="139"/>
      <c r="F508" s="139"/>
      <c r="G508" s="139"/>
    </row>
    <row r="509" spans="5:7">
      <c r="E509" s="139"/>
      <c r="F509" s="139"/>
      <c r="G509" s="139"/>
    </row>
    <row r="510" spans="5:7">
      <c r="E510" s="139"/>
      <c r="F510" s="139"/>
      <c r="G510" s="139"/>
    </row>
    <row r="511" spans="5:7">
      <c r="E511" s="139"/>
      <c r="F511" s="139"/>
      <c r="G511" s="139"/>
    </row>
    <row r="512" spans="5:7">
      <c r="E512" s="139"/>
      <c r="F512" s="139"/>
      <c r="G512" s="139"/>
    </row>
    <row r="513" spans="5:7">
      <c r="E513" s="139"/>
      <c r="F513" s="139"/>
      <c r="G513" s="139"/>
    </row>
    <row r="514" spans="5:7">
      <c r="E514" s="139"/>
      <c r="F514" s="139"/>
      <c r="G514" s="139"/>
    </row>
    <row r="515" spans="5:7">
      <c r="E515" s="139"/>
      <c r="F515" s="139"/>
      <c r="G515" s="139"/>
    </row>
    <row r="516" spans="5:7">
      <c r="E516" s="139"/>
      <c r="F516" s="139"/>
      <c r="G516" s="139"/>
    </row>
    <row r="517" spans="5:7">
      <c r="E517" s="139"/>
      <c r="F517" s="139"/>
      <c r="G517" s="139"/>
    </row>
    <row r="518" spans="5:7">
      <c r="E518" s="139"/>
      <c r="F518" s="139"/>
      <c r="G518" s="139"/>
    </row>
    <row r="519" spans="5:7">
      <c r="E519" s="139"/>
      <c r="F519" s="139"/>
      <c r="G519" s="139"/>
    </row>
    <row r="520" spans="5:7">
      <c r="E520" s="139"/>
      <c r="F520" s="139"/>
      <c r="G520" s="139"/>
    </row>
    <row r="521" spans="5:7">
      <c r="E521" s="139"/>
      <c r="F521" s="139"/>
      <c r="G521" s="139"/>
    </row>
    <row r="522" spans="5:7">
      <c r="E522" s="139"/>
      <c r="F522" s="139"/>
      <c r="G522" s="139"/>
    </row>
    <row r="523" spans="5:7">
      <c r="E523" s="139"/>
      <c r="F523" s="139"/>
      <c r="G523" s="139"/>
    </row>
    <row r="524" spans="5:7">
      <c r="E524" s="139"/>
      <c r="F524" s="139"/>
      <c r="G524" s="139"/>
    </row>
    <row r="525" spans="5:7">
      <c r="E525" s="139"/>
      <c r="F525" s="139"/>
      <c r="G525" s="139"/>
    </row>
    <row r="526" spans="5:7">
      <c r="E526" s="139"/>
      <c r="F526" s="139"/>
      <c r="G526" s="139"/>
    </row>
    <row r="527" spans="5:7">
      <c r="E527" s="139"/>
      <c r="F527" s="139"/>
      <c r="G527" s="139"/>
    </row>
    <row r="528" spans="5:7">
      <c r="E528" s="139"/>
      <c r="F528" s="139"/>
      <c r="G528" s="139"/>
    </row>
    <row r="529" spans="5:7">
      <c r="E529" s="139"/>
      <c r="F529" s="139"/>
      <c r="G529" s="139"/>
    </row>
    <row r="530" spans="5:7">
      <c r="E530" s="139"/>
      <c r="F530" s="139"/>
      <c r="G530" s="139"/>
    </row>
    <row r="531" spans="5:7">
      <c r="E531" s="139"/>
      <c r="F531" s="139"/>
      <c r="G531" s="139"/>
    </row>
    <row r="532" spans="5:7">
      <c r="E532" s="139"/>
      <c r="F532" s="139"/>
      <c r="G532" s="139"/>
    </row>
    <row r="533" spans="5:7">
      <c r="E533" s="139"/>
      <c r="F533" s="139"/>
      <c r="G533" s="139"/>
    </row>
    <row r="534" spans="5:7">
      <c r="E534" s="139"/>
      <c r="F534" s="139"/>
      <c r="G534" s="139"/>
    </row>
    <row r="535" spans="5:7">
      <c r="E535" s="139"/>
      <c r="F535" s="139"/>
      <c r="G535" s="139"/>
    </row>
    <row r="536" spans="5:7">
      <c r="E536" s="139"/>
      <c r="F536" s="139"/>
      <c r="G536" s="139"/>
    </row>
    <row r="537" spans="5:7">
      <c r="E537" s="139"/>
      <c r="F537" s="139"/>
      <c r="G537" s="139"/>
    </row>
    <row r="538" spans="5:7">
      <c r="E538" s="139"/>
      <c r="F538" s="139"/>
      <c r="G538" s="139"/>
    </row>
    <row r="539" spans="5:7">
      <c r="E539" s="139"/>
      <c r="F539" s="139"/>
      <c r="G539" s="139"/>
    </row>
    <row r="540" spans="5:7">
      <c r="E540" s="139"/>
      <c r="F540" s="139"/>
      <c r="G540" s="139"/>
    </row>
    <row r="541" spans="5:7">
      <c r="E541" s="139"/>
      <c r="F541" s="139"/>
      <c r="G541" s="139"/>
    </row>
    <row r="542" spans="5:7">
      <c r="E542" s="139"/>
      <c r="F542" s="139"/>
      <c r="G542" s="139"/>
    </row>
    <row r="543" spans="5:7">
      <c r="E543" s="139"/>
      <c r="F543" s="139"/>
      <c r="G543" s="139"/>
    </row>
    <row r="544" spans="5:7">
      <c r="E544" s="139"/>
      <c r="F544" s="139"/>
      <c r="G544" s="139"/>
    </row>
    <row r="545" spans="5:7">
      <c r="E545" s="139"/>
      <c r="F545" s="139"/>
      <c r="G545" s="139"/>
    </row>
    <row r="546" spans="5:7">
      <c r="E546" s="139"/>
      <c r="F546" s="139"/>
      <c r="G546" s="139"/>
    </row>
    <row r="547" spans="5:7">
      <c r="E547" s="139"/>
      <c r="F547" s="139"/>
      <c r="G547" s="139"/>
    </row>
    <row r="548" spans="5:7">
      <c r="E548" s="139"/>
      <c r="F548" s="139"/>
      <c r="G548" s="139"/>
    </row>
    <row r="549" spans="5:7">
      <c r="E549" s="139"/>
      <c r="F549" s="139"/>
      <c r="G549" s="139"/>
    </row>
    <row r="550" spans="5:7">
      <c r="E550" s="139"/>
      <c r="F550" s="139"/>
      <c r="G550" s="139"/>
    </row>
    <row r="551" spans="5:7">
      <c r="E551" s="139"/>
      <c r="F551" s="139"/>
      <c r="G551" s="139"/>
    </row>
    <row r="552" spans="5:7">
      <c r="E552" s="139"/>
      <c r="F552" s="139"/>
      <c r="G552" s="139"/>
    </row>
    <row r="553" spans="5:7">
      <c r="E553" s="139"/>
      <c r="F553" s="139"/>
      <c r="G553" s="139"/>
    </row>
    <row r="554" spans="5:7">
      <c r="E554" s="139"/>
      <c r="F554" s="139"/>
      <c r="G554" s="139"/>
    </row>
    <row r="555" spans="5:7">
      <c r="E555" s="139"/>
      <c r="F555" s="139"/>
      <c r="G555" s="139"/>
    </row>
    <row r="556" spans="5:7">
      <c r="E556" s="139"/>
      <c r="F556" s="139"/>
      <c r="G556" s="139"/>
    </row>
    <row r="557" spans="5:7">
      <c r="E557" s="139"/>
      <c r="F557" s="139"/>
      <c r="G557" s="139"/>
    </row>
    <row r="558" spans="5:7">
      <c r="E558" s="139"/>
      <c r="F558" s="139"/>
      <c r="G558" s="139"/>
    </row>
    <row r="559" spans="5:7">
      <c r="E559" s="139"/>
      <c r="F559" s="139"/>
      <c r="G559" s="139"/>
    </row>
    <row r="560" spans="5:7">
      <c r="E560" s="139"/>
      <c r="F560" s="139"/>
      <c r="G560" s="139"/>
    </row>
    <row r="561" spans="5:7">
      <c r="E561" s="139"/>
      <c r="F561" s="139"/>
      <c r="G561" s="139"/>
    </row>
    <row r="562" spans="5:7">
      <c r="E562" s="139"/>
      <c r="F562" s="139"/>
      <c r="G562" s="139"/>
    </row>
    <row r="563" spans="5:7">
      <c r="E563" s="139"/>
      <c r="F563" s="139"/>
      <c r="G563" s="139"/>
    </row>
    <row r="564" spans="5:7">
      <c r="E564" s="139"/>
      <c r="F564" s="139"/>
      <c r="G564" s="139"/>
    </row>
    <row r="565" spans="5:7">
      <c r="E565" s="139"/>
      <c r="F565" s="139"/>
      <c r="G565" s="139"/>
    </row>
    <row r="566" spans="5:7">
      <c r="E566" s="139"/>
      <c r="F566" s="139"/>
      <c r="G566" s="139"/>
    </row>
    <row r="567" spans="5:7">
      <c r="E567" s="139"/>
      <c r="F567" s="139"/>
      <c r="G567" s="139"/>
    </row>
    <row r="568" spans="5:7">
      <c r="E568" s="139"/>
      <c r="F568" s="139"/>
      <c r="G568" s="139"/>
    </row>
    <row r="569" spans="5:7">
      <c r="E569" s="139"/>
      <c r="F569" s="139"/>
      <c r="G569" s="139"/>
    </row>
    <row r="570" spans="5:7">
      <c r="E570" s="139"/>
      <c r="F570" s="139"/>
      <c r="G570" s="139"/>
    </row>
    <row r="571" spans="5:7">
      <c r="E571" s="139"/>
      <c r="F571" s="139"/>
      <c r="G571" s="139"/>
    </row>
    <row r="572" spans="5:7">
      <c r="E572" s="139"/>
      <c r="F572" s="139"/>
      <c r="G572" s="139"/>
    </row>
    <row r="573" spans="5:7">
      <c r="E573" s="139"/>
      <c r="F573" s="139"/>
      <c r="G573" s="139"/>
    </row>
    <row r="574" spans="5:7">
      <c r="E574" s="139"/>
      <c r="F574" s="139"/>
      <c r="G574" s="139"/>
    </row>
    <row r="575" spans="5:7">
      <c r="E575" s="139"/>
      <c r="F575" s="139"/>
      <c r="G575" s="139"/>
    </row>
    <row r="576" spans="5:7">
      <c r="E576" s="139"/>
      <c r="F576" s="139"/>
      <c r="G576" s="139"/>
    </row>
    <row r="577" spans="5:7">
      <c r="E577" s="139"/>
      <c r="F577" s="139"/>
      <c r="G577" s="139"/>
    </row>
  </sheetData>
  <sheetProtection algorithmName="SHA-512" hashValue="PXgdS5ABDRlcpH0HrKlv1BURjVcDvpd5o/E1W/M5F+dR7dJt/m585SeGJKrT6TNolFeOaq80RBmpIUI2hXxeTg==" saltValue="4kQIoUW6gnsx1/FzgaIJfw==" spinCount="100000" sheet="1" objects="1" scenarios="1" insertRows="0"/>
  <mergeCells count="1">
    <mergeCell ref="A1:G1"/>
  </mergeCells>
  <phoneticPr fontId="21" type="noConversion"/>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8"/>
  <sheetViews>
    <sheetView zoomScale="90" zoomScaleNormal="90" zoomScalePageLayoutView="90" workbookViewId="0">
      <selection activeCell="B9" sqref="B9"/>
    </sheetView>
  </sheetViews>
  <sheetFormatPr baseColWidth="10" defaultColWidth="8.83203125" defaultRowHeight="13" x14ac:dyDescent="0"/>
  <cols>
    <col min="1" max="1" width="13.83203125" style="1" customWidth="1"/>
    <col min="2" max="2" width="12.83203125" style="1" bestFit="1" customWidth="1"/>
    <col min="3" max="3" width="28.6640625" style="14" customWidth="1"/>
    <col min="4" max="4" width="21" style="14" customWidth="1"/>
    <col min="5" max="5" width="20.6640625" style="43" customWidth="1"/>
    <col min="6" max="6" width="16.6640625" style="1" customWidth="1"/>
    <col min="7" max="7" width="18.5" style="8" customWidth="1"/>
    <col min="8" max="8" width="19.5" style="1" customWidth="1"/>
    <col min="9" max="15" width="14.6640625" style="1" customWidth="1"/>
    <col min="16" max="16" width="52.6640625" style="1" customWidth="1"/>
    <col min="17" max="16384" width="8.83203125" style="1"/>
  </cols>
  <sheetData>
    <row r="1" spans="1:16" s="86" customFormat="1" ht="25" customHeight="1">
      <c r="A1" s="229" t="s">
        <v>73</v>
      </c>
      <c r="B1" s="230"/>
      <c r="C1" s="230"/>
      <c r="D1" s="230"/>
      <c r="E1" s="230"/>
      <c r="F1" s="230"/>
      <c r="G1" s="230"/>
      <c r="H1" s="230"/>
      <c r="I1" s="231"/>
      <c r="J1" s="231"/>
      <c r="K1" s="231"/>
      <c r="L1" s="231"/>
      <c r="M1" s="231"/>
      <c r="N1" s="231"/>
      <c r="O1" s="231"/>
      <c r="P1" s="231"/>
    </row>
    <row r="3" spans="1:16" ht="39">
      <c r="A3" s="19" t="s">
        <v>239</v>
      </c>
      <c r="B3" s="19" t="s">
        <v>188</v>
      </c>
      <c r="C3" s="19" t="s">
        <v>240</v>
      </c>
      <c r="D3" s="19" t="s">
        <v>163</v>
      </c>
      <c r="E3" s="19" t="s">
        <v>241</v>
      </c>
      <c r="F3" s="19" t="s">
        <v>196</v>
      </c>
      <c r="G3" s="19" t="s">
        <v>227</v>
      </c>
      <c r="H3" s="19" t="s">
        <v>197</v>
      </c>
      <c r="I3" s="20" t="s">
        <v>242</v>
      </c>
      <c r="J3" s="20" t="s">
        <v>245</v>
      </c>
      <c r="K3" s="20" t="s">
        <v>213</v>
      </c>
      <c r="L3" s="20" t="s">
        <v>217</v>
      </c>
      <c r="M3" s="20" t="s">
        <v>222</v>
      </c>
      <c r="N3" s="20" t="s">
        <v>225</v>
      </c>
      <c r="O3" s="20" t="s">
        <v>243</v>
      </c>
      <c r="P3" s="36" t="s">
        <v>198</v>
      </c>
    </row>
    <row r="4" spans="1:16" s="14" customFormat="1" ht="14">
      <c r="A4" s="232" t="s">
        <v>87</v>
      </c>
      <c r="B4" s="233"/>
      <c r="C4" s="233"/>
      <c r="D4" s="233"/>
      <c r="E4" s="233"/>
      <c r="F4" s="233"/>
      <c r="G4" s="233"/>
      <c r="H4" s="233"/>
      <c r="I4" s="233"/>
      <c r="J4" s="233"/>
      <c r="K4" s="233"/>
      <c r="L4" s="233"/>
      <c r="M4" s="233"/>
      <c r="N4" s="233"/>
      <c r="O4" s="233"/>
      <c r="P4" s="234"/>
    </row>
    <row r="5" spans="1:16" s="14" customFormat="1" ht="14">
      <c r="A5" s="171" t="s">
        <v>6</v>
      </c>
      <c r="B5" s="172"/>
      <c r="C5" s="172"/>
      <c r="D5" s="172"/>
      <c r="E5" s="172"/>
      <c r="F5" s="172"/>
      <c r="G5" s="172"/>
      <c r="H5" s="172"/>
      <c r="I5" s="172"/>
      <c r="J5" s="172"/>
      <c r="K5" s="172"/>
      <c r="L5" s="172"/>
      <c r="M5" s="172"/>
      <c r="N5" s="172"/>
      <c r="O5" s="172"/>
      <c r="P5" s="173"/>
    </row>
    <row r="6" spans="1:16" s="86" customFormat="1" ht="19.5" customHeight="1">
      <c r="A6" s="162">
        <v>1</v>
      </c>
      <c r="B6" s="174" t="s">
        <v>168</v>
      </c>
      <c r="C6" s="174" t="s">
        <v>256</v>
      </c>
      <c r="D6" s="174" t="s">
        <v>199</v>
      </c>
      <c r="E6" s="174">
        <v>60</v>
      </c>
      <c r="F6" s="175" t="s">
        <v>173</v>
      </c>
      <c r="G6" s="175" t="s">
        <v>234</v>
      </c>
      <c r="H6" s="174" t="s">
        <v>201</v>
      </c>
      <c r="I6" s="174"/>
      <c r="J6" s="174"/>
      <c r="K6" s="174"/>
      <c r="L6" s="174"/>
      <c r="M6" s="174" t="s">
        <v>199</v>
      </c>
      <c r="N6" s="174"/>
      <c r="O6" s="174"/>
      <c r="P6" s="174" t="s">
        <v>200</v>
      </c>
    </row>
    <row r="7" spans="1:16">
      <c r="A7" s="142">
        <v>1</v>
      </c>
      <c r="B7" s="130" t="s">
        <v>293</v>
      </c>
      <c r="C7" s="130" t="s">
        <v>77</v>
      </c>
      <c r="D7" s="130" t="s">
        <v>199</v>
      </c>
      <c r="E7" s="195">
        <v>20</v>
      </c>
      <c r="F7" s="196" t="s">
        <v>172</v>
      </c>
      <c r="G7" s="76" t="s">
        <v>232</v>
      </c>
      <c r="H7" s="197" t="s">
        <v>201</v>
      </c>
      <c r="I7" s="198"/>
      <c r="J7" s="198"/>
      <c r="K7" s="198"/>
      <c r="L7" s="198"/>
      <c r="M7" s="198"/>
      <c r="N7" s="198"/>
      <c r="O7" s="198"/>
      <c r="P7" s="130"/>
    </row>
    <row r="8" spans="1:16">
      <c r="A8" s="142">
        <v>2</v>
      </c>
      <c r="B8" s="130" t="s">
        <v>293</v>
      </c>
      <c r="C8" s="130" t="s">
        <v>76</v>
      </c>
      <c r="D8" s="130" t="s">
        <v>199</v>
      </c>
      <c r="E8" s="195">
        <v>20</v>
      </c>
      <c r="F8" s="196" t="s">
        <v>172</v>
      </c>
      <c r="G8" s="76" t="s">
        <v>229</v>
      </c>
      <c r="H8" s="197" t="s">
        <v>201</v>
      </c>
      <c r="I8" s="198"/>
      <c r="J8" s="198"/>
      <c r="K8" s="198"/>
      <c r="L8" s="198"/>
      <c r="M8" s="198"/>
      <c r="N8" s="198"/>
      <c r="O8" s="198"/>
      <c r="P8" s="130"/>
    </row>
    <row r="9" spans="1:16">
      <c r="A9" s="142">
        <v>3</v>
      </c>
      <c r="B9" s="130" t="s">
        <v>294</v>
      </c>
      <c r="C9" s="130" t="s">
        <v>76</v>
      </c>
      <c r="D9" s="130" t="s">
        <v>199</v>
      </c>
      <c r="E9" s="195">
        <v>15</v>
      </c>
      <c r="F9" s="196" t="s">
        <v>173</v>
      </c>
      <c r="G9" s="76" t="s">
        <v>229</v>
      </c>
      <c r="H9" s="197" t="s">
        <v>201</v>
      </c>
      <c r="I9" s="198"/>
      <c r="J9" s="198"/>
      <c r="K9" s="198"/>
      <c r="L9" s="198"/>
      <c r="M9" s="198"/>
      <c r="N9" s="198"/>
      <c r="O9" s="198"/>
      <c r="P9" s="130"/>
    </row>
    <row r="10" spans="1:16">
      <c r="A10" s="142">
        <v>4</v>
      </c>
      <c r="B10" s="130"/>
      <c r="C10" s="130"/>
      <c r="D10" s="130"/>
      <c r="E10" s="195"/>
      <c r="F10" s="196"/>
      <c r="G10" s="76"/>
      <c r="H10" s="197"/>
      <c r="I10" s="198"/>
      <c r="J10" s="198"/>
      <c r="K10" s="198"/>
      <c r="L10" s="198"/>
      <c r="M10" s="198"/>
      <c r="N10" s="198"/>
      <c r="O10" s="198"/>
      <c r="P10" s="130"/>
    </row>
    <row r="11" spans="1:16">
      <c r="A11" s="142">
        <v>5</v>
      </c>
      <c r="B11" s="130"/>
      <c r="C11" s="130"/>
      <c r="D11" s="130"/>
      <c r="E11" s="195"/>
      <c r="F11" s="196"/>
      <c r="G11" s="76"/>
      <c r="H11" s="197"/>
      <c r="I11" s="198"/>
      <c r="J11" s="198"/>
      <c r="K11" s="198"/>
      <c r="L11" s="198"/>
      <c r="M11" s="198"/>
      <c r="N11" s="198"/>
      <c r="O11" s="198"/>
      <c r="P11" s="130"/>
    </row>
    <row r="12" spans="1:16">
      <c r="A12" s="142">
        <v>6</v>
      </c>
      <c r="B12" s="130"/>
      <c r="C12" s="130"/>
      <c r="D12" s="130"/>
      <c r="E12" s="195"/>
      <c r="F12" s="196"/>
      <c r="G12" s="76"/>
      <c r="H12" s="197"/>
      <c r="I12" s="198"/>
      <c r="J12" s="198"/>
      <c r="K12" s="198"/>
      <c r="L12" s="198"/>
      <c r="M12" s="198"/>
      <c r="N12" s="198"/>
      <c r="O12" s="198"/>
      <c r="P12" s="130"/>
    </row>
    <row r="13" spans="1:16">
      <c r="A13" s="142">
        <v>7</v>
      </c>
      <c r="B13" s="130"/>
      <c r="C13" s="130"/>
      <c r="D13" s="130"/>
      <c r="E13" s="195"/>
      <c r="F13" s="196"/>
      <c r="G13" s="76"/>
      <c r="H13" s="197"/>
      <c r="I13" s="198"/>
      <c r="J13" s="198"/>
      <c r="K13" s="198"/>
      <c r="L13" s="198"/>
      <c r="M13" s="198"/>
      <c r="N13" s="198"/>
      <c r="O13" s="198"/>
      <c r="P13" s="130"/>
    </row>
    <row r="14" spans="1:16">
      <c r="A14" s="142">
        <v>8</v>
      </c>
      <c r="B14" s="130"/>
      <c r="C14" s="130"/>
      <c r="D14" s="130"/>
      <c r="E14" s="195"/>
      <c r="F14" s="196"/>
      <c r="G14" s="76"/>
      <c r="H14" s="197"/>
      <c r="I14" s="198"/>
      <c r="J14" s="198"/>
      <c r="K14" s="198"/>
      <c r="L14" s="198"/>
      <c r="M14" s="198"/>
      <c r="N14" s="198"/>
      <c r="O14" s="198"/>
      <c r="P14" s="130"/>
    </row>
    <row r="15" spans="1:16">
      <c r="A15" s="142">
        <v>9</v>
      </c>
      <c r="B15" s="130"/>
      <c r="C15" s="130"/>
      <c r="D15" s="130"/>
      <c r="E15" s="195"/>
      <c r="F15" s="196"/>
      <c r="G15" s="76"/>
      <c r="H15" s="197"/>
      <c r="I15" s="198"/>
      <c r="J15" s="198"/>
      <c r="K15" s="198"/>
      <c r="L15" s="198"/>
      <c r="M15" s="198"/>
      <c r="N15" s="198"/>
      <c r="O15" s="198"/>
      <c r="P15" s="130"/>
    </row>
    <row r="16" spans="1:16">
      <c r="A16" s="142">
        <v>10</v>
      </c>
      <c r="B16" s="130"/>
      <c r="C16" s="130"/>
      <c r="D16" s="130"/>
      <c r="E16" s="195"/>
      <c r="F16" s="196"/>
      <c r="G16" s="76"/>
      <c r="H16" s="197"/>
      <c r="I16" s="198"/>
      <c r="J16" s="198"/>
      <c r="K16" s="198"/>
      <c r="L16" s="198"/>
      <c r="M16" s="198"/>
      <c r="N16" s="198"/>
      <c r="O16" s="198"/>
      <c r="P16" s="130"/>
    </row>
    <row r="17" spans="1:16" ht="14">
      <c r="A17" s="77" t="s">
        <v>9</v>
      </c>
      <c r="B17" s="22"/>
      <c r="C17" s="45"/>
      <c r="D17" s="42"/>
      <c r="E17" s="44"/>
      <c r="F17" s="22"/>
      <c r="G17" s="22"/>
      <c r="H17" s="22"/>
      <c r="I17" s="22"/>
      <c r="J17" s="22"/>
      <c r="K17" s="22"/>
      <c r="L17" s="22"/>
      <c r="M17" s="22"/>
      <c r="N17" s="22"/>
      <c r="O17" s="22"/>
      <c r="P17" s="23"/>
    </row>
    <row r="18" spans="1:16">
      <c r="A18" s="14"/>
      <c r="B18" s="14"/>
      <c r="F18" s="3"/>
      <c r="G18" s="3"/>
      <c r="H18" s="14"/>
      <c r="I18" s="14"/>
      <c r="J18" s="14"/>
      <c r="K18" s="14"/>
      <c r="L18" s="14"/>
      <c r="M18" s="14"/>
      <c r="N18" s="14"/>
      <c r="O18" s="14"/>
      <c r="P18" s="14"/>
    </row>
    <row r="19" spans="1:16">
      <c r="A19" s="14"/>
      <c r="B19" s="14"/>
      <c r="F19" s="3"/>
      <c r="G19" s="3"/>
      <c r="H19" s="14"/>
      <c r="I19" s="14"/>
      <c r="J19" s="14"/>
      <c r="K19" s="14"/>
      <c r="L19" s="14"/>
      <c r="M19" s="14"/>
      <c r="N19" s="14"/>
      <c r="O19" s="14"/>
      <c r="P19" s="14"/>
    </row>
    <row r="20" spans="1:16">
      <c r="A20" s="14"/>
      <c r="B20" s="14"/>
      <c r="F20" s="3"/>
      <c r="G20" s="3"/>
      <c r="H20" s="14"/>
      <c r="I20" s="14"/>
      <c r="J20" s="14"/>
      <c r="K20" s="14"/>
      <c r="L20" s="14"/>
      <c r="M20" s="14"/>
      <c r="N20" s="14"/>
      <c r="O20" s="14"/>
      <c r="P20" s="14"/>
    </row>
    <row r="21" spans="1:16">
      <c r="A21" s="14"/>
      <c r="B21" s="14"/>
      <c r="F21" s="3"/>
      <c r="G21" s="3"/>
      <c r="H21" s="14"/>
      <c r="I21" s="14"/>
      <c r="J21" s="14"/>
      <c r="K21" s="14"/>
      <c r="L21" s="14"/>
      <c r="M21" s="14"/>
      <c r="N21" s="14"/>
      <c r="O21" s="14"/>
      <c r="P21" s="14"/>
    </row>
    <row r="22" spans="1:16">
      <c r="A22" s="14"/>
      <c r="B22" s="14"/>
      <c r="F22" s="3"/>
      <c r="G22" s="3"/>
      <c r="H22" s="14"/>
      <c r="I22" s="14"/>
      <c r="J22" s="14"/>
      <c r="K22" s="14"/>
      <c r="L22" s="14"/>
      <c r="M22" s="14"/>
      <c r="N22" s="14"/>
      <c r="O22" s="14"/>
      <c r="P22" s="14"/>
    </row>
    <row r="23" spans="1:16">
      <c r="A23" s="14"/>
      <c r="B23" s="14"/>
      <c r="F23" s="3"/>
      <c r="G23" s="3"/>
      <c r="H23" s="14"/>
      <c r="I23" s="14"/>
      <c r="J23" s="14"/>
      <c r="K23" s="14"/>
      <c r="L23" s="14"/>
      <c r="M23" s="14"/>
      <c r="N23" s="14"/>
      <c r="O23" s="14"/>
      <c r="P23" s="14"/>
    </row>
    <row r="24" spans="1:16">
      <c r="A24" s="14"/>
      <c r="B24" s="14"/>
      <c r="F24" s="3"/>
      <c r="G24" s="3"/>
      <c r="H24" s="14"/>
      <c r="I24" s="14"/>
      <c r="J24" s="14"/>
      <c r="K24" s="14"/>
      <c r="L24" s="14"/>
      <c r="M24" s="14"/>
      <c r="N24" s="14"/>
      <c r="O24" s="14"/>
      <c r="P24" s="14"/>
    </row>
    <row r="25" spans="1:16">
      <c r="A25" s="14"/>
      <c r="B25" s="14"/>
      <c r="F25" s="3"/>
      <c r="G25" s="3"/>
      <c r="H25" s="14"/>
      <c r="I25" s="14"/>
      <c r="J25" s="14"/>
      <c r="K25" s="14"/>
      <c r="L25" s="14"/>
      <c r="M25" s="14"/>
      <c r="N25" s="14"/>
      <c r="O25" s="14"/>
      <c r="P25" s="14"/>
    </row>
    <row r="26" spans="1:16">
      <c r="A26" s="14"/>
      <c r="B26" s="14"/>
      <c r="F26" s="3"/>
      <c r="G26" s="3"/>
      <c r="H26" s="14"/>
      <c r="I26" s="14"/>
      <c r="J26" s="14"/>
      <c r="K26" s="14"/>
      <c r="L26" s="14"/>
      <c r="M26" s="14"/>
      <c r="N26" s="14"/>
      <c r="O26" s="14"/>
      <c r="P26" s="14"/>
    </row>
    <row r="27" spans="1:16">
      <c r="A27" s="14"/>
      <c r="B27" s="14"/>
      <c r="F27" s="3"/>
      <c r="G27" s="3"/>
      <c r="H27" s="14"/>
      <c r="I27" s="14"/>
      <c r="J27" s="14"/>
      <c r="K27" s="14"/>
      <c r="L27" s="14"/>
      <c r="M27" s="14"/>
      <c r="N27" s="14"/>
      <c r="O27" s="14"/>
      <c r="P27" s="14"/>
    </row>
    <row r="28" spans="1:16">
      <c r="F28" s="3"/>
      <c r="G28" s="3"/>
    </row>
    <row r="29" spans="1:16">
      <c r="F29" s="3"/>
      <c r="G29" s="3"/>
    </row>
    <row r="30" spans="1:16">
      <c r="F30" s="3"/>
      <c r="G30" s="3"/>
    </row>
    <row r="31" spans="1:16">
      <c r="F31" s="3"/>
      <c r="G31" s="3"/>
    </row>
    <row r="32" spans="1:16">
      <c r="F32" s="3"/>
      <c r="G32" s="3"/>
    </row>
    <row r="33" spans="6:7">
      <c r="F33" s="3"/>
      <c r="G33" s="3"/>
    </row>
    <row r="34" spans="6:7">
      <c r="F34" s="3"/>
      <c r="G34" s="3"/>
    </row>
    <row r="35" spans="6:7">
      <c r="F35" s="3"/>
      <c r="G35" s="3"/>
    </row>
    <row r="36" spans="6:7">
      <c r="F36" s="3"/>
      <c r="G36" s="3"/>
    </row>
    <row r="37" spans="6:7">
      <c r="F37" s="3"/>
      <c r="G37" s="3"/>
    </row>
    <row r="38" spans="6:7">
      <c r="F38" s="3"/>
      <c r="G38" s="3"/>
    </row>
    <row r="39" spans="6:7">
      <c r="F39" s="3"/>
      <c r="G39" s="3"/>
    </row>
    <row r="40" spans="6:7">
      <c r="F40" s="3"/>
      <c r="G40" s="3"/>
    </row>
    <row r="41" spans="6:7">
      <c r="F41" s="3"/>
      <c r="G41" s="3"/>
    </row>
    <row r="42" spans="6:7">
      <c r="F42" s="3"/>
      <c r="G42" s="3"/>
    </row>
    <row r="43" spans="6:7">
      <c r="F43" s="3"/>
      <c r="G43" s="3"/>
    </row>
    <row r="44" spans="6:7">
      <c r="F44" s="3"/>
      <c r="G44" s="3"/>
    </row>
    <row r="45" spans="6:7">
      <c r="F45" s="3"/>
      <c r="G45" s="3"/>
    </row>
    <row r="46" spans="6:7">
      <c r="F46" s="3"/>
      <c r="G46" s="3"/>
    </row>
    <row r="47" spans="6:7">
      <c r="F47" s="3"/>
      <c r="G47" s="3"/>
    </row>
    <row r="48" spans="6:7">
      <c r="F48" s="3"/>
      <c r="G48" s="3"/>
    </row>
    <row r="49" spans="6:7">
      <c r="F49" s="3"/>
      <c r="G49" s="3"/>
    </row>
    <row r="50" spans="6:7">
      <c r="F50" s="3"/>
      <c r="G50" s="3"/>
    </row>
    <row r="51" spans="6:7">
      <c r="F51" s="3"/>
      <c r="G51" s="3"/>
    </row>
    <row r="52" spans="6:7">
      <c r="F52" s="3"/>
      <c r="G52" s="3"/>
    </row>
    <row r="53" spans="6:7">
      <c r="F53" s="3"/>
      <c r="G53" s="3"/>
    </row>
    <row r="54" spans="6:7">
      <c r="F54" s="3"/>
      <c r="G54" s="3"/>
    </row>
    <row r="55" spans="6:7">
      <c r="F55" s="3"/>
      <c r="G55" s="3"/>
    </row>
    <row r="56" spans="6:7">
      <c r="F56" s="3"/>
      <c r="G56" s="3"/>
    </row>
    <row r="57" spans="6:7">
      <c r="F57" s="3"/>
      <c r="G57" s="3"/>
    </row>
    <row r="58" spans="6:7">
      <c r="F58" s="3"/>
      <c r="G58" s="3"/>
    </row>
    <row r="59" spans="6:7">
      <c r="F59" s="3"/>
      <c r="G59" s="3"/>
    </row>
    <row r="60" spans="6:7">
      <c r="F60" s="3"/>
      <c r="G60" s="3"/>
    </row>
    <row r="61" spans="6:7">
      <c r="F61" s="3"/>
      <c r="G61" s="3"/>
    </row>
    <row r="62" spans="6:7">
      <c r="F62" s="3"/>
      <c r="G62" s="3"/>
    </row>
    <row r="63" spans="6:7">
      <c r="F63" s="3"/>
      <c r="G63" s="3"/>
    </row>
    <row r="64" spans="6:7">
      <c r="F64" s="3"/>
      <c r="G64" s="3"/>
    </row>
    <row r="65" spans="6:7">
      <c r="F65" s="3"/>
      <c r="G65" s="3"/>
    </row>
    <row r="66" spans="6:7">
      <c r="F66" s="3"/>
      <c r="G66" s="3"/>
    </row>
    <row r="67" spans="6:7">
      <c r="F67" s="3"/>
      <c r="G67" s="3"/>
    </row>
    <row r="68" spans="6:7">
      <c r="F68" s="3"/>
      <c r="G68" s="3"/>
    </row>
    <row r="69" spans="6:7">
      <c r="F69" s="3"/>
      <c r="G69" s="3"/>
    </row>
    <row r="70" spans="6:7">
      <c r="F70" s="3"/>
      <c r="G70" s="3"/>
    </row>
    <row r="71" spans="6:7">
      <c r="F71" s="3"/>
      <c r="G71" s="3"/>
    </row>
    <row r="72" spans="6:7">
      <c r="F72" s="3"/>
      <c r="G72" s="3"/>
    </row>
    <row r="73" spans="6:7">
      <c r="F73" s="3"/>
      <c r="G73" s="3"/>
    </row>
    <row r="74" spans="6:7">
      <c r="F74" s="3"/>
      <c r="G74" s="3"/>
    </row>
    <row r="75" spans="6:7">
      <c r="F75" s="3"/>
      <c r="G75" s="3"/>
    </row>
    <row r="76" spans="6:7">
      <c r="F76" s="3"/>
      <c r="G76" s="3"/>
    </row>
    <row r="77" spans="6:7">
      <c r="F77" s="3"/>
      <c r="G77" s="3"/>
    </row>
    <row r="78" spans="6:7">
      <c r="F78" s="3"/>
      <c r="G78" s="3"/>
    </row>
    <row r="79" spans="6:7">
      <c r="F79" s="3"/>
      <c r="G79" s="3"/>
    </row>
    <row r="80" spans="6:7">
      <c r="F80" s="3"/>
      <c r="G80" s="3"/>
    </row>
    <row r="81" spans="6:7">
      <c r="F81" s="3"/>
      <c r="G81" s="3"/>
    </row>
    <row r="82" spans="6:7">
      <c r="F82" s="3"/>
      <c r="G82" s="3"/>
    </row>
    <row r="83" spans="6:7">
      <c r="F83" s="3"/>
      <c r="G83" s="3"/>
    </row>
    <row r="84" spans="6:7">
      <c r="F84" s="3"/>
      <c r="G84" s="3"/>
    </row>
    <row r="85" spans="6:7">
      <c r="F85" s="3"/>
      <c r="G85" s="3"/>
    </row>
    <row r="86" spans="6:7">
      <c r="F86" s="3"/>
      <c r="G86" s="3"/>
    </row>
    <row r="87" spans="6:7">
      <c r="F87" s="3"/>
      <c r="G87" s="3"/>
    </row>
    <row r="88" spans="6:7">
      <c r="F88" s="3"/>
      <c r="G88" s="3"/>
    </row>
    <row r="89" spans="6:7">
      <c r="F89" s="3"/>
      <c r="G89" s="3"/>
    </row>
    <row r="90" spans="6:7">
      <c r="F90" s="3"/>
      <c r="G90" s="3"/>
    </row>
    <row r="91" spans="6:7">
      <c r="F91" s="3"/>
      <c r="G91" s="3"/>
    </row>
    <row r="92" spans="6:7">
      <c r="F92" s="3"/>
      <c r="G92" s="3"/>
    </row>
    <row r="93" spans="6:7">
      <c r="F93" s="3"/>
      <c r="G93" s="3"/>
    </row>
    <row r="94" spans="6:7">
      <c r="F94" s="3"/>
      <c r="G94" s="3"/>
    </row>
    <row r="95" spans="6:7">
      <c r="F95" s="3"/>
      <c r="G95" s="3"/>
    </row>
    <row r="96" spans="6:7">
      <c r="F96" s="3"/>
      <c r="G96" s="3"/>
    </row>
    <row r="97" spans="6:7">
      <c r="F97" s="3"/>
      <c r="G97" s="3"/>
    </row>
    <row r="98" spans="6:7">
      <c r="F98" s="3"/>
      <c r="G98" s="3"/>
    </row>
    <row r="99" spans="6:7">
      <c r="F99" s="3"/>
      <c r="G99" s="3"/>
    </row>
    <row r="100" spans="6:7">
      <c r="F100" s="3"/>
      <c r="G100" s="3"/>
    </row>
    <row r="101" spans="6:7">
      <c r="F101" s="3"/>
      <c r="G101" s="3"/>
    </row>
    <row r="102" spans="6:7">
      <c r="F102" s="3"/>
      <c r="G102" s="3"/>
    </row>
    <row r="103" spans="6:7">
      <c r="F103" s="3"/>
      <c r="G103" s="3"/>
    </row>
    <row r="104" spans="6:7">
      <c r="F104" s="3"/>
      <c r="G104" s="3"/>
    </row>
    <row r="105" spans="6:7">
      <c r="F105" s="3"/>
      <c r="G105" s="3"/>
    </row>
    <row r="106" spans="6:7">
      <c r="F106" s="3"/>
      <c r="G106" s="3"/>
    </row>
    <row r="107" spans="6:7">
      <c r="F107" s="3"/>
      <c r="G107" s="3"/>
    </row>
    <row r="108" spans="6:7">
      <c r="F108" s="3"/>
      <c r="G108" s="3"/>
    </row>
    <row r="109" spans="6:7">
      <c r="F109" s="3"/>
      <c r="G109" s="3"/>
    </row>
    <row r="110" spans="6:7">
      <c r="F110" s="3"/>
      <c r="G110" s="3"/>
    </row>
    <row r="111" spans="6:7">
      <c r="F111" s="3"/>
      <c r="G111" s="3"/>
    </row>
    <row r="112" spans="6:7">
      <c r="F112" s="3"/>
      <c r="G112" s="3"/>
    </row>
    <row r="113" spans="6:7">
      <c r="F113" s="3"/>
      <c r="G113" s="3"/>
    </row>
    <row r="114" spans="6:7">
      <c r="F114" s="3"/>
      <c r="G114" s="3"/>
    </row>
    <row r="115" spans="6:7">
      <c r="F115" s="3"/>
      <c r="G115" s="3"/>
    </row>
    <row r="116" spans="6:7">
      <c r="F116" s="3"/>
      <c r="G116" s="3"/>
    </row>
    <row r="117" spans="6:7">
      <c r="F117" s="3"/>
      <c r="G117" s="3"/>
    </row>
    <row r="118" spans="6:7">
      <c r="F118" s="3"/>
      <c r="G118" s="3"/>
    </row>
    <row r="119" spans="6:7">
      <c r="F119" s="3"/>
      <c r="G119" s="3"/>
    </row>
    <row r="120" spans="6:7">
      <c r="F120" s="3"/>
      <c r="G120" s="3"/>
    </row>
    <row r="121" spans="6:7">
      <c r="F121" s="3"/>
      <c r="G121" s="3"/>
    </row>
    <row r="122" spans="6:7">
      <c r="F122" s="3"/>
      <c r="G122" s="3"/>
    </row>
    <row r="123" spans="6:7">
      <c r="F123" s="3"/>
      <c r="G123" s="3"/>
    </row>
    <row r="124" spans="6:7">
      <c r="F124" s="3"/>
      <c r="G124" s="3"/>
    </row>
    <row r="125" spans="6:7">
      <c r="F125" s="3"/>
      <c r="G125" s="3"/>
    </row>
    <row r="126" spans="6:7">
      <c r="F126" s="3"/>
      <c r="G126" s="3"/>
    </row>
    <row r="127" spans="6:7">
      <c r="F127" s="3"/>
      <c r="G127" s="3"/>
    </row>
    <row r="128" spans="6:7">
      <c r="F128" s="3"/>
      <c r="G128" s="3"/>
    </row>
    <row r="129" spans="6:7">
      <c r="F129" s="3"/>
      <c r="G129" s="3"/>
    </row>
    <row r="130" spans="6:7">
      <c r="F130" s="3"/>
      <c r="G130" s="3"/>
    </row>
    <row r="131" spans="6:7">
      <c r="F131" s="3"/>
      <c r="G131" s="3"/>
    </row>
    <row r="132" spans="6:7">
      <c r="F132" s="3"/>
      <c r="G132" s="3"/>
    </row>
    <row r="133" spans="6:7">
      <c r="F133" s="3"/>
      <c r="G133" s="3"/>
    </row>
    <row r="134" spans="6:7">
      <c r="F134" s="3"/>
      <c r="G134" s="3"/>
    </row>
    <row r="135" spans="6:7">
      <c r="F135" s="3"/>
      <c r="G135" s="3"/>
    </row>
    <row r="136" spans="6:7">
      <c r="F136" s="3"/>
      <c r="G136" s="3"/>
    </row>
    <row r="137" spans="6:7">
      <c r="F137" s="3"/>
      <c r="G137" s="3"/>
    </row>
    <row r="138" spans="6:7">
      <c r="F138" s="3"/>
      <c r="G138" s="3"/>
    </row>
    <row r="139" spans="6:7">
      <c r="F139" s="3"/>
      <c r="G139" s="3"/>
    </row>
    <row r="140" spans="6:7">
      <c r="F140" s="3"/>
      <c r="G140" s="3"/>
    </row>
    <row r="141" spans="6:7">
      <c r="F141" s="3"/>
      <c r="G141" s="3"/>
    </row>
    <row r="142" spans="6:7">
      <c r="F142" s="3"/>
      <c r="G142" s="3"/>
    </row>
    <row r="143" spans="6:7">
      <c r="F143" s="3"/>
      <c r="G143" s="3"/>
    </row>
    <row r="144" spans="6:7">
      <c r="F144" s="3"/>
      <c r="G144" s="3"/>
    </row>
    <row r="145" spans="6:7">
      <c r="F145" s="3"/>
      <c r="G145" s="3"/>
    </row>
    <row r="146" spans="6:7">
      <c r="F146" s="3"/>
      <c r="G146" s="3"/>
    </row>
    <row r="147" spans="6:7">
      <c r="F147" s="3"/>
      <c r="G147" s="3"/>
    </row>
    <row r="148" spans="6:7">
      <c r="F148" s="3"/>
      <c r="G148" s="3"/>
    </row>
    <row r="149" spans="6:7">
      <c r="F149" s="3"/>
      <c r="G149" s="3"/>
    </row>
    <row r="150" spans="6:7">
      <c r="F150" s="3"/>
      <c r="G150" s="3"/>
    </row>
    <row r="151" spans="6:7">
      <c r="F151" s="3"/>
      <c r="G151" s="3"/>
    </row>
    <row r="152" spans="6:7">
      <c r="F152" s="3"/>
      <c r="G152" s="3"/>
    </row>
    <row r="153" spans="6:7">
      <c r="F153" s="3"/>
      <c r="G153" s="3"/>
    </row>
    <row r="154" spans="6:7">
      <c r="F154" s="3"/>
      <c r="G154" s="3"/>
    </row>
    <row r="155" spans="6:7">
      <c r="F155" s="3"/>
      <c r="G155" s="3"/>
    </row>
    <row r="156" spans="6:7">
      <c r="F156" s="3"/>
      <c r="G156" s="3"/>
    </row>
    <row r="157" spans="6:7">
      <c r="F157" s="3"/>
      <c r="G157" s="3"/>
    </row>
    <row r="158" spans="6:7">
      <c r="F158" s="3"/>
      <c r="G158" s="3"/>
    </row>
    <row r="159" spans="6:7">
      <c r="F159" s="3"/>
      <c r="G159" s="3"/>
    </row>
    <row r="160" spans="6:7">
      <c r="F160" s="3"/>
      <c r="G160" s="3"/>
    </row>
    <row r="161" spans="6:7">
      <c r="F161" s="3"/>
      <c r="G161" s="3"/>
    </row>
    <row r="162" spans="6:7">
      <c r="F162" s="3"/>
      <c r="G162" s="3"/>
    </row>
    <row r="163" spans="6:7">
      <c r="F163" s="3"/>
      <c r="G163" s="3"/>
    </row>
    <row r="164" spans="6:7">
      <c r="F164" s="3"/>
      <c r="G164" s="3"/>
    </row>
    <row r="165" spans="6:7">
      <c r="F165" s="3"/>
      <c r="G165" s="3"/>
    </row>
    <row r="166" spans="6:7">
      <c r="F166" s="3"/>
      <c r="G166" s="3"/>
    </row>
    <row r="167" spans="6:7">
      <c r="F167" s="3"/>
      <c r="G167" s="3"/>
    </row>
    <row r="168" spans="6:7">
      <c r="F168" s="3"/>
      <c r="G168" s="3"/>
    </row>
    <row r="169" spans="6:7">
      <c r="F169" s="3"/>
      <c r="G169" s="3"/>
    </row>
    <row r="170" spans="6:7">
      <c r="F170" s="3"/>
      <c r="G170" s="3"/>
    </row>
    <row r="171" spans="6:7">
      <c r="F171" s="3"/>
      <c r="G171" s="3"/>
    </row>
    <row r="172" spans="6:7">
      <c r="F172" s="3"/>
      <c r="G172" s="3"/>
    </row>
    <row r="173" spans="6:7">
      <c r="F173" s="3"/>
      <c r="G173" s="3"/>
    </row>
    <row r="174" spans="6:7">
      <c r="F174" s="3"/>
      <c r="G174" s="3"/>
    </row>
    <row r="175" spans="6:7">
      <c r="F175" s="3"/>
      <c r="G175" s="3"/>
    </row>
    <row r="176" spans="6:7">
      <c r="F176" s="3"/>
      <c r="G176" s="3"/>
    </row>
    <row r="177" spans="6:7">
      <c r="F177" s="3"/>
      <c r="G177" s="3"/>
    </row>
    <row r="178" spans="6:7">
      <c r="F178" s="3"/>
      <c r="G178" s="3"/>
    </row>
    <row r="179" spans="6:7">
      <c r="F179" s="3"/>
      <c r="G179" s="3"/>
    </row>
    <row r="180" spans="6:7">
      <c r="F180" s="3"/>
      <c r="G180" s="3"/>
    </row>
    <row r="181" spans="6:7">
      <c r="F181" s="3"/>
      <c r="G181" s="3"/>
    </row>
    <row r="182" spans="6:7">
      <c r="F182" s="3"/>
      <c r="G182" s="3"/>
    </row>
    <row r="183" spans="6:7">
      <c r="F183" s="3"/>
      <c r="G183" s="3"/>
    </row>
    <row r="184" spans="6:7">
      <c r="F184" s="3"/>
      <c r="G184" s="3"/>
    </row>
    <row r="185" spans="6:7">
      <c r="F185" s="3"/>
      <c r="G185" s="3"/>
    </row>
    <row r="186" spans="6:7">
      <c r="F186" s="3"/>
      <c r="G186" s="3"/>
    </row>
    <row r="187" spans="6:7">
      <c r="F187" s="3"/>
      <c r="G187" s="3"/>
    </row>
    <row r="188" spans="6:7">
      <c r="F188" s="3"/>
      <c r="G188" s="3"/>
    </row>
    <row r="189" spans="6:7">
      <c r="F189" s="3"/>
      <c r="G189" s="3"/>
    </row>
    <row r="190" spans="6:7">
      <c r="F190" s="3"/>
      <c r="G190" s="3"/>
    </row>
    <row r="191" spans="6:7">
      <c r="F191" s="3"/>
      <c r="G191" s="3"/>
    </row>
    <row r="192" spans="6:7">
      <c r="F192" s="3"/>
      <c r="G192" s="3"/>
    </row>
    <row r="193" spans="6:7">
      <c r="F193" s="3"/>
      <c r="G193" s="3"/>
    </row>
    <row r="194" spans="6:7">
      <c r="F194" s="3"/>
      <c r="G194" s="3"/>
    </row>
    <row r="195" spans="6:7">
      <c r="F195" s="3"/>
      <c r="G195" s="3"/>
    </row>
    <row r="196" spans="6:7">
      <c r="F196" s="3"/>
      <c r="G196" s="3"/>
    </row>
    <row r="197" spans="6:7">
      <c r="F197" s="3"/>
      <c r="G197" s="3"/>
    </row>
    <row r="198" spans="6:7">
      <c r="F198" s="3"/>
      <c r="G198" s="3"/>
    </row>
    <row r="199" spans="6:7">
      <c r="F199" s="3"/>
      <c r="G199" s="3"/>
    </row>
    <row r="200" spans="6:7">
      <c r="F200" s="3"/>
      <c r="G200" s="3"/>
    </row>
    <row r="201" spans="6:7">
      <c r="F201" s="3"/>
      <c r="G201" s="3"/>
    </row>
    <row r="202" spans="6:7">
      <c r="F202" s="3"/>
      <c r="G202" s="3"/>
    </row>
    <row r="203" spans="6:7">
      <c r="F203" s="3"/>
      <c r="G203" s="3"/>
    </row>
    <row r="204" spans="6:7">
      <c r="F204" s="3"/>
      <c r="G204" s="3"/>
    </row>
    <row r="205" spans="6:7">
      <c r="F205" s="3"/>
      <c r="G205" s="3"/>
    </row>
    <row r="206" spans="6:7">
      <c r="F206" s="3"/>
      <c r="G206" s="3"/>
    </row>
    <row r="207" spans="6:7">
      <c r="F207" s="3"/>
      <c r="G207" s="3"/>
    </row>
    <row r="208" spans="6:7">
      <c r="F208" s="3"/>
      <c r="G208" s="3"/>
    </row>
    <row r="209" spans="6:7">
      <c r="F209" s="3"/>
      <c r="G209" s="3"/>
    </row>
    <row r="210" spans="6:7">
      <c r="F210" s="3"/>
      <c r="G210" s="3"/>
    </row>
    <row r="211" spans="6:7">
      <c r="F211" s="3"/>
      <c r="G211" s="3"/>
    </row>
    <row r="212" spans="6:7">
      <c r="F212" s="3"/>
      <c r="G212" s="3"/>
    </row>
    <row r="213" spans="6:7">
      <c r="F213" s="3"/>
      <c r="G213" s="3"/>
    </row>
    <row r="214" spans="6:7">
      <c r="F214" s="3"/>
      <c r="G214" s="3"/>
    </row>
    <row r="215" spans="6:7">
      <c r="F215" s="3"/>
      <c r="G215" s="3"/>
    </row>
    <row r="216" spans="6:7">
      <c r="F216" s="3"/>
      <c r="G216" s="3"/>
    </row>
    <row r="217" spans="6:7">
      <c r="F217" s="3"/>
      <c r="G217" s="3"/>
    </row>
    <row r="218" spans="6:7">
      <c r="F218" s="3"/>
      <c r="G218" s="3"/>
    </row>
    <row r="219" spans="6:7">
      <c r="F219" s="3"/>
      <c r="G219" s="3"/>
    </row>
    <row r="220" spans="6:7">
      <c r="F220" s="3"/>
      <c r="G220" s="3"/>
    </row>
    <row r="221" spans="6:7">
      <c r="F221" s="3"/>
      <c r="G221" s="3"/>
    </row>
    <row r="222" spans="6:7">
      <c r="F222" s="3"/>
      <c r="G222" s="3"/>
    </row>
    <row r="223" spans="6:7">
      <c r="F223" s="3"/>
      <c r="G223" s="3"/>
    </row>
    <row r="224" spans="6:7">
      <c r="F224" s="3"/>
      <c r="G224" s="3"/>
    </row>
    <row r="225" spans="6:7">
      <c r="F225" s="3"/>
      <c r="G225" s="3"/>
    </row>
    <row r="226" spans="6:7">
      <c r="F226" s="3"/>
      <c r="G226" s="3"/>
    </row>
    <row r="227" spans="6:7">
      <c r="F227" s="3"/>
      <c r="G227" s="3"/>
    </row>
    <row r="228" spans="6:7">
      <c r="F228" s="3"/>
      <c r="G228" s="3"/>
    </row>
    <row r="229" spans="6:7">
      <c r="F229" s="3"/>
      <c r="G229" s="3"/>
    </row>
    <row r="230" spans="6:7">
      <c r="F230" s="3"/>
      <c r="G230" s="3"/>
    </row>
    <row r="231" spans="6:7">
      <c r="F231" s="3"/>
      <c r="G231" s="3"/>
    </row>
    <row r="232" spans="6:7">
      <c r="F232" s="3"/>
      <c r="G232" s="3"/>
    </row>
    <row r="233" spans="6:7">
      <c r="F233" s="3"/>
      <c r="G233" s="3"/>
    </row>
    <row r="234" spans="6:7">
      <c r="F234" s="3"/>
      <c r="G234" s="3"/>
    </row>
    <row r="235" spans="6:7">
      <c r="F235" s="3"/>
      <c r="G235" s="3"/>
    </row>
    <row r="236" spans="6:7">
      <c r="F236" s="3"/>
      <c r="G236" s="3"/>
    </row>
    <row r="237" spans="6:7">
      <c r="F237" s="3"/>
      <c r="G237" s="3"/>
    </row>
    <row r="238" spans="6:7">
      <c r="F238" s="3"/>
      <c r="G238" s="3"/>
    </row>
    <row r="239" spans="6:7">
      <c r="F239" s="3"/>
      <c r="G239" s="3"/>
    </row>
    <row r="240" spans="6:7">
      <c r="F240" s="3"/>
      <c r="G240" s="3"/>
    </row>
    <row r="241" spans="6:7">
      <c r="F241" s="3"/>
      <c r="G241" s="3"/>
    </row>
    <row r="242" spans="6:7">
      <c r="F242" s="3"/>
      <c r="G242" s="3"/>
    </row>
    <row r="243" spans="6:7">
      <c r="F243" s="3"/>
      <c r="G243" s="3"/>
    </row>
    <row r="244" spans="6:7">
      <c r="F244" s="3"/>
      <c r="G244" s="3"/>
    </row>
    <row r="245" spans="6:7">
      <c r="F245" s="3"/>
      <c r="G245" s="3"/>
    </row>
    <row r="246" spans="6:7">
      <c r="F246" s="3"/>
      <c r="G246" s="3"/>
    </row>
    <row r="247" spans="6:7">
      <c r="F247" s="3"/>
      <c r="G247" s="3"/>
    </row>
    <row r="248" spans="6:7">
      <c r="F248" s="3"/>
      <c r="G248" s="3"/>
    </row>
    <row r="249" spans="6:7">
      <c r="F249" s="3"/>
      <c r="G249" s="3"/>
    </row>
    <row r="250" spans="6:7">
      <c r="F250" s="3"/>
      <c r="G250" s="3"/>
    </row>
    <row r="251" spans="6:7">
      <c r="F251" s="3"/>
      <c r="G251" s="3"/>
    </row>
    <row r="252" spans="6:7">
      <c r="F252" s="3"/>
      <c r="G252" s="3"/>
    </row>
    <row r="253" spans="6:7">
      <c r="F253" s="3"/>
      <c r="G253" s="3"/>
    </row>
    <row r="254" spans="6:7">
      <c r="F254" s="3"/>
      <c r="G254" s="3"/>
    </row>
    <row r="255" spans="6:7">
      <c r="F255" s="3"/>
      <c r="G255" s="3"/>
    </row>
    <row r="256" spans="6:7">
      <c r="F256" s="3"/>
      <c r="G256" s="3"/>
    </row>
    <row r="257" spans="6:7">
      <c r="F257" s="3"/>
      <c r="G257" s="3"/>
    </row>
    <row r="258" spans="6:7">
      <c r="F258" s="3"/>
      <c r="G258" s="3"/>
    </row>
    <row r="259" spans="6:7">
      <c r="F259" s="3"/>
      <c r="G259" s="3"/>
    </row>
    <row r="260" spans="6:7">
      <c r="F260" s="3"/>
      <c r="G260" s="3"/>
    </row>
    <row r="261" spans="6:7">
      <c r="F261" s="3"/>
      <c r="G261" s="3"/>
    </row>
    <row r="262" spans="6:7">
      <c r="F262" s="3"/>
      <c r="G262" s="3"/>
    </row>
    <row r="263" spans="6:7">
      <c r="F263" s="3"/>
      <c r="G263" s="3"/>
    </row>
    <row r="264" spans="6:7">
      <c r="F264" s="3"/>
      <c r="G264" s="3"/>
    </row>
    <row r="265" spans="6:7">
      <c r="F265" s="3"/>
      <c r="G265" s="3"/>
    </row>
    <row r="266" spans="6:7">
      <c r="F266" s="3"/>
      <c r="G266" s="3"/>
    </row>
    <row r="267" spans="6:7">
      <c r="F267" s="3"/>
      <c r="G267" s="3"/>
    </row>
    <row r="268" spans="6:7">
      <c r="F268" s="3"/>
      <c r="G268" s="3"/>
    </row>
    <row r="269" spans="6:7">
      <c r="F269" s="3"/>
      <c r="G269" s="3"/>
    </row>
    <row r="270" spans="6:7">
      <c r="F270" s="3"/>
      <c r="G270" s="3"/>
    </row>
    <row r="271" spans="6:7">
      <c r="F271" s="3"/>
      <c r="G271" s="3"/>
    </row>
    <row r="272" spans="6:7">
      <c r="F272" s="3"/>
      <c r="G272" s="3"/>
    </row>
    <row r="273" spans="6:7">
      <c r="F273" s="3"/>
      <c r="G273" s="3"/>
    </row>
    <row r="274" spans="6:7">
      <c r="F274" s="3"/>
      <c r="G274" s="3"/>
    </row>
    <row r="275" spans="6:7">
      <c r="F275" s="3"/>
      <c r="G275" s="3"/>
    </row>
    <row r="276" spans="6:7">
      <c r="F276" s="3"/>
      <c r="G276" s="3"/>
    </row>
    <row r="277" spans="6:7">
      <c r="F277" s="3"/>
      <c r="G277" s="3"/>
    </row>
    <row r="278" spans="6:7">
      <c r="F278" s="3"/>
      <c r="G278" s="3"/>
    </row>
    <row r="279" spans="6:7">
      <c r="F279" s="3"/>
      <c r="G279" s="3"/>
    </row>
    <row r="280" spans="6:7">
      <c r="F280" s="3"/>
      <c r="G280" s="3"/>
    </row>
    <row r="281" spans="6:7">
      <c r="F281" s="3"/>
      <c r="G281" s="3"/>
    </row>
    <row r="282" spans="6:7">
      <c r="F282" s="3"/>
      <c r="G282" s="3"/>
    </row>
    <row r="283" spans="6:7">
      <c r="F283" s="3"/>
      <c r="G283" s="3"/>
    </row>
    <row r="284" spans="6:7">
      <c r="F284" s="3"/>
      <c r="G284" s="3"/>
    </row>
    <row r="285" spans="6:7">
      <c r="F285" s="3"/>
      <c r="G285" s="3"/>
    </row>
    <row r="286" spans="6:7">
      <c r="F286" s="3"/>
      <c r="G286" s="3"/>
    </row>
    <row r="287" spans="6:7">
      <c r="F287" s="3"/>
      <c r="G287" s="3"/>
    </row>
    <row r="288" spans="6:7">
      <c r="F288" s="3"/>
      <c r="G288" s="3"/>
    </row>
    <row r="289" spans="6:7">
      <c r="F289" s="3"/>
      <c r="G289" s="3"/>
    </row>
    <row r="290" spans="6:7">
      <c r="F290" s="3"/>
      <c r="G290" s="3"/>
    </row>
    <row r="291" spans="6:7">
      <c r="F291" s="3"/>
      <c r="G291" s="3"/>
    </row>
    <row r="292" spans="6:7">
      <c r="F292" s="3"/>
      <c r="G292" s="3"/>
    </row>
    <row r="293" spans="6:7">
      <c r="F293" s="3"/>
      <c r="G293" s="3"/>
    </row>
    <row r="294" spans="6:7">
      <c r="F294" s="3"/>
      <c r="G294" s="3"/>
    </row>
    <row r="295" spans="6:7">
      <c r="F295" s="3"/>
      <c r="G295" s="3"/>
    </row>
    <row r="296" spans="6:7">
      <c r="F296" s="3"/>
      <c r="G296" s="3"/>
    </row>
    <row r="297" spans="6:7">
      <c r="F297" s="3"/>
      <c r="G297" s="3"/>
    </row>
    <row r="298" spans="6:7">
      <c r="F298" s="3"/>
      <c r="G298" s="3"/>
    </row>
    <row r="299" spans="6:7">
      <c r="F299" s="3"/>
      <c r="G299" s="3"/>
    </row>
    <row r="300" spans="6:7">
      <c r="F300" s="3"/>
      <c r="G300" s="3"/>
    </row>
    <row r="301" spans="6:7">
      <c r="F301" s="3"/>
      <c r="G301" s="3"/>
    </row>
    <row r="302" spans="6:7">
      <c r="F302" s="3"/>
      <c r="G302" s="3"/>
    </row>
    <row r="303" spans="6:7">
      <c r="F303" s="3"/>
      <c r="G303" s="3"/>
    </row>
    <row r="304" spans="6:7">
      <c r="F304" s="3"/>
      <c r="G304" s="3"/>
    </row>
    <row r="305" spans="6:7">
      <c r="F305" s="3"/>
      <c r="G305" s="3"/>
    </row>
    <row r="306" spans="6:7">
      <c r="F306" s="3"/>
      <c r="G306" s="3"/>
    </row>
    <row r="307" spans="6:7">
      <c r="F307" s="3"/>
      <c r="G307" s="3"/>
    </row>
    <row r="308" spans="6:7">
      <c r="F308" s="3"/>
      <c r="G308" s="3"/>
    </row>
    <row r="309" spans="6:7">
      <c r="F309" s="3"/>
      <c r="G309" s="3"/>
    </row>
    <row r="310" spans="6:7">
      <c r="F310" s="3"/>
      <c r="G310" s="3"/>
    </row>
    <row r="311" spans="6:7">
      <c r="F311" s="3"/>
      <c r="G311" s="3"/>
    </row>
    <row r="312" spans="6:7">
      <c r="F312" s="3"/>
      <c r="G312" s="3"/>
    </row>
    <row r="313" spans="6:7">
      <c r="F313" s="3"/>
      <c r="G313" s="3"/>
    </row>
    <row r="314" spans="6:7">
      <c r="F314" s="3"/>
      <c r="G314" s="3"/>
    </row>
    <row r="315" spans="6:7">
      <c r="F315" s="3"/>
      <c r="G315" s="3"/>
    </row>
    <row r="316" spans="6:7">
      <c r="F316" s="3"/>
      <c r="G316" s="3"/>
    </row>
    <row r="317" spans="6:7">
      <c r="F317" s="3"/>
      <c r="G317" s="3"/>
    </row>
    <row r="318" spans="6:7">
      <c r="F318" s="3"/>
      <c r="G318" s="3"/>
    </row>
    <row r="319" spans="6:7">
      <c r="F319" s="3"/>
      <c r="G319" s="3"/>
    </row>
    <row r="320" spans="6:7">
      <c r="F320" s="3"/>
      <c r="G320" s="3"/>
    </row>
    <row r="321" spans="6:7">
      <c r="F321" s="3"/>
      <c r="G321" s="3"/>
    </row>
    <row r="322" spans="6:7">
      <c r="F322" s="3"/>
      <c r="G322" s="3"/>
    </row>
    <row r="323" spans="6:7">
      <c r="F323" s="3"/>
      <c r="G323" s="3"/>
    </row>
    <row r="324" spans="6:7">
      <c r="F324" s="3"/>
      <c r="G324" s="3"/>
    </row>
    <row r="325" spans="6:7">
      <c r="F325" s="3"/>
      <c r="G325" s="3"/>
    </row>
    <row r="326" spans="6:7">
      <c r="F326" s="3"/>
      <c r="G326" s="3"/>
    </row>
    <row r="327" spans="6:7">
      <c r="F327" s="3"/>
      <c r="G327" s="3"/>
    </row>
    <row r="328" spans="6:7">
      <c r="F328" s="3"/>
      <c r="G328" s="3"/>
    </row>
    <row r="329" spans="6:7">
      <c r="F329" s="3"/>
      <c r="G329" s="3"/>
    </row>
    <row r="330" spans="6:7">
      <c r="F330" s="3"/>
      <c r="G330" s="3"/>
    </row>
    <row r="331" spans="6:7">
      <c r="F331" s="3"/>
      <c r="G331" s="3"/>
    </row>
    <row r="332" spans="6:7">
      <c r="F332" s="3"/>
      <c r="G332" s="3"/>
    </row>
    <row r="333" spans="6:7">
      <c r="F333" s="3"/>
      <c r="G333" s="3"/>
    </row>
    <row r="334" spans="6:7">
      <c r="F334" s="3"/>
      <c r="G334" s="3"/>
    </row>
    <row r="335" spans="6:7">
      <c r="F335" s="3"/>
      <c r="G335" s="3"/>
    </row>
    <row r="336" spans="6:7">
      <c r="F336" s="3"/>
      <c r="G336" s="3"/>
    </row>
    <row r="337" spans="6:7">
      <c r="F337" s="3"/>
      <c r="G337" s="3"/>
    </row>
    <row r="338" spans="6:7">
      <c r="F338" s="3"/>
      <c r="G338" s="3"/>
    </row>
    <row r="339" spans="6:7">
      <c r="F339" s="3"/>
      <c r="G339" s="3"/>
    </row>
    <row r="340" spans="6:7">
      <c r="F340" s="3"/>
      <c r="G340" s="3"/>
    </row>
    <row r="341" spans="6:7">
      <c r="F341" s="3"/>
      <c r="G341" s="3"/>
    </row>
    <row r="342" spans="6:7">
      <c r="F342" s="3"/>
      <c r="G342" s="3"/>
    </row>
    <row r="343" spans="6:7">
      <c r="F343" s="3"/>
      <c r="G343" s="3"/>
    </row>
    <row r="344" spans="6:7">
      <c r="F344" s="3"/>
      <c r="G344" s="3"/>
    </row>
    <row r="345" spans="6:7">
      <c r="F345" s="3"/>
      <c r="G345" s="3"/>
    </row>
    <row r="346" spans="6:7">
      <c r="F346" s="3"/>
      <c r="G346" s="3"/>
    </row>
    <row r="347" spans="6:7">
      <c r="F347" s="3"/>
      <c r="G347" s="3"/>
    </row>
    <row r="348" spans="6:7">
      <c r="F348" s="3"/>
      <c r="G348" s="3"/>
    </row>
    <row r="349" spans="6:7">
      <c r="F349" s="3"/>
      <c r="G349" s="3"/>
    </row>
    <row r="350" spans="6:7">
      <c r="F350" s="3"/>
      <c r="G350" s="3"/>
    </row>
    <row r="351" spans="6:7">
      <c r="F351" s="3"/>
      <c r="G351" s="3"/>
    </row>
    <row r="352" spans="6:7">
      <c r="F352" s="3"/>
      <c r="G352" s="3"/>
    </row>
    <row r="353" spans="6:7">
      <c r="F353" s="3"/>
      <c r="G353" s="3"/>
    </row>
    <row r="354" spans="6:7">
      <c r="F354" s="3"/>
      <c r="G354" s="3"/>
    </row>
    <row r="355" spans="6:7">
      <c r="F355" s="3"/>
      <c r="G355" s="3"/>
    </row>
    <row r="356" spans="6:7">
      <c r="F356" s="3"/>
      <c r="G356" s="3"/>
    </row>
    <row r="357" spans="6:7">
      <c r="F357" s="3"/>
      <c r="G357" s="3"/>
    </row>
    <row r="358" spans="6:7">
      <c r="F358" s="3"/>
      <c r="G358" s="3"/>
    </row>
    <row r="359" spans="6:7">
      <c r="F359" s="3"/>
      <c r="G359" s="3"/>
    </row>
    <row r="360" spans="6:7">
      <c r="F360" s="3"/>
      <c r="G360" s="3"/>
    </row>
    <row r="361" spans="6:7">
      <c r="F361" s="3"/>
      <c r="G361" s="3"/>
    </row>
    <row r="362" spans="6:7">
      <c r="F362" s="3"/>
      <c r="G362" s="3"/>
    </row>
    <row r="363" spans="6:7">
      <c r="F363" s="3"/>
      <c r="G363" s="3"/>
    </row>
    <row r="364" spans="6:7">
      <c r="F364" s="3"/>
      <c r="G364" s="3"/>
    </row>
    <row r="365" spans="6:7">
      <c r="F365" s="3"/>
      <c r="G365" s="3"/>
    </row>
    <row r="366" spans="6:7">
      <c r="F366" s="3"/>
      <c r="G366" s="3"/>
    </row>
    <row r="367" spans="6:7">
      <c r="F367" s="3"/>
      <c r="G367" s="3"/>
    </row>
    <row r="368" spans="6:7">
      <c r="F368" s="3"/>
      <c r="G368" s="3"/>
    </row>
    <row r="369" spans="6:7">
      <c r="F369" s="3"/>
      <c r="G369" s="3"/>
    </row>
    <row r="370" spans="6:7">
      <c r="F370" s="3"/>
      <c r="G370" s="3"/>
    </row>
    <row r="371" spans="6:7">
      <c r="F371" s="3"/>
      <c r="G371" s="3"/>
    </row>
    <row r="372" spans="6:7">
      <c r="F372" s="3"/>
      <c r="G372" s="3"/>
    </row>
    <row r="373" spans="6:7">
      <c r="F373" s="3"/>
      <c r="G373" s="3"/>
    </row>
    <row r="374" spans="6:7">
      <c r="F374" s="3"/>
      <c r="G374" s="3"/>
    </row>
    <row r="375" spans="6:7">
      <c r="F375" s="3"/>
      <c r="G375" s="3"/>
    </row>
    <row r="376" spans="6:7">
      <c r="F376" s="3"/>
      <c r="G376" s="3"/>
    </row>
    <row r="377" spans="6:7">
      <c r="F377" s="3"/>
      <c r="G377" s="3"/>
    </row>
    <row r="378" spans="6:7">
      <c r="F378" s="3"/>
      <c r="G378" s="3"/>
    </row>
    <row r="379" spans="6:7">
      <c r="F379" s="3"/>
      <c r="G379" s="3"/>
    </row>
    <row r="380" spans="6:7">
      <c r="F380" s="3"/>
      <c r="G380" s="3"/>
    </row>
    <row r="381" spans="6:7">
      <c r="F381" s="3"/>
      <c r="G381" s="3"/>
    </row>
    <row r="382" spans="6:7">
      <c r="F382" s="3"/>
      <c r="G382" s="3"/>
    </row>
    <row r="383" spans="6:7">
      <c r="F383" s="3"/>
      <c r="G383" s="3"/>
    </row>
    <row r="384" spans="6:7">
      <c r="F384" s="3"/>
      <c r="G384" s="3"/>
    </row>
    <row r="385" spans="6:7">
      <c r="F385" s="3"/>
      <c r="G385" s="3"/>
    </row>
    <row r="386" spans="6:7">
      <c r="F386" s="3"/>
      <c r="G386" s="3"/>
    </row>
    <row r="387" spans="6:7">
      <c r="F387" s="3"/>
      <c r="G387" s="3"/>
    </row>
    <row r="388" spans="6:7">
      <c r="F388" s="3"/>
      <c r="G388" s="3"/>
    </row>
    <row r="389" spans="6:7">
      <c r="F389" s="3"/>
      <c r="G389" s="3"/>
    </row>
    <row r="390" spans="6:7">
      <c r="F390" s="3"/>
      <c r="G390" s="3"/>
    </row>
    <row r="391" spans="6:7">
      <c r="F391" s="3"/>
      <c r="G391" s="3"/>
    </row>
    <row r="392" spans="6:7">
      <c r="F392" s="3"/>
      <c r="G392" s="3"/>
    </row>
    <row r="393" spans="6:7">
      <c r="F393" s="3"/>
      <c r="G393" s="3"/>
    </row>
    <row r="394" spans="6:7">
      <c r="F394" s="3"/>
      <c r="G394" s="3"/>
    </row>
    <row r="395" spans="6:7">
      <c r="F395" s="3"/>
      <c r="G395" s="3"/>
    </row>
    <row r="396" spans="6:7">
      <c r="F396" s="3"/>
      <c r="G396" s="3"/>
    </row>
    <row r="397" spans="6:7">
      <c r="F397" s="3"/>
      <c r="G397" s="3"/>
    </row>
    <row r="398" spans="6:7">
      <c r="F398" s="3"/>
      <c r="G398" s="3"/>
    </row>
    <row r="399" spans="6:7">
      <c r="F399" s="3"/>
      <c r="G399" s="3"/>
    </row>
    <row r="400" spans="6:7">
      <c r="F400" s="3"/>
      <c r="G400" s="3"/>
    </row>
    <row r="401" spans="6:7">
      <c r="F401" s="3"/>
      <c r="G401" s="3"/>
    </row>
    <row r="402" spans="6:7">
      <c r="F402" s="3"/>
      <c r="G402" s="3"/>
    </row>
    <row r="403" spans="6:7">
      <c r="F403" s="3"/>
      <c r="G403" s="3"/>
    </row>
    <row r="404" spans="6:7">
      <c r="F404" s="3"/>
      <c r="G404" s="3"/>
    </row>
    <row r="405" spans="6:7">
      <c r="F405" s="3"/>
      <c r="G405" s="3"/>
    </row>
    <row r="406" spans="6:7">
      <c r="F406" s="3"/>
      <c r="G406" s="3"/>
    </row>
    <row r="407" spans="6:7">
      <c r="F407" s="3"/>
      <c r="G407" s="3"/>
    </row>
    <row r="408" spans="6:7">
      <c r="F408" s="3"/>
      <c r="G408" s="3"/>
    </row>
    <row r="409" spans="6:7">
      <c r="F409" s="3"/>
      <c r="G409" s="3"/>
    </row>
    <row r="410" spans="6:7">
      <c r="F410" s="3"/>
      <c r="G410" s="3"/>
    </row>
    <row r="411" spans="6:7">
      <c r="F411" s="3"/>
      <c r="G411" s="3"/>
    </row>
    <row r="412" spans="6:7">
      <c r="F412" s="3"/>
      <c r="G412" s="3"/>
    </row>
    <row r="413" spans="6:7">
      <c r="F413" s="3"/>
      <c r="G413" s="3"/>
    </row>
    <row r="414" spans="6:7">
      <c r="F414" s="3"/>
      <c r="G414" s="3"/>
    </row>
    <row r="415" spans="6:7">
      <c r="F415" s="3"/>
      <c r="G415" s="3"/>
    </row>
    <row r="416" spans="6:7">
      <c r="F416" s="3"/>
      <c r="G416" s="3"/>
    </row>
    <row r="417" spans="6:7">
      <c r="F417" s="3"/>
      <c r="G417" s="3"/>
    </row>
    <row r="418" spans="6:7">
      <c r="F418" s="3"/>
      <c r="G418" s="3"/>
    </row>
    <row r="419" spans="6:7">
      <c r="F419" s="3"/>
      <c r="G419" s="3"/>
    </row>
    <row r="420" spans="6:7">
      <c r="F420" s="3"/>
      <c r="G420" s="3"/>
    </row>
    <row r="421" spans="6:7">
      <c r="F421" s="3"/>
      <c r="G421" s="3"/>
    </row>
    <row r="422" spans="6:7">
      <c r="F422" s="3"/>
      <c r="G422" s="3"/>
    </row>
    <row r="423" spans="6:7">
      <c r="F423" s="3"/>
      <c r="G423" s="3"/>
    </row>
    <row r="424" spans="6:7">
      <c r="F424" s="3"/>
      <c r="G424" s="3"/>
    </row>
    <row r="425" spans="6:7">
      <c r="F425" s="3"/>
      <c r="G425" s="3"/>
    </row>
    <row r="426" spans="6:7">
      <c r="F426" s="3"/>
      <c r="G426" s="3"/>
    </row>
    <row r="427" spans="6:7">
      <c r="F427" s="3"/>
      <c r="G427" s="3"/>
    </row>
    <row r="428" spans="6:7">
      <c r="F428" s="3"/>
      <c r="G428" s="3"/>
    </row>
    <row r="429" spans="6:7">
      <c r="F429" s="3"/>
      <c r="G429" s="3"/>
    </row>
    <row r="430" spans="6:7">
      <c r="F430" s="3"/>
      <c r="G430" s="3"/>
    </row>
    <row r="431" spans="6:7">
      <c r="F431" s="3"/>
      <c r="G431" s="3"/>
    </row>
    <row r="432" spans="6:7">
      <c r="F432" s="3"/>
      <c r="G432" s="3"/>
    </row>
    <row r="433" spans="6:7">
      <c r="F433" s="3"/>
      <c r="G433" s="3"/>
    </row>
    <row r="434" spans="6:7">
      <c r="F434" s="3"/>
      <c r="G434" s="3"/>
    </row>
    <row r="435" spans="6:7">
      <c r="F435" s="3"/>
      <c r="G435" s="3"/>
    </row>
    <row r="436" spans="6:7">
      <c r="F436" s="3"/>
      <c r="G436" s="3"/>
    </row>
    <row r="437" spans="6:7">
      <c r="F437" s="3"/>
      <c r="G437" s="3"/>
    </row>
    <row r="438" spans="6:7">
      <c r="F438" s="3"/>
      <c r="G438" s="3"/>
    </row>
    <row r="439" spans="6:7">
      <c r="F439" s="3"/>
      <c r="G439" s="3"/>
    </row>
    <row r="440" spans="6:7">
      <c r="F440" s="3"/>
      <c r="G440" s="3"/>
    </row>
    <row r="441" spans="6:7">
      <c r="F441" s="3"/>
      <c r="G441" s="3"/>
    </row>
    <row r="442" spans="6:7">
      <c r="F442" s="3"/>
      <c r="G442" s="3"/>
    </row>
    <row r="443" spans="6:7">
      <c r="F443" s="3"/>
      <c r="G443" s="3"/>
    </row>
    <row r="444" spans="6:7">
      <c r="F444" s="3"/>
      <c r="G444" s="3"/>
    </row>
    <row r="445" spans="6:7">
      <c r="F445" s="3"/>
      <c r="G445" s="3"/>
    </row>
    <row r="446" spans="6:7">
      <c r="F446" s="3"/>
      <c r="G446" s="3"/>
    </row>
    <row r="447" spans="6:7">
      <c r="F447" s="3"/>
      <c r="G447" s="3"/>
    </row>
    <row r="448" spans="6:7">
      <c r="F448" s="3"/>
      <c r="G448" s="3"/>
    </row>
    <row r="449" spans="6:7">
      <c r="F449" s="3"/>
      <c r="G449" s="3"/>
    </row>
    <row r="450" spans="6:7">
      <c r="F450" s="3"/>
      <c r="G450" s="3"/>
    </row>
    <row r="451" spans="6:7">
      <c r="F451" s="3"/>
      <c r="G451" s="3"/>
    </row>
    <row r="452" spans="6:7">
      <c r="F452" s="3"/>
      <c r="G452" s="3"/>
    </row>
    <row r="453" spans="6:7">
      <c r="F453" s="3"/>
      <c r="G453" s="3"/>
    </row>
    <row r="454" spans="6:7">
      <c r="F454" s="3"/>
      <c r="G454" s="3"/>
    </row>
    <row r="455" spans="6:7">
      <c r="F455" s="3"/>
      <c r="G455" s="3"/>
    </row>
    <row r="456" spans="6:7">
      <c r="F456" s="3"/>
      <c r="G456" s="3"/>
    </row>
    <row r="457" spans="6:7">
      <c r="F457" s="3"/>
      <c r="G457" s="3"/>
    </row>
    <row r="458" spans="6:7">
      <c r="F458" s="3"/>
      <c r="G458" s="3"/>
    </row>
    <row r="459" spans="6:7">
      <c r="F459" s="3"/>
      <c r="G459" s="3"/>
    </row>
    <row r="460" spans="6:7">
      <c r="F460" s="3"/>
      <c r="G460" s="3"/>
    </row>
    <row r="461" spans="6:7">
      <c r="F461" s="3"/>
      <c r="G461" s="3"/>
    </row>
    <row r="462" spans="6:7">
      <c r="F462" s="3"/>
      <c r="G462" s="3"/>
    </row>
    <row r="463" spans="6:7">
      <c r="F463" s="3"/>
      <c r="G463" s="3"/>
    </row>
    <row r="464" spans="6:7">
      <c r="F464" s="3"/>
      <c r="G464" s="3"/>
    </row>
    <row r="465" spans="6:7">
      <c r="F465" s="3"/>
      <c r="G465" s="3"/>
    </row>
    <row r="466" spans="6:7">
      <c r="F466" s="3"/>
      <c r="G466" s="3"/>
    </row>
    <row r="467" spans="6:7">
      <c r="F467" s="3"/>
      <c r="G467" s="3"/>
    </row>
    <row r="468" spans="6:7">
      <c r="F468" s="3"/>
      <c r="G468" s="3"/>
    </row>
    <row r="469" spans="6:7">
      <c r="F469" s="3"/>
      <c r="G469" s="3"/>
    </row>
    <row r="470" spans="6:7">
      <c r="F470" s="3"/>
      <c r="G470" s="3"/>
    </row>
    <row r="471" spans="6:7">
      <c r="F471" s="3"/>
      <c r="G471" s="3"/>
    </row>
    <row r="472" spans="6:7">
      <c r="F472" s="3"/>
      <c r="G472" s="3"/>
    </row>
    <row r="473" spans="6:7">
      <c r="F473" s="3"/>
      <c r="G473" s="3"/>
    </row>
    <row r="474" spans="6:7">
      <c r="F474" s="3"/>
      <c r="G474" s="3"/>
    </row>
    <row r="475" spans="6:7">
      <c r="F475" s="3"/>
      <c r="G475" s="3"/>
    </row>
    <row r="476" spans="6:7">
      <c r="F476" s="3"/>
      <c r="G476" s="3"/>
    </row>
    <row r="477" spans="6:7">
      <c r="F477" s="3"/>
      <c r="G477" s="3"/>
    </row>
    <row r="478" spans="6:7">
      <c r="F478" s="3"/>
      <c r="G478" s="3"/>
    </row>
    <row r="479" spans="6:7">
      <c r="F479" s="3"/>
      <c r="G479" s="3"/>
    </row>
    <row r="480" spans="6:7">
      <c r="F480" s="3"/>
      <c r="G480" s="3"/>
    </row>
    <row r="481" spans="6:7">
      <c r="F481" s="3"/>
      <c r="G481" s="3"/>
    </row>
    <row r="482" spans="6:7">
      <c r="F482" s="3"/>
      <c r="G482" s="3"/>
    </row>
    <row r="483" spans="6:7">
      <c r="F483" s="3"/>
      <c r="G483" s="3"/>
    </row>
    <row r="484" spans="6:7">
      <c r="F484" s="3"/>
      <c r="G484" s="3"/>
    </row>
    <row r="485" spans="6:7">
      <c r="F485" s="3"/>
      <c r="G485" s="3"/>
    </row>
    <row r="486" spans="6:7">
      <c r="F486" s="3"/>
      <c r="G486" s="3"/>
    </row>
    <row r="487" spans="6:7">
      <c r="F487" s="3"/>
      <c r="G487" s="3"/>
    </row>
    <row r="488" spans="6:7">
      <c r="F488" s="3"/>
      <c r="G488" s="3"/>
    </row>
    <row r="489" spans="6:7">
      <c r="F489" s="3"/>
      <c r="G489" s="3"/>
    </row>
    <row r="490" spans="6:7">
      <c r="F490" s="3"/>
      <c r="G490" s="3"/>
    </row>
    <row r="491" spans="6:7">
      <c r="F491" s="3"/>
      <c r="G491" s="3"/>
    </row>
    <row r="492" spans="6:7">
      <c r="F492" s="3"/>
      <c r="G492" s="3"/>
    </row>
    <row r="493" spans="6:7">
      <c r="F493" s="3"/>
      <c r="G493" s="3"/>
    </row>
    <row r="494" spans="6:7">
      <c r="F494" s="3"/>
      <c r="G494" s="3"/>
    </row>
    <row r="495" spans="6:7">
      <c r="F495" s="3"/>
      <c r="G495" s="3"/>
    </row>
    <row r="496" spans="6:7">
      <c r="F496" s="3"/>
      <c r="G496" s="3"/>
    </row>
    <row r="497" spans="6:7">
      <c r="F497" s="3"/>
      <c r="G497" s="3"/>
    </row>
    <row r="498" spans="6:7">
      <c r="F498" s="3"/>
      <c r="G498" s="3"/>
    </row>
    <row r="499" spans="6:7">
      <c r="F499" s="3"/>
      <c r="G499" s="3"/>
    </row>
    <row r="500" spans="6:7">
      <c r="F500" s="3"/>
      <c r="G500" s="3"/>
    </row>
    <row r="501" spans="6:7">
      <c r="F501" s="3"/>
      <c r="G501" s="3"/>
    </row>
    <row r="502" spans="6:7">
      <c r="F502" s="3"/>
      <c r="G502" s="3"/>
    </row>
    <row r="503" spans="6:7">
      <c r="F503" s="3"/>
      <c r="G503" s="3"/>
    </row>
    <row r="504" spans="6:7">
      <c r="F504" s="3"/>
      <c r="G504" s="3"/>
    </row>
    <row r="505" spans="6:7">
      <c r="F505" s="3"/>
      <c r="G505" s="3"/>
    </row>
    <row r="506" spans="6:7">
      <c r="F506" s="3"/>
      <c r="G506" s="3"/>
    </row>
    <row r="507" spans="6:7">
      <c r="F507" s="3"/>
      <c r="G507" s="3"/>
    </row>
    <row r="508" spans="6:7">
      <c r="F508" s="3"/>
      <c r="G508" s="3"/>
    </row>
    <row r="509" spans="6:7">
      <c r="F509" s="3"/>
      <c r="G509" s="3"/>
    </row>
    <row r="510" spans="6:7">
      <c r="F510" s="3"/>
      <c r="G510" s="3"/>
    </row>
    <row r="511" spans="6:7">
      <c r="F511" s="3"/>
      <c r="G511" s="3"/>
    </row>
    <row r="512" spans="6:7">
      <c r="F512" s="3"/>
      <c r="G512" s="3"/>
    </row>
    <row r="513" spans="6:7">
      <c r="F513" s="3"/>
      <c r="G513" s="3"/>
    </row>
    <row r="514" spans="6:7">
      <c r="F514" s="3"/>
      <c r="G514" s="3"/>
    </row>
    <row r="515" spans="6:7">
      <c r="F515" s="3"/>
      <c r="G515" s="3"/>
    </row>
    <row r="516" spans="6:7">
      <c r="F516" s="3"/>
      <c r="G516" s="3"/>
    </row>
    <row r="517" spans="6:7">
      <c r="F517" s="3"/>
      <c r="G517" s="3"/>
    </row>
    <row r="518" spans="6:7">
      <c r="F518" s="3"/>
      <c r="G518" s="3"/>
    </row>
    <row r="519" spans="6:7">
      <c r="F519" s="3"/>
      <c r="G519" s="3"/>
    </row>
    <row r="520" spans="6:7">
      <c r="F520" s="3"/>
      <c r="G520" s="3"/>
    </row>
    <row r="521" spans="6:7">
      <c r="F521" s="3"/>
      <c r="G521" s="3"/>
    </row>
    <row r="522" spans="6:7">
      <c r="F522" s="3"/>
      <c r="G522" s="3"/>
    </row>
    <row r="523" spans="6:7">
      <c r="F523" s="3"/>
      <c r="G523" s="3"/>
    </row>
    <row r="524" spans="6:7">
      <c r="F524" s="3"/>
      <c r="G524" s="3"/>
    </row>
    <row r="525" spans="6:7">
      <c r="F525" s="3"/>
      <c r="G525" s="3"/>
    </row>
    <row r="526" spans="6:7">
      <c r="F526" s="3"/>
      <c r="G526" s="3"/>
    </row>
    <row r="527" spans="6:7">
      <c r="F527" s="3"/>
      <c r="G527" s="3"/>
    </row>
    <row r="528" spans="6:7">
      <c r="F528" s="3"/>
      <c r="G528" s="3"/>
    </row>
    <row r="529" spans="6:7">
      <c r="F529" s="3"/>
      <c r="G529" s="3"/>
    </row>
    <row r="530" spans="6:7">
      <c r="F530" s="3"/>
      <c r="G530" s="3"/>
    </row>
    <row r="531" spans="6:7">
      <c r="F531" s="3"/>
      <c r="G531" s="3"/>
    </row>
    <row r="532" spans="6:7">
      <c r="F532" s="3"/>
      <c r="G532" s="3"/>
    </row>
    <row r="533" spans="6:7">
      <c r="F533" s="3"/>
      <c r="G533" s="3"/>
    </row>
    <row r="534" spans="6:7">
      <c r="F534" s="3"/>
      <c r="G534" s="3"/>
    </row>
    <row r="535" spans="6:7">
      <c r="F535" s="3"/>
      <c r="G535" s="3"/>
    </row>
    <row r="536" spans="6:7">
      <c r="F536" s="3"/>
      <c r="G536" s="3"/>
    </row>
    <row r="537" spans="6:7">
      <c r="F537" s="3"/>
      <c r="G537" s="3"/>
    </row>
    <row r="538" spans="6:7">
      <c r="F538" s="3"/>
      <c r="G538" s="3"/>
    </row>
    <row r="539" spans="6:7">
      <c r="F539" s="3"/>
      <c r="G539" s="3"/>
    </row>
    <row r="540" spans="6:7">
      <c r="F540" s="3"/>
      <c r="G540" s="3"/>
    </row>
    <row r="541" spans="6:7">
      <c r="F541" s="3"/>
      <c r="G541" s="3"/>
    </row>
    <row r="542" spans="6:7">
      <c r="F542" s="3"/>
      <c r="G542" s="3"/>
    </row>
    <row r="543" spans="6:7">
      <c r="F543" s="3"/>
      <c r="G543" s="3"/>
    </row>
    <row r="544" spans="6:7">
      <c r="F544" s="3"/>
      <c r="G544" s="3"/>
    </row>
    <row r="545" spans="6:7">
      <c r="F545" s="3"/>
      <c r="G545" s="3"/>
    </row>
    <row r="546" spans="6:7">
      <c r="F546" s="3"/>
      <c r="G546" s="3"/>
    </row>
    <row r="547" spans="6:7">
      <c r="F547" s="3"/>
      <c r="G547" s="3"/>
    </row>
    <row r="548" spans="6:7">
      <c r="F548" s="3"/>
      <c r="G548" s="3"/>
    </row>
    <row r="549" spans="6:7">
      <c r="F549" s="3"/>
      <c r="G549" s="3"/>
    </row>
    <row r="550" spans="6:7">
      <c r="F550" s="3"/>
      <c r="G550" s="3"/>
    </row>
    <row r="551" spans="6:7">
      <c r="F551" s="3"/>
      <c r="G551" s="3"/>
    </row>
    <row r="552" spans="6:7">
      <c r="F552" s="3"/>
      <c r="G552" s="3"/>
    </row>
    <row r="553" spans="6:7">
      <c r="F553" s="3"/>
      <c r="G553" s="3"/>
    </row>
    <row r="554" spans="6:7">
      <c r="F554" s="3"/>
      <c r="G554" s="3"/>
    </row>
    <row r="555" spans="6:7">
      <c r="F555" s="3"/>
      <c r="G555" s="3"/>
    </row>
    <row r="556" spans="6:7">
      <c r="F556" s="3"/>
      <c r="G556" s="3"/>
    </row>
    <row r="557" spans="6:7">
      <c r="F557" s="3"/>
      <c r="G557" s="3"/>
    </row>
    <row r="558" spans="6:7">
      <c r="F558" s="3"/>
      <c r="G558" s="3"/>
    </row>
    <row r="559" spans="6:7">
      <c r="F559" s="3"/>
      <c r="G559" s="3"/>
    </row>
    <row r="560" spans="6:7">
      <c r="F560" s="3"/>
      <c r="G560" s="3"/>
    </row>
    <row r="561" spans="6:7">
      <c r="F561" s="3"/>
      <c r="G561" s="3"/>
    </row>
    <row r="562" spans="6:7">
      <c r="F562" s="3"/>
      <c r="G562" s="3"/>
    </row>
    <row r="563" spans="6:7">
      <c r="F563" s="3"/>
      <c r="G563" s="3"/>
    </row>
    <row r="564" spans="6:7">
      <c r="F564" s="3"/>
      <c r="G564" s="3"/>
    </row>
    <row r="565" spans="6:7">
      <c r="F565" s="3"/>
      <c r="G565" s="3"/>
    </row>
    <row r="566" spans="6:7">
      <c r="F566" s="3"/>
      <c r="G566" s="3"/>
    </row>
    <row r="567" spans="6:7">
      <c r="F567" s="3"/>
      <c r="G567" s="3"/>
    </row>
    <row r="568" spans="6:7">
      <c r="F568" s="3"/>
      <c r="G568" s="3"/>
    </row>
    <row r="569" spans="6:7">
      <c r="F569" s="3"/>
      <c r="G569" s="3"/>
    </row>
    <row r="570" spans="6:7">
      <c r="F570" s="3"/>
      <c r="G570" s="3"/>
    </row>
    <row r="571" spans="6:7">
      <c r="F571" s="3"/>
      <c r="G571" s="3"/>
    </row>
    <row r="572" spans="6:7">
      <c r="F572" s="3"/>
      <c r="G572" s="3"/>
    </row>
    <row r="573" spans="6:7">
      <c r="F573" s="3"/>
      <c r="G573" s="3"/>
    </row>
    <row r="574" spans="6:7">
      <c r="F574" s="3"/>
      <c r="G574" s="3"/>
    </row>
    <row r="575" spans="6:7">
      <c r="F575" s="3"/>
      <c r="G575" s="3"/>
    </row>
    <row r="576" spans="6:7">
      <c r="F576" s="3"/>
      <c r="G576" s="3"/>
    </row>
    <row r="577" spans="6:7">
      <c r="F577" s="3"/>
      <c r="G577" s="3"/>
    </row>
    <row r="578" spans="6:7">
      <c r="F578" s="3"/>
      <c r="G578" s="3"/>
    </row>
  </sheetData>
  <sheetProtection algorithmName="SHA-512" hashValue="WB/Y6z7ZHCYy7RIU2IortTLIUEiwJayq8MBOeMPaZPkXBdC9gXD712uYVEMlFgVdzBweI96hZyyHrego1G4xgQ==" saltValue="49Aw5o+ruwcVQp84ePDfJg==" spinCount="100000" sheet="1" objects="1" scenarios="1" insertRows="0"/>
  <mergeCells count="2">
    <mergeCell ref="A1:P1"/>
    <mergeCell ref="A4:P4"/>
  </mergeCells>
  <phoneticPr fontId="21" type="noConversion"/>
  <dataValidations count="6">
    <dataValidation type="list" allowBlank="1" showInputMessage="1" showErrorMessage="1" sqref="H7:H16">
      <formula1>Disability</formula1>
    </dataValidation>
    <dataValidation type="list" allowBlank="1" showInputMessage="1" showErrorMessage="1" sqref="P7:P16">
      <formula1>Ethnicity</formula1>
    </dataValidation>
    <dataValidation type="list" allowBlank="1" showInputMessage="1" showErrorMessage="1" sqref="G7:G16">
      <formula1>Gender</formula1>
    </dataValidation>
    <dataValidation type="list" allowBlank="1" showInputMessage="1" showErrorMessage="1" sqref="I7:O16 D7:D16">
      <formula1>Yes</formula1>
    </dataValidation>
    <dataValidation type="list" allowBlank="1" showInputMessage="1" showErrorMessage="1" sqref="D17 C7:C17">
      <formula1>Role</formula1>
    </dataValidation>
    <dataValidation type="list" allowBlank="1" showInputMessage="1" showErrorMessage="1" sqref="F7:F16">
      <formula1>TeamAge</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90" zoomScaleNormal="90" zoomScalePageLayoutView="90" workbookViewId="0">
      <selection activeCell="D20" sqref="D20"/>
    </sheetView>
  </sheetViews>
  <sheetFormatPr baseColWidth="10" defaultColWidth="8.83203125" defaultRowHeight="13" x14ac:dyDescent="0"/>
  <cols>
    <col min="1" max="1" width="67.83203125" style="14" customWidth="1"/>
    <col min="2" max="2" width="21.5" style="14" bestFit="1" customWidth="1"/>
    <col min="3" max="3" width="20" style="14" customWidth="1"/>
    <col min="4" max="5" width="20.6640625" style="14" customWidth="1"/>
    <col min="6" max="6" width="22.83203125" style="14" customWidth="1"/>
    <col min="7" max="16384" width="8.83203125" style="14"/>
  </cols>
  <sheetData>
    <row r="1" spans="1:10" s="86" customFormat="1" ht="25" customHeight="1">
      <c r="A1" s="229" t="s">
        <v>80</v>
      </c>
      <c r="B1" s="229"/>
      <c r="C1" s="230"/>
      <c r="D1" s="230"/>
      <c r="E1" s="230"/>
    </row>
    <row r="3" spans="1:10" ht="39">
      <c r="A3" s="19" t="s">
        <v>114</v>
      </c>
      <c r="B3" s="19" t="s">
        <v>244</v>
      </c>
      <c r="C3" s="19" t="s">
        <v>82</v>
      </c>
      <c r="D3" s="19" t="s">
        <v>83</v>
      </c>
      <c r="E3" s="19" t="s">
        <v>84</v>
      </c>
    </row>
    <row r="4" spans="1:10">
      <c r="A4" s="168" t="s">
        <v>6</v>
      </c>
      <c r="B4" s="167"/>
      <c r="C4" s="167"/>
      <c r="D4" s="167"/>
      <c r="E4" s="167"/>
    </row>
    <row r="5" spans="1:10" ht="17.25" customHeight="1">
      <c r="A5" s="157" t="s">
        <v>81</v>
      </c>
      <c r="B5" s="169" t="s">
        <v>110</v>
      </c>
      <c r="C5" s="170">
        <v>33</v>
      </c>
      <c r="D5" s="162">
        <v>15</v>
      </c>
      <c r="E5" s="162">
        <f>SUM(C5:D5)</f>
        <v>48</v>
      </c>
    </row>
    <row r="6" spans="1:10">
      <c r="A6" s="142" t="s">
        <v>295</v>
      </c>
      <c r="B6" s="199" t="s">
        <v>110</v>
      </c>
      <c r="C6" s="76"/>
      <c r="D6" s="76">
        <v>15</v>
      </c>
      <c r="E6" s="202">
        <f>SUM(C6:D6)</f>
        <v>15</v>
      </c>
    </row>
    <row r="7" spans="1:10">
      <c r="A7" s="142" t="s">
        <v>296</v>
      </c>
      <c r="B7" s="199" t="s">
        <v>110</v>
      </c>
      <c r="C7" s="76"/>
      <c r="D7" s="76">
        <v>8</v>
      </c>
      <c r="E7" s="202">
        <f t="shared" ref="E7:E15" si="0">SUM(C7:D7)</f>
        <v>8</v>
      </c>
    </row>
    <row r="8" spans="1:10">
      <c r="A8" s="142" t="s">
        <v>297</v>
      </c>
      <c r="B8" s="199" t="s">
        <v>110</v>
      </c>
      <c r="C8" s="76"/>
      <c r="D8" s="76">
        <v>14</v>
      </c>
      <c r="E8" s="202">
        <f t="shared" si="0"/>
        <v>14</v>
      </c>
    </row>
    <row r="9" spans="1:10">
      <c r="A9" s="142" t="s">
        <v>298</v>
      </c>
      <c r="B9" s="199" t="s">
        <v>110</v>
      </c>
      <c r="C9" s="76"/>
      <c r="D9" s="76">
        <v>4</v>
      </c>
      <c r="E9" s="202">
        <f t="shared" si="0"/>
        <v>4</v>
      </c>
    </row>
    <row r="10" spans="1:10">
      <c r="A10" s="142" t="s">
        <v>299</v>
      </c>
      <c r="B10" s="199" t="s">
        <v>110</v>
      </c>
      <c r="C10" s="76"/>
      <c r="D10" s="76">
        <v>6</v>
      </c>
      <c r="E10" s="202">
        <f t="shared" si="0"/>
        <v>6</v>
      </c>
    </row>
    <row r="11" spans="1:10">
      <c r="A11" s="142" t="s">
        <v>300</v>
      </c>
      <c r="B11" s="199" t="s">
        <v>110</v>
      </c>
      <c r="C11" s="76"/>
      <c r="D11" s="76">
        <v>7</v>
      </c>
      <c r="E11" s="202">
        <f t="shared" si="0"/>
        <v>7</v>
      </c>
    </row>
    <row r="12" spans="1:10">
      <c r="A12" s="142" t="s">
        <v>301</v>
      </c>
      <c r="B12" s="199" t="s">
        <v>110</v>
      </c>
      <c r="C12" s="76"/>
      <c r="D12" s="76">
        <v>8</v>
      </c>
      <c r="E12" s="202">
        <f t="shared" si="0"/>
        <v>8</v>
      </c>
    </row>
    <row r="13" spans="1:10">
      <c r="A13" s="142" t="s">
        <v>302</v>
      </c>
      <c r="B13" s="199" t="s">
        <v>110</v>
      </c>
      <c r="C13" s="76"/>
      <c r="D13" s="76">
        <v>8</v>
      </c>
      <c r="E13" s="202">
        <f t="shared" si="0"/>
        <v>8</v>
      </c>
    </row>
    <row r="14" spans="1:10">
      <c r="A14" s="142"/>
      <c r="B14" s="199"/>
      <c r="C14" s="76"/>
      <c r="D14" s="76"/>
      <c r="E14" s="202">
        <f t="shared" si="0"/>
        <v>0</v>
      </c>
    </row>
    <row r="15" spans="1:10">
      <c r="A15" s="200"/>
      <c r="B15" s="199"/>
      <c r="C15" s="201"/>
      <c r="D15" s="201"/>
      <c r="E15" s="202">
        <f t="shared" si="0"/>
        <v>0</v>
      </c>
    </row>
    <row r="16" spans="1:10" ht="14">
      <c r="A16" s="77" t="s">
        <v>9</v>
      </c>
      <c r="B16" s="31"/>
      <c r="C16" s="22"/>
      <c r="D16" s="22"/>
      <c r="E16" s="22"/>
      <c r="F16" s="149"/>
      <c r="G16" s="33"/>
      <c r="H16" s="33"/>
      <c r="I16" s="33"/>
      <c r="J16" s="33"/>
    </row>
  </sheetData>
  <sheetProtection algorithmName="SHA-512" hashValue="GyUEeiuHAmn7yQpRG3v+RL5GOdIwzFPTd59yw0aebcZslckmclRl+mlh6XL3+7UDaURo+kg5butygdMMDYVh1w==" saltValue="s5+HPBglDN5avVLDEQi9Tg==" spinCount="100000" sheet="1" objects="1" scenarios="1" insertRows="0"/>
  <mergeCells count="1">
    <mergeCell ref="A1:E1"/>
  </mergeCells>
  <phoneticPr fontId="21" type="noConversion"/>
  <dataValidations count="1">
    <dataValidation type="list" allowBlank="1" showInputMessage="1" showErrorMessage="1" sqref="B6:B15">
      <formula1>Free</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9"/>
  <sheetViews>
    <sheetView tabSelected="1" workbookViewId="0">
      <selection activeCell="D23" sqref="D23"/>
    </sheetView>
  </sheetViews>
  <sheetFormatPr baseColWidth="10" defaultColWidth="8.83203125" defaultRowHeight="13" x14ac:dyDescent="0"/>
  <cols>
    <col min="1" max="1" width="14.1640625" style="14" bestFit="1" customWidth="1"/>
    <col min="2" max="2" width="11.83203125" style="14" bestFit="1" customWidth="1"/>
    <col min="3" max="4" width="16.6640625" style="14" customWidth="1"/>
    <col min="5" max="5" width="21" style="14" customWidth="1"/>
    <col min="6" max="12" width="14.6640625" style="14" customWidth="1"/>
    <col min="13" max="13" width="52.6640625" style="14" customWidth="1"/>
    <col min="14" max="16384" width="8.83203125" style="14"/>
  </cols>
  <sheetData>
    <row r="1" spans="1:13" s="86" customFormat="1" ht="25" customHeight="1">
      <c r="A1" s="229" t="s">
        <v>153</v>
      </c>
      <c r="B1" s="230"/>
      <c r="C1" s="230"/>
      <c r="D1" s="230"/>
      <c r="E1" s="230"/>
      <c r="F1" s="85"/>
      <c r="G1" s="85"/>
      <c r="H1" s="85"/>
      <c r="I1" s="85"/>
      <c r="J1" s="85"/>
      <c r="K1" s="85"/>
      <c r="L1" s="85"/>
      <c r="M1" s="85"/>
    </row>
    <row r="3" spans="1:13" ht="39">
      <c r="A3" s="19" t="s">
        <v>239</v>
      </c>
      <c r="B3" s="19" t="s">
        <v>188</v>
      </c>
      <c r="C3" s="19" t="s">
        <v>196</v>
      </c>
      <c r="D3" s="19" t="s">
        <v>227</v>
      </c>
      <c r="E3" s="19" t="s">
        <v>197</v>
      </c>
      <c r="F3" s="20" t="s">
        <v>242</v>
      </c>
      <c r="G3" s="20" t="s">
        <v>245</v>
      </c>
      <c r="H3" s="20" t="s">
        <v>213</v>
      </c>
      <c r="I3" s="20" t="s">
        <v>217</v>
      </c>
      <c r="J3" s="20" t="s">
        <v>222</v>
      </c>
      <c r="K3" s="20" t="s">
        <v>225</v>
      </c>
      <c r="L3" s="20" t="s">
        <v>243</v>
      </c>
      <c r="M3" s="36" t="s">
        <v>198</v>
      </c>
    </row>
    <row r="4" spans="1:13" ht="34.5" customHeight="1">
      <c r="A4" s="232" t="s">
        <v>79</v>
      </c>
      <c r="B4" s="235"/>
      <c r="C4" s="235"/>
      <c r="D4" s="235"/>
      <c r="E4" s="235"/>
      <c r="F4" s="235"/>
      <c r="G4" s="235"/>
      <c r="H4" s="235"/>
      <c r="I4" s="235"/>
      <c r="J4" s="235"/>
      <c r="K4" s="235"/>
      <c r="L4" s="235"/>
      <c r="M4" s="236"/>
    </row>
    <row r="5" spans="1:13" ht="19.5" customHeight="1">
      <c r="A5" s="164" t="s">
        <v>6</v>
      </c>
      <c r="B5" s="165"/>
      <c r="C5" s="165"/>
      <c r="D5" s="165"/>
      <c r="E5" s="165"/>
      <c r="F5" s="165"/>
      <c r="G5" s="165"/>
      <c r="H5" s="165"/>
      <c r="I5" s="165"/>
      <c r="J5" s="165"/>
      <c r="K5" s="165"/>
      <c r="L5" s="165"/>
      <c r="M5" s="166"/>
    </row>
    <row r="6" spans="1:13" s="144" customFormat="1" ht="17.25" customHeight="1">
      <c r="A6" s="162">
        <v>1</v>
      </c>
      <c r="B6" s="157" t="s">
        <v>86</v>
      </c>
      <c r="C6" s="157" t="s">
        <v>173</v>
      </c>
      <c r="D6" s="157" t="s">
        <v>229</v>
      </c>
      <c r="E6" s="157" t="s">
        <v>201</v>
      </c>
      <c r="F6" s="157"/>
      <c r="G6" s="157"/>
      <c r="H6" s="157" t="s">
        <v>199</v>
      </c>
      <c r="I6" s="157"/>
      <c r="J6" s="157"/>
      <c r="K6" s="157"/>
      <c r="L6" s="157"/>
      <c r="M6" s="157" t="s">
        <v>7</v>
      </c>
    </row>
    <row r="7" spans="1:13">
      <c r="A7" s="142">
        <v>1</v>
      </c>
      <c r="B7" s="130" t="s">
        <v>286</v>
      </c>
      <c r="C7" s="196" t="s">
        <v>181</v>
      </c>
      <c r="D7" s="76" t="s">
        <v>229</v>
      </c>
      <c r="E7" s="197" t="s">
        <v>201</v>
      </c>
      <c r="F7" s="203"/>
      <c r="G7" s="203"/>
      <c r="H7" s="203"/>
      <c r="I7" s="203"/>
      <c r="J7" s="203"/>
      <c r="K7" s="203"/>
      <c r="L7" s="203"/>
      <c r="M7" s="130" t="s">
        <v>200</v>
      </c>
    </row>
    <row r="8" spans="1:13" ht="15.75" customHeight="1">
      <c r="A8" s="142">
        <v>2</v>
      </c>
      <c r="B8" s="130" t="s">
        <v>286</v>
      </c>
      <c r="C8" s="196" t="s">
        <v>181</v>
      </c>
      <c r="D8" s="76" t="s">
        <v>229</v>
      </c>
      <c r="E8" s="197" t="s">
        <v>201</v>
      </c>
      <c r="F8" s="203"/>
      <c r="G8" s="203"/>
      <c r="H8" s="203"/>
      <c r="I8" s="203"/>
      <c r="J8" s="203"/>
      <c r="K8" s="203"/>
      <c r="L8" s="203"/>
      <c r="M8" s="130" t="s">
        <v>200</v>
      </c>
    </row>
    <row r="9" spans="1:13">
      <c r="A9" s="142">
        <v>3</v>
      </c>
      <c r="B9" s="130" t="s">
        <v>286</v>
      </c>
      <c r="C9" s="196" t="s">
        <v>181</v>
      </c>
      <c r="D9" s="76" t="s">
        <v>232</v>
      </c>
      <c r="E9" s="197" t="s">
        <v>201</v>
      </c>
      <c r="F9" s="203"/>
      <c r="G9" s="203"/>
      <c r="H9" s="203"/>
      <c r="I9" s="203"/>
      <c r="J9" s="203"/>
      <c r="K9" s="203"/>
      <c r="L9" s="203"/>
      <c r="M9" s="130" t="s">
        <v>200</v>
      </c>
    </row>
    <row r="10" spans="1:13">
      <c r="A10" s="142">
        <v>4</v>
      </c>
      <c r="B10" s="130" t="s">
        <v>286</v>
      </c>
      <c r="C10" s="196" t="s">
        <v>207</v>
      </c>
      <c r="D10" s="76" t="s">
        <v>232</v>
      </c>
      <c r="E10" s="197" t="s">
        <v>201</v>
      </c>
      <c r="F10" s="203"/>
      <c r="G10" s="203"/>
      <c r="H10" s="203"/>
      <c r="I10" s="203"/>
      <c r="J10" s="203"/>
      <c r="K10" s="203"/>
      <c r="L10" s="203"/>
      <c r="M10" s="130" t="s">
        <v>200</v>
      </c>
    </row>
    <row r="11" spans="1:13">
      <c r="A11" s="142">
        <v>5</v>
      </c>
      <c r="B11" s="130" t="s">
        <v>286</v>
      </c>
      <c r="C11" s="196" t="s">
        <v>207</v>
      </c>
      <c r="D11" s="76" t="s">
        <v>229</v>
      </c>
      <c r="E11" s="197" t="s">
        <v>201</v>
      </c>
      <c r="F11" s="203"/>
      <c r="G11" s="203"/>
      <c r="H11" s="203"/>
      <c r="I11" s="203"/>
      <c r="J11" s="203"/>
      <c r="K11" s="203"/>
      <c r="L11" s="203"/>
      <c r="M11" s="130" t="s">
        <v>200</v>
      </c>
    </row>
    <row r="12" spans="1:13">
      <c r="A12" s="142">
        <v>6</v>
      </c>
      <c r="B12" s="130" t="s">
        <v>286</v>
      </c>
      <c r="C12" s="196" t="s">
        <v>181</v>
      </c>
      <c r="D12" s="76" t="s">
        <v>232</v>
      </c>
      <c r="E12" s="197"/>
      <c r="F12" s="203" t="s">
        <v>199</v>
      </c>
      <c r="G12" s="203"/>
      <c r="H12" s="203"/>
      <c r="I12" s="203"/>
      <c r="J12" s="203"/>
      <c r="K12" s="203"/>
      <c r="L12" s="203"/>
      <c r="M12" s="130" t="s">
        <v>200</v>
      </c>
    </row>
    <row r="13" spans="1:13">
      <c r="A13" s="142">
        <v>7</v>
      </c>
      <c r="B13" s="130" t="s">
        <v>286</v>
      </c>
      <c r="C13" s="196" t="s">
        <v>181</v>
      </c>
      <c r="D13" s="76" t="s">
        <v>232</v>
      </c>
      <c r="E13" s="197"/>
      <c r="F13" s="203" t="s">
        <v>199</v>
      </c>
      <c r="G13" s="203"/>
      <c r="H13" s="203"/>
      <c r="I13" s="203"/>
      <c r="J13" s="203"/>
      <c r="K13" s="203"/>
      <c r="L13" s="203"/>
      <c r="M13" s="130" t="s">
        <v>200</v>
      </c>
    </row>
    <row r="14" spans="1:13">
      <c r="A14" s="142">
        <v>8</v>
      </c>
      <c r="B14" s="130" t="s">
        <v>286</v>
      </c>
      <c r="C14" s="196" t="s">
        <v>181</v>
      </c>
      <c r="D14" s="76" t="s">
        <v>229</v>
      </c>
      <c r="E14" s="197"/>
      <c r="F14" s="203" t="s">
        <v>199</v>
      </c>
      <c r="G14" s="203"/>
      <c r="H14" s="203"/>
      <c r="I14" s="203"/>
      <c r="J14" s="203"/>
      <c r="K14" s="203"/>
      <c r="L14" s="203"/>
      <c r="M14" s="130" t="s">
        <v>200</v>
      </c>
    </row>
    <row r="15" spans="1:13">
      <c r="A15" s="142">
        <v>9</v>
      </c>
      <c r="B15" s="130" t="s">
        <v>286</v>
      </c>
      <c r="C15" s="196" t="s">
        <v>181</v>
      </c>
      <c r="D15" s="76" t="s">
        <v>232</v>
      </c>
      <c r="E15" s="197"/>
      <c r="F15" s="203" t="s">
        <v>199</v>
      </c>
      <c r="G15" s="203"/>
      <c r="H15" s="203"/>
      <c r="I15" s="203"/>
      <c r="J15" s="203"/>
      <c r="K15" s="203"/>
      <c r="L15" s="203"/>
      <c r="M15" s="130" t="s">
        <v>200</v>
      </c>
    </row>
    <row r="16" spans="1:13">
      <c r="A16" s="142">
        <v>10</v>
      </c>
      <c r="B16" s="130"/>
      <c r="C16" s="196"/>
      <c r="D16" s="76"/>
      <c r="E16" s="197"/>
      <c r="F16" s="203"/>
      <c r="G16" s="203"/>
      <c r="H16" s="203"/>
      <c r="I16" s="203"/>
      <c r="J16" s="203"/>
      <c r="K16" s="203"/>
      <c r="L16" s="203"/>
      <c r="M16" s="130"/>
    </row>
    <row r="17" spans="1:13" ht="14">
      <c r="A17" s="77" t="s">
        <v>9</v>
      </c>
      <c r="B17" s="29"/>
      <c r="C17" s="29"/>
      <c r="D17" s="22"/>
      <c r="E17" s="22"/>
      <c r="F17" s="22"/>
      <c r="G17" s="22"/>
      <c r="H17" s="22"/>
      <c r="I17" s="22"/>
      <c r="J17" s="22"/>
      <c r="K17" s="22"/>
      <c r="L17" s="22"/>
      <c r="M17" s="23"/>
    </row>
    <row r="18" spans="1:13">
      <c r="C18" s="3"/>
      <c r="D18" s="3"/>
    </row>
    <row r="19" spans="1:13">
      <c r="C19" s="3"/>
      <c r="D19" s="3"/>
    </row>
    <row r="20" spans="1:13">
      <c r="C20" s="3"/>
      <c r="D20" s="3"/>
    </row>
    <row r="21" spans="1:13">
      <c r="C21" s="3"/>
      <c r="D21" s="3"/>
    </row>
    <row r="22" spans="1:13">
      <c r="C22" s="3"/>
      <c r="D22" s="3"/>
    </row>
    <row r="23" spans="1:13">
      <c r="C23" s="3"/>
      <c r="D23" s="3"/>
    </row>
    <row r="24" spans="1:13">
      <c r="C24" s="3"/>
      <c r="D24" s="3"/>
    </row>
    <row r="25" spans="1:13">
      <c r="C25" s="3"/>
      <c r="D25" s="3"/>
    </row>
    <row r="26" spans="1:13">
      <c r="C26" s="3"/>
      <c r="D26" s="3"/>
    </row>
    <row r="27" spans="1:13">
      <c r="C27" s="3"/>
      <c r="D27" s="3"/>
    </row>
    <row r="28" spans="1:13">
      <c r="C28" s="3"/>
      <c r="D28" s="3"/>
    </row>
    <row r="29" spans="1:13">
      <c r="C29" s="3"/>
      <c r="D29" s="3"/>
    </row>
    <row r="30" spans="1:13">
      <c r="C30" s="3"/>
      <c r="D30" s="3"/>
    </row>
    <row r="31" spans="1:13">
      <c r="C31" s="3"/>
      <c r="D31" s="3"/>
    </row>
    <row r="32" spans="1:13">
      <c r="C32" s="3"/>
      <c r="D32" s="3"/>
    </row>
    <row r="33" spans="3:4">
      <c r="C33" s="3"/>
      <c r="D33" s="3"/>
    </row>
    <row r="34" spans="3:4">
      <c r="C34" s="3"/>
      <c r="D34" s="3"/>
    </row>
    <row r="35" spans="3:4">
      <c r="C35" s="3"/>
      <c r="D35" s="3"/>
    </row>
    <row r="36" spans="3:4">
      <c r="C36" s="3"/>
      <c r="D36" s="3"/>
    </row>
    <row r="37" spans="3:4">
      <c r="C37" s="3"/>
      <c r="D37" s="3"/>
    </row>
    <row r="38" spans="3:4">
      <c r="C38" s="3"/>
      <c r="D38" s="3"/>
    </row>
    <row r="39" spans="3:4">
      <c r="C39" s="3"/>
      <c r="D39" s="3"/>
    </row>
    <row r="40" spans="3:4">
      <c r="C40" s="3"/>
      <c r="D40" s="3"/>
    </row>
    <row r="41" spans="3:4">
      <c r="C41" s="3"/>
      <c r="D41" s="3"/>
    </row>
    <row r="42" spans="3:4">
      <c r="C42" s="3"/>
      <c r="D42" s="3"/>
    </row>
    <row r="43" spans="3:4">
      <c r="C43" s="3"/>
      <c r="D43" s="3"/>
    </row>
    <row r="44" spans="3:4">
      <c r="C44" s="3"/>
      <c r="D44" s="3"/>
    </row>
    <row r="45" spans="3:4">
      <c r="C45" s="3"/>
      <c r="D45" s="3"/>
    </row>
    <row r="46" spans="3:4">
      <c r="C46" s="3"/>
      <c r="D46" s="3"/>
    </row>
    <row r="47" spans="3:4">
      <c r="C47" s="3"/>
      <c r="D47" s="3"/>
    </row>
    <row r="48" spans="3:4">
      <c r="C48" s="3"/>
      <c r="D48" s="3"/>
    </row>
    <row r="49" spans="3:4">
      <c r="C49" s="3"/>
      <c r="D49" s="3"/>
    </row>
    <row r="50" spans="3:4">
      <c r="C50" s="3"/>
      <c r="D50" s="3"/>
    </row>
    <row r="51" spans="3:4">
      <c r="C51" s="3"/>
      <c r="D51" s="3"/>
    </row>
    <row r="52" spans="3:4">
      <c r="C52" s="3"/>
      <c r="D52" s="3"/>
    </row>
    <row r="53" spans="3:4">
      <c r="C53" s="3"/>
      <c r="D53" s="3"/>
    </row>
    <row r="54" spans="3:4">
      <c r="C54" s="3"/>
      <c r="D54" s="3"/>
    </row>
    <row r="55" spans="3:4">
      <c r="C55" s="3"/>
      <c r="D55" s="3"/>
    </row>
    <row r="56" spans="3:4">
      <c r="C56" s="3"/>
      <c r="D56" s="3"/>
    </row>
    <row r="57" spans="3:4">
      <c r="C57" s="3"/>
      <c r="D57" s="3"/>
    </row>
    <row r="58" spans="3:4">
      <c r="C58" s="3"/>
      <c r="D58" s="3"/>
    </row>
    <row r="59" spans="3:4">
      <c r="C59" s="3"/>
      <c r="D59" s="3"/>
    </row>
    <row r="60" spans="3:4">
      <c r="C60" s="3"/>
      <c r="D60" s="3"/>
    </row>
    <row r="61" spans="3:4">
      <c r="C61" s="3"/>
      <c r="D61" s="3"/>
    </row>
    <row r="62" spans="3:4">
      <c r="C62" s="3"/>
      <c r="D62" s="3"/>
    </row>
    <row r="63" spans="3:4">
      <c r="C63" s="3"/>
      <c r="D63" s="3"/>
    </row>
    <row r="64" spans="3:4">
      <c r="C64" s="3"/>
      <c r="D64" s="3"/>
    </row>
    <row r="65" spans="3:4">
      <c r="C65" s="3"/>
      <c r="D65" s="3"/>
    </row>
    <row r="66" spans="3:4">
      <c r="C66" s="3"/>
      <c r="D66" s="3"/>
    </row>
    <row r="67" spans="3:4">
      <c r="C67" s="3"/>
      <c r="D67" s="3"/>
    </row>
    <row r="68" spans="3:4">
      <c r="C68" s="3"/>
      <c r="D68" s="3"/>
    </row>
    <row r="69" spans="3:4">
      <c r="C69" s="3"/>
      <c r="D69" s="3"/>
    </row>
    <row r="70" spans="3:4">
      <c r="C70" s="3"/>
      <c r="D70" s="3"/>
    </row>
    <row r="71" spans="3:4">
      <c r="C71" s="3"/>
      <c r="D71" s="3"/>
    </row>
    <row r="72" spans="3:4">
      <c r="C72" s="3"/>
      <c r="D72" s="3"/>
    </row>
    <row r="73" spans="3:4">
      <c r="C73" s="3"/>
      <c r="D73" s="3"/>
    </row>
    <row r="74" spans="3:4">
      <c r="C74" s="3"/>
      <c r="D74" s="3"/>
    </row>
    <row r="75" spans="3:4">
      <c r="C75" s="3"/>
      <c r="D75" s="3"/>
    </row>
    <row r="76" spans="3:4">
      <c r="C76" s="3"/>
      <c r="D76" s="3"/>
    </row>
    <row r="77" spans="3:4">
      <c r="C77" s="3"/>
      <c r="D77" s="3"/>
    </row>
    <row r="78" spans="3:4">
      <c r="C78" s="3"/>
      <c r="D78" s="3"/>
    </row>
    <row r="79" spans="3:4">
      <c r="C79" s="3"/>
      <c r="D79" s="3"/>
    </row>
    <row r="80" spans="3:4">
      <c r="C80" s="3"/>
      <c r="D80" s="3"/>
    </row>
    <row r="81" spans="3:4">
      <c r="C81" s="3"/>
      <c r="D81" s="3"/>
    </row>
    <row r="82" spans="3:4">
      <c r="C82" s="3"/>
      <c r="D82" s="3"/>
    </row>
    <row r="83" spans="3:4">
      <c r="C83" s="3"/>
      <c r="D83" s="3"/>
    </row>
    <row r="84" spans="3:4">
      <c r="C84" s="3"/>
      <c r="D84" s="3"/>
    </row>
    <row r="85" spans="3:4">
      <c r="C85" s="3"/>
      <c r="D85" s="3"/>
    </row>
    <row r="86" spans="3:4">
      <c r="C86" s="3"/>
      <c r="D86" s="3"/>
    </row>
    <row r="87" spans="3:4">
      <c r="C87" s="3"/>
      <c r="D87" s="3"/>
    </row>
    <row r="88" spans="3:4">
      <c r="C88" s="3"/>
      <c r="D88" s="3"/>
    </row>
    <row r="89" spans="3:4">
      <c r="C89" s="3"/>
      <c r="D89" s="3"/>
    </row>
    <row r="90" spans="3:4">
      <c r="C90" s="3"/>
      <c r="D90" s="3"/>
    </row>
    <row r="91" spans="3:4">
      <c r="C91" s="3"/>
      <c r="D91" s="3"/>
    </row>
    <row r="92" spans="3:4">
      <c r="C92" s="3"/>
      <c r="D92" s="3"/>
    </row>
    <row r="93" spans="3:4">
      <c r="C93" s="3"/>
      <c r="D93" s="3"/>
    </row>
    <row r="94" spans="3:4">
      <c r="C94" s="3"/>
      <c r="D94" s="3"/>
    </row>
    <row r="95" spans="3:4">
      <c r="C95" s="3"/>
      <c r="D95" s="3"/>
    </row>
    <row r="96" spans="3:4">
      <c r="C96" s="3"/>
      <c r="D96" s="3"/>
    </row>
    <row r="97" spans="3:4">
      <c r="C97" s="3"/>
      <c r="D97" s="3"/>
    </row>
    <row r="98" spans="3:4">
      <c r="C98" s="3"/>
      <c r="D98" s="3"/>
    </row>
    <row r="99" spans="3:4">
      <c r="C99" s="3"/>
      <c r="D99" s="3"/>
    </row>
    <row r="100" spans="3:4">
      <c r="C100" s="3"/>
      <c r="D100" s="3"/>
    </row>
    <row r="101" spans="3:4">
      <c r="C101" s="3"/>
      <c r="D101" s="3"/>
    </row>
    <row r="102" spans="3:4">
      <c r="C102" s="3"/>
      <c r="D102" s="3"/>
    </row>
    <row r="103" spans="3:4">
      <c r="C103" s="3"/>
      <c r="D103" s="3"/>
    </row>
    <row r="104" spans="3:4">
      <c r="C104" s="3"/>
      <c r="D104" s="3"/>
    </row>
    <row r="105" spans="3:4">
      <c r="C105" s="3"/>
      <c r="D105" s="3"/>
    </row>
    <row r="106" spans="3:4">
      <c r="C106" s="3"/>
      <c r="D106" s="3"/>
    </row>
    <row r="107" spans="3:4">
      <c r="C107" s="3"/>
      <c r="D107" s="3"/>
    </row>
    <row r="108" spans="3:4">
      <c r="C108" s="3"/>
      <c r="D108" s="3"/>
    </row>
    <row r="109" spans="3:4">
      <c r="C109" s="3"/>
      <c r="D109" s="3"/>
    </row>
    <row r="110" spans="3:4">
      <c r="C110" s="3"/>
      <c r="D110" s="3"/>
    </row>
    <row r="111" spans="3:4">
      <c r="C111" s="3"/>
      <c r="D111" s="3"/>
    </row>
    <row r="112" spans="3:4">
      <c r="C112" s="3"/>
      <c r="D112" s="3"/>
    </row>
    <row r="113" spans="3:4">
      <c r="C113" s="3"/>
      <c r="D113" s="3"/>
    </row>
    <row r="114" spans="3:4">
      <c r="C114" s="3"/>
      <c r="D114" s="3"/>
    </row>
    <row r="115" spans="3:4">
      <c r="C115" s="3"/>
      <c r="D115" s="3"/>
    </row>
    <row r="116" spans="3:4">
      <c r="C116" s="3"/>
      <c r="D116" s="3"/>
    </row>
    <row r="117" spans="3:4">
      <c r="C117" s="3"/>
      <c r="D117" s="3"/>
    </row>
    <row r="118" spans="3:4">
      <c r="C118" s="3"/>
      <c r="D118" s="3"/>
    </row>
    <row r="119" spans="3:4">
      <c r="C119" s="3"/>
      <c r="D119" s="3"/>
    </row>
    <row r="120" spans="3:4">
      <c r="C120" s="3"/>
      <c r="D120" s="3"/>
    </row>
    <row r="121" spans="3:4">
      <c r="C121" s="3"/>
      <c r="D121" s="3"/>
    </row>
    <row r="122" spans="3:4">
      <c r="C122" s="3"/>
      <c r="D122" s="3"/>
    </row>
    <row r="123" spans="3:4">
      <c r="C123" s="3"/>
      <c r="D123" s="3"/>
    </row>
    <row r="124" spans="3:4">
      <c r="C124" s="3"/>
      <c r="D124" s="3"/>
    </row>
    <row r="125" spans="3:4">
      <c r="C125" s="3"/>
      <c r="D125" s="3"/>
    </row>
    <row r="126" spans="3:4">
      <c r="C126" s="3"/>
      <c r="D126" s="3"/>
    </row>
    <row r="127" spans="3:4">
      <c r="C127" s="3"/>
      <c r="D127" s="3"/>
    </row>
    <row r="128" spans="3:4">
      <c r="C128" s="3"/>
      <c r="D128" s="3"/>
    </row>
    <row r="129" spans="3:4">
      <c r="C129" s="3"/>
      <c r="D129" s="3"/>
    </row>
    <row r="130" spans="3:4">
      <c r="C130" s="3"/>
      <c r="D130" s="3"/>
    </row>
    <row r="131" spans="3:4">
      <c r="C131" s="3"/>
      <c r="D131" s="3"/>
    </row>
    <row r="132" spans="3:4">
      <c r="C132" s="3"/>
      <c r="D132" s="3"/>
    </row>
    <row r="133" spans="3:4">
      <c r="C133" s="3"/>
      <c r="D133" s="3"/>
    </row>
    <row r="134" spans="3:4">
      <c r="C134" s="3"/>
      <c r="D134" s="3"/>
    </row>
    <row r="135" spans="3:4">
      <c r="C135" s="3"/>
      <c r="D135" s="3"/>
    </row>
    <row r="136" spans="3:4">
      <c r="C136" s="3"/>
      <c r="D136" s="3"/>
    </row>
    <row r="137" spans="3:4">
      <c r="C137" s="3"/>
      <c r="D137" s="3"/>
    </row>
    <row r="138" spans="3:4">
      <c r="C138" s="3"/>
      <c r="D138" s="3"/>
    </row>
    <row r="139" spans="3:4">
      <c r="C139" s="3"/>
      <c r="D139" s="3"/>
    </row>
    <row r="140" spans="3:4">
      <c r="C140" s="3"/>
      <c r="D140" s="3"/>
    </row>
    <row r="141" spans="3:4">
      <c r="C141" s="3"/>
      <c r="D141" s="3"/>
    </row>
    <row r="142" spans="3:4">
      <c r="C142" s="3"/>
      <c r="D142" s="3"/>
    </row>
    <row r="143" spans="3:4">
      <c r="C143" s="3"/>
      <c r="D143" s="3"/>
    </row>
    <row r="144" spans="3:4">
      <c r="C144" s="3"/>
      <c r="D144" s="3"/>
    </row>
    <row r="145" spans="3:4">
      <c r="C145" s="3"/>
      <c r="D145" s="3"/>
    </row>
    <row r="146" spans="3:4">
      <c r="C146" s="3"/>
      <c r="D146" s="3"/>
    </row>
    <row r="147" spans="3:4">
      <c r="C147" s="3"/>
      <c r="D147" s="3"/>
    </row>
    <row r="148" spans="3:4">
      <c r="C148" s="3"/>
      <c r="D148" s="3"/>
    </row>
    <row r="149" spans="3:4">
      <c r="C149" s="3"/>
      <c r="D149" s="3"/>
    </row>
    <row r="150" spans="3:4">
      <c r="C150" s="3"/>
      <c r="D150" s="3"/>
    </row>
    <row r="151" spans="3:4">
      <c r="C151" s="3"/>
      <c r="D151" s="3"/>
    </row>
    <row r="152" spans="3:4">
      <c r="C152" s="3"/>
      <c r="D152" s="3"/>
    </row>
    <row r="153" spans="3:4">
      <c r="C153" s="3"/>
      <c r="D153" s="3"/>
    </row>
    <row r="154" spans="3:4">
      <c r="C154" s="3"/>
      <c r="D154" s="3"/>
    </row>
    <row r="155" spans="3:4">
      <c r="C155" s="3"/>
      <c r="D155" s="3"/>
    </row>
    <row r="156" spans="3:4">
      <c r="C156" s="3"/>
      <c r="D156" s="3"/>
    </row>
    <row r="157" spans="3:4">
      <c r="C157" s="3"/>
      <c r="D157" s="3"/>
    </row>
    <row r="158" spans="3:4">
      <c r="C158" s="3"/>
      <c r="D158" s="3"/>
    </row>
    <row r="159" spans="3:4">
      <c r="C159" s="3"/>
      <c r="D159" s="3"/>
    </row>
    <row r="160" spans="3:4">
      <c r="C160" s="3"/>
      <c r="D160" s="3"/>
    </row>
    <row r="161" spans="3:4">
      <c r="C161" s="3"/>
      <c r="D161" s="3"/>
    </row>
    <row r="162" spans="3:4">
      <c r="C162" s="3"/>
      <c r="D162" s="3"/>
    </row>
    <row r="163" spans="3:4">
      <c r="C163" s="3"/>
      <c r="D163" s="3"/>
    </row>
    <row r="164" spans="3:4">
      <c r="C164" s="3"/>
      <c r="D164" s="3"/>
    </row>
    <row r="165" spans="3:4">
      <c r="C165" s="3"/>
      <c r="D165" s="3"/>
    </row>
    <row r="166" spans="3:4">
      <c r="C166" s="3"/>
      <c r="D166" s="3"/>
    </row>
    <row r="167" spans="3:4">
      <c r="C167" s="3"/>
      <c r="D167" s="3"/>
    </row>
    <row r="168" spans="3:4">
      <c r="C168" s="3"/>
      <c r="D168" s="3"/>
    </row>
    <row r="169" spans="3:4">
      <c r="C169" s="3"/>
      <c r="D169" s="3"/>
    </row>
    <row r="170" spans="3:4">
      <c r="C170" s="3"/>
      <c r="D170" s="3"/>
    </row>
    <row r="171" spans="3:4">
      <c r="C171" s="3"/>
      <c r="D171" s="3"/>
    </row>
    <row r="172" spans="3:4">
      <c r="C172" s="3"/>
      <c r="D172" s="3"/>
    </row>
    <row r="173" spans="3:4">
      <c r="C173" s="3"/>
      <c r="D173" s="3"/>
    </row>
    <row r="174" spans="3:4">
      <c r="C174" s="3"/>
      <c r="D174" s="3"/>
    </row>
    <row r="175" spans="3:4">
      <c r="C175" s="3"/>
      <c r="D175" s="3"/>
    </row>
    <row r="176" spans="3:4">
      <c r="C176" s="3"/>
      <c r="D176" s="3"/>
    </row>
    <row r="177" spans="3:4">
      <c r="C177" s="3"/>
      <c r="D177" s="3"/>
    </row>
    <row r="178" spans="3:4">
      <c r="C178" s="3"/>
      <c r="D178" s="3"/>
    </row>
    <row r="179" spans="3:4">
      <c r="C179" s="3"/>
      <c r="D179" s="3"/>
    </row>
    <row r="180" spans="3:4">
      <c r="C180" s="3"/>
      <c r="D180" s="3"/>
    </row>
    <row r="181" spans="3:4">
      <c r="C181" s="3"/>
      <c r="D181" s="3"/>
    </row>
    <row r="182" spans="3:4">
      <c r="C182" s="3"/>
      <c r="D182" s="3"/>
    </row>
    <row r="183" spans="3:4">
      <c r="C183" s="3"/>
      <c r="D183" s="3"/>
    </row>
    <row r="184" spans="3:4">
      <c r="C184" s="3"/>
      <c r="D184" s="3"/>
    </row>
    <row r="185" spans="3:4">
      <c r="C185" s="3"/>
      <c r="D185" s="3"/>
    </row>
    <row r="186" spans="3:4">
      <c r="C186" s="3"/>
      <c r="D186" s="3"/>
    </row>
    <row r="187" spans="3:4">
      <c r="C187" s="3"/>
      <c r="D187" s="3"/>
    </row>
    <row r="188" spans="3:4">
      <c r="C188" s="3"/>
      <c r="D188" s="3"/>
    </row>
    <row r="189" spans="3:4">
      <c r="C189" s="3"/>
      <c r="D189" s="3"/>
    </row>
    <row r="190" spans="3:4">
      <c r="C190" s="3"/>
      <c r="D190" s="3"/>
    </row>
    <row r="191" spans="3:4">
      <c r="C191" s="3"/>
      <c r="D191" s="3"/>
    </row>
    <row r="192" spans="3:4">
      <c r="C192" s="3"/>
      <c r="D192" s="3"/>
    </row>
    <row r="193" spans="3:4">
      <c r="C193" s="3"/>
      <c r="D193" s="3"/>
    </row>
    <row r="194" spans="3:4">
      <c r="C194" s="3"/>
      <c r="D194" s="3"/>
    </row>
    <row r="195" spans="3:4">
      <c r="C195" s="3"/>
      <c r="D195" s="3"/>
    </row>
    <row r="196" spans="3:4">
      <c r="C196" s="3"/>
      <c r="D196" s="3"/>
    </row>
    <row r="197" spans="3:4">
      <c r="C197" s="3"/>
      <c r="D197" s="3"/>
    </row>
    <row r="198" spans="3:4">
      <c r="C198" s="3"/>
      <c r="D198" s="3"/>
    </row>
    <row r="199" spans="3:4">
      <c r="C199" s="3"/>
      <c r="D199" s="3"/>
    </row>
    <row r="200" spans="3:4">
      <c r="C200" s="3"/>
      <c r="D200" s="3"/>
    </row>
    <row r="201" spans="3:4">
      <c r="C201" s="3"/>
      <c r="D201" s="3"/>
    </row>
    <row r="202" spans="3:4">
      <c r="C202" s="3"/>
      <c r="D202" s="3"/>
    </row>
    <row r="203" spans="3:4">
      <c r="C203" s="3"/>
      <c r="D203" s="3"/>
    </row>
    <row r="204" spans="3:4">
      <c r="C204" s="3"/>
      <c r="D204" s="3"/>
    </row>
    <row r="205" spans="3:4">
      <c r="C205" s="3"/>
      <c r="D205" s="3"/>
    </row>
    <row r="206" spans="3:4">
      <c r="C206" s="3"/>
      <c r="D206" s="3"/>
    </row>
    <row r="207" spans="3:4">
      <c r="C207" s="3"/>
      <c r="D207" s="3"/>
    </row>
    <row r="208" spans="3:4">
      <c r="C208" s="3"/>
      <c r="D208" s="3"/>
    </row>
    <row r="209" spans="3:4">
      <c r="C209" s="3"/>
      <c r="D209" s="3"/>
    </row>
    <row r="210" spans="3:4">
      <c r="C210" s="3"/>
      <c r="D210" s="3"/>
    </row>
    <row r="211" spans="3:4">
      <c r="C211" s="3"/>
      <c r="D211" s="3"/>
    </row>
    <row r="212" spans="3:4">
      <c r="C212" s="3"/>
      <c r="D212" s="3"/>
    </row>
    <row r="213" spans="3:4">
      <c r="C213" s="3"/>
      <c r="D213" s="3"/>
    </row>
    <row r="214" spans="3:4">
      <c r="C214" s="3"/>
      <c r="D214" s="3"/>
    </row>
    <row r="215" spans="3:4">
      <c r="C215" s="3"/>
      <c r="D215" s="3"/>
    </row>
    <row r="216" spans="3:4">
      <c r="C216" s="3"/>
      <c r="D216" s="3"/>
    </row>
    <row r="217" spans="3:4">
      <c r="C217" s="3"/>
      <c r="D217" s="3"/>
    </row>
    <row r="218" spans="3:4">
      <c r="C218" s="3"/>
      <c r="D218" s="3"/>
    </row>
    <row r="219" spans="3:4">
      <c r="C219" s="3"/>
      <c r="D219" s="3"/>
    </row>
    <row r="220" spans="3:4">
      <c r="C220" s="3"/>
      <c r="D220" s="3"/>
    </row>
    <row r="221" spans="3:4">
      <c r="C221" s="3"/>
      <c r="D221" s="3"/>
    </row>
    <row r="222" spans="3:4">
      <c r="C222" s="3"/>
      <c r="D222" s="3"/>
    </row>
    <row r="223" spans="3:4">
      <c r="C223" s="3"/>
      <c r="D223" s="3"/>
    </row>
    <row r="224" spans="3:4">
      <c r="C224" s="3"/>
      <c r="D224" s="3"/>
    </row>
    <row r="225" spans="3:4">
      <c r="C225" s="3"/>
      <c r="D225" s="3"/>
    </row>
    <row r="226" spans="3:4">
      <c r="C226" s="3"/>
      <c r="D226" s="3"/>
    </row>
    <row r="227" spans="3:4">
      <c r="C227" s="3"/>
      <c r="D227" s="3"/>
    </row>
    <row r="228" spans="3:4">
      <c r="C228" s="3"/>
      <c r="D228" s="3"/>
    </row>
    <row r="229" spans="3:4">
      <c r="C229" s="3"/>
      <c r="D229" s="3"/>
    </row>
    <row r="230" spans="3:4">
      <c r="C230" s="3"/>
      <c r="D230" s="3"/>
    </row>
    <row r="231" spans="3:4">
      <c r="C231" s="3"/>
      <c r="D231" s="3"/>
    </row>
    <row r="232" spans="3:4">
      <c r="C232" s="3"/>
      <c r="D232" s="3"/>
    </row>
    <row r="233" spans="3:4">
      <c r="C233" s="3"/>
      <c r="D233" s="3"/>
    </row>
    <row r="234" spans="3:4">
      <c r="C234" s="3"/>
      <c r="D234" s="3"/>
    </row>
    <row r="235" spans="3:4">
      <c r="C235" s="3"/>
      <c r="D235" s="3"/>
    </row>
    <row r="236" spans="3:4">
      <c r="C236" s="3"/>
      <c r="D236" s="3"/>
    </row>
    <row r="237" spans="3:4">
      <c r="C237" s="3"/>
      <c r="D237" s="3"/>
    </row>
    <row r="238" spans="3:4">
      <c r="C238" s="3"/>
      <c r="D238" s="3"/>
    </row>
    <row r="239" spans="3:4">
      <c r="C239" s="3"/>
      <c r="D239" s="3"/>
    </row>
    <row r="240" spans="3:4">
      <c r="C240" s="3"/>
      <c r="D240" s="3"/>
    </row>
    <row r="241" spans="3:4">
      <c r="C241" s="3"/>
      <c r="D241" s="3"/>
    </row>
    <row r="242" spans="3:4">
      <c r="C242" s="3"/>
      <c r="D242" s="3"/>
    </row>
    <row r="243" spans="3:4">
      <c r="C243" s="3"/>
      <c r="D243" s="3"/>
    </row>
    <row r="244" spans="3:4">
      <c r="C244" s="3"/>
      <c r="D244" s="3"/>
    </row>
    <row r="245" spans="3:4">
      <c r="C245" s="3"/>
      <c r="D245" s="3"/>
    </row>
    <row r="246" spans="3:4">
      <c r="C246" s="3"/>
      <c r="D246" s="3"/>
    </row>
    <row r="247" spans="3:4">
      <c r="C247" s="3"/>
      <c r="D247" s="3"/>
    </row>
    <row r="248" spans="3:4">
      <c r="C248" s="3"/>
      <c r="D248" s="3"/>
    </row>
    <row r="249" spans="3:4">
      <c r="C249" s="3"/>
      <c r="D249" s="3"/>
    </row>
    <row r="250" spans="3:4">
      <c r="C250" s="3"/>
      <c r="D250" s="3"/>
    </row>
    <row r="251" spans="3:4">
      <c r="C251" s="3"/>
      <c r="D251" s="3"/>
    </row>
    <row r="252" spans="3:4">
      <c r="C252" s="3"/>
      <c r="D252" s="3"/>
    </row>
    <row r="253" spans="3:4">
      <c r="C253" s="3"/>
      <c r="D253" s="3"/>
    </row>
    <row r="254" spans="3:4">
      <c r="C254" s="3"/>
      <c r="D254" s="3"/>
    </row>
    <row r="255" spans="3:4">
      <c r="C255" s="3"/>
      <c r="D255" s="3"/>
    </row>
    <row r="256" spans="3:4">
      <c r="C256" s="3"/>
      <c r="D256" s="3"/>
    </row>
    <row r="257" spans="3:4">
      <c r="C257" s="3"/>
      <c r="D257" s="3"/>
    </row>
    <row r="258" spans="3:4">
      <c r="C258" s="3"/>
      <c r="D258" s="3"/>
    </row>
    <row r="259" spans="3:4">
      <c r="C259" s="3"/>
      <c r="D259" s="3"/>
    </row>
    <row r="260" spans="3:4">
      <c r="C260" s="3"/>
      <c r="D260" s="3"/>
    </row>
    <row r="261" spans="3:4">
      <c r="C261" s="3"/>
      <c r="D261" s="3"/>
    </row>
    <row r="262" spans="3:4">
      <c r="C262" s="3"/>
      <c r="D262" s="3"/>
    </row>
    <row r="263" spans="3:4">
      <c r="C263" s="3"/>
      <c r="D263" s="3"/>
    </row>
    <row r="264" spans="3:4">
      <c r="C264" s="3"/>
      <c r="D264" s="3"/>
    </row>
    <row r="265" spans="3:4">
      <c r="C265" s="3"/>
      <c r="D265" s="3"/>
    </row>
    <row r="266" spans="3:4">
      <c r="C266" s="3"/>
      <c r="D266" s="3"/>
    </row>
    <row r="267" spans="3:4">
      <c r="C267" s="3"/>
      <c r="D267" s="3"/>
    </row>
    <row r="268" spans="3:4">
      <c r="C268" s="3"/>
      <c r="D268" s="3"/>
    </row>
    <row r="269" spans="3:4">
      <c r="C269" s="3"/>
      <c r="D269" s="3"/>
    </row>
    <row r="270" spans="3:4">
      <c r="C270" s="3"/>
      <c r="D270" s="3"/>
    </row>
    <row r="271" spans="3:4">
      <c r="C271" s="3"/>
      <c r="D271" s="3"/>
    </row>
    <row r="272" spans="3:4">
      <c r="C272" s="3"/>
      <c r="D272" s="3"/>
    </row>
    <row r="273" spans="3:4">
      <c r="C273" s="3"/>
      <c r="D273" s="3"/>
    </row>
    <row r="274" spans="3:4">
      <c r="C274" s="3"/>
      <c r="D274" s="3"/>
    </row>
    <row r="275" spans="3:4">
      <c r="C275" s="3"/>
      <c r="D275" s="3"/>
    </row>
    <row r="276" spans="3:4">
      <c r="C276" s="3"/>
      <c r="D276" s="3"/>
    </row>
    <row r="277" spans="3:4">
      <c r="C277" s="3"/>
      <c r="D277" s="3"/>
    </row>
    <row r="278" spans="3:4">
      <c r="C278" s="3"/>
      <c r="D278" s="3"/>
    </row>
    <row r="279" spans="3:4">
      <c r="C279" s="3"/>
      <c r="D279" s="3"/>
    </row>
    <row r="280" spans="3:4">
      <c r="C280" s="3"/>
      <c r="D280" s="3"/>
    </row>
    <row r="281" spans="3:4">
      <c r="C281" s="3"/>
      <c r="D281" s="3"/>
    </row>
    <row r="282" spans="3:4">
      <c r="C282" s="3"/>
      <c r="D282" s="3"/>
    </row>
    <row r="283" spans="3:4">
      <c r="C283" s="3"/>
      <c r="D283" s="3"/>
    </row>
    <row r="284" spans="3:4">
      <c r="C284" s="3"/>
      <c r="D284" s="3"/>
    </row>
    <row r="285" spans="3:4">
      <c r="C285" s="3"/>
      <c r="D285" s="3"/>
    </row>
    <row r="286" spans="3:4">
      <c r="C286" s="3"/>
      <c r="D286" s="3"/>
    </row>
    <row r="287" spans="3:4">
      <c r="C287" s="3"/>
      <c r="D287" s="3"/>
    </row>
    <row r="288" spans="3:4">
      <c r="C288" s="3"/>
      <c r="D288" s="3"/>
    </row>
    <row r="289" spans="3:4">
      <c r="C289" s="3"/>
      <c r="D289" s="3"/>
    </row>
    <row r="290" spans="3:4">
      <c r="C290" s="3"/>
      <c r="D290" s="3"/>
    </row>
    <row r="291" spans="3:4">
      <c r="C291" s="3"/>
      <c r="D291" s="3"/>
    </row>
    <row r="292" spans="3:4">
      <c r="C292" s="3"/>
      <c r="D292" s="3"/>
    </row>
    <row r="293" spans="3:4">
      <c r="C293" s="3"/>
      <c r="D293" s="3"/>
    </row>
    <row r="294" spans="3:4">
      <c r="C294" s="3"/>
      <c r="D294" s="3"/>
    </row>
    <row r="295" spans="3:4">
      <c r="C295" s="3"/>
      <c r="D295" s="3"/>
    </row>
    <row r="296" spans="3:4">
      <c r="C296" s="3"/>
      <c r="D296" s="3"/>
    </row>
    <row r="297" spans="3:4">
      <c r="C297" s="3"/>
      <c r="D297" s="3"/>
    </row>
    <row r="298" spans="3:4">
      <c r="C298" s="3"/>
      <c r="D298" s="3"/>
    </row>
    <row r="299" spans="3:4">
      <c r="C299" s="3"/>
      <c r="D299" s="3"/>
    </row>
    <row r="300" spans="3:4">
      <c r="C300" s="3"/>
      <c r="D300" s="3"/>
    </row>
    <row r="301" spans="3:4">
      <c r="C301" s="3"/>
      <c r="D301" s="3"/>
    </row>
    <row r="302" spans="3:4">
      <c r="C302" s="3"/>
      <c r="D302" s="3"/>
    </row>
    <row r="303" spans="3:4">
      <c r="C303" s="3"/>
      <c r="D303" s="3"/>
    </row>
    <row r="304" spans="3:4">
      <c r="C304" s="3"/>
      <c r="D304" s="3"/>
    </row>
    <row r="305" spans="3:4">
      <c r="C305" s="3"/>
      <c r="D305" s="3"/>
    </row>
    <row r="306" spans="3:4">
      <c r="C306" s="3"/>
      <c r="D306" s="3"/>
    </row>
    <row r="307" spans="3:4">
      <c r="C307" s="3"/>
      <c r="D307" s="3"/>
    </row>
    <row r="308" spans="3:4">
      <c r="C308" s="3"/>
      <c r="D308" s="3"/>
    </row>
    <row r="309" spans="3:4">
      <c r="C309" s="3"/>
      <c r="D309" s="3"/>
    </row>
    <row r="310" spans="3:4">
      <c r="C310" s="3"/>
      <c r="D310" s="3"/>
    </row>
    <row r="311" spans="3:4">
      <c r="C311" s="3"/>
      <c r="D311" s="3"/>
    </row>
    <row r="312" spans="3:4">
      <c r="C312" s="3"/>
      <c r="D312" s="3"/>
    </row>
    <row r="313" spans="3:4">
      <c r="C313" s="3"/>
      <c r="D313" s="3"/>
    </row>
    <row r="314" spans="3:4">
      <c r="C314" s="3"/>
      <c r="D314" s="3"/>
    </row>
    <row r="315" spans="3:4">
      <c r="C315" s="3"/>
      <c r="D315" s="3"/>
    </row>
    <row r="316" spans="3:4">
      <c r="C316" s="3"/>
      <c r="D316" s="3"/>
    </row>
    <row r="317" spans="3:4">
      <c r="C317" s="3"/>
      <c r="D317" s="3"/>
    </row>
    <row r="318" spans="3:4">
      <c r="C318" s="3"/>
      <c r="D318" s="3"/>
    </row>
    <row r="319" spans="3:4">
      <c r="C319" s="3"/>
      <c r="D319" s="3"/>
    </row>
    <row r="320" spans="3:4">
      <c r="C320" s="3"/>
      <c r="D320" s="3"/>
    </row>
    <row r="321" spans="3:4">
      <c r="C321" s="3"/>
      <c r="D321" s="3"/>
    </row>
    <row r="322" spans="3:4">
      <c r="C322" s="3"/>
      <c r="D322" s="3"/>
    </row>
    <row r="323" spans="3:4">
      <c r="C323" s="3"/>
      <c r="D323" s="3"/>
    </row>
    <row r="324" spans="3:4">
      <c r="C324" s="3"/>
      <c r="D324" s="3"/>
    </row>
    <row r="325" spans="3:4">
      <c r="C325" s="3"/>
      <c r="D325" s="3"/>
    </row>
    <row r="326" spans="3:4">
      <c r="C326" s="3"/>
      <c r="D326" s="3"/>
    </row>
    <row r="327" spans="3:4">
      <c r="C327" s="3"/>
      <c r="D327" s="3"/>
    </row>
    <row r="328" spans="3:4">
      <c r="C328" s="3"/>
      <c r="D328" s="3"/>
    </row>
    <row r="329" spans="3:4">
      <c r="C329" s="3"/>
      <c r="D329" s="3"/>
    </row>
    <row r="330" spans="3:4">
      <c r="C330" s="3"/>
      <c r="D330" s="3"/>
    </row>
    <row r="331" spans="3:4">
      <c r="C331" s="3"/>
      <c r="D331" s="3"/>
    </row>
    <row r="332" spans="3:4">
      <c r="C332" s="3"/>
      <c r="D332" s="3"/>
    </row>
    <row r="333" spans="3:4">
      <c r="C333" s="3"/>
      <c r="D333" s="3"/>
    </row>
    <row r="334" spans="3:4">
      <c r="C334" s="3"/>
      <c r="D334" s="3"/>
    </row>
    <row r="335" spans="3:4">
      <c r="C335" s="3"/>
      <c r="D335" s="3"/>
    </row>
    <row r="336" spans="3:4">
      <c r="C336" s="3"/>
      <c r="D336" s="3"/>
    </row>
    <row r="337" spans="3:4">
      <c r="C337" s="3"/>
      <c r="D337" s="3"/>
    </row>
    <row r="338" spans="3:4">
      <c r="C338" s="3"/>
      <c r="D338" s="3"/>
    </row>
    <row r="339" spans="3:4">
      <c r="C339" s="3"/>
      <c r="D339" s="3"/>
    </row>
    <row r="340" spans="3:4">
      <c r="C340" s="3"/>
      <c r="D340" s="3"/>
    </row>
    <row r="341" spans="3:4">
      <c r="C341" s="3"/>
      <c r="D341" s="3"/>
    </row>
    <row r="342" spans="3:4">
      <c r="C342" s="3"/>
      <c r="D342" s="3"/>
    </row>
    <row r="343" spans="3:4">
      <c r="C343" s="3"/>
      <c r="D343" s="3"/>
    </row>
    <row r="344" spans="3:4">
      <c r="C344" s="3"/>
      <c r="D344" s="3"/>
    </row>
    <row r="345" spans="3:4">
      <c r="C345" s="3"/>
      <c r="D345" s="3"/>
    </row>
    <row r="346" spans="3:4">
      <c r="C346" s="3"/>
      <c r="D346" s="3"/>
    </row>
    <row r="347" spans="3:4">
      <c r="C347" s="3"/>
      <c r="D347" s="3"/>
    </row>
    <row r="348" spans="3:4">
      <c r="C348" s="3"/>
      <c r="D348" s="3"/>
    </row>
    <row r="349" spans="3:4">
      <c r="C349" s="3"/>
      <c r="D349" s="3"/>
    </row>
    <row r="350" spans="3:4">
      <c r="C350" s="3"/>
      <c r="D350" s="3"/>
    </row>
    <row r="351" spans="3:4">
      <c r="C351" s="3"/>
      <c r="D351" s="3"/>
    </row>
    <row r="352" spans="3:4">
      <c r="C352" s="3"/>
      <c r="D352" s="3"/>
    </row>
    <row r="353" spans="3:4">
      <c r="C353" s="3"/>
      <c r="D353" s="3"/>
    </row>
    <row r="354" spans="3:4">
      <c r="C354" s="3"/>
      <c r="D354" s="3"/>
    </row>
    <row r="355" spans="3:4">
      <c r="C355" s="3"/>
      <c r="D355" s="3"/>
    </row>
    <row r="356" spans="3:4">
      <c r="C356" s="3"/>
      <c r="D356" s="3"/>
    </row>
    <row r="357" spans="3:4">
      <c r="C357" s="3"/>
      <c r="D357" s="3"/>
    </row>
    <row r="358" spans="3:4">
      <c r="C358" s="3"/>
      <c r="D358" s="3"/>
    </row>
    <row r="359" spans="3:4">
      <c r="C359" s="3"/>
      <c r="D359" s="3"/>
    </row>
    <row r="360" spans="3:4">
      <c r="C360" s="3"/>
      <c r="D360" s="3"/>
    </row>
    <row r="361" spans="3:4">
      <c r="C361" s="3"/>
      <c r="D361" s="3"/>
    </row>
    <row r="362" spans="3:4">
      <c r="C362" s="3"/>
      <c r="D362" s="3"/>
    </row>
    <row r="363" spans="3:4">
      <c r="C363" s="3"/>
      <c r="D363" s="3"/>
    </row>
    <row r="364" spans="3:4">
      <c r="C364" s="3"/>
      <c r="D364" s="3"/>
    </row>
    <row r="365" spans="3:4">
      <c r="C365" s="3"/>
      <c r="D365" s="3"/>
    </row>
    <row r="366" spans="3:4">
      <c r="C366" s="3"/>
      <c r="D366" s="3"/>
    </row>
    <row r="367" spans="3:4">
      <c r="C367" s="3"/>
      <c r="D367" s="3"/>
    </row>
    <row r="368" spans="3:4">
      <c r="C368" s="3"/>
      <c r="D368" s="3"/>
    </row>
    <row r="369" spans="3:4">
      <c r="C369" s="3"/>
      <c r="D369" s="3"/>
    </row>
    <row r="370" spans="3:4">
      <c r="C370" s="3"/>
      <c r="D370" s="3"/>
    </row>
    <row r="371" spans="3:4">
      <c r="C371" s="3"/>
      <c r="D371" s="3"/>
    </row>
    <row r="372" spans="3:4">
      <c r="C372" s="3"/>
      <c r="D372" s="3"/>
    </row>
    <row r="373" spans="3:4">
      <c r="C373" s="3"/>
      <c r="D373" s="3"/>
    </row>
    <row r="374" spans="3:4">
      <c r="C374" s="3"/>
      <c r="D374" s="3"/>
    </row>
    <row r="375" spans="3:4">
      <c r="C375" s="3"/>
      <c r="D375" s="3"/>
    </row>
    <row r="376" spans="3:4">
      <c r="C376" s="3"/>
      <c r="D376" s="3"/>
    </row>
    <row r="377" spans="3:4">
      <c r="C377" s="3"/>
      <c r="D377" s="3"/>
    </row>
    <row r="378" spans="3:4">
      <c r="C378" s="3"/>
      <c r="D378" s="3"/>
    </row>
    <row r="379" spans="3:4">
      <c r="C379" s="3"/>
      <c r="D379" s="3"/>
    </row>
    <row r="380" spans="3:4">
      <c r="C380" s="3"/>
      <c r="D380" s="3"/>
    </row>
    <row r="381" spans="3:4">
      <c r="C381" s="3"/>
      <c r="D381" s="3"/>
    </row>
    <row r="382" spans="3:4">
      <c r="C382" s="3"/>
      <c r="D382" s="3"/>
    </row>
    <row r="383" spans="3:4">
      <c r="C383" s="3"/>
      <c r="D383" s="3"/>
    </row>
    <row r="384" spans="3:4">
      <c r="C384" s="3"/>
      <c r="D384" s="3"/>
    </row>
    <row r="385" spans="3:4">
      <c r="C385" s="3"/>
      <c r="D385" s="3"/>
    </row>
    <row r="386" spans="3:4">
      <c r="C386" s="3"/>
      <c r="D386" s="3"/>
    </row>
    <row r="387" spans="3:4">
      <c r="C387" s="3"/>
      <c r="D387" s="3"/>
    </row>
    <row r="388" spans="3:4">
      <c r="C388" s="3"/>
      <c r="D388" s="3"/>
    </row>
    <row r="389" spans="3:4">
      <c r="C389" s="3"/>
      <c r="D389" s="3"/>
    </row>
    <row r="390" spans="3:4">
      <c r="C390" s="3"/>
      <c r="D390" s="3"/>
    </row>
    <row r="391" spans="3:4">
      <c r="C391" s="3"/>
      <c r="D391" s="3"/>
    </row>
    <row r="392" spans="3:4">
      <c r="C392" s="3"/>
      <c r="D392" s="3"/>
    </row>
    <row r="393" spans="3:4">
      <c r="C393" s="3"/>
      <c r="D393" s="3"/>
    </row>
    <row r="394" spans="3:4">
      <c r="C394" s="3"/>
      <c r="D394" s="3"/>
    </row>
    <row r="395" spans="3:4">
      <c r="C395" s="3"/>
      <c r="D395" s="3"/>
    </row>
    <row r="396" spans="3:4">
      <c r="C396" s="3"/>
      <c r="D396" s="3"/>
    </row>
    <row r="397" spans="3:4">
      <c r="C397" s="3"/>
      <c r="D397" s="3"/>
    </row>
    <row r="398" spans="3:4">
      <c r="C398" s="3"/>
      <c r="D398" s="3"/>
    </row>
    <row r="399" spans="3:4">
      <c r="C399" s="3"/>
      <c r="D399" s="3"/>
    </row>
    <row r="400" spans="3:4">
      <c r="C400" s="3"/>
      <c r="D400" s="3"/>
    </row>
    <row r="401" spans="3:4">
      <c r="C401" s="3"/>
      <c r="D401" s="3"/>
    </row>
    <row r="402" spans="3:4">
      <c r="C402" s="3"/>
      <c r="D402" s="3"/>
    </row>
    <row r="403" spans="3:4">
      <c r="C403" s="3"/>
      <c r="D403" s="3"/>
    </row>
    <row r="404" spans="3:4">
      <c r="C404" s="3"/>
      <c r="D404" s="3"/>
    </row>
    <row r="405" spans="3:4">
      <c r="C405" s="3"/>
      <c r="D405" s="3"/>
    </row>
    <row r="406" spans="3:4">
      <c r="C406" s="3"/>
      <c r="D406" s="3"/>
    </row>
    <row r="407" spans="3:4">
      <c r="C407" s="3"/>
      <c r="D407" s="3"/>
    </row>
    <row r="408" spans="3:4">
      <c r="C408" s="3"/>
      <c r="D408" s="3"/>
    </row>
    <row r="409" spans="3:4">
      <c r="C409" s="3"/>
      <c r="D409" s="3"/>
    </row>
    <row r="410" spans="3:4">
      <c r="C410" s="3"/>
      <c r="D410" s="3"/>
    </row>
    <row r="411" spans="3:4">
      <c r="C411" s="3"/>
      <c r="D411" s="3"/>
    </row>
    <row r="412" spans="3:4">
      <c r="C412" s="3"/>
      <c r="D412" s="3"/>
    </row>
    <row r="413" spans="3:4">
      <c r="C413" s="3"/>
      <c r="D413" s="3"/>
    </row>
    <row r="414" spans="3:4">
      <c r="C414" s="3"/>
      <c r="D414" s="3"/>
    </row>
    <row r="415" spans="3:4">
      <c r="C415" s="3"/>
      <c r="D415" s="3"/>
    </row>
    <row r="416" spans="3:4">
      <c r="C416" s="3"/>
      <c r="D416" s="3"/>
    </row>
    <row r="417" spans="3:4">
      <c r="C417" s="3"/>
      <c r="D417" s="3"/>
    </row>
    <row r="418" spans="3:4">
      <c r="C418" s="3"/>
      <c r="D418" s="3"/>
    </row>
    <row r="419" spans="3:4">
      <c r="C419" s="3"/>
      <c r="D419" s="3"/>
    </row>
    <row r="420" spans="3:4">
      <c r="C420" s="3"/>
      <c r="D420" s="3"/>
    </row>
    <row r="421" spans="3:4">
      <c r="C421" s="3"/>
      <c r="D421" s="3"/>
    </row>
    <row r="422" spans="3:4">
      <c r="C422" s="3"/>
      <c r="D422" s="3"/>
    </row>
    <row r="423" spans="3:4">
      <c r="C423" s="3"/>
      <c r="D423" s="3"/>
    </row>
    <row r="424" spans="3:4">
      <c r="C424" s="3"/>
      <c r="D424" s="3"/>
    </row>
    <row r="425" spans="3:4">
      <c r="C425" s="3"/>
      <c r="D425" s="3"/>
    </row>
    <row r="426" spans="3:4">
      <c r="C426" s="3"/>
      <c r="D426" s="3"/>
    </row>
    <row r="427" spans="3:4">
      <c r="C427" s="3"/>
      <c r="D427" s="3"/>
    </row>
    <row r="428" spans="3:4">
      <c r="C428" s="3"/>
      <c r="D428" s="3"/>
    </row>
    <row r="429" spans="3:4">
      <c r="C429" s="3"/>
      <c r="D429" s="3"/>
    </row>
    <row r="430" spans="3:4">
      <c r="C430" s="3"/>
      <c r="D430" s="3"/>
    </row>
    <row r="431" spans="3:4">
      <c r="C431" s="3"/>
      <c r="D431" s="3"/>
    </row>
    <row r="432" spans="3:4">
      <c r="C432" s="3"/>
      <c r="D432" s="3"/>
    </row>
    <row r="433" spans="3:4">
      <c r="C433" s="3"/>
      <c r="D433" s="3"/>
    </row>
    <row r="434" spans="3:4">
      <c r="C434" s="3"/>
      <c r="D434" s="3"/>
    </row>
    <row r="435" spans="3:4">
      <c r="C435" s="3"/>
      <c r="D435" s="3"/>
    </row>
    <row r="436" spans="3:4">
      <c r="C436" s="3"/>
      <c r="D436" s="3"/>
    </row>
    <row r="437" spans="3:4">
      <c r="C437" s="3"/>
      <c r="D437" s="3"/>
    </row>
    <row r="438" spans="3:4">
      <c r="C438" s="3"/>
      <c r="D438" s="3"/>
    </row>
    <row r="439" spans="3:4">
      <c r="C439" s="3"/>
      <c r="D439" s="3"/>
    </row>
    <row r="440" spans="3:4">
      <c r="C440" s="3"/>
      <c r="D440" s="3"/>
    </row>
    <row r="441" spans="3:4">
      <c r="C441" s="3"/>
      <c r="D441" s="3"/>
    </row>
    <row r="442" spans="3:4">
      <c r="C442" s="3"/>
      <c r="D442" s="3"/>
    </row>
    <row r="443" spans="3:4">
      <c r="C443" s="3"/>
      <c r="D443" s="3"/>
    </row>
    <row r="444" spans="3:4">
      <c r="C444" s="3"/>
      <c r="D444" s="3"/>
    </row>
    <row r="445" spans="3:4">
      <c r="C445" s="3"/>
      <c r="D445" s="3"/>
    </row>
    <row r="446" spans="3:4">
      <c r="C446" s="3"/>
      <c r="D446" s="3"/>
    </row>
    <row r="447" spans="3:4">
      <c r="C447" s="3"/>
      <c r="D447" s="3"/>
    </row>
    <row r="448" spans="3:4">
      <c r="C448" s="3"/>
      <c r="D448" s="3"/>
    </row>
    <row r="449" spans="3:4">
      <c r="C449" s="3"/>
      <c r="D449" s="3"/>
    </row>
    <row r="450" spans="3:4">
      <c r="C450" s="3"/>
      <c r="D450" s="3"/>
    </row>
    <row r="451" spans="3:4">
      <c r="C451" s="3"/>
      <c r="D451" s="3"/>
    </row>
    <row r="452" spans="3:4">
      <c r="C452" s="3"/>
      <c r="D452" s="3"/>
    </row>
    <row r="453" spans="3:4">
      <c r="C453" s="3"/>
      <c r="D453" s="3"/>
    </row>
    <row r="454" spans="3:4">
      <c r="C454" s="3"/>
      <c r="D454" s="3"/>
    </row>
    <row r="455" spans="3:4">
      <c r="C455" s="3"/>
      <c r="D455" s="3"/>
    </row>
    <row r="456" spans="3:4">
      <c r="C456" s="3"/>
      <c r="D456" s="3"/>
    </row>
    <row r="457" spans="3:4">
      <c r="C457" s="3"/>
      <c r="D457" s="3"/>
    </row>
    <row r="458" spans="3:4">
      <c r="C458" s="3"/>
      <c r="D458" s="3"/>
    </row>
    <row r="459" spans="3:4">
      <c r="C459" s="3"/>
      <c r="D459" s="3"/>
    </row>
    <row r="460" spans="3:4">
      <c r="C460" s="3"/>
      <c r="D460" s="3"/>
    </row>
    <row r="461" spans="3:4">
      <c r="C461" s="3"/>
      <c r="D461" s="3"/>
    </row>
    <row r="462" spans="3:4">
      <c r="C462" s="3"/>
      <c r="D462" s="3"/>
    </row>
    <row r="463" spans="3:4">
      <c r="C463" s="3"/>
      <c r="D463" s="3"/>
    </row>
    <row r="464" spans="3:4">
      <c r="C464" s="3"/>
      <c r="D464" s="3"/>
    </row>
    <row r="465" spans="3:4">
      <c r="C465" s="3"/>
      <c r="D465" s="3"/>
    </row>
    <row r="466" spans="3:4">
      <c r="C466" s="3"/>
      <c r="D466" s="3"/>
    </row>
    <row r="467" spans="3:4">
      <c r="C467" s="3"/>
      <c r="D467" s="3"/>
    </row>
    <row r="468" spans="3:4">
      <c r="C468" s="3"/>
      <c r="D468" s="3"/>
    </row>
    <row r="469" spans="3:4">
      <c r="C469" s="3"/>
      <c r="D469" s="3"/>
    </row>
    <row r="470" spans="3:4">
      <c r="C470" s="3"/>
      <c r="D470" s="3"/>
    </row>
    <row r="471" spans="3:4">
      <c r="C471" s="3"/>
      <c r="D471" s="3"/>
    </row>
    <row r="472" spans="3:4">
      <c r="C472" s="3"/>
      <c r="D472" s="3"/>
    </row>
    <row r="473" spans="3:4">
      <c r="C473" s="3"/>
      <c r="D473" s="3"/>
    </row>
    <row r="474" spans="3:4">
      <c r="C474" s="3"/>
      <c r="D474" s="3"/>
    </row>
    <row r="475" spans="3:4">
      <c r="C475" s="3"/>
      <c r="D475" s="3"/>
    </row>
    <row r="476" spans="3:4">
      <c r="C476" s="3"/>
      <c r="D476" s="3"/>
    </row>
    <row r="477" spans="3:4">
      <c r="C477" s="3"/>
      <c r="D477" s="3"/>
    </row>
    <row r="478" spans="3:4">
      <c r="C478" s="3"/>
      <c r="D478" s="3"/>
    </row>
    <row r="479" spans="3:4">
      <c r="C479" s="3"/>
      <c r="D479" s="3"/>
    </row>
    <row r="480" spans="3:4">
      <c r="C480" s="3"/>
      <c r="D480" s="3"/>
    </row>
    <row r="481" spans="3:4">
      <c r="C481" s="3"/>
      <c r="D481" s="3"/>
    </row>
    <row r="482" spans="3:4">
      <c r="C482" s="3"/>
      <c r="D482" s="3"/>
    </row>
    <row r="483" spans="3:4">
      <c r="C483" s="3"/>
      <c r="D483" s="3"/>
    </row>
    <row r="484" spans="3:4">
      <c r="C484" s="3"/>
      <c r="D484" s="3"/>
    </row>
    <row r="485" spans="3:4">
      <c r="C485" s="3"/>
      <c r="D485" s="3"/>
    </row>
    <row r="486" spans="3:4">
      <c r="C486" s="3"/>
      <c r="D486" s="3"/>
    </row>
    <row r="487" spans="3:4">
      <c r="C487" s="3"/>
      <c r="D487" s="3"/>
    </row>
    <row r="488" spans="3:4">
      <c r="C488" s="3"/>
      <c r="D488" s="3"/>
    </row>
    <row r="489" spans="3:4">
      <c r="C489" s="3"/>
      <c r="D489" s="3"/>
    </row>
    <row r="490" spans="3:4">
      <c r="C490" s="3"/>
      <c r="D490" s="3"/>
    </row>
    <row r="491" spans="3:4">
      <c r="C491" s="3"/>
      <c r="D491" s="3"/>
    </row>
    <row r="492" spans="3:4">
      <c r="C492" s="3"/>
      <c r="D492" s="3"/>
    </row>
    <row r="493" spans="3:4">
      <c r="C493" s="3"/>
      <c r="D493" s="3"/>
    </row>
    <row r="494" spans="3:4">
      <c r="C494" s="3"/>
      <c r="D494" s="3"/>
    </row>
    <row r="495" spans="3:4">
      <c r="C495" s="3"/>
      <c r="D495" s="3"/>
    </row>
    <row r="496" spans="3:4">
      <c r="C496" s="3"/>
      <c r="D496" s="3"/>
    </row>
    <row r="497" spans="3:4">
      <c r="C497" s="3"/>
      <c r="D497" s="3"/>
    </row>
    <row r="498" spans="3:4">
      <c r="C498" s="3"/>
      <c r="D498" s="3"/>
    </row>
    <row r="499" spans="3:4">
      <c r="C499" s="3"/>
      <c r="D499" s="3"/>
    </row>
    <row r="500" spans="3:4">
      <c r="C500" s="3"/>
      <c r="D500" s="3"/>
    </row>
    <row r="501" spans="3:4">
      <c r="C501" s="3"/>
      <c r="D501" s="3"/>
    </row>
    <row r="502" spans="3:4">
      <c r="C502" s="3"/>
      <c r="D502" s="3"/>
    </row>
    <row r="503" spans="3:4">
      <c r="C503" s="3"/>
      <c r="D503" s="3"/>
    </row>
    <row r="504" spans="3:4">
      <c r="C504" s="3"/>
      <c r="D504" s="3"/>
    </row>
    <row r="505" spans="3:4">
      <c r="C505" s="3"/>
      <c r="D505" s="3"/>
    </row>
    <row r="506" spans="3:4">
      <c r="C506" s="3"/>
      <c r="D506" s="3"/>
    </row>
    <row r="507" spans="3:4">
      <c r="C507" s="3"/>
      <c r="D507" s="3"/>
    </row>
    <row r="508" spans="3:4">
      <c r="C508" s="3"/>
      <c r="D508" s="3"/>
    </row>
    <row r="509" spans="3:4">
      <c r="C509" s="3"/>
      <c r="D509" s="3"/>
    </row>
    <row r="510" spans="3:4">
      <c r="C510" s="3"/>
      <c r="D510" s="3"/>
    </row>
    <row r="511" spans="3:4">
      <c r="C511" s="3"/>
      <c r="D511" s="3"/>
    </row>
    <row r="512" spans="3:4">
      <c r="C512" s="3"/>
      <c r="D512" s="3"/>
    </row>
    <row r="513" spans="3:4">
      <c r="C513" s="3"/>
      <c r="D513" s="3"/>
    </row>
    <row r="514" spans="3:4">
      <c r="C514" s="3"/>
      <c r="D514" s="3"/>
    </row>
    <row r="515" spans="3:4">
      <c r="C515" s="3"/>
      <c r="D515" s="3"/>
    </row>
    <row r="516" spans="3:4">
      <c r="C516" s="3"/>
      <c r="D516" s="3"/>
    </row>
    <row r="517" spans="3:4">
      <c r="C517" s="3"/>
      <c r="D517" s="3"/>
    </row>
    <row r="518" spans="3:4">
      <c r="C518" s="3"/>
      <c r="D518" s="3"/>
    </row>
    <row r="519" spans="3:4">
      <c r="C519" s="3"/>
      <c r="D519" s="3"/>
    </row>
    <row r="520" spans="3:4">
      <c r="C520" s="3"/>
      <c r="D520" s="3"/>
    </row>
    <row r="521" spans="3:4">
      <c r="C521" s="3"/>
      <c r="D521" s="3"/>
    </row>
    <row r="522" spans="3:4">
      <c r="C522" s="3"/>
      <c r="D522" s="3"/>
    </row>
    <row r="523" spans="3:4">
      <c r="C523" s="3"/>
      <c r="D523" s="3"/>
    </row>
    <row r="524" spans="3:4">
      <c r="C524" s="3"/>
      <c r="D524" s="3"/>
    </row>
    <row r="525" spans="3:4">
      <c r="C525" s="3"/>
      <c r="D525" s="3"/>
    </row>
    <row r="526" spans="3:4">
      <c r="C526" s="3"/>
      <c r="D526" s="3"/>
    </row>
    <row r="527" spans="3:4">
      <c r="C527" s="3"/>
      <c r="D527" s="3"/>
    </row>
    <row r="528" spans="3:4">
      <c r="C528" s="3"/>
      <c r="D528" s="3"/>
    </row>
    <row r="529" spans="3:4">
      <c r="C529" s="3"/>
      <c r="D529" s="3"/>
    </row>
    <row r="530" spans="3:4">
      <c r="C530" s="3"/>
      <c r="D530" s="3"/>
    </row>
    <row r="531" spans="3:4">
      <c r="C531" s="3"/>
      <c r="D531" s="3"/>
    </row>
    <row r="532" spans="3:4">
      <c r="C532" s="3"/>
      <c r="D532" s="3"/>
    </row>
    <row r="533" spans="3:4">
      <c r="C533" s="3"/>
      <c r="D533" s="3"/>
    </row>
    <row r="534" spans="3:4">
      <c r="C534" s="3"/>
      <c r="D534" s="3"/>
    </row>
    <row r="535" spans="3:4">
      <c r="C535" s="3"/>
      <c r="D535" s="3"/>
    </row>
    <row r="536" spans="3:4">
      <c r="C536" s="3"/>
      <c r="D536" s="3"/>
    </row>
    <row r="537" spans="3:4">
      <c r="C537" s="3"/>
      <c r="D537" s="3"/>
    </row>
    <row r="538" spans="3:4">
      <c r="C538" s="3"/>
      <c r="D538" s="3"/>
    </row>
    <row r="539" spans="3:4">
      <c r="C539" s="3"/>
      <c r="D539" s="3"/>
    </row>
    <row r="540" spans="3:4">
      <c r="C540" s="3"/>
      <c r="D540" s="3"/>
    </row>
    <row r="541" spans="3:4">
      <c r="C541" s="3"/>
      <c r="D541" s="3"/>
    </row>
    <row r="542" spans="3:4">
      <c r="C542" s="3"/>
      <c r="D542" s="3"/>
    </row>
    <row r="543" spans="3:4">
      <c r="C543" s="3"/>
      <c r="D543" s="3"/>
    </row>
    <row r="544" spans="3:4">
      <c r="C544" s="3"/>
      <c r="D544" s="3"/>
    </row>
    <row r="545" spans="3:4">
      <c r="C545" s="3"/>
      <c r="D545" s="3"/>
    </row>
    <row r="546" spans="3:4">
      <c r="C546" s="3"/>
      <c r="D546" s="3"/>
    </row>
    <row r="547" spans="3:4">
      <c r="C547" s="3"/>
      <c r="D547" s="3"/>
    </row>
    <row r="548" spans="3:4">
      <c r="C548" s="3"/>
      <c r="D548" s="3"/>
    </row>
    <row r="549" spans="3:4">
      <c r="C549" s="3"/>
      <c r="D549" s="3"/>
    </row>
    <row r="550" spans="3:4">
      <c r="C550" s="3"/>
      <c r="D550" s="3"/>
    </row>
    <row r="551" spans="3:4">
      <c r="C551" s="3"/>
      <c r="D551" s="3"/>
    </row>
    <row r="552" spans="3:4">
      <c r="C552" s="3"/>
      <c r="D552" s="3"/>
    </row>
    <row r="553" spans="3:4">
      <c r="C553" s="3"/>
      <c r="D553" s="3"/>
    </row>
    <row r="554" spans="3:4">
      <c r="C554" s="3"/>
      <c r="D554" s="3"/>
    </row>
    <row r="555" spans="3:4">
      <c r="C555" s="3"/>
      <c r="D555" s="3"/>
    </row>
    <row r="556" spans="3:4">
      <c r="C556" s="3"/>
      <c r="D556" s="3"/>
    </row>
    <row r="557" spans="3:4">
      <c r="C557" s="3"/>
      <c r="D557" s="3"/>
    </row>
    <row r="558" spans="3:4">
      <c r="C558" s="3"/>
      <c r="D558" s="3"/>
    </row>
    <row r="559" spans="3:4">
      <c r="C559" s="3"/>
      <c r="D559" s="3"/>
    </row>
    <row r="560" spans="3:4">
      <c r="C560" s="3"/>
      <c r="D560" s="3"/>
    </row>
    <row r="561" spans="3:4">
      <c r="C561" s="3"/>
      <c r="D561" s="3"/>
    </row>
    <row r="562" spans="3:4">
      <c r="C562" s="3"/>
      <c r="D562" s="3"/>
    </row>
    <row r="563" spans="3:4">
      <c r="C563" s="3"/>
      <c r="D563" s="3"/>
    </row>
    <row r="564" spans="3:4">
      <c r="C564" s="3"/>
      <c r="D564" s="3"/>
    </row>
    <row r="565" spans="3:4">
      <c r="C565" s="3"/>
      <c r="D565" s="3"/>
    </row>
    <row r="566" spans="3:4">
      <c r="C566" s="3"/>
      <c r="D566" s="3"/>
    </row>
    <row r="567" spans="3:4">
      <c r="C567" s="3"/>
      <c r="D567" s="3"/>
    </row>
    <row r="568" spans="3:4">
      <c r="C568" s="3"/>
      <c r="D568" s="3"/>
    </row>
    <row r="569" spans="3:4">
      <c r="C569" s="3"/>
      <c r="D569" s="3"/>
    </row>
    <row r="570" spans="3:4">
      <c r="C570" s="3"/>
      <c r="D570" s="3"/>
    </row>
    <row r="571" spans="3:4">
      <c r="C571" s="3"/>
      <c r="D571" s="3"/>
    </row>
    <row r="572" spans="3:4">
      <c r="C572" s="3"/>
      <c r="D572" s="3"/>
    </row>
    <row r="573" spans="3:4">
      <c r="C573" s="3"/>
      <c r="D573" s="3"/>
    </row>
    <row r="574" spans="3:4">
      <c r="C574" s="3"/>
      <c r="D574" s="3"/>
    </row>
    <row r="575" spans="3:4">
      <c r="C575" s="3"/>
      <c r="D575" s="3"/>
    </row>
    <row r="576" spans="3:4">
      <c r="C576" s="3"/>
      <c r="D576" s="3"/>
    </row>
    <row r="577" spans="3:4">
      <c r="C577" s="3"/>
      <c r="D577" s="3"/>
    </row>
    <row r="578" spans="3:4">
      <c r="C578" s="3"/>
      <c r="D578" s="3"/>
    </row>
    <row r="579" spans="3:4">
      <c r="C579" s="3"/>
      <c r="D579" s="3"/>
    </row>
  </sheetData>
  <sheetProtection algorithmName="SHA-512" hashValue="600gSlReA2JjpGoSDsjbinM4Hnwn/kuDYluQM/0BufgjFVEVznOT1VHEhp93xFhF+Zj9C0VPRAZeVsfiIg64Eg==" saltValue="LIxB9oCeI4T1Zhz8aM9e2A==" spinCount="100000" sheet="1" objects="1" scenarios="1" insertRows="0"/>
  <mergeCells count="2">
    <mergeCell ref="A1:E1"/>
    <mergeCell ref="A4:M4"/>
  </mergeCells>
  <phoneticPr fontId="21" type="noConversion"/>
  <dataValidations count="5">
    <dataValidation type="list" allowBlank="1" showInputMessage="1" showErrorMessage="1" sqref="C7:C16">
      <formula1>AudienceAge</formula1>
    </dataValidation>
    <dataValidation type="list" allowBlank="1" showInputMessage="1" showErrorMessage="1" sqref="D7:D16">
      <formula1>Gender</formula1>
    </dataValidation>
    <dataValidation type="list" allowBlank="1" showInputMessage="1" showErrorMessage="1" sqref="E7:E16">
      <formula1>Disability</formula1>
    </dataValidation>
    <dataValidation type="list" allowBlank="1" showInputMessage="1" showErrorMessage="1" sqref="M7:M16">
      <formula1>Ethnicity</formula1>
    </dataValidation>
    <dataValidation type="list" allowBlank="1" showInputMessage="1" showErrorMessage="1" sqref="F7:L16">
      <formula1>Yes</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topLeftCell="A6" zoomScale="115" zoomScaleNormal="115" zoomScalePageLayoutView="115" workbookViewId="0">
      <selection activeCell="G17" sqref="G17"/>
    </sheetView>
  </sheetViews>
  <sheetFormatPr baseColWidth="10" defaultColWidth="8.83203125" defaultRowHeight="14" x14ac:dyDescent="0"/>
  <cols>
    <col min="1" max="1" width="39.5" customWidth="1"/>
    <col min="2" max="2" width="29.83203125" customWidth="1"/>
    <col min="3" max="4" width="23.33203125" customWidth="1"/>
    <col min="5" max="5" width="19" customWidth="1"/>
    <col min="6" max="7" width="16.6640625" customWidth="1"/>
    <col min="8" max="8" width="4.83203125" customWidth="1"/>
    <col min="9" max="9" width="14.1640625" customWidth="1"/>
    <col min="10" max="10" width="69.1640625" customWidth="1"/>
  </cols>
  <sheetData>
    <row r="1" spans="1:15" s="2" customFormat="1" ht="25" customHeight="1">
      <c r="A1" s="87" t="s">
        <v>100</v>
      </c>
      <c r="B1" s="88"/>
      <c r="C1" s="88"/>
      <c r="D1" s="88"/>
      <c r="E1" s="88"/>
      <c r="F1" s="88"/>
      <c r="G1" s="88"/>
    </row>
    <row r="2" spans="1:15" s="2" customFormat="1" ht="15" customHeight="1">
      <c r="A2" s="122"/>
      <c r="B2" s="123"/>
      <c r="C2" s="123"/>
      <c r="D2" s="123"/>
      <c r="E2" s="123"/>
      <c r="F2" s="123"/>
      <c r="G2" s="123"/>
    </row>
    <row r="3" spans="1:15" s="2" customFormat="1" ht="25" customHeight="1">
      <c r="A3" s="124" t="s">
        <v>61</v>
      </c>
      <c r="B3" s="119" t="s">
        <v>62</v>
      </c>
      <c r="C3" s="119" t="s">
        <v>63</v>
      </c>
      <c r="D3" s="120"/>
      <c r="E3" s="120"/>
      <c r="F3" s="120"/>
      <c r="G3" s="120"/>
      <c r="H3" s="51"/>
    </row>
    <row r="4" spans="1:15" s="2" customFormat="1" ht="18.75" customHeight="1">
      <c r="A4" s="204" t="s">
        <v>303</v>
      </c>
      <c r="B4" s="205"/>
      <c r="C4" s="205"/>
      <c r="D4" s="121"/>
      <c r="E4" s="121"/>
      <c r="F4" s="121"/>
      <c r="G4" s="121"/>
      <c r="H4" s="51"/>
    </row>
    <row r="6" spans="1:15" ht="26">
      <c r="A6" s="124" t="s">
        <v>59</v>
      </c>
      <c r="B6" s="72" t="s">
        <v>145</v>
      </c>
      <c r="C6" s="72" t="s">
        <v>146</v>
      </c>
      <c r="D6" s="72" t="s">
        <v>147</v>
      </c>
      <c r="E6" s="72" t="s">
        <v>148</v>
      </c>
      <c r="F6" s="72" t="s">
        <v>149</v>
      </c>
      <c r="G6" s="72" t="s">
        <v>150</v>
      </c>
      <c r="I6" s="114"/>
      <c r="J6" s="150"/>
    </row>
    <row r="7" spans="1:15" s="111" customFormat="1">
      <c r="A7" s="237" t="s">
        <v>60</v>
      </c>
      <c r="B7" s="235"/>
      <c r="C7" s="235"/>
      <c r="D7" s="235"/>
      <c r="E7" s="235"/>
      <c r="F7" s="235"/>
      <c r="G7" s="235"/>
      <c r="I7" s="113"/>
      <c r="J7" s="145"/>
      <c r="K7" s="146"/>
      <c r="L7" s="146"/>
      <c r="M7" s="146"/>
      <c r="N7" s="146"/>
      <c r="O7" s="146"/>
    </row>
    <row r="8" spans="1:15" s="111" customFormat="1">
      <c r="A8" s="158" t="s">
        <v>6</v>
      </c>
      <c r="B8" s="159"/>
      <c r="C8" s="159"/>
      <c r="D8" s="159"/>
      <c r="E8" s="159"/>
      <c r="F8" s="159"/>
      <c r="G8" s="160"/>
      <c r="I8" s="145"/>
      <c r="J8" s="151"/>
      <c r="K8" s="146"/>
      <c r="L8" s="146"/>
      <c r="M8" s="146"/>
      <c r="N8" s="146"/>
      <c r="O8" s="146"/>
    </row>
    <row r="9" spans="1:15" s="111" customFormat="1">
      <c r="A9" s="161" t="s">
        <v>151</v>
      </c>
      <c r="B9" s="162" t="s">
        <v>152</v>
      </c>
      <c r="C9" s="162">
        <v>17</v>
      </c>
      <c r="D9" s="162">
        <v>178</v>
      </c>
      <c r="E9" s="163">
        <v>9.4700000000000006</v>
      </c>
      <c r="F9" s="162">
        <v>387</v>
      </c>
      <c r="G9" s="162">
        <v>67</v>
      </c>
      <c r="I9" s="51"/>
      <c r="J9" s="98"/>
      <c r="K9" s="146"/>
      <c r="L9" s="146"/>
      <c r="M9" s="146"/>
      <c r="N9" s="146"/>
      <c r="O9" s="146"/>
    </row>
    <row r="10" spans="1:15">
      <c r="A10" s="142" t="s">
        <v>304</v>
      </c>
      <c r="B10" s="73" t="s">
        <v>306</v>
      </c>
      <c r="C10" s="74">
        <v>3</v>
      </c>
      <c r="D10" s="74">
        <v>57</v>
      </c>
      <c r="E10" s="75">
        <f t="shared" ref="E10:E19" si="0">(D10-C10)/C10</f>
        <v>18</v>
      </c>
      <c r="F10" s="76">
        <v>1184</v>
      </c>
      <c r="G10" s="76">
        <v>53</v>
      </c>
      <c r="I10" s="152"/>
      <c r="J10" s="98"/>
      <c r="K10" s="129"/>
      <c r="L10" s="129"/>
      <c r="M10" s="129"/>
      <c r="N10" s="129"/>
      <c r="O10" s="129"/>
    </row>
    <row r="11" spans="1:15">
      <c r="A11" s="142" t="s">
        <v>91</v>
      </c>
      <c r="B11" s="73" t="s">
        <v>306</v>
      </c>
      <c r="C11" s="74">
        <v>160</v>
      </c>
      <c r="D11" s="74">
        <v>266</v>
      </c>
      <c r="E11" s="75">
        <f t="shared" si="0"/>
        <v>0.66249999999999998</v>
      </c>
      <c r="F11" s="76">
        <v>12833</v>
      </c>
      <c r="G11" s="76">
        <v>773</v>
      </c>
    </row>
    <row r="12" spans="1:15">
      <c r="A12" s="142" t="s">
        <v>305</v>
      </c>
      <c r="B12" s="73" t="s">
        <v>306</v>
      </c>
      <c r="C12" s="74">
        <v>1</v>
      </c>
      <c r="D12" s="74">
        <v>69</v>
      </c>
      <c r="E12" s="75">
        <f t="shared" si="0"/>
        <v>68</v>
      </c>
      <c r="F12" s="76">
        <v>159</v>
      </c>
      <c r="G12" s="76">
        <v>134</v>
      </c>
    </row>
    <row r="13" spans="1:15">
      <c r="A13" s="142" t="s">
        <v>92</v>
      </c>
      <c r="B13" s="73" t="s">
        <v>306</v>
      </c>
      <c r="C13" s="74">
        <v>4</v>
      </c>
      <c r="D13" s="74">
        <v>36</v>
      </c>
      <c r="E13" s="75">
        <f t="shared" si="0"/>
        <v>8</v>
      </c>
      <c r="F13" s="76">
        <v>82</v>
      </c>
      <c r="G13" s="76">
        <v>23</v>
      </c>
    </row>
    <row r="14" spans="1:15">
      <c r="A14" s="142"/>
      <c r="B14" s="73"/>
      <c r="C14" s="74"/>
      <c r="D14" s="74"/>
      <c r="E14" s="75" t="e">
        <f t="shared" si="0"/>
        <v>#DIV/0!</v>
      </c>
      <c r="F14" s="76"/>
      <c r="G14" s="76"/>
    </row>
    <row r="15" spans="1:15">
      <c r="A15" s="142"/>
      <c r="B15" s="73"/>
      <c r="C15" s="74"/>
      <c r="D15" s="74"/>
      <c r="E15" s="75" t="e">
        <f t="shared" si="0"/>
        <v>#DIV/0!</v>
      </c>
      <c r="F15" s="76"/>
      <c r="G15" s="76"/>
    </row>
    <row r="16" spans="1:15">
      <c r="A16" s="142"/>
      <c r="B16" s="73"/>
      <c r="C16" s="74"/>
      <c r="D16" s="74"/>
      <c r="E16" s="75" t="e">
        <f t="shared" si="0"/>
        <v>#DIV/0!</v>
      </c>
      <c r="F16" s="76"/>
      <c r="G16" s="76"/>
    </row>
    <row r="17" spans="1:7">
      <c r="A17" s="142"/>
      <c r="B17" s="73"/>
      <c r="C17" s="74"/>
      <c r="D17" s="74"/>
      <c r="E17" s="75" t="e">
        <f t="shared" si="0"/>
        <v>#DIV/0!</v>
      </c>
      <c r="F17" s="76"/>
      <c r="G17" s="76"/>
    </row>
    <row r="18" spans="1:7">
      <c r="A18" s="142"/>
      <c r="B18" s="73"/>
      <c r="C18" s="74"/>
      <c r="D18" s="74"/>
      <c r="E18" s="75" t="e">
        <f t="shared" si="0"/>
        <v>#DIV/0!</v>
      </c>
      <c r="F18" s="76"/>
      <c r="G18" s="76"/>
    </row>
    <row r="19" spans="1:7">
      <c r="A19" s="142"/>
      <c r="B19" s="73"/>
      <c r="C19" s="74"/>
      <c r="D19" s="74"/>
      <c r="E19" s="75" t="e">
        <f t="shared" si="0"/>
        <v>#DIV/0!</v>
      </c>
      <c r="F19" s="76"/>
      <c r="G19" s="76"/>
    </row>
    <row r="20" spans="1:7">
      <c r="A20" s="77" t="s">
        <v>9</v>
      </c>
      <c r="B20" s="78"/>
      <c r="C20" s="79"/>
      <c r="D20" s="79"/>
      <c r="E20" s="80"/>
      <c r="F20" s="81"/>
      <c r="G20" s="82"/>
    </row>
    <row r="21" spans="1:7">
      <c r="A21" s="83"/>
      <c r="B21" s="83"/>
      <c r="C21" s="83"/>
      <c r="D21" s="83"/>
      <c r="E21" s="83"/>
      <c r="F21" s="83"/>
      <c r="G21" s="84"/>
    </row>
    <row r="22" spans="1:7">
      <c r="A22" s="243" t="s">
        <v>95</v>
      </c>
      <c r="B22" s="244"/>
      <c r="C22" s="244"/>
      <c r="D22" s="245"/>
    </row>
    <row r="23" spans="1:7">
      <c r="A23" s="147" t="s">
        <v>91</v>
      </c>
      <c r="B23" s="238" t="s">
        <v>94</v>
      </c>
      <c r="C23" s="239"/>
      <c r="D23" s="239"/>
    </row>
    <row r="24" spans="1:7">
      <c r="A24" s="147" t="s">
        <v>92</v>
      </c>
      <c r="B24" s="240" t="s">
        <v>93</v>
      </c>
      <c r="C24" s="241"/>
      <c r="D24" s="241"/>
      <c r="E24" s="112"/>
      <c r="F24" s="112"/>
      <c r="G24" s="112"/>
    </row>
    <row r="25" spans="1:7">
      <c r="A25" s="148" t="s">
        <v>96</v>
      </c>
      <c r="B25" s="242" t="s">
        <v>99</v>
      </c>
      <c r="C25" s="239"/>
      <c r="D25" s="239"/>
      <c r="E25" s="112"/>
      <c r="F25" s="112"/>
      <c r="G25" s="112"/>
    </row>
    <row r="26" spans="1:7">
      <c r="A26" s="148" t="s">
        <v>97</v>
      </c>
      <c r="B26" s="242" t="s">
        <v>98</v>
      </c>
      <c r="C26" s="239"/>
      <c r="D26" s="239"/>
      <c r="E26" s="2"/>
    </row>
    <row r="27" spans="1:7">
      <c r="C27" s="2"/>
      <c r="D27" s="2"/>
      <c r="E27" s="2"/>
    </row>
  </sheetData>
  <sheetProtection algorithmName="SHA-512" hashValue="we5LDhD/2u9qJGbJuL8gLc9bESU29lEjv6VpuqU1javRwufrcd4L9Ya13J2Z6HkZjnpp8wwpBaxEa+8sqWwRjg==" saltValue="TUh1dqObu0wDLKV00IIqcg==" spinCount="100000" sheet="1" objects="1" scenarios="1" insertRows="0"/>
  <mergeCells count="6">
    <mergeCell ref="A7:G7"/>
    <mergeCell ref="B23:D23"/>
    <mergeCell ref="B24:D24"/>
    <mergeCell ref="B25:D25"/>
    <mergeCell ref="B26:D26"/>
    <mergeCell ref="A22:D22"/>
  </mergeCells>
  <phoneticPr fontId="21" type="noConversion"/>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A8" sqref="A8"/>
    </sheetView>
  </sheetViews>
  <sheetFormatPr baseColWidth="10" defaultColWidth="8.83203125" defaultRowHeight="14" x14ac:dyDescent="0"/>
  <cols>
    <col min="1" max="1" width="27.83203125" customWidth="1"/>
    <col min="2" max="3" width="20.6640625" customWidth="1"/>
    <col min="4" max="4" width="35.1640625" customWidth="1"/>
    <col min="5" max="5" width="20.6640625" customWidth="1"/>
  </cols>
  <sheetData>
    <row r="1" spans="1:10" s="62" customFormat="1" ht="25" customHeight="1">
      <c r="A1" s="229" t="s">
        <v>101</v>
      </c>
      <c r="B1" s="230"/>
      <c r="C1" s="230"/>
      <c r="D1" s="230"/>
      <c r="E1" s="230"/>
    </row>
    <row r="2" spans="1:10">
      <c r="A2" s="14"/>
      <c r="B2" s="14"/>
      <c r="C2" s="14"/>
      <c r="D2" s="14"/>
      <c r="E2" s="14"/>
    </row>
    <row r="3" spans="1:10" ht="26">
      <c r="A3" s="19" t="s">
        <v>248</v>
      </c>
      <c r="B3" s="19" t="s">
        <v>246</v>
      </c>
      <c r="C3" s="19" t="s">
        <v>247</v>
      </c>
      <c r="D3" s="19" t="s">
        <v>46</v>
      </c>
      <c r="E3" s="19" t="s">
        <v>166</v>
      </c>
    </row>
    <row r="4" spans="1:10">
      <c r="A4" s="154" t="s">
        <v>6</v>
      </c>
      <c r="B4" s="155"/>
      <c r="C4" s="155"/>
      <c r="D4" s="155"/>
      <c r="E4" s="156"/>
    </row>
    <row r="5" spans="1:10">
      <c r="A5" s="157" t="s">
        <v>88</v>
      </c>
      <c r="B5" s="157" t="s">
        <v>89</v>
      </c>
      <c r="C5" s="157" t="s">
        <v>130</v>
      </c>
      <c r="D5" s="157" t="s">
        <v>90</v>
      </c>
      <c r="E5" s="157" t="s">
        <v>8</v>
      </c>
    </row>
    <row r="6" spans="1:10">
      <c r="A6" s="13" t="s">
        <v>307</v>
      </c>
      <c r="B6" s="37" t="s">
        <v>294</v>
      </c>
      <c r="C6" s="21" t="s">
        <v>133</v>
      </c>
      <c r="D6" s="15" t="s">
        <v>136</v>
      </c>
      <c r="E6" s="15" t="s">
        <v>167</v>
      </c>
    </row>
    <row r="7" spans="1:10">
      <c r="A7" s="13" t="s">
        <v>287</v>
      </c>
      <c r="B7" s="37" t="s">
        <v>286</v>
      </c>
      <c r="C7" s="21" t="s">
        <v>130</v>
      </c>
      <c r="D7" s="15" t="s">
        <v>140</v>
      </c>
      <c r="E7" s="15" t="s">
        <v>144</v>
      </c>
    </row>
    <row r="8" spans="1:10">
      <c r="A8" s="13"/>
      <c r="B8" s="37"/>
      <c r="C8" s="21"/>
      <c r="D8" s="15"/>
      <c r="E8" s="15"/>
    </row>
    <row r="9" spans="1:10">
      <c r="A9" s="13"/>
      <c r="B9" s="37"/>
      <c r="C9" s="21"/>
      <c r="D9" s="15"/>
      <c r="E9" s="15"/>
    </row>
    <row r="10" spans="1:10">
      <c r="A10" s="13"/>
      <c r="B10" s="37"/>
      <c r="C10" s="21"/>
      <c r="D10" s="15"/>
      <c r="E10" s="15"/>
    </row>
    <row r="11" spans="1:10">
      <c r="A11" s="13"/>
      <c r="B11" s="37"/>
      <c r="C11" s="21"/>
      <c r="D11" s="15"/>
      <c r="E11" s="15"/>
    </row>
    <row r="12" spans="1:10">
      <c r="A12" s="13"/>
      <c r="B12" s="37"/>
      <c r="C12" s="21"/>
      <c r="D12" s="15"/>
      <c r="E12" s="15"/>
    </row>
    <row r="13" spans="1:10">
      <c r="A13" s="13"/>
      <c r="B13" s="37"/>
      <c r="C13" s="21"/>
      <c r="D13" s="15"/>
      <c r="E13" s="15"/>
    </row>
    <row r="14" spans="1:10">
      <c r="A14" s="13"/>
      <c r="B14" s="37"/>
      <c r="C14" s="21"/>
      <c r="D14" s="15"/>
      <c r="E14" s="15"/>
    </row>
    <row r="15" spans="1:10">
      <c r="A15" s="48"/>
      <c r="B15" s="71"/>
      <c r="C15" s="21"/>
      <c r="D15" s="49"/>
      <c r="E15" s="15"/>
    </row>
    <row r="16" spans="1:10">
      <c r="A16" s="77" t="s">
        <v>9</v>
      </c>
      <c r="B16" s="22"/>
      <c r="C16" s="22"/>
      <c r="D16" s="22"/>
      <c r="E16" s="23"/>
      <c r="F16" s="153"/>
      <c r="G16" s="153"/>
      <c r="H16" s="153"/>
      <c r="I16" s="153"/>
      <c r="J16" s="153"/>
    </row>
  </sheetData>
  <mergeCells count="1">
    <mergeCell ref="A1:E1"/>
  </mergeCells>
  <phoneticPr fontId="21" type="noConversion"/>
  <dataValidations count="3">
    <dataValidation type="list" allowBlank="1" showInputMessage="1" showErrorMessage="1" sqref="C6:C15">
      <formula1>Location</formula1>
    </dataValidation>
    <dataValidation type="list" allowBlank="1" showInputMessage="1" showErrorMessage="1" sqref="D6:D15">
      <formula1>PartnerType</formula1>
    </dataValidation>
    <dataValidation type="list" allowBlank="1" showInputMessage="1" showErrorMessage="1" sqref="E6:E15">
      <formula1>Stage</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00"/>
  <sheetViews>
    <sheetView topLeftCell="A27" workbookViewId="0">
      <selection activeCell="E27" sqref="E27"/>
    </sheetView>
  </sheetViews>
  <sheetFormatPr baseColWidth="10" defaultColWidth="8.83203125" defaultRowHeight="13" x14ac:dyDescent="0"/>
  <cols>
    <col min="1" max="1" width="26.6640625" style="2" customWidth="1"/>
    <col min="2" max="2" width="5.6640625" style="2" customWidth="1"/>
    <col min="3" max="3" width="28.5" style="2" customWidth="1"/>
    <col min="4" max="4" width="5.6640625" style="2" customWidth="1"/>
    <col min="5" max="5" width="36.6640625" style="2" bestFit="1" customWidth="1"/>
    <col min="6" max="6" width="5.6640625" style="2" customWidth="1"/>
    <col min="7" max="7" width="35.5" style="2" customWidth="1"/>
    <col min="8" max="8" width="5.6640625" style="2" customWidth="1"/>
    <col min="9" max="9" width="43.1640625" style="2" bestFit="1" customWidth="1"/>
    <col min="10" max="10" width="5.6640625" style="2" customWidth="1"/>
    <col min="11" max="11" width="43.1640625" style="2" bestFit="1" customWidth="1"/>
    <col min="12" max="12" width="4.83203125" style="2" customWidth="1"/>
    <col min="13" max="13" width="26.6640625" style="2" customWidth="1"/>
    <col min="14" max="14" width="5.6640625" style="2" customWidth="1"/>
    <col min="15" max="15" width="51.33203125" style="2" bestFit="1" customWidth="1"/>
    <col min="16" max="16" width="5.6640625" style="2" customWidth="1"/>
    <col min="17" max="17" width="26.6640625" style="2" customWidth="1"/>
    <col min="18" max="18" width="5.6640625" style="2" customWidth="1"/>
    <col min="19" max="19" width="18" style="2" customWidth="1"/>
    <col min="20" max="20" width="18.5" style="2" bestFit="1" customWidth="1"/>
    <col min="21" max="21" width="27.6640625" style="2" bestFit="1" customWidth="1"/>
    <col min="22" max="22" width="30.5" style="2" bestFit="1" customWidth="1"/>
    <col min="23" max="23" width="24.5" style="2" bestFit="1" customWidth="1"/>
    <col min="24" max="24" width="29" style="2" bestFit="1" customWidth="1"/>
    <col min="25" max="25" width="25" style="2" bestFit="1" customWidth="1"/>
    <col min="26" max="26" width="29.5" style="2" bestFit="1" customWidth="1"/>
    <col min="27" max="27" width="23.33203125" style="2" bestFit="1" customWidth="1"/>
    <col min="28" max="28" width="20.5" style="2" bestFit="1" customWidth="1"/>
    <col min="29" max="29" width="29.5" style="2" bestFit="1" customWidth="1"/>
    <col min="30" max="30" width="20.6640625" style="2" bestFit="1" customWidth="1"/>
    <col min="31" max="31" width="27" style="2" bestFit="1" customWidth="1"/>
    <col min="32" max="32" width="27.83203125" style="2" bestFit="1" customWidth="1"/>
    <col min="33" max="33" width="25.1640625" style="2" bestFit="1" customWidth="1"/>
    <col min="34" max="34" width="34.1640625" style="2" bestFit="1" customWidth="1"/>
    <col min="35" max="35" width="25.33203125" style="2" bestFit="1" customWidth="1"/>
    <col min="36" max="36" width="31.5" style="2" bestFit="1" customWidth="1"/>
    <col min="37" max="37" width="27.1640625" style="2" bestFit="1" customWidth="1"/>
    <col min="38" max="38" width="28.33203125" style="2" bestFit="1" customWidth="1"/>
    <col min="39" max="39" width="26.5" style="2" bestFit="1" customWidth="1"/>
    <col min="40" max="40" width="28" style="2" bestFit="1" customWidth="1"/>
    <col min="41" max="41" width="22.1640625" style="2" bestFit="1" customWidth="1"/>
    <col min="42" max="42" width="22.33203125" style="2" bestFit="1" customWidth="1"/>
    <col min="43" max="43" width="25" style="2" bestFit="1" customWidth="1"/>
    <col min="44" max="44" width="31.6640625" style="2" bestFit="1" customWidth="1"/>
    <col min="45" max="45" width="32.83203125" style="2" bestFit="1" customWidth="1"/>
    <col min="46" max="46" width="31" style="2" bestFit="1" customWidth="1"/>
    <col min="47" max="47" width="32.5" style="2" bestFit="1" customWidth="1"/>
    <col min="48" max="48" width="26.6640625" style="2" bestFit="1" customWidth="1"/>
    <col min="49" max="49" width="26.83203125" style="2" bestFit="1" customWidth="1"/>
    <col min="50" max="50" width="29.5" style="2" bestFit="1" customWidth="1"/>
    <col min="51" max="16384" width="8.83203125" style="2"/>
  </cols>
  <sheetData>
    <row r="1" spans="1:50" s="17" customFormat="1">
      <c r="A1" s="17" t="s">
        <v>107</v>
      </c>
      <c r="C1" s="17" t="s">
        <v>249</v>
      </c>
      <c r="E1" s="17" t="s">
        <v>250</v>
      </c>
      <c r="G1" s="17" t="s">
        <v>251</v>
      </c>
      <c r="I1" s="17" t="s">
        <v>252</v>
      </c>
      <c r="K1" s="17" t="s">
        <v>253</v>
      </c>
      <c r="S1" s="17" t="s">
        <v>5</v>
      </c>
      <c r="T1" s="17" t="s">
        <v>187</v>
      </c>
      <c r="U1" s="17" t="s">
        <v>71</v>
      </c>
      <c r="V1" s="17" t="s">
        <v>55</v>
      </c>
      <c r="W1" s="17" t="s">
        <v>10</v>
      </c>
      <c r="X1" s="17" t="s">
        <v>11</v>
      </c>
      <c r="Y1" s="17" t="s">
        <v>12</v>
      </c>
      <c r="Z1" s="17" t="s">
        <v>13</v>
      </c>
      <c r="AA1" s="17" t="s">
        <v>15</v>
      </c>
      <c r="AB1" s="17" t="s">
        <v>16</v>
      </c>
      <c r="AC1" s="17" t="s">
        <v>17</v>
      </c>
      <c r="AD1" s="17" t="s">
        <v>18</v>
      </c>
      <c r="AE1" s="17" t="s">
        <v>19</v>
      </c>
      <c r="AF1" s="17" t="s">
        <v>20</v>
      </c>
      <c r="AG1" s="17" t="s">
        <v>21</v>
      </c>
      <c r="AH1" s="17" t="s">
        <v>22</v>
      </c>
      <c r="AI1" s="17" t="s">
        <v>23</v>
      </c>
      <c r="AJ1" s="17" t="s">
        <v>24</v>
      </c>
      <c r="AK1" s="17" t="s">
        <v>25</v>
      </c>
      <c r="AL1" s="17" t="s">
        <v>26</v>
      </c>
      <c r="AM1" s="17" t="s">
        <v>27</v>
      </c>
      <c r="AN1" s="17" t="s">
        <v>28</v>
      </c>
      <c r="AO1" s="17" t="s">
        <v>29</v>
      </c>
      <c r="AP1" s="17" t="s">
        <v>30</v>
      </c>
      <c r="AQ1" s="17" t="s">
        <v>12</v>
      </c>
      <c r="AR1" s="17" t="s">
        <v>31</v>
      </c>
      <c r="AS1" s="17" t="s">
        <v>32</v>
      </c>
      <c r="AT1" s="17" t="s">
        <v>33</v>
      </c>
      <c r="AU1" s="17" t="s">
        <v>34</v>
      </c>
      <c r="AV1" s="17" t="s">
        <v>35</v>
      </c>
      <c r="AW1" s="17" t="s">
        <v>36</v>
      </c>
      <c r="AX1" s="17" t="s">
        <v>13</v>
      </c>
    </row>
    <row r="2" spans="1:50">
      <c r="A2" s="16" t="s">
        <v>207</v>
      </c>
      <c r="C2" s="2" t="s">
        <v>77</v>
      </c>
      <c r="E2" s="2" t="s">
        <v>229</v>
      </c>
      <c r="G2" s="2" t="s">
        <v>199</v>
      </c>
      <c r="I2" s="2" t="s">
        <v>199</v>
      </c>
      <c r="K2" s="18" t="s">
        <v>200</v>
      </c>
      <c r="T2" s="2" t="b">
        <f>AND(LEFT('EVENT DELIVERY'!B7,2)="HU",OR(LEN('EVENT DELIVERY'!B7)=6,AND(LEN('EVENT DELIVERY'!B7)=7,MID('EVENT DELIVERY'!B7,4,1)=" ")))</f>
        <v>1</v>
      </c>
      <c r="U2" s="2" t="b">
        <f>AND(LEFT('PROJECT DELIVERY TEAM'!B7,2)="HU",OR(LEN('PROJECT DELIVERY TEAM'!B7)=6,AND(LEN('PROJECT DELIVERY TEAM'!B7)=7,MID('PROJECT DELIVERY TEAM'!B7,4,1)=" ")))</f>
        <v>0</v>
      </c>
      <c r="V2" s="2" t="b">
        <f>AND(LEFT('AUDIENCES &amp; PART... - BY TYPE'!B7,2)="HU",OR(LEN('AUDIENCES &amp; PART... - BY TYPE'!B7)=6,AND(LEN('AUDIENCES &amp; PART... - BY TYPE'!B7)=7,MID('AUDIENCES &amp; PART... - BY TYPE'!B7,4,1)=" ")))</f>
        <v>1</v>
      </c>
      <c r="W2" s="2" t="b">
        <f>AND(LEFT(PARTNERS!B6,2)="HU",OR(LEN(PARTNERS!B6)=6,AND(LEN(PARTNERS!B6)=7,MID(PARTNERS!B6,4,1)=" ")),PARTNERS!E6="New partner")</f>
        <v>0</v>
      </c>
      <c r="X2" s="2" t="b">
        <f>AND(LEFT(PARTNERS!B6,2)="HU",OR(LEN(PARTNERS!B6)=6,AND(LEN(PARTNERS!B6)=7,MID(PARTNERS!B6,4,1)=" ")),PARTNERS!E6="Existing partner")</f>
        <v>0</v>
      </c>
      <c r="Y2" s="2" t="b">
        <f>AND(NOT(AND(LEFT(PARTNERS!B6,2)="HU",OR(LEN(PARTNERS!B6)=6,AND(LEN(PARTNERS!B6)=7,MID(PARTNERS!B6,4,1)=" ")))),PARTNERS!E6="New partner")</f>
        <v>0</v>
      </c>
      <c r="Z2" s="2" t="b">
        <f>AND(NOT(AND(LEFT(PARTNERS!B6,2)="HU",OR(LEN(PARTNERS!B6)=6,AND(LEN(PARTNERS!B6)=7,MID(PARTNERS!B6,4,1)=" ")))),PARTNERS!E6="Existing partner")</f>
        <v>1</v>
      </c>
      <c r="AA2" s="2" t="b">
        <f>AND(PARTNERS!$C6="Hull",PARTNERS!$E6="New partner")</f>
        <v>0</v>
      </c>
      <c r="AB2" s="2" t="b">
        <f>AND(PARTNERS!$C6="East Riding of Yorkshire",PARTNERS!$E6="New partner")</f>
        <v>0</v>
      </c>
      <c r="AC2" s="2" t="b">
        <f>AND(PARTNERS!$C6="Elsewhere in Yorkshire &amp; Humber",PARTNERS!$E6="New partner")</f>
        <v>0</v>
      </c>
      <c r="AD2" s="2" t="b">
        <f>AND(PARTNERS!$C6="Elsewhere in the UK",PARTNERS!$E6="New partner")</f>
        <v>0</v>
      </c>
      <c r="AE2" s="2" t="b">
        <f>AND(PARTNERS!$C6="Outside UK",PARTNERS!$E6="New partner")</f>
        <v>0</v>
      </c>
      <c r="AF2" s="2" t="b">
        <f>AND(PARTNERS!$C6="Hull",PARTNERS!$E6="Existing partner")</f>
        <v>0</v>
      </c>
      <c r="AG2" s="2" t="b">
        <f>AND(PARTNERS!$C6="East Riding of Yorkshire",PARTNERS!$E6="Existing partner")</f>
        <v>0</v>
      </c>
      <c r="AH2" s="2" t="b">
        <f>AND(PARTNERS!$C6="Elsewhere in Yorkshire &amp; Humber",PARTNERS!$E6="Existing partner")</f>
        <v>0</v>
      </c>
      <c r="AI2" s="2" t="b">
        <f>AND(PARTNERS!$C6="Elsewhere in the UK",PARTNERS!$E6="Existing partner")</f>
        <v>1</v>
      </c>
      <c r="AJ2" s="2" t="b">
        <f>AND(PARTNERS!$C6="Outside UK",PARTNERS!$E6="Existing partner")</f>
        <v>0</v>
      </c>
      <c r="AK2" s="2" t="b">
        <f>AND(PARTNERS!$D6="Artistic partner",PARTNERS!$E6="New partner")</f>
        <v>0</v>
      </c>
      <c r="AL2" s="2" t="b">
        <f>AND(PARTNERS!$D6="Heritage partner",PARTNERS!$E6="New partner")</f>
        <v>0</v>
      </c>
      <c r="AM2" s="2" t="b">
        <f>AND(PARTNERS!$D6="Funder",PARTNERS!$E6="New partner")</f>
        <v>0</v>
      </c>
      <c r="AN2" s="2" t="b">
        <f>AND(PARTNERS!$D6="Public Service partner",PARTNERS!$E6="New partner")</f>
        <v>0</v>
      </c>
      <c r="AO2" s="2" t="b">
        <f>AND(PARTNERS!$D6="Voluntary Sector / Charity partner",PARTNERS!$E6="New partner")</f>
        <v>0</v>
      </c>
      <c r="AP2" s="2" t="b">
        <f>AND(PARTNERS!$D6="Education partner",PARTNERS!$E6="New partner")</f>
        <v>0</v>
      </c>
      <c r="AQ2" s="2" t="b">
        <f>AND(PARTNERS!$D6="Other",PARTNERS!$E6="New partner")</f>
        <v>0</v>
      </c>
      <c r="AR2" s="2" t="b">
        <f>AND(PARTNERS!$D6="Artistic partner",PARTNERS!$E6="Existing partner")</f>
        <v>1</v>
      </c>
      <c r="AS2" s="2" t="b">
        <f>AND(PARTNERS!$D6="Heritage partner",PARTNERS!$E6="Existing partner")</f>
        <v>0</v>
      </c>
      <c r="AT2" s="2" t="b">
        <f>AND(PARTNERS!$D6="Funder",PARTNERS!$E6="Existing partner")</f>
        <v>0</v>
      </c>
      <c r="AU2" s="2" t="b">
        <f>AND(PARTNERS!$D6="Public Service partner",PARTNERS!$E6="Existing partner")</f>
        <v>0</v>
      </c>
      <c r="AV2" s="2" t="b">
        <f>AND(PARTNERS!$D6="Voluntary Sector / Charity partner",PARTNERS!$E6="Existing partner")</f>
        <v>0</v>
      </c>
      <c r="AW2" s="2" t="b">
        <f>AND(PARTNERS!$D6="Education partner",PARTNERS!$E6="Existing partner")</f>
        <v>0</v>
      </c>
      <c r="AX2" s="2" t="b">
        <f>AND(PARTNERS!$D6="Other",PARTNERS!$E6="Existing partner")</f>
        <v>0</v>
      </c>
    </row>
    <row r="3" spans="1:50">
      <c r="A3" s="16" t="s">
        <v>169</v>
      </c>
      <c r="C3" s="2" t="s">
        <v>76</v>
      </c>
      <c r="E3" s="2" t="s">
        <v>232</v>
      </c>
      <c r="G3" s="2" t="s">
        <v>201</v>
      </c>
      <c r="K3" s="18" t="s">
        <v>202</v>
      </c>
      <c r="T3" s="2" t="b">
        <f>AND(LEFT('EVENT DELIVERY'!B8,2)="HU",OR(LEN('EVENT DELIVERY'!B8)=6,AND(LEN('EVENT DELIVERY'!B8)=7,MID('EVENT DELIVERY'!B8,4,1)=" ")))</f>
        <v>1</v>
      </c>
      <c r="U3" s="2" t="b">
        <f>AND(LEFT('PROJECT DELIVERY TEAM'!B8,2)="HU",OR(LEN('PROJECT DELIVERY TEAM'!B8)=6,AND(LEN('PROJECT DELIVERY TEAM'!B8)=7,MID('PROJECT DELIVERY TEAM'!B8,4,1)=" ")))</f>
        <v>0</v>
      </c>
      <c r="V3" s="2" t="b">
        <f>AND(LEFT('AUDIENCES &amp; PART... - BY TYPE'!B8,2)="HU",OR(LEN('AUDIENCES &amp; PART... - BY TYPE'!B8)=6,AND(LEN('AUDIENCES &amp; PART... - BY TYPE'!B8)=7,MID('AUDIENCES &amp; PART... - BY TYPE'!B8,4,1)=" ")))</f>
        <v>1</v>
      </c>
      <c r="W3" s="2" t="b">
        <f>AND(LEFT(PARTNERS!B7,2)="HU",OR(LEN(PARTNERS!B7)=6,AND(LEN(PARTNERS!B7)=7,MID(PARTNERS!B7,4,1)=" ")),PARTNERS!E7="New partner")</f>
        <v>1</v>
      </c>
      <c r="X3" s="2" t="b">
        <f>AND(LEFT(PARTNERS!B7,2)="HU",OR(LEN(PARTNERS!B7)=6,AND(LEN(PARTNERS!B7)=7,MID(PARTNERS!B7,4,1)=" ")),PARTNERS!E7="Existing partner")</f>
        <v>0</v>
      </c>
      <c r="Y3" s="2" t="b">
        <f>AND(NOT(AND(LEFT(PARTNERS!B7,2)="HU",OR(LEN(PARTNERS!B7)=6,AND(LEN(PARTNERS!B7)=7,MID(PARTNERS!B7,4,1)=" ")))),PARTNERS!E7="New partner")</f>
        <v>0</v>
      </c>
      <c r="Z3" s="2" t="b">
        <f>AND(NOT(AND(LEFT(PARTNERS!B7,2)="HU",OR(LEN(PARTNERS!B7)=6,AND(LEN(PARTNERS!B7)=7,MID(PARTNERS!B7,4,1)=" ")))),PARTNERS!E7="Existing partner")</f>
        <v>0</v>
      </c>
      <c r="AA3" s="2" t="b">
        <f>AND(PARTNERS!$C7="Hull",PARTNERS!$E7="New partner")</f>
        <v>1</v>
      </c>
      <c r="AB3" s="2" t="b">
        <f>AND(PARTNERS!$C7="East Riding of Yorkshire",PARTNERS!$E7="New partner")</f>
        <v>0</v>
      </c>
      <c r="AC3" s="2" t="b">
        <f>AND(PARTNERS!$C7="Elsewhere in Yorkshire &amp; Humber",PARTNERS!$E7="New partner")</f>
        <v>0</v>
      </c>
      <c r="AD3" s="2" t="b">
        <f>AND(PARTNERS!$C7="Elsewhere in the UK",PARTNERS!$E7="New partner")</f>
        <v>0</v>
      </c>
      <c r="AE3" s="2" t="b">
        <f>AND(PARTNERS!$C7="Outside UK",PARTNERS!$E7="New partner")</f>
        <v>0</v>
      </c>
      <c r="AF3" s="2" t="b">
        <f>AND(PARTNERS!$C7="Hull",PARTNERS!$E7="Existing partner")</f>
        <v>0</v>
      </c>
      <c r="AG3" s="2" t="b">
        <f>AND(PARTNERS!$C7="East Riding of Yorkshire",PARTNERS!$E7="Existing partner")</f>
        <v>0</v>
      </c>
      <c r="AH3" s="2" t="b">
        <f>AND(PARTNERS!$C7="Elsewhere in Yorkshire &amp; Humber",PARTNERS!$E7="Existing partner")</f>
        <v>0</v>
      </c>
      <c r="AI3" s="2" t="b">
        <f>AND(PARTNERS!$C7="Elsewhere in the UK",PARTNERS!$E7="Existing partner")</f>
        <v>0</v>
      </c>
      <c r="AJ3" s="2" t="b">
        <f>AND(PARTNERS!$C7="Outside UK",PARTNERS!$E7="Existing partner")</f>
        <v>0</v>
      </c>
      <c r="AK3" s="2" t="b">
        <f>AND(PARTNERS!$D7="Artistic partner",PARTNERS!$E7="New partner")</f>
        <v>0</v>
      </c>
      <c r="AL3" s="2" t="b">
        <f>AND(PARTNERS!$D7="Heritage partner",PARTNERS!$E7="New partner")</f>
        <v>0</v>
      </c>
      <c r="AM3" s="2" t="b">
        <f>AND(PARTNERS!$D7="Funder",PARTNERS!$E7="New partner")</f>
        <v>0</v>
      </c>
      <c r="AN3" s="2" t="b">
        <f>AND(PARTNERS!$D7="Public Service partner",PARTNERS!$E7="New partner")</f>
        <v>0</v>
      </c>
      <c r="AO3" s="2" t="b">
        <f>AND(PARTNERS!$D7="Voluntary Sector / Charity partner",PARTNERS!$E7="New partner")</f>
        <v>0</v>
      </c>
      <c r="AP3" s="2" t="b">
        <f>AND(PARTNERS!$D7="Education partner",PARTNERS!$E7="New partner")</f>
        <v>1</v>
      </c>
      <c r="AQ3" s="2" t="b">
        <f>AND(PARTNERS!$D7="Other",PARTNERS!$E7="New partner")</f>
        <v>0</v>
      </c>
      <c r="AR3" s="2" t="b">
        <f>AND(PARTNERS!$D7="Artistic partner",PARTNERS!$E7="Existing partner")</f>
        <v>0</v>
      </c>
      <c r="AS3" s="2" t="b">
        <f>AND(PARTNERS!$D7="Heritage partner",PARTNERS!$E7="Existing partner")</f>
        <v>0</v>
      </c>
      <c r="AT3" s="2" t="b">
        <f>AND(PARTNERS!$D7="Funder",PARTNERS!$E7="Existing partner")</f>
        <v>0</v>
      </c>
      <c r="AU3" s="2" t="b">
        <f>AND(PARTNERS!$D7="Public Service partner",PARTNERS!$E7="Existing partner")</f>
        <v>0</v>
      </c>
      <c r="AV3" s="2" t="b">
        <f>AND(PARTNERS!$D7="Voluntary Sector / Charity partner",PARTNERS!$E7="Existing partner")</f>
        <v>0</v>
      </c>
      <c r="AW3" s="2" t="b">
        <f>AND(PARTNERS!$D7="Education partner",PARTNERS!$E7="Existing partner")</f>
        <v>0</v>
      </c>
      <c r="AX3" s="2" t="b">
        <f>AND(PARTNERS!$D7="Other",PARTNERS!$E7="Existing partner")</f>
        <v>0</v>
      </c>
    </row>
    <row r="4" spans="1:50">
      <c r="A4" s="16" t="s">
        <v>212</v>
      </c>
      <c r="C4" s="2" t="s">
        <v>257</v>
      </c>
      <c r="E4" s="2" t="s">
        <v>234</v>
      </c>
      <c r="G4" s="2" t="s">
        <v>203</v>
      </c>
      <c r="K4" s="18" t="s">
        <v>204</v>
      </c>
      <c r="T4" s="2" t="b">
        <f>AND(LEFT('EVENT DELIVERY'!B9,2)="HU",OR(LEN('EVENT DELIVERY'!B9)=6,AND(LEN('EVENT DELIVERY'!B9)=7,MID('EVENT DELIVERY'!B9,4,1)=" ")))</f>
        <v>1</v>
      </c>
      <c r="U4" s="2" t="b">
        <f>AND(LEFT('PROJECT DELIVERY TEAM'!B9,2)="HU",OR(LEN('PROJECT DELIVERY TEAM'!B9)=6,AND(LEN('PROJECT DELIVERY TEAM'!B9)=7,MID('PROJECT DELIVERY TEAM'!B9,4,1)=" ")))</f>
        <v>0</v>
      </c>
      <c r="V4" s="2" t="b">
        <f>AND(LEFT('AUDIENCES &amp; PART... - BY TYPE'!B9,2)="HU",OR(LEN('AUDIENCES &amp; PART... - BY TYPE'!B9)=6,AND(LEN('AUDIENCES &amp; PART... - BY TYPE'!B9)=7,MID('AUDIENCES &amp; PART... - BY TYPE'!B9,4,1)=" ")))</f>
        <v>1</v>
      </c>
      <c r="W4" s="2" t="b">
        <f>AND(LEFT(PARTNERS!B8,2)="HU",OR(LEN(PARTNERS!B8)=6,AND(LEN(PARTNERS!B8)=7,MID(PARTNERS!B8,4,1)=" ")),PARTNERS!E8="New partner")</f>
        <v>0</v>
      </c>
      <c r="X4" s="2" t="b">
        <f>AND(LEFT(PARTNERS!B8,2)="HU",OR(LEN(PARTNERS!B8)=6,AND(LEN(PARTNERS!B8)=7,MID(PARTNERS!B8,4,1)=" ")),PARTNERS!E8="Existing partner")</f>
        <v>0</v>
      </c>
      <c r="Y4" s="2" t="b">
        <f>AND(NOT(AND(LEFT(PARTNERS!B8,2)="HU",OR(LEN(PARTNERS!B8)=6,AND(LEN(PARTNERS!B8)=7,MID(PARTNERS!B8,4,1)=" ")))),PARTNERS!E8="New partner")</f>
        <v>0</v>
      </c>
      <c r="Z4" s="2" t="b">
        <f>AND(NOT(AND(LEFT(PARTNERS!B8,2)="HU",OR(LEN(PARTNERS!B8)=6,AND(LEN(PARTNERS!B8)=7,MID(PARTNERS!B8,4,1)=" ")))),PARTNERS!E8="Existing partner")</f>
        <v>0</v>
      </c>
      <c r="AA4" s="2" t="b">
        <f>AND(PARTNERS!$C8="Hull",PARTNERS!$E8="New partner")</f>
        <v>0</v>
      </c>
      <c r="AB4" s="2" t="b">
        <f>AND(PARTNERS!$C8="East Riding of Yorkshire",PARTNERS!$E8="New partner")</f>
        <v>0</v>
      </c>
      <c r="AC4" s="2" t="b">
        <f>AND(PARTNERS!$C8="Elsewhere in Yorkshire &amp; Humber",PARTNERS!$E8="New partner")</f>
        <v>0</v>
      </c>
      <c r="AD4" s="2" t="b">
        <f>AND(PARTNERS!$C8="Elsewhere in the UK",PARTNERS!$E8="New partner")</f>
        <v>0</v>
      </c>
      <c r="AE4" s="2" t="b">
        <f>AND(PARTNERS!$C8="Outside UK",PARTNERS!$E8="New partner")</f>
        <v>0</v>
      </c>
      <c r="AF4" s="2" t="b">
        <f>AND(PARTNERS!$C8="Hull",PARTNERS!$E8="Existing partner")</f>
        <v>0</v>
      </c>
      <c r="AG4" s="2" t="b">
        <f>AND(PARTNERS!$C8="East Riding of Yorkshire",PARTNERS!$E8="Existing partner")</f>
        <v>0</v>
      </c>
      <c r="AH4" s="2" t="b">
        <f>AND(PARTNERS!$C8="Elsewhere in Yorkshire &amp; Humber",PARTNERS!$E8="Existing partner")</f>
        <v>0</v>
      </c>
      <c r="AI4" s="2" t="b">
        <f>AND(PARTNERS!$C8="Elsewhere in the UK",PARTNERS!$E8="Existing partner")</f>
        <v>0</v>
      </c>
      <c r="AJ4" s="2" t="b">
        <f>AND(PARTNERS!$C8="Outside UK",PARTNERS!$E8="Existing partner")</f>
        <v>0</v>
      </c>
      <c r="AK4" s="2" t="b">
        <f>AND(PARTNERS!$D8="Artistic partner",PARTNERS!$E8="New partner")</f>
        <v>0</v>
      </c>
      <c r="AL4" s="2" t="b">
        <f>AND(PARTNERS!$D8="Heritage partner",PARTNERS!$E8="New partner")</f>
        <v>0</v>
      </c>
      <c r="AM4" s="2" t="b">
        <f>AND(PARTNERS!$D8="Funder",PARTNERS!$E8="New partner")</f>
        <v>0</v>
      </c>
      <c r="AN4" s="2" t="b">
        <f>AND(PARTNERS!$D8="Public Service partner",PARTNERS!$E8="New partner")</f>
        <v>0</v>
      </c>
      <c r="AO4" s="2" t="b">
        <f>AND(PARTNERS!$D8="Voluntary Sector / Charity partner",PARTNERS!$E8="New partner")</f>
        <v>0</v>
      </c>
      <c r="AP4" s="2" t="b">
        <f>AND(PARTNERS!$D8="Education partner",PARTNERS!$E8="New partner")</f>
        <v>0</v>
      </c>
      <c r="AQ4" s="2" t="b">
        <f>AND(PARTNERS!$D8="Other",PARTNERS!$E8="New partner")</f>
        <v>0</v>
      </c>
      <c r="AR4" s="2" t="b">
        <f>AND(PARTNERS!$D8="Artistic partner",PARTNERS!$E8="Existing partner")</f>
        <v>0</v>
      </c>
      <c r="AS4" s="2" t="b">
        <f>AND(PARTNERS!$D8="Heritage partner",PARTNERS!$E8="Existing partner")</f>
        <v>0</v>
      </c>
      <c r="AT4" s="2" t="b">
        <f>AND(PARTNERS!$D8="Funder",PARTNERS!$E8="Existing partner")</f>
        <v>0</v>
      </c>
      <c r="AU4" s="2" t="b">
        <f>AND(PARTNERS!$D8="Public Service partner",PARTNERS!$E8="Existing partner")</f>
        <v>0</v>
      </c>
      <c r="AV4" s="2" t="b">
        <f>AND(PARTNERS!$D8="Voluntary Sector / Charity partner",PARTNERS!$E8="Existing partner")</f>
        <v>0</v>
      </c>
      <c r="AW4" s="2" t="b">
        <f>AND(PARTNERS!$D8="Education partner",PARTNERS!$E8="Existing partner")</f>
        <v>0</v>
      </c>
      <c r="AX4" s="2" t="b">
        <f>AND(PARTNERS!$D8="Other",PARTNERS!$E8="Existing partner")</f>
        <v>0</v>
      </c>
    </row>
    <row r="5" spans="1:50">
      <c r="A5" s="16" t="s">
        <v>215</v>
      </c>
      <c r="C5" s="2" t="s">
        <v>258</v>
      </c>
      <c r="E5" s="2" t="s">
        <v>236</v>
      </c>
      <c r="K5" s="18" t="s">
        <v>206</v>
      </c>
      <c r="T5" s="2" t="b">
        <f>AND(LEFT('EVENT DELIVERY'!B10,2)="HU",OR(LEN('EVENT DELIVERY'!B10)=6,AND(LEN('EVENT DELIVERY'!B10)=7,MID('EVENT DELIVERY'!B10,4,1)=" ")))</f>
        <v>1</v>
      </c>
      <c r="U5" s="2" t="b">
        <f>AND(LEFT('PROJECT DELIVERY TEAM'!B10,2)="HU",OR(LEN('PROJECT DELIVERY TEAM'!B10)=6,AND(LEN('PROJECT DELIVERY TEAM'!B10)=7,MID('PROJECT DELIVERY TEAM'!B10,4,1)=" ")))</f>
        <v>0</v>
      </c>
      <c r="V5" s="2" t="b">
        <f>AND(LEFT('AUDIENCES &amp; PART... - BY TYPE'!B10,2)="HU",OR(LEN('AUDIENCES &amp; PART... - BY TYPE'!B10)=6,AND(LEN('AUDIENCES &amp; PART... - BY TYPE'!B10)=7,MID('AUDIENCES &amp; PART... - BY TYPE'!B10,4,1)=" ")))</f>
        <v>1</v>
      </c>
      <c r="W5" s="2" t="b">
        <f>AND(LEFT(PARTNERS!B9,2)="HU",OR(LEN(PARTNERS!B9)=6,AND(LEN(PARTNERS!B9)=7,MID(PARTNERS!B9,4,1)=" ")),PARTNERS!E9="New partner")</f>
        <v>0</v>
      </c>
      <c r="X5" s="2" t="b">
        <f>AND(LEFT(PARTNERS!B9,2)="HU",OR(LEN(PARTNERS!B9)=6,AND(LEN(PARTNERS!B9)=7,MID(PARTNERS!B9,4,1)=" ")),PARTNERS!E9="Existing partner")</f>
        <v>0</v>
      </c>
      <c r="Y5" s="2" t="b">
        <f>AND(NOT(AND(LEFT(PARTNERS!B9,2)="HU",OR(LEN(PARTNERS!B9)=6,AND(LEN(PARTNERS!B9)=7,MID(PARTNERS!B9,4,1)=" ")))),PARTNERS!E9="New partner")</f>
        <v>0</v>
      </c>
      <c r="Z5" s="2" t="b">
        <f>AND(NOT(AND(LEFT(PARTNERS!B9,2)="HU",OR(LEN(PARTNERS!B9)=6,AND(LEN(PARTNERS!B9)=7,MID(PARTNERS!B9,4,1)=" ")))),PARTNERS!E9="Existing partner")</f>
        <v>0</v>
      </c>
      <c r="AA5" s="2" t="b">
        <f>AND(PARTNERS!$C9="Hull",PARTNERS!$E9="New partner")</f>
        <v>0</v>
      </c>
      <c r="AB5" s="2" t="b">
        <f>AND(PARTNERS!$C9="East Riding of Yorkshire",PARTNERS!$E9="New partner")</f>
        <v>0</v>
      </c>
      <c r="AC5" s="2" t="b">
        <f>AND(PARTNERS!$C9="Elsewhere in Yorkshire &amp; Humber",PARTNERS!$E9="New partner")</f>
        <v>0</v>
      </c>
      <c r="AD5" s="2" t="b">
        <f>AND(PARTNERS!$C9="Elsewhere in the UK",PARTNERS!$E9="New partner")</f>
        <v>0</v>
      </c>
      <c r="AE5" s="2" t="b">
        <f>AND(PARTNERS!$C9="Outside UK",PARTNERS!$E9="New partner")</f>
        <v>0</v>
      </c>
      <c r="AF5" s="2" t="b">
        <f>AND(PARTNERS!$C9="Hull",PARTNERS!$E9="Existing partner")</f>
        <v>0</v>
      </c>
      <c r="AG5" s="2" t="b">
        <f>AND(PARTNERS!$C9="East Riding of Yorkshire",PARTNERS!$E9="Existing partner")</f>
        <v>0</v>
      </c>
      <c r="AH5" s="2" t="b">
        <f>AND(PARTNERS!$C9="Elsewhere in Yorkshire &amp; Humber",PARTNERS!$E9="Existing partner")</f>
        <v>0</v>
      </c>
      <c r="AI5" s="2" t="b">
        <f>AND(PARTNERS!$C9="Elsewhere in the UK",PARTNERS!$E9="Existing partner")</f>
        <v>0</v>
      </c>
      <c r="AJ5" s="2" t="b">
        <f>AND(PARTNERS!$C9="Outside UK",PARTNERS!$E9="Existing partner")</f>
        <v>0</v>
      </c>
      <c r="AK5" s="2" t="b">
        <f>AND(PARTNERS!$D9="Artistic partner",PARTNERS!$E9="New partner")</f>
        <v>0</v>
      </c>
      <c r="AL5" s="2" t="b">
        <f>AND(PARTNERS!$D9="Heritage partner",PARTNERS!$E9="New partner")</f>
        <v>0</v>
      </c>
      <c r="AM5" s="2" t="b">
        <f>AND(PARTNERS!$D9="Funder",PARTNERS!$E9="New partner")</f>
        <v>0</v>
      </c>
      <c r="AN5" s="2" t="b">
        <f>AND(PARTNERS!$D9="Public Service partner",PARTNERS!$E9="New partner")</f>
        <v>0</v>
      </c>
      <c r="AO5" s="2" t="b">
        <f>AND(PARTNERS!$D9="Voluntary Sector / Charity partner",PARTNERS!$E9="New partner")</f>
        <v>0</v>
      </c>
      <c r="AP5" s="2" t="b">
        <f>AND(PARTNERS!$D9="Education partner",PARTNERS!$E9="New partner")</f>
        <v>0</v>
      </c>
      <c r="AQ5" s="2" t="b">
        <f>AND(PARTNERS!$D9="Other",PARTNERS!$E9="New partner")</f>
        <v>0</v>
      </c>
      <c r="AR5" s="2" t="b">
        <f>AND(PARTNERS!$D9="Artistic partner",PARTNERS!$E9="Existing partner")</f>
        <v>0</v>
      </c>
      <c r="AS5" s="2" t="b">
        <f>AND(PARTNERS!$D9="Heritage partner",PARTNERS!$E9="Existing partner")</f>
        <v>0</v>
      </c>
      <c r="AT5" s="2" t="b">
        <f>AND(PARTNERS!$D9="Funder",PARTNERS!$E9="Existing partner")</f>
        <v>0</v>
      </c>
      <c r="AU5" s="2" t="b">
        <f>AND(PARTNERS!$D9="Public Service partner",PARTNERS!$E9="Existing partner")</f>
        <v>0</v>
      </c>
      <c r="AV5" s="2" t="b">
        <f>AND(PARTNERS!$D9="Voluntary Sector / Charity partner",PARTNERS!$E9="Existing partner")</f>
        <v>0</v>
      </c>
      <c r="AW5" s="2" t="b">
        <f>AND(PARTNERS!$D9="Education partner",PARTNERS!$E9="Existing partner")</f>
        <v>0</v>
      </c>
      <c r="AX5" s="2" t="b">
        <f>AND(PARTNERS!$D9="Other",PARTNERS!$E9="Existing partner")</f>
        <v>0</v>
      </c>
    </row>
    <row r="6" spans="1:50">
      <c r="A6" s="16" t="s">
        <v>170</v>
      </c>
      <c r="C6" s="2" t="s">
        <v>78</v>
      </c>
      <c r="E6" s="2" t="s">
        <v>203</v>
      </c>
      <c r="K6" s="18" t="s">
        <v>208</v>
      </c>
      <c r="T6" s="2" t="b">
        <f>AND(LEFT('EVENT DELIVERY'!B11,2)="HU",OR(LEN('EVENT DELIVERY'!B11)=6,AND(LEN('EVENT DELIVERY'!B11)=7,MID('EVENT DELIVERY'!B11,4,1)=" ")))</f>
        <v>1</v>
      </c>
      <c r="U6" s="2" t="b">
        <f>AND(LEFT('PROJECT DELIVERY TEAM'!B11,2)="HU",OR(LEN('PROJECT DELIVERY TEAM'!B11)=6,AND(LEN('PROJECT DELIVERY TEAM'!B11)=7,MID('PROJECT DELIVERY TEAM'!B11,4,1)=" ")))</f>
        <v>0</v>
      </c>
      <c r="V6" s="2" t="b">
        <f>AND(LEFT('AUDIENCES &amp; PART... - BY TYPE'!B11,2)="HU",OR(LEN('AUDIENCES &amp; PART... - BY TYPE'!B11)=6,AND(LEN('AUDIENCES &amp; PART... - BY TYPE'!B11)=7,MID('AUDIENCES &amp; PART... - BY TYPE'!B11,4,1)=" ")))</f>
        <v>1</v>
      </c>
      <c r="W6" s="2" t="b">
        <f>AND(LEFT(PARTNERS!B10,2)="HU",OR(LEN(PARTNERS!B10)=6,AND(LEN(PARTNERS!B10)=7,MID(PARTNERS!B10,4,1)=" ")),PARTNERS!E10="New partner")</f>
        <v>0</v>
      </c>
      <c r="X6" s="2" t="b">
        <f>AND(LEFT(PARTNERS!B10,2)="HU",OR(LEN(PARTNERS!B10)=6,AND(LEN(PARTNERS!B10)=7,MID(PARTNERS!B10,4,1)=" ")),PARTNERS!E10="Existing partner")</f>
        <v>0</v>
      </c>
      <c r="Y6" s="2" t="b">
        <f>AND(NOT(AND(LEFT(PARTNERS!B10,2)="HU",OR(LEN(PARTNERS!B10)=6,AND(LEN(PARTNERS!B10)=7,MID(PARTNERS!B10,4,1)=" ")))),PARTNERS!E10="New partner")</f>
        <v>0</v>
      </c>
      <c r="Z6" s="2" t="b">
        <f>AND(NOT(AND(LEFT(PARTNERS!B10,2)="HU",OR(LEN(PARTNERS!B10)=6,AND(LEN(PARTNERS!B10)=7,MID(PARTNERS!B10,4,1)=" ")))),PARTNERS!E10="Existing partner")</f>
        <v>0</v>
      </c>
      <c r="AA6" s="2" t="b">
        <f>AND(PARTNERS!$C10="Hull",PARTNERS!$E10="New partner")</f>
        <v>0</v>
      </c>
      <c r="AB6" s="2" t="b">
        <f>AND(PARTNERS!$C10="East Riding of Yorkshire",PARTNERS!$E10="New partner")</f>
        <v>0</v>
      </c>
      <c r="AC6" s="2" t="b">
        <f>AND(PARTNERS!$C10="Elsewhere in Yorkshire &amp; Humber",PARTNERS!$E10="New partner")</f>
        <v>0</v>
      </c>
      <c r="AD6" s="2" t="b">
        <f>AND(PARTNERS!$C10="Elsewhere in the UK",PARTNERS!$E10="New partner")</f>
        <v>0</v>
      </c>
      <c r="AE6" s="2" t="b">
        <f>AND(PARTNERS!$C10="Outside UK",PARTNERS!$E10="New partner")</f>
        <v>0</v>
      </c>
      <c r="AF6" s="2" t="b">
        <f>AND(PARTNERS!$C10="Hull",PARTNERS!$E10="Existing partner")</f>
        <v>0</v>
      </c>
      <c r="AG6" s="2" t="b">
        <f>AND(PARTNERS!$C10="East Riding of Yorkshire",PARTNERS!$E10="Existing partner")</f>
        <v>0</v>
      </c>
      <c r="AH6" s="2" t="b">
        <f>AND(PARTNERS!$C10="Elsewhere in Yorkshire &amp; Humber",PARTNERS!$E10="Existing partner")</f>
        <v>0</v>
      </c>
      <c r="AI6" s="2" t="b">
        <f>AND(PARTNERS!$C10="Elsewhere in the UK",PARTNERS!$E10="Existing partner")</f>
        <v>0</v>
      </c>
      <c r="AJ6" s="2" t="b">
        <f>AND(PARTNERS!$C10="Outside UK",PARTNERS!$E10="Existing partner")</f>
        <v>0</v>
      </c>
      <c r="AK6" s="2" t="b">
        <f>AND(PARTNERS!$D10="Artistic partner",PARTNERS!$E10="New partner")</f>
        <v>0</v>
      </c>
      <c r="AL6" s="2" t="b">
        <f>AND(PARTNERS!$D10="Heritage partner",PARTNERS!$E10="New partner")</f>
        <v>0</v>
      </c>
      <c r="AM6" s="2" t="b">
        <f>AND(PARTNERS!$D10="Funder",PARTNERS!$E10="New partner")</f>
        <v>0</v>
      </c>
      <c r="AN6" s="2" t="b">
        <f>AND(PARTNERS!$D10="Public Service partner",PARTNERS!$E10="New partner")</f>
        <v>0</v>
      </c>
      <c r="AO6" s="2" t="b">
        <f>AND(PARTNERS!$D10="Voluntary Sector / Charity partner",PARTNERS!$E10="New partner")</f>
        <v>0</v>
      </c>
      <c r="AP6" s="2" t="b">
        <f>AND(PARTNERS!$D10="Education partner",PARTNERS!$E10="New partner")</f>
        <v>0</v>
      </c>
      <c r="AQ6" s="2" t="b">
        <f>AND(PARTNERS!$D10="Other",PARTNERS!$E10="New partner")</f>
        <v>0</v>
      </c>
      <c r="AR6" s="2" t="b">
        <f>AND(PARTNERS!$D10="Artistic partner",PARTNERS!$E10="Existing partner")</f>
        <v>0</v>
      </c>
      <c r="AS6" s="2" t="b">
        <f>AND(PARTNERS!$D10="Heritage partner",PARTNERS!$E10="Existing partner")</f>
        <v>0</v>
      </c>
      <c r="AT6" s="2" t="b">
        <f>AND(PARTNERS!$D10="Funder",PARTNERS!$E10="Existing partner")</f>
        <v>0</v>
      </c>
      <c r="AU6" s="2" t="b">
        <f>AND(PARTNERS!$D10="Public Service partner",PARTNERS!$E10="Existing partner")</f>
        <v>0</v>
      </c>
      <c r="AV6" s="2" t="b">
        <f>AND(PARTNERS!$D10="Voluntary Sector / Charity partner",PARTNERS!$E10="Existing partner")</f>
        <v>0</v>
      </c>
      <c r="AW6" s="2" t="b">
        <f>AND(PARTNERS!$D10="Education partner",PARTNERS!$E10="Existing partner")</f>
        <v>0</v>
      </c>
      <c r="AX6" s="2" t="b">
        <f>AND(PARTNERS!$D10="Other",PARTNERS!$E10="Existing partner")</f>
        <v>0</v>
      </c>
    </row>
    <row r="7" spans="1:50">
      <c r="A7" s="16" t="s">
        <v>171</v>
      </c>
      <c r="K7" s="18" t="s">
        <v>210</v>
      </c>
      <c r="T7" s="2" t="b">
        <f>AND(LEFT('EVENT DELIVERY'!B12,2)="HU",OR(LEN('EVENT DELIVERY'!B12)=6,AND(LEN('EVENT DELIVERY'!B12)=7,MID('EVENT DELIVERY'!B12,4,1)=" ")))</f>
        <v>0</v>
      </c>
      <c r="U7" s="2" t="b">
        <f>AND(LEFT('PROJECT DELIVERY TEAM'!B12,2)="HU",OR(LEN('PROJECT DELIVERY TEAM'!B12)=6,AND(LEN('PROJECT DELIVERY TEAM'!B12)=7,MID('PROJECT DELIVERY TEAM'!B12,4,1)=" ")))</f>
        <v>0</v>
      </c>
      <c r="V7" s="2" t="b">
        <f>AND(LEFT('AUDIENCES &amp; PART... - BY TYPE'!B12,2)="HU",OR(LEN('AUDIENCES &amp; PART... - BY TYPE'!B12)=6,AND(LEN('AUDIENCES &amp; PART... - BY TYPE'!B12)=7,MID('AUDIENCES &amp; PART... - BY TYPE'!B12,4,1)=" ")))</f>
        <v>1</v>
      </c>
      <c r="W7" s="2" t="b">
        <f>AND(LEFT(PARTNERS!B11,2)="HU",OR(LEN(PARTNERS!B11)=6,AND(LEN(PARTNERS!B11)=7,MID(PARTNERS!B11,4,1)=" ")),PARTNERS!E11="New partner")</f>
        <v>0</v>
      </c>
      <c r="X7" s="2" t="b">
        <f>AND(LEFT(PARTNERS!B11,2)="HU",OR(LEN(PARTNERS!B11)=6,AND(LEN(PARTNERS!B11)=7,MID(PARTNERS!B11,4,1)=" ")),PARTNERS!E11="Existing partner")</f>
        <v>0</v>
      </c>
      <c r="Y7" s="2" t="b">
        <f>AND(NOT(AND(LEFT(PARTNERS!B11,2)="HU",OR(LEN(PARTNERS!B11)=6,AND(LEN(PARTNERS!B11)=7,MID(PARTNERS!B11,4,1)=" ")))),PARTNERS!E11="New partner")</f>
        <v>0</v>
      </c>
      <c r="Z7" s="2" t="b">
        <f>AND(NOT(AND(LEFT(PARTNERS!B11,2)="HU",OR(LEN(PARTNERS!B11)=6,AND(LEN(PARTNERS!B11)=7,MID(PARTNERS!B11,4,1)=" ")))),PARTNERS!E11="Existing partner")</f>
        <v>0</v>
      </c>
      <c r="AA7" s="2" t="b">
        <f>AND(PARTNERS!$C11="Hull",PARTNERS!$E11="New partner")</f>
        <v>0</v>
      </c>
      <c r="AB7" s="2" t="b">
        <f>AND(PARTNERS!$C11="East Riding of Yorkshire",PARTNERS!$E11="New partner")</f>
        <v>0</v>
      </c>
      <c r="AC7" s="2" t="b">
        <f>AND(PARTNERS!$C11="Elsewhere in Yorkshire &amp; Humber",PARTNERS!$E11="New partner")</f>
        <v>0</v>
      </c>
      <c r="AD7" s="2" t="b">
        <f>AND(PARTNERS!$C11="Elsewhere in the UK",PARTNERS!$E11="New partner")</f>
        <v>0</v>
      </c>
      <c r="AE7" s="2" t="b">
        <f>AND(PARTNERS!$C11="Outside UK",PARTNERS!$E11="New partner")</f>
        <v>0</v>
      </c>
      <c r="AF7" s="2" t="b">
        <f>AND(PARTNERS!$C11="Hull",PARTNERS!$E11="Existing partner")</f>
        <v>0</v>
      </c>
      <c r="AG7" s="2" t="b">
        <f>AND(PARTNERS!$C11="East Riding of Yorkshire",PARTNERS!$E11="Existing partner")</f>
        <v>0</v>
      </c>
      <c r="AH7" s="2" t="b">
        <f>AND(PARTNERS!$C11="Elsewhere in Yorkshire &amp; Humber",PARTNERS!$E11="Existing partner")</f>
        <v>0</v>
      </c>
      <c r="AI7" s="2" t="b">
        <f>AND(PARTNERS!$C11="Elsewhere in the UK",PARTNERS!$E11="Existing partner")</f>
        <v>0</v>
      </c>
      <c r="AJ7" s="2" t="b">
        <f>AND(PARTNERS!$C11="Outside UK",PARTNERS!$E11="Existing partner")</f>
        <v>0</v>
      </c>
      <c r="AK7" s="2" t="b">
        <f>AND(PARTNERS!$D11="Artistic partner",PARTNERS!$E11="New partner")</f>
        <v>0</v>
      </c>
      <c r="AL7" s="2" t="b">
        <f>AND(PARTNERS!$D11="Heritage partner",PARTNERS!$E11="New partner")</f>
        <v>0</v>
      </c>
      <c r="AM7" s="2" t="b">
        <f>AND(PARTNERS!$D11="Funder",PARTNERS!$E11="New partner")</f>
        <v>0</v>
      </c>
      <c r="AN7" s="2" t="b">
        <f>AND(PARTNERS!$D11="Public Service partner",PARTNERS!$E11="New partner")</f>
        <v>0</v>
      </c>
      <c r="AO7" s="2" t="b">
        <f>AND(PARTNERS!$D11="Voluntary Sector / Charity partner",PARTNERS!$E11="New partner")</f>
        <v>0</v>
      </c>
      <c r="AP7" s="2" t="b">
        <f>AND(PARTNERS!$D11="Education partner",PARTNERS!$E11="New partner")</f>
        <v>0</v>
      </c>
      <c r="AQ7" s="2" t="b">
        <f>AND(PARTNERS!$D11="Other",PARTNERS!$E11="New partner")</f>
        <v>0</v>
      </c>
      <c r="AR7" s="2" t="b">
        <f>AND(PARTNERS!$D11="Artistic partner",PARTNERS!$E11="Existing partner")</f>
        <v>0</v>
      </c>
      <c r="AS7" s="2" t="b">
        <f>AND(PARTNERS!$D11="Heritage partner",PARTNERS!$E11="Existing partner")</f>
        <v>0</v>
      </c>
      <c r="AT7" s="2" t="b">
        <f>AND(PARTNERS!$D11="Funder",PARTNERS!$E11="Existing partner")</f>
        <v>0</v>
      </c>
      <c r="AU7" s="2" t="b">
        <f>AND(PARTNERS!$D11="Public Service partner",PARTNERS!$E11="Existing partner")</f>
        <v>0</v>
      </c>
      <c r="AV7" s="2" t="b">
        <f>AND(PARTNERS!$D11="Voluntary Sector / Charity partner",PARTNERS!$E11="Existing partner")</f>
        <v>0</v>
      </c>
      <c r="AW7" s="2" t="b">
        <f>AND(PARTNERS!$D11="Education partner",PARTNERS!$E11="Existing partner")</f>
        <v>0</v>
      </c>
      <c r="AX7" s="2" t="b">
        <f>AND(PARTNERS!$D11="Other",PARTNERS!$E11="Existing partner")</f>
        <v>0</v>
      </c>
    </row>
    <row r="8" spans="1:50">
      <c r="A8" s="16" t="s">
        <v>172</v>
      </c>
      <c r="K8" s="18" t="s">
        <v>211</v>
      </c>
      <c r="T8" s="2" t="b">
        <f>AND(LEFT('EVENT DELIVERY'!B13,2)="HU",OR(LEN('EVENT DELIVERY'!B13)=6,AND(LEN('EVENT DELIVERY'!B13)=7,MID('EVENT DELIVERY'!B13,4,1)=" ")))</f>
        <v>0</v>
      </c>
      <c r="U8" s="2" t="b">
        <f>AND(LEFT('PROJECT DELIVERY TEAM'!B13,2)="HU",OR(LEN('PROJECT DELIVERY TEAM'!B13)=6,AND(LEN('PROJECT DELIVERY TEAM'!B13)=7,MID('PROJECT DELIVERY TEAM'!B13,4,1)=" ")))</f>
        <v>0</v>
      </c>
      <c r="V8" s="2" t="b">
        <f>AND(LEFT('AUDIENCES &amp; PART... - BY TYPE'!B13,2)="HU",OR(LEN('AUDIENCES &amp; PART... - BY TYPE'!B13)=6,AND(LEN('AUDIENCES &amp; PART... - BY TYPE'!B13)=7,MID('AUDIENCES &amp; PART... - BY TYPE'!B13,4,1)=" ")))</f>
        <v>1</v>
      </c>
      <c r="W8" s="2" t="b">
        <f>AND(LEFT(PARTNERS!B12,2)="HU",OR(LEN(PARTNERS!B12)=6,AND(LEN(PARTNERS!B12)=7,MID(PARTNERS!B12,4,1)=" ")),PARTNERS!E12="New partner")</f>
        <v>0</v>
      </c>
      <c r="X8" s="2" t="b">
        <f>AND(LEFT(PARTNERS!B12,2)="HU",OR(LEN(PARTNERS!B12)=6,AND(LEN(PARTNERS!B12)=7,MID(PARTNERS!B12,4,1)=" ")),PARTNERS!E12="Existing partner")</f>
        <v>0</v>
      </c>
      <c r="Y8" s="2" t="b">
        <f>AND(NOT(AND(LEFT(PARTNERS!B12,2)="HU",OR(LEN(PARTNERS!B12)=6,AND(LEN(PARTNERS!B12)=7,MID(PARTNERS!B12,4,1)=" ")))),PARTNERS!E12="New partner")</f>
        <v>0</v>
      </c>
      <c r="Z8" s="2" t="b">
        <f>AND(NOT(AND(LEFT(PARTNERS!B12,2)="HU",OR(LEN(PARTNERS!B12)=6,AND(LEN(PARTNERS!B12)=7,MID(PARTNERS!B12,4,1)=" ")))),PARTNERS!E12="Existing partner")</f>
        <v>0</v>
      </c>
      <c r="AA8" s="2" t="b">
        <f>AND(PARTNERS!$C12="Hull",PARTNERS!$E12="New partner")</f>
        <v>0</v>
      </c>
      <c r="AB8" s="2" t="b">
        <f>AND(PARTNERS!$C12="East Riding of Yorkshire",PARTNERS!$E12="New partner")</f>
        <v>0</v>
      </c>
      <c r="AC8" s="2" t="b">
        <f>AND(PARTNERS!$C12="Elsewhere in Yorkshire &amp; Humber",PARTNERS!$E12="New partner")</f>
        <v>0</v>
      </c>
      <c r="AD8" s="2" t="b">
        <f>AND(PARTNERS!$C12="Elsewhere in the UK",PARTNERS!$E12="New partner")</f>
        <v>0</v>
      </c>
      <c r="AE8" s="2" t="b">
        <f>AND(PARTNERS!$C12="Outside UK",PARTNERS!$E12="New partner")</f>
        <v>0</v>
      </c>
      <c r="AF8" s="2" t="b">
        <f>AND(PARTNERS!$C12="Hull",PARTNERS!$E12="Existing partner")</f>
        <v>0</v>
      </c>
      <c r="AG8" s="2" t="b">
        <f>AND(PARTNERS!$C12="East Riding of Yorkshire",PARTNERS!$E12="Existing partner")</f>
        <v>0</v>
      </c>
      <c r="AH8" s="2" t="b">
        <f>AND(PARTNERS!$C12="Elsewhere in Yorkshire &amp; Humber",PARTNERS!$E12="Existing partner")</f>
        <v>0</v>
      </c>
      <c r="AI8" s="2" t="b">
        <f>AND(PARTNERS!$C12="Elsewhere in the UK",PARTNERS!$E12="Existing partner")</f>
        <v>0</v>
      </c>
      <c r="AJ8" s="2" t="b">
        <f>AND(PARTNERS!$C12="Outside UK",PARTNERS!$E12="Existing partner")</f>
        <v>0</v>
      </c>
      <c r="AK8" s="2" t="b">
        <f>AND(PARTNERS!$D12="Artistic partner",PARTNERS!$E12="New partner")</f>
        <v>0</v>
      </c>
      <c r="AL8" s="2" t="b">
        <f>AND(PARTNERS!$D12="Heritage partner",PARTNERS!$E12="New partner")</f>
        <v>0</v>
      </c>
      <c r="AM8" s="2" t="b">
        <f>AND(PARTNERS!$D12="Funder",PARTNERS!$E12="New partner")</f>
        <v>0</v>
      </c>
      <c r="AN8" s="2" t="b">
        <f>AND(PARTNERS!$D12="Public Service partner",PARTNERS!$E12="New partner")</f>
        <v>0</v>
      </c>
      <c r="AO8" s="2" t="b">
        <f>AND(PARTNERS!$D12="Voluntary Sector / Charity partner",PARTNERS!$E12="New partner")</f>
        <v>0</v>
      </c>
      <c r="AP8" s="2" t="b">
        <f>AND(PARTNERS!$D12="Education partner",PARTNERS!$E12="New partner")</f>
        <v>0</v>
      </c>
      <c r="AQ8" s="2" t="b">
        <f>AND(PARTNERS!$D12="Other",PARTNERS!$E12="New partner")</f>
        <v>0</v>
      </c>
      <c r="AR8" s="2" t="b">
        <f>AND(PARTNERS!$D12="Artistic partner",PARTNERS!$E12="Existing partner")</f>
        <v>0</v>
      </c>
      <c r="AS8" s="2" t="b">
        <f>AND(PARTNERS!$D12="Heritage partner",PARTNERS!$E12="Existing partner")</f>
        <v>0</v>
      </c>
      <c r="AT8" s="2" t="b">
        <f>AND(PARTNERS!$D12="Funder",PARTNERS!$E12="Existing partner")</f>
        <v>0</v>
      </c>
      <c r="AU8" s="2" t="b">
        <f>AND(PARTNERS!$D12="Public Service partner",PARTNERS!$E12="Existing partner")</f>
        <v>0</v>
      </c>
      <c r="AV8" s="2" t="b">
        <f>AND(PARTNERS!$D12="Voluntary Sector / Charity partner",PARTNERS!$E12="Existing partner")</f>
        <v>0</v>
      </c>
      <c r="AW8" s="2" t="b">
        <f>AND(PARTNERS!$D12="Education partner",PARTNERS!$E12="Existing partner")</f>
        <v>0</v>
      </c>
      <c r="AX8" s="2" t="b">
        <f>AND(PARTNERS!$D12="Other",PARTNERS!$E12="Existing partner")</f>
        <v>0</v>
      </c>
    </row>
    <row r="9" spans="1:50">
      <c r="A9" s="16" t="s">
        <v>173</v>
      </c>
      <c r="K9" s="18" t="s">
        <v>214</v>
      </c>
      <c r="T9" s="2" t="b">
        <f>AND(LEFT('EVENT DELIVERY'!B14,2)="HU",OR(LEN('EVENT DELIVERY'!B14)=6,AND(LEN('EVENT DELIVERY'!B14)=7,MID('EVENT DELIVERY'!B14,4,1)=" ")))</f>
        <v>0</v>
      </c>
      <c r="U9" s="2" t="b">
        <f>AND(LEFT('PROJECT DELIVERY TEAM'!B14,2)="HU",OR(LEN('PROJECT DELIVERY TEAM'!B14)=6,AND(LEN('PROJECT DELIVERY TEAM'!B14)=7,MID('PROJECT DELIVERY TEAM'!B14,4,1)=" ")))</f>
        <v>0</v>
      </c>
      <c r="V9" s="2" t="b">
        <f>AND(LEFT('AUDIENCES &amp; PART... - BY TYPE'!B14,2)="HU",OR(LEN('AUDIENCES &amp; PART... - BY TYPE'!B14)=6,AND(LEN('AUDIENCES &amp; PART... - BY TYPE'!B14)=7,MID('AUDIENCES &amp; PART... - BY TYPE'!B14,4,1)=" ")))</f>
        <v>1</v>
      </c>
      <c r="W9" s="2" t="b">
        <f>AND(LEFT(PARTNERS!B13,2)="HU",OR(LEN(PARTNERS!B13)=6,AND(LEN(PARTNERS!B13)=7,MID(PARTNERS!B13,4,1)=" ")),PARTNERS!E13="New partner")</f>
        <v>0</v>
      </c>
      <c r="X9" s="2" t="b">
        <f>AND(LEFT(PARTNERS!B13,2)="HU",OR(LEN(PARTNERS!B13)=6,AND(LEN(PARTNERS!B13)=7,MID(PARTNERS!B13,4,1)=" ")),PARTNERS!E13="Existing partner")</f>
        <v>0</v>
      </c>
      <c r="Y9" s="2" t="b">
        <f>AND(NOT(AND(LEFT(PARTNERS!B13,2)="HU",OR(LEN(PARTNERS!B13)=6,AND(LEN(PARTNERS!B13)=7,MID(PARTNERS!B13,4,1)=" ")))),PARTNERS!E13="New partner")</f>
        <v>0</v>
      </c>
      <c r="Z9" s="2" t="b">
        <f>AND(NOT(AND(LEFT(PARTNERS!B13,2)="HU",OR(LEN(PARTNERS!B13)=6,AND(LEN(PARTNERS!B13)=7,MID(PARTNERS!B13,4,1)=" ")))),PARTNERS!E13="Existing partner")</f>
        <v>0</v>
      </c>
      <c r="AA9" s="2" t="b">
        <f>AND(PARTNERS!$C13="Hull",PARTNERS!$E13="New partner")</f>
        <v>0</v>
      </c>
      <c r="AB9" s="2" t="b">
        <f>AND(PARTNERS!$C13="East Riding of Yorkshire",PARTNERS!$E13="New partner")</f>
        <v>0</v>
      </c>
      <c r="AC9" s="2" t="b">
        <f>AND(PARTNERS!$C13="Elsewhere in Yorkshire &amp; Humber",PARTNERS!$E13="New partner")</f>
        <v>0</v>
      </c>
      <c r="AD9" s="2" t="b">
        <f>AND(PARTNERS!$C13="Elsewhere in the UK",PARTNERS!$E13="New partner")</f>
        <v>0</v>
      </c>
      <c r="AE9" s="2" t="b">
        <f>AND(PARTNERS!$C13="Outside UK",PARTNERS!$E13="New partner")</f>
        <v>0</v>
      </c>
      <c r="AF9" s="2" t="b">
        <f>AND(PARTNERS!$C13="Hull",PARTNERS!$E13="Existing partner")</f>
        <v>0</v>
      </c>
      <c r="AG9" s="2" t="b">
        <f>AND(PARTNERS!$C13="East Riding of Yorkshire",PARTNERS!$E13="Existing partner")</f>
        <v>0</v>
      </c>
      <c r="AH9" s="2" t="b">
        <f>AND(PARTNERS!$C13="Elsewhere in Yorkshire &amp; Humber",PARTNERS!$E13="Existing partner")</f>
        <v>0</v>
      </c>
      <c r="AI9" s="2" t="b">
        <f>AND(PARTNERS!$C13="Elsewhere in the UK",PARTNERS!$E13="Existing partner")</f>
        <v>0</v>
      </c>
      <c r="AJ9" s="2" t="b">
        <f>AND(PARTNERS!$C13="Outside UK",PARTNERS!$E13="Existing partner")</f>
        <v>0</v>
      </c>
      <c r="AK9" s="2" t="b">
        <f>AND(PARTNERS!$D13="Artistic partner",PARTNERS!$E13="New partner")</f>
        <v>0</v>
      </c>
      <c r="AL9" s="2" t="b">
        <f>AND(PARTNERS!$D13="Heritage partner",PARTNERS!$E13="New partner")</f>
        <v>0</v>
      </c>
      <c r="AM9" s="2" t="b">
        <f>AND(PARTNERS!$D13="Funder",PARTNERS!$E13="New partner")</f>
        <v>0</v>
      </c>
      <c r="AN9" s="2" t="b">
        <f>AND(PARTNERS!$D13="Public Service partner",PARTNERS!$E13="New partner")</f>
        <v>0</v>
      </c>
      <c r="AO9" s="2" t="b">
        <f>AND(PARTNERS!$D13="Voluntary Sector / Charity partner",PARTNERS!$E13="New partner")</f>
        <v>0</v>
      </c>
      <c r="AP9" s="2" t="b">
        <f>AND(PARTNERS!$D13="Education partner",PARTNERS!$E13="New partner")</f>
        <v>0</v>
      </c>
      <c r="AQ9" s="2" t="b">
        <f>AND(PARTNERS!$D13="Other",PARTNERS!$E13="New partner")</f>
        <v>0</v>
      </c>
      <c r="AR9" s="2" t="b">
        <f>AND(PARTNERS!$D13="Artistic partner",PARTNERS!$E13="Existing partner")</f>
        <v>0</v>
      </c>
      <c r="AS9" s="2" t="b">
        <f>AND(PARTNERS!$D13="Heritage partner",PARTNERS!$E13="Existing partner")</f>
        <v>0</v>
      </c>
      <c r="AT9" s="2" t="b">
        <f>AND(PARTNERS!$D13="Funder",PARTNERS!$E13="Existing partner")</f>
        <v>0</v>
      </c>
      <c r="AU9" s="2" t="b">
        <f>AND(PARTNERS!$D13="Public Service partner",PARTNERS!$E13="Existing partner")</f>
        <v>0</v>
      </c>
      <c r="AV9" s="2" t="b">
        <f>AND(PARTNERS!$D13="Voluntary Sector / Charity partner",PARTNERS!$E13="Existing partner")</f>
        <v>0</v>
      </c>
      <c r="AW9" s="2" t="b">
        <f>AND(PARTNERS!$D13="Education partner",PARTNERS!$E13="Existing partner")</f>
        <v>0</v>
      </c>
      <c r="AX9" s="2" t="b">
        <f>AND(PARTNERS!$D13="Other",PARTNERS!$E13="Existing partner")</f>
        <v>0</v>
      </c>
    </row>
    <row r="10" spans="1:50">
      <c r="A10" s="2" t="s">
        <v>174</v>
      </c>
      <c r="K10" s="18" t="s">
        <v>216</v>
      </c>
      <c r="T10" s="2" t="b">
        <f>AND(LEFT('EVENT DELIVERY'!B15,2)="HU",OR(LEN('EVENT DELIVERY'!B15)=6,AND(LEN('EVENT DELIVERY'!B15)=7,MID('EVENT DELIVERY'!B15,4,1)=" ")))</f>
        <v>0</v>
      </c>
      <c r="U10" s="2" t="b">
        <f>AND(LEFT('PROJECT DELIVERY TEAM'!B15,2)="HU",OR(LEN('PROJECT DELIVERY TEAM'!B15)=6,AND(LEN('PROJECT DELIVERY TEAM'!B15)=7,MID('PROJECT DELIVERY TEAM'!B15,4,1)=" ")))</f>
        <v>0</v>
      </c>
      <c r="V10" s="2" t="b">
        <f>AND(LEFT('AUDIENCES &amp; PART... - BY TYPE'!B15,2)="HU",OR(LEN('AUDIENCES &amp; PART... - BY TYPE'!B15)=6,AND(LEN('AUDIENCES &amp; PART... - BY TYPE'!B15)=7,MID('AUDIENCES &amp; PART... - BY TYPE'!B15,4,1)=" ")))</f>
        <v>1</v>
      </c>
      <c r="W10" s="2" t="b">
        <f>AND(LEFT(PARTNERS!B14,2)="HU",OR(LEN(PARTNERS!B14)=6,AND(LEN(PARTNERS!B14)=7,MID(PARTNERS!B14,4,1)=" ")),PARTNERS!E14="New partner")</f>
        <v>0</v>
      </c>
      <c r="X10" s="2" t="b">
        <f>AND(LEFT(PARTNERS!B14,2)="HU",OR(LEN(PARTNERS!B14)=6,AND(LEN(PARTNERS!B14)=7,MID(PARTNERS!B14,4,1)=" ")),PARTNERS!E14="Existing partner")</f>
        <v>0</v>
      </c>
      <c r="Y10" s="2" t="b">
        <f>AND(NOT(AND(LEFT(PARTNERS!B14,2)="HU",OR(LEN(PARTNERS!B14)=6,AND(LEN(PARTNERS!B14)=7,MID(PARTNERS!B14,4,1)=" ")))),PARTNERS!E14="New partner")</f>
        <v>0</v>
      </c>
      <c r="Z10" s="2" t="b">
        <f>AND(NOT(AND(LEFT(PARTNERS!B14,2)="HU",OR(LEN(PARTNERS!B14)=6,AND(LEN(PARTNERS!B14)=7,MID(PARTNERS!B14,4,1)=" ")))),PARTNERS!E14="Existing partner")</f>
        <v>0</v>
      </c>
      <c r="AA10" s="2" t="b">
        <f>AND(PARTNERS!$C14="Hull",PARTNERS!$E14="New partner")</f>
        <v>0</v>
      </c>
      <c r="AB10" s="2" t="b">
        <f>AND(PARTNERS!$C14="East Riding of Yorkshire",PARTNERS!$E14="New partner")</f>
        <v>0</v>
      </c>
      <c r="AC10" s="2" t="b">
        <f>AND(PARTNERS!$C14="Elsewhere in Yorkshire &amp; Humber",PARTNERS!$E14="New partner")</f>
        <v>0</v>
      </c>
      <c r="AD10" s="2" t="b">
        <f>AND(PARTNERS!$C14="Elsewhere in the UK",PARTNERS!$E14="New partner")</f>
        <v>0</v>
      </c>
      <c r="AE10" s="2" t="b">
        <f>AND(PARTNERS!$C14="Outside UK",PARTNERS!$E14="New partner")</f>
        <v>0</v>
      </c>
      <c r="AF10" s="2" t="b">
        <f>AND(PARTNERS!$C14="Hull",PARTNERS!$E14="Existing partner")</f>
        <v>0</v>
      </c>
      <c r="AG10" s="2" t="b">
        <f>AND(PARTNERS!$C14="East Riding of Yorkshire",PARTNERS!$E14="Existing partner")</f>
        <v>0</v>
      </c>
      <c r="AH10" s="2" t="b">
        <f>AND(PARTNERS!$C14="Elsewhere in Yorkshire &amp; Humber",PARTNERS!$E14="Existing partner")</f>
        <v>0</v>
      </c>
      <c r="AI10" s="2" t="b">
        <f>AND(PARTNERS!$C14="Elsewhere in the UK",PARTNERS!$E14="Existing partner")</f>
        <v>0</v>
      </c>
      <c r="AJ10" s="2" t="b">
        <f>AND(PARTNERS!$C14="Outside UK",PARTNERS!$E14="Existing partner")</f>
        <v>0</v>
      </c>
      <c r="AK10" s="2" t="b">
        <f>AND(PARTNERS!$D14="Artistic partner",PARTNERS!$E14="New partner")</f>
        <v>0</v>
      </c>
      <c r="AL10" s="2" t="b">
        <f>AND(PARTNERS!$D14="Heritage partner",PARTNERS!$E14="New partner")</f>
        <v>0</v>
      </c>
      <c r="AM10" s="2" t="b">
        <f>AND(PARTNERS!$D14="Funder",PARTNERS!$E14="New partner")</f>
        <v>0</v>
      </c>
      <c r="AN10" s="2" t="b">
        <f>AND(PARTNERS!$D14="Public Service partner",PARTNERS!$E14="New partner")</f>
        <v>0</v>
      </c>
      <c r="AO10" s="2" t="b">
        <f>AND(PARTNERS!$D14="Voluntary Sector / Charity partner",PARTNERS!$E14="New partner")</f>
        <v>0</v>
      </c>
      <c r="AP10" s="2" t="b">
        <f>AND(PARTNERS!$D14="Education partner",PARTNERS!$E14="New partner")</f>
        <v>0</v>
      </c>
      <c r="AQ10" s="2" t="b">
        <f>AND(PARTNERS!$D14="Other",PARTNERS!$E14="New partner")</f>
        <v>0</v>
      </c>
      <c r="AR10" s="2" t="b">
        <f>AND(PARTNERS!$D14="Artistic partner",PARTNERS!$E14="Existing partner")</f>
        <v>0</v>
      </c>
      <c r="AS10" s="2" t="b">
        <f>AND(PARTNERS!$D14="Heritage partner",PARTNERS!$E14="Existing partner")</f>
        <v>0</v>
      </c>
      <c r="AT10" s="2" t="b">
        <f>AND(PARTNERS!$D14="Funder",PARTNERS!$E14="Existing partner")</f>
        <v>0</v>
      </c>
      <c r="AU10" s="2" t="b">
        <f>AND(PARTNERS!$D14="Public Service partner",PARTNERS!$E14="Existing partner")</f>
        <v>0</v>
      </c>
      <c r="AV10" s="2" t="b">
        <f>AND(PARTNERS!$D14="Voluntary Sector / Charity partner",PARTNERS!$E14="Existing partner")</f>
        <v>0</v>
      </c>
      <c r="AW10" s="2" t="b">
        <f>AND(PARTNERS!$D14="Education partner",PARTNERS!$E14="Existing partner")</f>
        <v>0</v>
      </c>
      <c r="AX10" s="2" t="b">
        <f>AND(PARTNERS!$D14="Other",PARTNERS!$E14="Existing partner")</f>
        <v>0</v>
      </c>
    </row>
    <row r="11" spans="1:50">
      <c r="A11" s="2" t="s">
        <v>175</v>
      </c>
      <c r="K11" s="18" t="s">
        <v>218</v>
      </c>
      <c r="T11" s="2" t="b">
        <f>AND(LEFT('EVENT DELIVERY'!B16,2)="HU",OR(LEN('EVENT DELIVERY'!B16)=6,AND(LEN('EVENT DELIVERY'!B16)=7,MID('EVENT DELIVERY'!B16,4,1)=" ")))</f>
        <v>0</v>
      </c>
      <c r="U11" s="2" t="b">
        <f>AND(LEFT('PROJECT DELIVERY TEAM'!B16,2)="HU",OR(LEN('PROJECT DELIVERY TEAM'!B16)=6,AND(LEN('PROJECT DELIVERY TEAM'!B16)=7,MID('PROJECT DELIVERY TEAM'!B16,4,1)=" ")))</f>
        <v>0</v>
      </c>
      <c r="V11" s="2" t="b">
        <f>AND(LEFT('AUDIENCES &amp; PART... - BY TYPE'!B16,2)="HU",OR(LEN('AUDIENCES &amp; PART... - BY TYPE'!B16)=6,AND(LEN('AUDIENCES &amp; PART... - BY TYPE'!B16)=7,MID('AUDIENCES &amp; PART... - BY TYPE'!B16,4,1)=" ")))</f>
        <v>0</v>
      </c>
      <c r="W11" s="2" t="b">
        <f>AND(LEFT(PARTNERS!B15,2)="HU",OR(LEN(PARTNERS!B15)=6,AND(LEN(PARTNERS!B15)=7,MID(PARTNERS!B15,4,1)=" ")),PARTNERS!E15="New partner")</f>
        <v>0</v>
      </c>
      <c r="X11" s="2" t="b">
        <f>AND(LEFT(PARTNERS!B15,2)="HU",OR(LEN(PARTNERS!B15)=6,AND(LEN(PARTNERS!B15)=7,MID(PARTNERS!B15,4,1)=" ")),PARTNERS!E15="Existing partner")</f>
        <v>0</v>
      </c>
      <c r="Y11" s="2" t="b">
        <f>AND(NOT(AND(LEFT(PARTNERS!B15,2)="HU",OR(LEN(PARTNERS!B15)=6,AND(LEN(PARTNERS!B15)=7,MID(PARTNERS!B15,4,1)=" ")))),PARTNERS!E15="New partner")</f>
        <v>0</v>
      </c>
      <c r="Z11" s="2" t="b">
        <f>AND(NOT(AND(LEFT(PARTNERS!B15,2)="HU",OR(LEN(PARTNERS!B15)=6,AND(LEN(PARTNERS!B15)=7,MID(PARTNERS!B15,4,1)=" ")))),PARTNERS!E15="Existing partner")</f>
        <v>0</v>
      </c>
      <c r="AA11" s="2" t="b">
        <f>AND(PARTNERS!$C15="Hull",PARTNERS!$E15="New partner")</f>
        <v>0</v>
      </c>
      <c r="AB11" s="2" t="b">
        <f>AND(PARTNERS!$C15="East Riding of Yorkshire",PARTNERS!$E15="New partner")</f>
        <v>0</v>
      </c>
      <c r="AC11" s="2" t="b">
        <f>AND(PARTNERS!$C15="Elsewhere in Yorkshire &amp; Humber",PARTNERS!$E15="New partner")</f>
        <v>0</v>
      </c>
      <c r="AD11" s="2" t="b">
        <f>AND(PARTNERS!$C15="Elsewhere in the UK",PARTNERS!$E15="New partner")</f>
        <v>0</v>
      </c>
      <c r="AE11" s="2" t="b">
        <f>AND(PARTNERS!$C15="Outside UK",PARTNERS!$E15="New partner")</f>
        <v>0</v>
      </c>
      <c r="AF11" s="2" t="b">
        <f>AND(PARTNERS!$C15="Hull",PARTNERS!$E15="Existing partner")</f>
        <v>0</v>
      </c>
      <c r="AG11" s="2" t="b">
        <f>AND(PARTNERS!$C15="East Riding of Yorkshire",PARTNERS!$E15="Existing partner")</f>
        <v>0</v>
      </c>
      <c r="AH11" s="2" t="b">
        <f>AND(PARTNERS!$C15="Elsewhere in Yorkshire &amp; Humber",PARTNERS!$E15="Existing partner")</f>
        <v>0</v>
      </c>
      <c r="AI11" s="2" t="b">
        <f>AND(PARTNERS!$C15="Elsewhere in the UK",PARTNERS!$E15="Existing partner")</f>
        <v>0</v>
      </c>
      <c r="AJ11" s="2" t="b">
        <f>AND(PARTNERS!$C15="Outside UK",PARTNERS!$E15="Existing partner")</f>
        <v>0</v>
      </c>
      <c r="AK11" s="2" t="b">
        <f>AND(PARTNERS!$D15="Artistic partner",PARTNERS!$E15="New partner")</f>
        <v>0</v>
      </c>
      <c r="AL11" s="2" t="b">
        <f>AND(PARTNERS!$D15="Heritage partner",PARTNERS!$E15="New partner")</f>
        <v>0</v>
      </c>
      <c r="AM11" s="2" t="b">
        <f>AND(PARTNERS!$D15="Funder",PARTNERS!$E15="New partner")</f>
        <v>0</v>
      </c>
      <c r="AN11" s="2" t="b">
        <f>AND(PARTNERS!$D15="Public Service partner",PARTNERS!$E15="New partner")</f>
        <v>0</v>
      </c>
      <c r="AO11" s="2" t="b">
        <f>AND(PARTNERS!$D15="Voluntary Sector / Charity partner",PARTNERS!$E15="New partner")</f>
        <v>0</v>
      </c>
      <c r="AP11" s="2" t="b">
        <f>AND(PARTNERS!$D15="Education partner",PARTNERS!$E15="New partner")</f>
        <v>0</v>
      </c>
      <c r="AQ11" s="2" t="b">
        <f>AND(PARTNERS!$D15="Other",PARTNERS!$E15="New partner")</f>
        <v>0</v>
      </c>
      <c r="AR11" s="2" t="b">
        <f>AND(PARTNERS!$D15="Artistic partner",PARTNERS!$E15="Existing partner")</f>
        <v>0</v>
      </c>
      <c r="AS11" s="2" t="b">
        <f>AND(PARTNERS!$D15="Heritage partner",PARTNERS!$E15="Existing partner")</f>
        <v>0</v>
      </c>
      <c r="AT11" s="2" t="b">
        <f>AND(PARTNERS!$D15="Funder",PARTNERS!$E15="Existing partner")</f>
        <v>0</v>
      </c>
      <c r="AU11" s="2" t="b">
        <f>AND(PARTNERS!$D15="Public Service partner",PARTNERS!$E15="Existing partner")</f>
        <v>0</v>
      </c>
      <c r="AV11" s="2" t="b">
        <f>AND(PARTNERS!$D15="Voluntary Sector / Charity partner",PARTNERS!$E15="Existing partner")</f>
        <v>0</v>
      </c>
      <c r="AW11" s="2" t="b">
        <f>AND(PARTNERS!$D15="Education partner",PARTNERS!$E15="Existing partner")</f>
        <v>0</v>
      </c>
      <c r="AX11" s="2" t="b">
        <f>AND(PARTNERS!$D15="Other",PARTNERS!$E15="Existing partner")</f>
        <v>0</v>
      </c>
    </row>
    <row r="12" spans="1:50">
      <c r="A12" s="2" t="s">
        <v>219</v>
      </c>
      <c r="K12" s="18" t="s">
        <v>220</v>
      </c>
      <c r="T12" s="2" t="b">
        <f>AND(LEFT('EVENT DELIVERY'!B17,2)="HU",OR(LEN('EVENT DELIVERY'!B17)=6,AND(LEN('EVENT DELIVERY'!B17)=7,MID('EVENT DELIVERY'!B17,4,1)=" ")))</f>
        <v>0</v>
      </c>
      <c r="U12" s="2" t="b">
        <f>AND(LEFT('PROJECT DELIVERY TEAM'!B17,2)="HU",OR(LEN('PROJECT DELIVERY TEAM'!B17)=6,AND(LEN('PROJECT DELIVERY TEAM'!B17)=7,MID('PROJECT DELIVERY TEAM'!B17,4,1)=" ")))</f>
        <v>0</v>
      </c>
      <c r="V12" s="2" t="b">
        <f>AND(LEFT('AUDIENCES &amp; PART... - BY TYPE'!B17,2)="HU",OR(LEN('AUDIENCES &amp; PART... - BY TYPE'!B17)=6,AND(LEN('AUDIENCES &amp; PART... - BY TYPE'!B17)=7,MID('AUDIENCES &amp; PART... - BY TYPE'!B17,4,1)=" ")))</f>
        <v>0</v>
      </c>
      <c r="W12" s="2" t="b">
        <f>AND(LEFT(PARTNERS!B16,2)="HU",OR(LEN(PARTNERS!B16)=6,AND(LEN(PARTNERS!B16)=7,MID(PARTNERS!B16,4,1)=" ")),PARTNERS!E16="New partner")</f>
        <v>0</v>
      </c>
      <c r="X12" s="2" t="b">
        <f>AND(LEFT(PARTNERS!B16,2)="HU",OR(LEN(PARTNERS!B16)=6,AND(LEN(PARTNERS!B16)=7,MID(PARTNERS!B16,4,1)=" ")),PARTNERS!E16="Existing partner")</f>
        <v>0</v>
      </c>
      <c r="Y12" s="2" t="b">
        <f>AND(NOT(AND(LEFT(PARTNERS!B16,2)="HU",OR(LEN(PARTNERS!B16)=6,AND(LEN(PARTNERS!B16)=7,MID(PARTNERS!B16,4,1)=" ")))),PARTNERS!E16="New partner")</f>
        <v>0</v>
      </c>
      <c r="Z12" s="2" t="b">
        <f>AND(NOT(AND(LEFT(PARTNERS!B16,2)="HU",OR(LEN(PARTNERS!B16)=6,AND(LEN(PARTNERS!B16)=7,MID(PARTNERS!B16,4,1)=" ")))),PARTNERS!E16="Existing partner")</f>
        <v>0</v>
      </c>
      <c r="AA12" s="2" t="b">
        <f>AND(PARTNERS!$C16="Hull",PARTNERS!$E16="New partner")</f>
        <v>0</v>
      </c>
      <c r="AB12" s="2" t="b">
        <f>AND(PARTNERS!$C16="East Riding of Yorkshire",PARTNERS!$E16="New partner")</f>
        <v>0</v>
      </c>
      <c r="AC12" s="2" t="b">
        <f>AND(PARTNERS!$C16="Elsewhere in Yorkshire &amp; Humber",PARTNERS!$E16="New partner")</f>
        <v>0</v>
      </c>
      <c r="AD12" s="2" t="b">
        <f>AND(PARTNERS!$C16="Elsewhere in the UK",PARTNERS!$E16="New partner")</f>
        <v>0</v>
      </c>
      <c r="AE12" s="2" t="b">
        <f>AND(PARTNERS!$C16="Outside UK",PARTNERS!$E16="New partner")</f>
        <v>0</v>
      </c>
      <c r="AF12" s="2" t="b">
        <f>AND(PARTNERS!$C16="Hull",PARTNERS!$E16="Existing partner")</f>
        <v>0</v>
      </c>
      <c r="AG12" s="2" t="b">
        <f>AND(PARTNERS!$C16="East Riding of Yorkshire",PARTNERS!$E16="Existing partner")</f>
        <v>0</v>
      </c>
      <c r="AH12" s="2" t="b">
        <f>AND(PARTNERS!$C16="Elsewhere in Yorkshire &amp; Humber",PARTNERS!$E16="Existing partner")</f>
        <v>0</v>
      </c>
      <c r="AI12" s="2" t="b">
        <f>AND(PARTNERS!$C16="Elsewhere in the UK",PARTNERS!$E16="Existing partner")</f>
        <v>0</v>
      </c>
      <c r="AJ12" s="2" t="b">
        <f>AND(PARTNERS!$C16="Outside UK",PARTNERS!$E16="Existing partner")</f>
        <v>0</v>
      </c>
      <c r="AK12" s="2" t="b">
        <f>AND(PARTNERS!$D16="Artistic partner",PARTNERS!$E16="New partner")</f>
        <v>0</v>
      </c>
      <c r="AL12" s="2" t="b">
        <f>AND(PARTNERS!$D16="Heritage partner",PARTNERS!$E16="New partner")</f>
        <v>0</v>
      </c>
      <c r="AM12" s="2" t="b">
        <f>AND(PARTNERS!$D16="Funder",PARTNERS!$E16="New partner")</f>
        <v>0</v>
      </c>
      <c r="AN12" s="2" t="b">
        <f>AND(PARTNERS!$D16="Public Service partner",PARTNERS!$E16="New partner")</f>
        <v>0</v>
      </c>
      <c r="AO12" s="2" t="b">
        <f>AND(PARTNERS!$D16="Voluntary Sector / Charity partner",PARTNERS!$E16="New partner")</f>
        <v>0</v>
      </c>
      <c r="AP12" s="2" t="b">
        <f>AND(PARTNERS!$D16="Education partner",PARTNERS!$E16="New partner")</f>
        <v>0</v>
      </c>
      <c r="AQ12" s="2" t="b">
        <f>AND(PARTNERS!$D16="Other",PARTNERS!$E16="New partner")</f>
        <v>0</v>
      </c>
      <c r="AR12" s="2" t="b">
        <f>AND(PARTNERS!$D16="Artistic partner",PARTNERS!$E16="Existing partner")</f>
        <v>0</v>
      </c>
      <c r="AS12" s="2" t="b">
        <f>AND(PARTNERS!$D16="Heritage partner",PARTNERS!$E16="Existing partner")</f>
        <v>0</v>
      </c>
      <c r="AT12" s="2" t="b">
        <f>AND(PARTNERS!$D16="Funder",PARTNERS!$E16="Existing partner")</f>
        <v>0</v>
      </c>
      <c r="AU12" s="2" t="b">
        <f>AND(PARTNERS!$D16="Public Service partner",PARTNERS!$E16="Existing partner")</f>
        <v>0</v>
      </c>
      <c r="AV12" s="2" t="b">
        <f>AND(PARTNERS!$D16="Voluntary Sector / Charity partner",PARTNERS!$E16="Existing partner")</f>
        <v>0</v>
      </c>
      <c r="AW12" s="2" t="b">
        <f>AND(PARTNERS!$D16="Education partner",PARTNERS!$E16="Existing partner")</f>
        <v>0</v>
      </c>
      <c r="AX12" s="2" t="b">
        <f>AND(PARTNERS!$D16="Other",PARTNERS!$E16="Existing partner")</f>
        <v>0</v>
      </c>
    </row>
    <row r="13" spans="1:50">
      <c r="A13" s="2" t="s">
        <v>221</v>
      </c>
      <c r="K13" s="18" t="s">
        <v>223</v>
      </c>
      <c r="T13" s="2" t="b">
        <f>AND(LEFT('EVENT DELIVERY'!B18,2)="HU",OR(LEN('EVENT DELIVERY'!B18)=6,AND(LEN('EVENT DELIVERY'!B18)=7,MID('EVENT DELIVERY'!B18,4,1)=" ")))</f>
        <v>0</v>
      </c>
      <c r="U13" s="2" t="b">
        <f>AND(LEFT('PROJECT DELIVERY TEAM'!B18,2)="HU",OR(LEN('PROJECT DELIVERY TEAM'!B18)=6,AND(LEN('PROJECT DELIVERY TEAM'!B18)=7,MID('PROJECT DELIVERY TEAM'!B18,4,1)=" ")))</f>
        <v>0</v>
      </c>
      <c r="V13" s="2" t="b">
        <f>AND(LEFT('AUDIENCES &amp; PART... - BY TYPE'!B18,2)="HU",OR(LEN('AUDIENCES &amp; PART... - BY TYPE'!B18)=6,AND(LEN('AUDIENCES &amp; PART... - BY TYPE'!B18)=7,MID('AUDIENCES &amp; PART... - BY TYPE'!B18,4,1)=" ")))</f>
        <v>0</v>
      </c>
      <c r="W13" s="2" t="b">
        <f>AND(LEFT(PARTNERS!B17,2)="HU",OR(LEN(PARTNERS!B17)=6,AND(LEN(PARTNERS!B17)=7,MID(PARTNERS!B17,4,1)=" ")),PARTNERS!E17="New partner")</f>
        <v>0</v>
      </c>
      <c r="X13" s="2" t="b">
        <f>AND(LEFT(PARTNERS!B17,2)="HU",OR(LEN(PARTNERS!B17)=6,AND(LEN(PARTNERS!B17)=7,MID(PARTNERS!B17,4,1)=" ")),PARTNERS!E17="Existing partner")</f>
        <v>0</v>
      </c>
      <c r="Y13" s="2" t="b">
        <f>AND(NOT(AND(LEFT(PARTNERS!B17,2)="HU",OR(LEN(PARTNERS!B17)=6,AND(LEN(PARTNERS!B17)=7,MID(PARTNERS!B17,4,1)=" ")))),PARTNERS!E17="New partner")</f>
        <v>0</v>
      </c>
      <c r="Z13" s="2" t="b">
        <f>AND(NOT(AND(LEFT(PARTNERS!B17,2)="HU",OR(LEN(PARTNERS!B17)=6,AND(LEN(PARTNERS!B17)=7,MID(PARTNERS!B17,4,1)=" ")))),PARTNERS!E17="Existing partner")</f>
        <v>0</v>
      </c>
      <c r="AA13" s="2" t="b">
        <f>AND(PARTNERS!$C17="Hull",PARTNERS!$E17="New partner")</f>
        <v>0</v>
      </c>
      <c r="AB13" s="2" t="b">
        <f>AND(PARTNERS!$C17="East Riding of Yorkshire",PARTNERS!$E17="New partner")</f>
        <v>0</v>
      </c>
      <c r="AC13" s="2" t="b">
        <f>AND(PARTNERS!$C17="Elsewhere in Yorkshire &amp; Humber",PARTNERS!$E17="New partner")</f>
        <v>0</v>
      </c>
      <c r="AD13" s="2" t="b">
        <f>AND(PARTNERS!$C17="Elsewhere in the UK",PARTNERS!$E17="New partner")</f>
        <v>0</v>
      </c>
      <c r="AE13" s="2" t="b">
        <f>AND(PARTNERS!$C17="Outside UK",PARTNERS!$E17="New partner")</f>
        <v>0</v>
      </c>
      <c r="AF13" s="2" t="b">
        <f>AND(PARTNERS!$C17="Hull",PARTNERS!$E17="Existing partner")</f>
        <v>0</v>
      </c>
      <c r="AG13" s="2" t="b">
        <f>AND(PARTNERS!$C17="East Riding of Yorkshire",PARTNERS!$E17="Existing partner")</f>
        <v>0</v>
      </c>
      <c r="AH13" s="2" t="b">
        <f>AND(PARTNERS!$C17="Elsewhere in Yorkshire &amp; Humber",PARTNERS!$E17="Existing partner")</f>
        <v>0</v>
      </c>
      <c r="AI13" s="2" t="b">
        <f>AND(PARTNERS!$C17="Elsewhere in the UK",PARTNERS!$E17="Existing partner")</f>
        <v>0</v>
      </c>
      <c r="AJ13" s="2" t="b">
        <f>AND(PARTNERS!$C17="Outside UK",PARTNERS!$E17="Existing partner")</f>
        <v>0</v>
      </c>
      <c r="AK13" s="2" t="b">
        <f>AND(PARTNERS!$D17="Artistic partner",PARTNERS!$E17="New partner")</f>
        <v>0</v>
      </c>
      <c r="AL13" s="2" t="b">
        <f>AND(PARTNERS!$D17="Heritage partner",PARTNERS!$E17="New partner")</f>
        <v>0</v>
      </c>
      <c r="AM13" s="2" t="b">
        <f>AND(PARTNERS!$D17="Funder",PARTNERS!$E17="New partner")</f>
        <v>0</v>
      </c>
      <c r="AN13" s="2" t="b">
        <f>AND(PARTNERS!$D17="Public Service partner",PARTNERS!$E17="New partner")</f>
        <v>0</v>
      </c>
      <c r="AO13" s="2" t="b">
        <f>AND(PARTNERS!$D17="Voluntary Sector / Charity partner",PARTNERS!$E17="New partner")</f>
        <v>0</v>
      </c>
      <c r="AP13" s="2" t="b">
        <f>AND(PARTNERS!$D17="Education partner",PARTNERS!$E17="New partner")</f>
        <v>0</v>
      </c>
      <c r="AQ13" s="2" t="b">
        <f>AND(PARTNERS!$D17="Other",PARTNERS!$E17="New partner")</f>
        <v>0</v>
      </c>
      <c r="AR13" s="2" t="b">
        <f>AND(PARTNERS!$D17="Artistic partner",PARTNERS!$E17="Existing partner")</f>
        <v>0</v>
      </c>
      <c r="AS13" s="2" t="b">
        <f>AND(PARTNERS!$D17="Heritage partner",PARTNERS!$E17="Existing partner")</f>
        <v>0</v>
      </c>
      <c r="AT13" s="2" t="b">
        <f>AND(PARTNERS!$D17="Funder",PARTNERS!$E17="Existing partner")</f>
        <v>0</v>
      </c>
      <c r="AU13" s="2" t="b">
        <f>AND(PARTNERS!$D17="Public Service partner",PARTNERS!$E17="Existing partner")</f>
        <v>0</v>
      </c>
      <c r="AV13" s="2" t="b">
        <f>AND(PARTNERS!$D17="Voluntary Sector / Charity partner",PARTNERS!$E17="Existing partner")</f>
        <v>0</v>
      </c>
      <c r="AW13" s="2" t="b">
        <f>AND(PARTNERS!$D17="Education partner",PARTNERS!$E17="Existing partner")</f>
        <v>0</v>
      </c>
      <c r="AX13" s="2" t="b">
        <f>AND(PARTNERS!$D17="Other",PARTNERS!$E17="Existing partner")</f>
        <v>0</v>
      </c>
    </row>
    <row r="14" spans="1:50">
      <c r="A14" s="2" t="s">
        <v>176</v>
      </c>
      <c r="K14" s="18" t="s">
        <v>224</v>
      </c>
      <c r="T14" s="2" t="b">
        <f>AND(LEFT('EVENT DELIVERY'!B19,2)="HU",OR(LEN('EVENT DELIVERY'!B19)=6,AND(LEN('EVENT DELIVERY'!B19)=7,MID('EVENT DELIVERY'!B19,4,1)=" ")))</f>
        <v>0</v>
      </c>
      <c r="U14" s="2" t="b">
        <f>AND(LEFT('PROJECT DELIVERY TEAM'!B19,2)="HU",OR(LEN('PROJECT DELIVERY TEAM'!B19)=6,AND(LEN('PROJECT DELIVERY TEAM'!B19)=7,MID('PROJECT DELIVERY TEAM'!B19,4,1)=" ")))</f>
        <v>0</v>
      </c>
      <c r="V14" s="2" t="b">
        <f>AND(LEFT('AUDIENCES &amp; PART... - BY TYPE'!B19,2)="HU",OR(LEN('AUDIENCES &amp; PART... - BY TYPE'!B19)=6,AND(LEN('AUDIENCES &amp; PART... - BY TYPE'!B19)=7,MID('AUDIENCES &amp; PART... - BY TYPE'!B19,4,1)=" ")))</f>
        <v>0</v>
      </c>
      <c r="W14" s="2" t="b">
        <f>AND(LEFT(PARTNERS!B18,2)="HU",OR(LEN(PARTNERS!B18)=6,AND(LEN(PARTNERS!B18)=7,MID(PARTNERS!B18,4,1)=" ")),PARTNERS!E18="New partner")</f>
        <v>0</v>
      </c>
      <c r="X14" s="2" t="b">
        <f>AND(LEFT(PARTNERS!B18,2)="HU",OR(LEN(PARTNERS!B18)=6,AND(LEN(PARTNERS!B18)=7,MID(PARTNERS!B18,4,1)=" ")),PARTNERS!E18="Existing partner")</f>
        <v>0</v>
      </c>
      <c r="Y14" s="2" t="b">
        <f>AND(NOT(AND(LEFT(PARTNERS!B18,2)="HU",OR(LEN(PARTNERS!B18)=6,AND(LEN(PARTNERS!B18)=7,MID(PARTNERS!B18,4,1)=" ")))),PARTNERS!E18="New partner")</f>
        <v>0</v>
      </c>
      <c r="Z14" s="2" t="b">
        <f>AND(NOT(AND(LEFT(PARTNERS!B18,2)="HU",OR(LEN(PARTNERS!B18)=6,AND(LEN(PARTNERS!B18)=7,MID(PARTNERS!B18,4,1)=" ")))),PARTNERS!E18="Existing partner")</f>
        <v>0</v>
      </c>
      <c r="AA14" s="2" t="b">
        <f>AND(PARTNERS!$C18="Hull",PARTNERS!$E18="New partner")</f>
        <v>0</v>
      </c>
      <c r="AB14" s="2" t="b">
        <f>AND(PARTNERS!$C18="East Riding of Yorkshire",PARTNERS!$E18="New partner")</f>
        <v>0</v>
      </c>
      <c r="AC14" s="2" t="b">
        <f>AND(PARTNERS!$C18="Elsewhere in Yorkshire &amp; Humber",PARTNERS!$E18="New partner")</f>
        <v>0</v>
      </c>
      <c r="AD14" s="2" t="b">
        <f>AND(PARTNERS!$C18="Elsewhere in the UK",PARTNERS!$E18="New partner")</f>
        <v>0</v>
      </c>
      <c r="AE14" s="2" t="b">
        <f>AND(PARTNERS!$C18="Outside UK",PARTNERS!$E18="New partner")</f>
        <v>0</v>
      </c>
      <c r="AF14" s="2" t="b">
        <f>AND(PARTNERS!$C18="Hull",PARTNERS!$E18="Existing partner")</f>
        <v>0</v>
      </c>
      <c r="AG14" s="2" t="b">
        <f>AND(PARTNERS!$C18="East Riding of Yorkshire",PARTNERS!$E18="Existing partner")</f>
        <v>0</v>
      </c>
      <c r="AH14" s="2" t="b">
        <f>AND(PARTNERS!$C18="Elsewhere in Yorkshire &amp; Humber",PARTNERS!$E18="Existing partner")</f>
        <v>0</v>
      </c>
      <c r="AI14" s="2" t="b">
        <f>AND(PARTNERS!$C18="Elsewhere in the UK",PARTNERS!$E18="Existing partner")</f>
        <v>0</v>
      </c>
      <c r="AJ14" s="2" t="b">
        <f>AND(PARTNERS!$C18="Outside UK",PARTNERS!$E18="Existing partner")</f>
        <v>0</v>
      </c>
      <c r="AK14" s="2" t="b">
        <f>AND(PARTNERS!$D18="Artistic partner",PARTNERS!$E18="New partner")</f>
        <v>0</v>
      </c>
      <c r="AL14" s="2" t="b">
        <f>AND(PARTNERS!$D18="Heritage partner",PARTNERS!$E18="New partner")</f>
        <v>0</v>
      </c>
      <c r="AM14" s="2" t="b">
        <f>AND(PARTNERS!$D18="Funder",PARTNERS!$E18="New partner")</f>
        <v>0</v>
      </c>
      <c r="AN14" s="2" t="b">
        <f>AND(PARTNERS!$D18="Public Service partner",PARTNERS!$E18="New partner")</f>
        <v>0</v>
      </c>
      <c r="AO14" s="2" t="b">
        <f>AND(PARTNERS!$D18="Voluntary Sector / Charity partner",PARTNERS!$E18="New partner")</f>
        <v>0</v>
      </c>
      <c r="AP14" s="2" t="b">
        <f>AND(PARTNERS!$D18="Education partner",PARTNERS!$E18="New partner")</f>
        <v>0</v>
      </c>
      <c r="AQ14" s="2" t="b">
        <f>AND(PARTNERS!$D18="Other",PARTNERS!$E18="New partner")</f>
        <v>0</v>
      </c>
      <c r="AR14" s="2" t="b">
        <f>AND(PARTNERS!$D18="Artistic partner",PARTNERS!$E18="Existing partner")</f>
        <v>0</v>
      </c>
      <c r="AS14" s="2" t="b">
        <f>AND(PARTNERS!$D18="Heritage partner",PARTNERS!$E18="Existing partner")</f>
        <v>0</v>
      </c>
      <c r="AT14" s="2" t="b">
        <f>AND(PARTNERS!$D18="Funder",PARTNERS!$E18="Existing partner")</f>
        <v>0</v>
      </c>
      <c r="AU14" s="2" t="b">
        <f>AND(PARTNERS!$D18="Public Service partner",PARTNERS!$E18="Existing partner")</f>
        <v>0</v>
      </c>
      <c r="AV14" s="2" t="b">
        <f>AND(PARTNERS!$D18="Voluntary Sector / Charity partner",PARTNERS!$E18="Existing partner")</f>
        <v>0</v>
      </c>
      <c r="AW14" s="2" t="b">
        <f>AND(PARTNERS!$D18="Education partner",PARTNERS!$E18="Existing partner")</f>
        <v>0</v>
      </c>
      <c r="AX14" s="2" t="b">
        <f>AND(PARTNERS!$D18="Other",PARTNERS!$E18="Existing partner")</f>
        <v>0</v>
      </c>
    </row>
    <row r="15" spans="1:50">
      <c r="A15" s="2" t="s">
        <v>177</v>
      </c>
      <c r="K15" s="18" t="s">
        <v>226</v>
      </c>
      <c r="T15" s="2" t="b">
        <f>AND(LEFT('EVENT DELIVERY'!B20,2)="HU",OR(LEN('EVENT DELIVERY'!B20)=6,AND(LEN('EVENT DELIVERY'!B20)=7,MID('EVENT DELIVERY'!B20,4,1)=" ")))</f>
        <v>0</v>
      </c>
      <c r="U15" s="2" t="b">
        <f>AND(LEFT('PROJECT DELIVERY TEAM'!B20,2)="HU",OR(LEN('PROJECT DELIVERY TEAM'!B20)=6,AND(LEN('PROJECT DELIVERY TEAM'!B20)=7,MID('PROJECT DELIVERY TEAM'!B20,4,1)=" ")))</f>
        <v>0</v>
      </c>
      <c r="V15" s="2" t="b">
        <f>AND(LEFT('AUDIENCES &amp; PART... - BY TYPE'!B20,2)="HU",OR(LEN('AUDIENCES &amp; PART... - BY TYPE'!B20)=6,AND(LEN('AUDIENCES &amp; PART... - BY TYPE'!B20)=7,MID('AUDIENCES &amp; PART... - BY TYPE'!B20,4,1)=" ")))</f>
        <v>0</v>
      </c>
      <c r="W15" s="2" t="b">
        <f>AND(LEFT(PARTNERS!B19,2)="HU",OR(LEN(PARTNERS!B19)=6,AND(LEN(PARTNERS!B19)=7,MID(PARTNERS!B19,4,1)=" ")),PARTNERS!E19="New partner")</f>
        <v>0</v>
      </c>
      <c r="X15" s="2" t="b">
        <f>AND(LEFT(PARTNERS!B19,2)="HU",OR(LEN(PARTNERS!B19)=6,AND(LEN(PARTNERS!B19)=7,MID(PARTNERS!B19,4,1)=" ")),PARTNERS!E19="Existing partner")</f>
        <v>0</v>
      </c>
      <c r="Y15" s="2" t="b">
        <f>AND(NOT(AND(LEFT(PARTNERS!B19,2)="HU",OR(LEN(PARTNERS!B19)=6,AND(LEN(PARTNERS!B19)=7,MID(PARTNERS!B19,4,1)=" ")))),PARTNERS!E19="New partner")</f>
        <v>0</v>
      </c>
      <c r="Z15" s="2" t="b">
        <f>AND(NOT(AND(LEFT(PARTNERS!B19,2)="HU",OR(LEN(PARTNERS!B19)=6,AND(LEN(PARTNERS!B19)=7,MID(PARTNERS!B19,4,1)=" ")))),PARTNERS!E19="Existing partner")</f>
        <v>0</v>
      </c>
      <c r="AA15" s="2" t="b">
        <f>AND(PARTNERS!$C19="Hull",PARTNERS!$E19="New partner")</f>
        <v>0</v>
      </c>
      <c r="AB15" s="2" t="b">
        <f>AND(PARTNERS!$C19="East Riding of Yorkshire",PARTNERS!$E19="New partner")</f>
        <v>0</v>
      </c>
      <c r="AC15" s="2" t="b">
        <f>AND(PARTNERS!$C19="Elsewhere in Yorkshire &amp; Humber",PARTNERS!$E19="New partner")</f>
        <v>0</v>
      </c>
      <c r="AD15" s="2" t="b">
        <f>AND(PARTNERS!$C19="Elsewhere in the UK",PARTNERS!$E19="New partner")</f>
        <v>0</v>
      </c>
      <c r="AE15" s="2" t="b">
        <f>AND(PARTNERS!$C19="Outside UK",PARTNERS!$E19="New partner")</f>
        <v>0</v>
      </c>
      <c r="AF15" s="2" t="b">
        <f>AND(PARTNERS!$C19="Hull",PARTNERS!$E19="Existing partner")</f>
        <v>0</v>
      </c>
      <c r="AG15" s="2" t="b">
        <f>AND(PARTNERS!$C19="East Riding of Yorkshire",PARTNERS!$E19="Existing partner")</f>
        <v>0</v>
      </c>
      <c r="AH15" s="2" t="b">
        <f>AND(PARTNERS!$C19="Elsewhere in Yorkshire &amp; Humber",PARTNERS!$E19="Existing partner")</f>
        <v>0</v>
      </c>
      <c r="AI15" s="2" t="b">
        <f>AND(PARTNERS!$C19="Elsewhere in the UK",PARTNERS!$E19="Existing partner")</f>
        <v>0</v>
      </c>
      <c r="AJ15" s="2" t="b">
        <f>AND(PARTNERS!$C19="Outside UK",PARTNERS!$E19="Existing partner")</f>
        <v>0</v>
      </c>
      <c r="AK15" s="2" t="b">
        <f>AND(PARTNERS!$D19="Artistic partner",PARTNERS!$E19="New partner")</f>
        <v>0</v>
      </c>
      <c r="AL15" s="2" t="b">
        <f>AND(PARTNERS!$D19="Heritage partner",PARTNERS!$E19="New partner")</f>
        <v>0</v>
      </c>
      <c r="AM15" s="2" t="b">
        <f>AND(PARTNERS!$D19="Funder",PARTNERS!$E19="New partner")</f>
        <v>0</v>
      </c>
      <c r="AN15" s="2" t="b">
        <f>AND(PARTNERS!$D19="Public Service partner",PARTNERS!$E19="New partner")</f>
        <v>0</v>
      </c>
      <c r="AO15" s="2" t="b">
        <f>AND(PARTNERS!$D19="Voluntary Sector / Charity partner",PARTNERS!$E19="New partner")</f>
        <v>0</v>
      </c>
      <c r="AP15" s="2" t="b">
        <f>AND(PARTNERS!$D19="Education partner",PARTNERS!$E19="New partner")</f>
        <v>0</v>
      </c>
      <c r="AQ15" s="2" t="b">
        <f>AND(PARTNERS!$D19="Other",PARTNERS!$E19="New partner")</f>
        <v>0</v>
      </c>
      <c r="AR15" s="2" t="b">
        <f>AND(PARTNERS!$D19="Artistic partner",PARTNERS!$E19="Existing partner")</f>
        <v>0</v>
      </c>
      <c r="AS15" s="2" t="b">
        <f>AND(PARTNERS!$D19="Heritage partner",PARTNERS!$E19="Existing partner")</f>
        <v>0</v>
      </c>
      <c r="AT15" s="2" t="b">
        <f>AND(PARTNERS!$D19="Funder",PARTNERS!$E19="Existing partner")</f>
        <v>0</v>
      </c>
      <c r="AU15" s="2" t="b">
        <f>AND(PARTNERS!$D19="Public Service partner",PARTNERS!$E19="Existing partner")</f>
        <v>0</v>
      </c>
      <c r="AV15" s="2" t="b">
        <f>AND(PARTNERS!$D19="Voluntary Sector / Charity partner",PARTNERS!$E19="Existing partner")</f>
        <v>0</v>
      </c>
      <c r="AW15" s="2" t="b">
        <f>AND(PARTNERS!$D19="Education partner",PARTNERS!$E19="Existing partner")</f>
        <v>0</v>
      </c>
      <c r="AX15" s="2" t="b">
        <f>AND(PARTNERS!$D19="Other",PARTNERS!$E19="Existing partner")</f>
        <v>0</v>
      </c>
    </row>
    <row r="16" spans="1:50">
      <c r="A16" s="2" t="s">
        <v>203</v>
      </c>
      <c r="K16" s="18" t="s">
        <v>228</v>
      </c>
      <c r="T16" s="2" t="b">
        <f>AND(LEFT('EVENT DELIVERY'!B21,2)="HU",OR(LEN('EVENT DELIVERY'!B21)=6,AND(LEN('EVENT DELIVERY'!B21)=7,MID('EVENT DELIVERY'!B21,4,1)=" ")))</f>
        <v>0</v>
      </c>
      <c r="U16" s="2" t="b">
        <f>AND(LEFT('PROJECT DELIVERY TEAM'!B21,2)="HU",OR(LEN('PROJECT DELIVERY TEAM'!B21)=6,AND(LEN('PROJECT DELIVERY TEAM'!B21)=7,MID('PROJECT DELIVERY TEAM'!B21,4,1)=" ")))</f>
        <v>0</v>
      </c>
      <c r="V16" s="2" t="b">
        <f>AND(LEFT('AUDIENCES &amp; PART... - BY TYPE'!B21,2)="HU",OR(LEN('AUDIENCES &amp; PART... - BY TYPE'!B21)=6,AND(LEN('AUDIENCES &amp; PART... - BY TYPE'!B21)=7,MID('AUDIENCES &amp; PART... - BY TYPE'!B21,4,1)=" ")))</f>
        <v>0</v>
      </c>
      <c r="W16" s="2" t="b">
        <f>AND(LEFT(PARTNERS!B20,2)="HU",OR(LEN(PARTNERS!B20)=6,AND(LEN(PARTNERS!B20)=7,MID(PARTNERS!B20,4,1)=" ")),PARTNERS!E20="New partner")</f>
        <v>0</v>
      </c>
      <c r="X16" s="2" t="b">
        <f>AND(LEFT(PARTNERS!B20,2)="HU",OR(LEN(PARTNERS!B20)=6,AND(LEN(PARTNERS!B20)=7,MID(PARTNERS!B20,4,1)=" ")),PARTNERS!E20="Existing partner")</f>
        <v>0</v>
      </c>
      <c r="Y16" s="2" t="b">
        <f>AND(NOT(AND(LEFT(PARTNERS!B20,2)="HU",OR(LEN(PARTNERS!B20)=6,AND(LEN(PARTNERS!B20)=7,MID(PARTNERS!B20,4,1)=" ")))),PARTNERS!E20="New partner")</f>
        <v>0</v>
      </c>
      <c r="Z16" s="2" t="b">
        <f>AND(NOT(AND(LEFT(PARTNERS!B20,2)="HU",OR(LEN(PARTNERS!B20)=6,AND(LEN(PARTNERS!B20)=7,MID(PARTNERS!B20,4,1)=" ")))),PARTNERS!E20="Existing partner")</f>
        <v>0</v>
      </c>
      <c r="AA16" s="2" t="b">
        <f>AND(PARTNERS!$C20="Hull",PARTNERS!$E20="New partner")</f>
        <v>0</v>
      </c>
      <c r="AB16" s="2" t="b">
        <f>AND(PARTNERS!$C20="East Riding of Yorkshire",PARTNERS!$E20="New partner")</f>
        <v>0</v>
      </c>
      <c r="AC16" s="2" t="b">
        <f>AND(PARTNERS!$C20="Elsewhere in Yorkshire &amp; Humber",PARTNERS!$E20="New partner")</f>
        <v>0</v>
      </c>
      <c r="AD16" s="2" t="b">
        <f>AND(PARTNERS!$C20="Elsewhere in the UK",PARTNERS!$E20="New partner")</f>
        <v>0</v>
      </c>
      <c r="AE16" s="2" t="b">
        <f>AND(PARTNERS!$C20="Outside UK",PARTNERS!$E20="New partner")</f>
        <v>0</v>
      </c>
      <c r="AF16" s="2" t="b">
        <f>AND(PARTNERS!$C20="Hull",PARTNERS!$E20="Existing partner")</f>
        <v>0</v>
      </c>
      <c r="AG16" s="2" t="b">
        <f>AND(PARTNERS!$C20="East Riding of Yorkshire",PARTNERS!$E20="Existing partner")</f>
        <v>0</v>
      </c>
      <c r="AH16" s="2" t="b">
        <f>AND(PARTNERS!$C20="Elsewhere in Yorkshire &amp; Humber",PARTNERS!$E20="Existing partner")</f>
        <v>0</v>
      </c>
      <c r="AI16" s="2" t="b">
        <f>AND(PARTNERS!$C20="Elsewhere in the UK",PARTNERS!$E20="Existing partner")</f>
        <v>0</v>
      </c>
      <c r="AJ16" s="2" t="b">
        <f>AND(PARTNERS!$C20="Outside UK",PARTNERS!$E20="Existing partner")</f>
        <v>0</v>
      </c>
      <c r="AK16" s="2" t="b">
        <f>AND(PARTNERS!$D20="Artistic partner",PARTNERS!$E20="New partner")</f>
        <v>0</v>
      </c>
      <c r="AL16" s="2" t="b">
        <f>AND(PARTNERS!$D20="Heritage partner",PARTNERS!$E20="New partner")</f>
        <v>0</v>
      </c>
      <c r="AM16" s="2" t="b">
        <f>AND(PARTNERS!$D20="Funder",PARTNERS!$E20="New partner")</f>
        <v>0</v>
      </c>
      <c r="AN16" s="2" t="b">
        <f>AND(PARTNERS!$D20="Public Service partner",PARTNERS!$E20="New partner")</f>
        <v>0</v>
      </c>
      <c r="AO16" s="2" t="b">
        <f>AND(PARTNERS!$D20="Voluntary Sector / Charity partner",PARTNERS!$E20="New partner")</f>
        <v>0</v>
      </c>
      <c r="AP16" s="2" t="b">
        <f>AND(PARTNERS!$D20="Education partner",PARTNERS!$E20="New partner")</f>
        <v>0</v>
      </c>
      <c r="AQ16" s="2" t="b">
        <f>AND(PARTNERS!$D20="Other",PARTNERS!$E20="New partner")</f>
        <v>0</v>
      </c>
      <c r="AR16" s="2" t="b">
        <f>AND(PARTNERS!$D20="Artistic partner",PARTNERS!$E20="Existing partner")</f>
        <v>0</v>
      </c>
      <c r="AS16" s="2" t="b">
        <f>AND(PARTNERS!$D20="Heritage partner",PARTNERS!$E20="Existing partner")</f>
        <v>0</v>
      </c>
      <c r="AT16" s="2" t="b">
        <f>AND(PARTNERS!$D20="Funder",PARTNERS!$E20="Existing partner")</f>
        <v>0</v>
      </c>
      <c r="AU16" s="2" t="b">
        <f>AND(PARTNERS!$D20="Public Service partner",PARTNERS!$E20="Existing partner")</f>
        <v>0</v>
      </c>
      <c r="AV16" s="2" t="b">
        <f>AND(PARTNERS!$D20="Voluntary Sector / Charity partner",PARTNERS!$E20="Existing partner")</f>
        <v>0</v>
      </c>
      <c r="AW16" s="2" t="b">
        <f>AND(PARTNERS!$D20="Education partner",PARTNERS!$E20="Existing partner")</f>
        <v>0</v>
      </c>
      <c r="AX16" s="2" t="b">
        <f>AND(PARTNERS!$D20="Other",PARTNERS!$E20="Existing partner")</f>
        <v>0</v>
      </c>
    </row>
    <row r="17" spans="1:50">
      <c r="K17" s="18" t="s">
        <v>231</v>
      </c>
      <c r="T17" s="2" t="b">
        <f>AND(LEFT('EVENT DELIVERY'!B22,2)="HU",OR(LEN('EVENT DELIVERY'!B22)=6,AND(LEN('EVENT DELIVERY'!B22)=7,MID('EVENT DELIVERY'!B22,4,1)=" ")))</f>
        <v>0</v>
      </c>
      <c r="U17" s="2" t="b">
        <f>AND(LEFT('PROJECT DELIVERY TEAM'!B22,2)="HU",OR(LEN('PROJECT DELIVERY TEAM'!B22)=6,AND(LEN('PROJECT DELIVERY TEAM'!B22)=7,MID('PROJECT DELIVERY TEAM'!B22,4,1)=" ")))</f>
        <v>0</v>
      </c>
      <c r="V17" s="2" t="b">
        <f>AND(LEFT('AUDIENCES &amp; PART... - BY TYPE'!B22,2)="HU",OR(LEN('AUDIENCES &amp; PART... - BY TYPE'!B22)=6,AND(LEN('AUDIENCES &amp; PART... - BY TYPE'!B22)=7,MID('AUDIENCES &amp; PART... - BY TYPE'!B22,4,1)=" ")))</f>
        <v>0</v>
      </c>
      <c r="W17" s="2" t="b">
        <f>AND(LEFT(PARTNERS!B21,2)="HU",OR(LEN(PARTNERS!B21)=6,AND(LEN(PARTNERS!B21)=7,MID(PARTNERS!B21,4,1)=" ")),PARTNERS!E21="New partner")</f>
        <v>0</v>
      </c>
      <c r="X17" s="2" t="b">
        <f>AND(LEFT(PARTNERS!B21,2)="HU",OR(LEN(PARTNERS!B21)=6,AND(LEN(PARTNERS!B21)=7,MID(PARTNERS!B21,4,1)=" ")),PARTNERS!E21="Existing partner")</f>
        <v>0</v>
      </c>
      <c r="Y17" s="2" t="b">
        <f>AND(NOT(AND(LEFT(PARTNERS!B21,2)="HU",OR(LEN(PARTNERS!B21)=6,AND(LEN(PARTNERS!B21)=7,MID(PARTNERS!B21,4,1)=" ")))),PARTNERS!E21="New partner")</f>
        <v>0</v>
      </c>
      <c r="Z17" s="2" t="b">
        <f>AND(NOT(AND(LEFT(PARTNERS!B21,2)="HU",OR(LEN(PARTNERS!B21)=6,AND(LEN(PARTNERS!B21)=7,MID(PARTNERS!B21,4,1)=" ")))),PARTNERS!E21="Existing partner")</f>
        <v>0</v>
      </c>
      <c r="AA17" s="2" t="b">
        <f>AND(PARTNERS!$C21="Hull",PARTNERS!$E21="New partner")</f>
        <v>0</v>
      </c>
      <c r="AB17" s="2" t="b">
        <f>AND(PARTNERS!$C21="East Riding of Yorkshire",PARTNERS!$E21="New partner")</f>
        <v>0</v>
      </c>
      <c r="AC17" s="2" t="b">
        <f>AND(PARTNERS!$C21="Elsewhere in Yorkshire &amp; Humber",PARTNERS!$E21="New partner")</f>
        <v>0</v>
      </c>
      <c r="AD17" s="2" t="b">
        <f>AND(PARTNERS!$C21="Elsewhere in the UK",PARTNERS!$E21="New partner")</f>
        <v>0</v>
      </c>
      <c r="AE17" s="2" t="b">
        <f>AND(PARTNERS!$C21="Outside UK",PARTNERS!$E21="New partner")</f>
        <v>0</v>
      </c>
      <c r="AF17" s="2" t="b">
        <f>AND(PARTNERS!$C21="Hull",PARTNERS!$E21="Existing partner")</f>
        <v>0</v>
      </c>
      <c r="AG17" s="2" t="b">
        <f>AND(PARTNERS!$C21="East Riding of Yorkshire",PARTNERS!$E21="Existing partner")</f>
        <v>0</v>
      </c>
      <c r="AH17" s="2" t="b">
        <f>AND(PARTNERS!$C21="Elsewhere in Yorkshire &amp; Humber",PARTNERS!$E21="Existing partner")</f>
        <v>0</v>
      </c>
      <c r="AI17" s="2" t="b">
        <f>AND(PARTNERS!$C21="Elsewhere in the UK",PARTNERS!$E21="Existing partner")</f>
        <v>0</v>
      </c>
      <c r="AJ17" s="2" t="b">
        <f>AND(PARTNERS!$C21="Outside UK",PARTNERS!$E21="Existing partner")</f>
        <v>0</v>
      </c>
      <c r="AK17" s="2" t="b">
        <f>AND(PARTNERS!$D21="Artistic partner",PARTNERS!$E21="New partner")</f>
        <v>0</v>
      </c>
      <c r="AL17" s="2" t="b">
        <f>AND(PARTNERS!$D21="Heritage partner",PARTNERS!$E21="New partner")</f>
        <v>0</v>
      </c>
      <c r="AM17" s="2" t="b">
        <f>AND(PARTNERS!$D21="Funder",PARTNERS!$E21="New partner")</f>
        <v>0</v>
      </c>
      <c r="AN17" s="2" t="b">
        <f>AND(PARTNERS!$D21="Public Service partner",PARTNERS!$E21="New partner")</f>
        <v>0</v>
      </c>
      <c r="AO17" s="2" t="b">
        <f>AND(PARTNERS!$D21="Voluntary Sector / Charity partner",PARTNERS!$E21="New partner")</f>
        <v>0</v>
      </c>
      <c r="AP17" s="2" t="b">
        <f>AND(PARTNERS!$D21="Education partner",PARTNERS!$E21="New partner")</f>
        <v>0</v>
      </c>
      <c r="AQ17" s="2" t="b">
        <f>AND(PARTNERS!$D21="Other",PARTNERS!$E21="New partner")</f>
        <v>0</v>
      </c>
      <c r="AR17" s="2" t="b">
        <f>AND(PARTNERS!$D21="Artistic partner",PARTNERS!$E21="Existing partner")</f>
        <v>0</v>
      </c>
      <c r="AS17" s="2" t="b">
        <f>AND(PARTNERS!$D21="Heritage partner",PARTNERS!$E21="Existing partner")</f>
        <v>0</v>
      </c>
      <c r="AT17" s="2" t="b">
        <f>AND(PARTNERS!$D21="Funder",PARTNERS!$E21="Existing partner")</f>
        <v>0</v>
      </c>
      <c r="AU17" s="2" t="b">
        <f>AND(PARTNERS!$D21="Public Service partner",PARTNERS!$E21="Existing partner")</f>
        <v>0</v>
      </c>
      <c r="AV17" s="2" t="b">
        <f>AND(PARTNERS!$D21="Voluntary Sector / Charity partner",PARTNERS!$E21="Existing partner")</f>
        <v>0</v>
      </c>
      <c r="AW17" s="2" t="b">
        <f>AND(PARTNERS!$D21="Education partner",PARTNERS!$E21="Existing partner")</f>
        <v>0</v>
      </c>
      <c r="AX17" s="2" t="b">
        <f>AND(PARTNERS!$D21="Other",PARTNERS!$E21="Existing partner")</f>
        <v>0</v>
      </c>
    </row>
    <row r="18" spans="1:50">
      <c r="K18" s="18" t="s">
        <v>233</v>
      </c>
      <c r="T18" s="2" t="b">
        <f>AND(LEFT('EVENT DELIVERY'!B23,2)="HU",OR(LEN('EVENT DELIVERY'!B23)=6,AND(LEN('EVENT DELIVERY'!B23)=7,MID('EVENT DELIVERY'!B23,4,1)=" ")))</f>
        <v>0</v>
      </c>
      <c r="U18" s="2" t="b">
        <f>AND(LEFT('PROJECT DELIVERY TEAM'!B23,2)="HU",OR(LEN('PROJECT DELIVERY TEAM'!B23)=6,AND(LEN('PROJECT DELIVERY TEAM'!B23)=7,MID('PROJECT DELIVERY TEAM'!B23,4,1)=" ")))</f>
        <v>0</v>
      </c>
      <c r="V18" s="2" t="b">
        <f>AND(LEFT('AUDIENCES &amp; PART... - BY TYPE'!B23,2)="HU",OR(LEN('AUDIENCES &amp; PART... - BY TYPE'!B23)=6,AND(LEN('AUDIENCES &amp; PART... - BY TYPE'!B23)=7,MID('AUDIENCES &amp; PART... - BY TYPE'!B23,4,1)=" ")))</f>
        <v>0</v>
      </c>
      <c r="W18" s="2" t="b">
        <f>AND(LEFT(PARTNERS!B22,2)="HU",OR(LEN(PARTNERS!B22)=6,AND(LEN(PARTNERS!B22)=7,MID(PARTNERS!B22,4,1)=" ")),PARTNERS!E22="New partner")</f>
        <v>0</v>
      </c>
      <c r="X18" s="2" t="b">
        <f>AND(LEFT(PARTNERS!B22,2)="HU",OR(LEN(PARTNERS!B22)=6,AND(LEN(PARTNERS!B22)=7,MID(PARTNERS!B22,4,1)=" ")),PARTNERS!E22="Existing partner")</f>
        <v>0</v>
      </c>
      <c r="Y18" s="2" t="b">
        <f>AND(NOT(AND(LEFT(PARTNERS!B22,2)="HU",OR(LEN(PARTNERS!B22)=6,AND(LEN(PARTNERS!B22)=7,MID(PARTNERS!B22,4,1)=" ")))),PARTNERS!E22="New partner")</f>
        <v>0</v>
      </c>
      <c r="Z18" s="2" t="b">
        <f>AND(NOT(AND(LEFT(PARTNERS!B22,2)="HU",OR(LEN(PARTNERS!B22)=6,AND(LEN(PARTNERS!B22)=7,MID(PARTNERS!B22,4,1)=" ")))),PARTNERS!E22="Existing partner")</f>
        <v>0</v>
      </c>
      <c r="AA18" s="2" t="b">
        <f>AND(PARTNERS!$C22="Hull",PARTNERS!$E22="New partner")</f>
        <v>0</v>
      </c>
      <c r="AB18" s="2" t="b">
        <f>AND(PARTNERS!$C22="East Riding of Yorkshire",PARTNERS!$E22="New partner")</f>
        <v>0</v>
      </c>
      <c r="AC18" s="2" t="b">
        <f>AND(PARTNERS!$C22="Elsewhere in Yorkshire &amp; Humber",PARTNERS!$E22="New partner")</f>
        <v>0</v>
      </c>
      <c r="AD18" s="2" t="b">
        <f>AND(PARTNERS!$C22="Elsewhere in the UK",PARTNERS!$E22="New partner")</f>
        <v>0</v>
      </c>
      <c r="AE18" s="2" t="b">
        <f>AND(PARTNERS!$C22="Outside UK",PARTNERS!$E22="New partner")</f>
        <v>0</v>
      </c>
      <c r="AF18" s="2" t="b">
        <f>AND(PARTNERS!$C22="Hull",PARTNERS!$E22="Existing partner")</f>
        <v>0</v>
      </c>
      <c r="AG18" s="2" t="b">
        <f>AND(PARTNERS!$C22="East Riding of Yorkshire",PARTNERS!$E22="Existing partner")</f>
        <v>0</v>
      </c>
      <c r="AH18" s="2" t="b">
        <f>AND(PARTNERS!$C22="Elsewhere in Yorkshire &amp; Humber",PARTNERS!$E22="Existing partner")</f>
        <v>0</v>
      </c>
      <c r="AI18" s="2" t="b">
        <f>AND(PARTNERS!$C22="Elsewhere in the UK",PARTNERS!$E22="Existing partner")</f>
        <v>0</v>
      </c>
      <c r="AJ18" s="2" t="b">
        <f>AND(PARTNERS!$C22="Outside UK",PARTNERS!$E22="Existing partner")</f>
        <v>0</v>
      </c>
      <c r="AK18" s="2" t="b">
        <f>AND(PARTNERS!$D22="Artistic partner",PARTNERS!$E22="New partner")</f>
        <v>0</v>
      </c>
      <c r="AL18" s="2" t="b">
        <f>AND(PARTNERS!$D22="Heritage partner",PARTNERS!$E22="New partner")</f>
        <v>0</v>
      </c>
      <c r="AM18" s="2" t="b">
        <f>AND(PARTNERS!$D22="Funder",PARTNERS!$E22="New partner")</f>
        <v>0</v>
      </c>
      <c r="AN18" s="2" t="b">
        <f>AND(PARTNERS!$D22="Public Service partner",PARTNERS!$E22="New partner")</f>
        <v>0</v>
      </c>
      <c r="AO18" s="2" t="b">
        <f>AND(PARTNERS!$D22="Voluntary Sector / Charity partner",PARTNERS!$E22="New partner")</f>
        <v>0</v>
      </c>
      <c r="AP18" s="2" t="b">
        <f>AND(PARTNERS!$D22="Education partner",PARTNERS!$E22="New partner")</f>
        <v>0</v>
      </c>
      <c r="AQ18" s="2" t="b">
        <f>AND(PARTNERS!$D22="Other",PARTNERS!$E22="New partner")</f>
        <v>0</v>
      </c>
      <c r="AR18" s="2" t="b">
        <f>AND(PARTNERS!$D22="Artistic partner",PARTNERS!$E22="Existing partner")</f>
        <v>0</v>
      </c>
      <c r="AS18" s="2" t="b">
        <f>AND(PARTNERS!$D22="Heritage partner",PARTNERS!$E22="Existing partner")</f>
        <v>0</v>
      </c>
      <c r="AT18" s="2" t="b">
        <f>AND(PARTNERS!$D22="Funder",PARTNERS!$E22="Existing partner")</f>
        <v>0</v>
      </c>
      <c r="AU18" s="2" t="b">
        <f>AND(PARTNERS!$D22="Public Service partner",PARTNERS!$E22="Existing partner")</f>
        <v>0</v>
      </c>
      <c r="AV18" s="2" t="b">
        <f>AND(PARTNERS!$D22="Voluntary Sector / Charity partner",PARTNERS!$E22="Existing partner")</f>
        <v>0</v>
      </c>
      <c r="AW18" s="2" t="b">
        <f>AND(PARTNERS!$D22="Education partner",PARTNERS!$E22="Existing partner")</f>
        <v>0</v>
      </c>
      <c r="AX18" s="2" t="b">
        <f>AND(PARTNERS!$D22="Other",PARTNERS!$E22="Existing partner")</f>
        <v>0</v>
      </c>
    </row>
    <row r="19" spans="1:50">
      <c r="K19" s="18" t="s">
        <v>235</v>
      </c>
      <c r="T19" s="2" t="b">
        <f>AND(LEFT('EVENT DELIVERY'!B24,2)="HU",OR(LEN('EVENT DELIVERY'!B24)=6,AND(LEN('EVENT DELIVERY'!B24)=7,MID('EVENT DELIVERY'!B24,4,1)=" ")))</f>
        <v>0</v>
      </c>
      <c r="U19" s="2" t="b">
        <f>AND(LEFT('PROJECT DELIVERY TEAM'!B24,2)="HU",OR(LEN('PROJECT DELIVERY TEAM'!B24)=6,AND(LEN('PROJECT DELIVERY TEAM'!B24)=7,MID('PROJECT DELIVERY TEAM'!B24,4,1)=" ")))</f>
        <v>0</v>
      </c>
      <c r="V19" s="2" t="b">
        <f>AND(LEFT('AUDIENCES &amp; PART... - BY TYPE'!B24,2)="HU",OR(LEN('AUDIENCES &amp; PART... - BY TYPE'!B24)=6,AND(LEN('AUDIENCES &amp; PART... - BY TYPE'!B24)=7,MID('AUDIENCES &amp; PART... - BY TYPE'!B24,4,1)=" ")))</f>
        <v>0</v>
      </c>
      <c r="W19" s="2" t="b">
        <f>AND(LEFT(PARTNERS!B23,2)="HU",OR(LEN(PARTNERS!B23)=6,AND(LEN(PARTNERS!B23)=7,MID(PARTNERS!B23,4,1)=" ")),PARTNERS!E23="New partner")</f>
        <v>0</v>
      </c>
      <c r="X19" s="2" t="b">
        <f>AND(LEFT(PARTNERS!B23,2)="HU",OR(LEN(PARTNERS!B23)=6,AND(LEN(PARTNERS!B23)=7,MID(PARTNERS!B23,4,1)=" ")),PARTNERS!E23="Existing partner")</f>
        <v>0</v>
      </c>
      <c r="Y19" s="2" t="b">
        <f>AND(NOT(AND(LEFT(PARTNERS!B23,2)="HU",OR(LEN(PARTNERS!B23)=6,AND(LEN(PARTNERS!B23)=7,MID(PARTNERS!B23,4,1)=" ")))),PARTNERS!E23="New partner")</f>
        <v>0</v>
      </c>
      <c r="Z19" s="2" t="b">
        <f>AND(NOT(AND(LEFT(PARTNERS!B23,2)="HU",OR(LEN(PARTNERS!B23)=6,AND(LEN(PARTNERS!B23)=7,MID(PARTNERS!B23,4,1)=" ")))),PARTNERS!E23="Existing partner")</f>
        <v>0</v>
      </c>
      <c r="AA19" s="2" t="b">
        <f>AND(PARTNERS!$C23="Hull",PARTNERS!$E23="New partner")</f>
        <v>0</v>
      </c>
      <c r="AB19" s="2" t="b">
        <f>AND(PARTNERS!$C23="East Riding of Yorkshire",PARTNERS!$E23="New partner")</f>
        <v>0</v>
      </c>
      <c r="AC19" s="2" t="b">
        <f>AND(PARTNERS!$C23="Elsewhere in Yorkshire &amp; Humber",PARTNERS!$E23="New partner")</f>
        <v>0</v>
      </c>
      <c r="AD19" s="2" t="b">
        <f>AND(PARTNERS!$C23="Elsewhere in the UK",PARTNERS!$E23="New partner")</f>
        <v>0</v>
      </c>
      <c r="AE19" s="2" t="b">
        <f>AND(PARTNERS!$C23="Outside UK",PARTNERS!$E23="New partner")</f>
        <v>0</v>
      </c>
      <c r="AF19" s="2" t="b">
        <f>AND(PARTNERS!$C23="Hull",PARTNERS!$E23="Existing partner")</f>
        <v>0</v>
      </c>
      <c r="AG19" s="2" t="b">
        <f>AND(PARTNERS!$C23="East Riding of Yorkshire",PARTNERS!$E23="Existing partner")</f>
        <v>0</v>
      </c>
      <c r="AH19" s="2" t="b">
        <f>AND(PARTNERS!$C23="Elsewhere in Yorkshire &amp; Humber",PARTNERS!$E23="Existing partner")</f>
        <v>0</v>
      </c>
      <c r="AI19" s="2" t="b">
        <f>AND(PARTNERS!$C23="Elsewhere in the UK",PARTNERS!$E23="Existing partner")</f>
        <v>0</v>
      </c>
      <c r="AJ19" s="2" t="b">
        <f>AND(PARTNERS!$C23="Outside UK",PARTNERS!$E23="Existing partner")</f>
        <v>0</v>
      </c>
      <c r="AK19" s="2" t="b">
        <f>AND(PARTNERS!$D23="Artistic partner",PARTNERS!$E23="New partner")</f>
        <v>0</v>
      </c>
      <c r="AL19" s="2" t="b">
        <f>AND(PARTNERS!$D23="Heritage partner",PARTNERS!$E23="New partner")</f>
        <v>0</v>
      </c>
      <c r="AM19" s="2" t="b">
        <f>AND(PARTNERS!$D23="Funder",PARTNERS!$E23="New partner")</f>
        <v>0</v>
      </c>
      <c r="AN19" s="2" t="b">
        <f>AND(PARTNERS!$D23="Public Service partner",PARTNERS!$E23="New partner")</f>
        <v>0</v>
      </c>
      <c r="AO19" s="2" t="b">
        <f>AND(PARTNERS!$D23="Voluntary Sector / Charity partner",PARTNERS!$E23="New partner")</f>
        <v>0</v>
      </c>
      <c r="AP19" s="2" t="b">
        <f>AND(PARTNERS!$D23="Education partner",PARTNERS!$E23="New partner")</f>
        <v>0</v>
      </c>
      <c r="AQ19" s="2" t="b">
        <f>AND(PARTNERS!$D23="Other",PARTNERS!$E23="New partner")</f>
        <v>0</v>
      </c>
      <c r="AR19" s="2" t="b">
        <f>AND(PARTNERS!$D23="Artistic partner",PARTNERS!$E23="Existing partner")</f>
        <v>0</v>
      </c>
      <c r="AS19" s="2" t="b">
        <f>AND(PARTNERS!$D23="Heritage partner",PARTNERS!$E23="Existing partner")</f>
        <v>0</v>
      </c>
      <c r="AT19" s="2" t="b">
        <f>AND(PARTNERS!$D23="Funder",PARTNERS!$E23="Existing partner")</f>
        <v>0</v>
      </c>
      <c r="AU19" s="2" t="b">
        <f>AND(PARTNERS!$D23="Public Service partner",PARTNERS!$E23="Existing partner")</f>
        <v>0</v>
      </c>
      <c r="AV19" s="2" t="b">
        <f>AND(PARTNERS!$D23="Voluntary Sector / Charity partner",PARTNERS!$E23="Existing partner")</f>
        <v>0</v>
      </c>
      <c r="AW19" s="2" t="b">
        <f>AND(PARTNERS!$D23="Education partner",PARTNERS!$E23="Existing partner")</f>
        <v>0</v>
      </c>
      <c r="AX19" s="2" t="b">
        <f>AND(PARTNERS!$D23="Other",PARTNERS!$E23="Existing partner")</f>
        <v>0</v>
      </c>
    </row>
    <row r="20" spans="1:50">
      <c r="K20" s="2" t="s">
        <v>203</v>
      </c>
      <c r="T20" s="2" t="b">
        <f>AND(LEFT('EVENT DELIVERY'!B25,2)="HU",OR(LEN('EVENT DELIVERY'!B25)=6,AND(LEN('EVENT DELIVERY'!B25)=7,MID('EVENT DELIVERY'!B25,4,1)=" ")))</f>
        <v>0</v>
      </c>
      <c r="U20" s="2" t="b">
        <f>AND(LEFT('PROJECT DELIVERY TEAM'!B25,2)="HU",OR(LEN('PROJECT DELIVERY TEAM'!B25)=6,AND(LEN('PROJECT DELIVERY TEAM'!B25)=7,MID('PROJECT DELIVERY TEAM'!B25,4,1)=" ")))</f>
        <v>0</v>
      </c>
      <c r="V20" s="2" t="b">
        <f>AND(LEFT('AUDIENCES &amp; PART... - BY TYPE'!B25,2)="HU",OR(LEN('AUDIENCES &amp; PART... - BY TYPE'!B25)=6,AND(LEN('AUDIENCES &amp; PART... - BY TYPE'!B25)=7,MID('AUDIENCES &amp; PART... - BY TYPE'!B25,4,1)=" ")))</f>
        <v>0</v>
      </c>
      <c r="W20" s="2" t="b">
        <f>AND(LEFT(PARTNERS!B24,2)="HU",OR(LEN(PARTNERS!B24)=6,AND(LEN(PARTNERS!B24)=7,MID(PARTNERS!B24,4,1)=" ")),PARTNERS!E24="New partner")</f>
        <v>0</v>
      </c>
      <c r="X20" s="2" t="b">
        <f>AND(LEFT(PARTNERS!B24,2)="HU",OR(LEN(PARTNERS!B24)=6,AND(LEN(PARTNERS!B24)=7,MID(PARTNERS!B24,4,1)=" ")),PARTNERS!E24="Existing partner")</f>
        <v>0</v>
      </c>
      <c r="Y20" s="2" t="b">
        <f>AND(NOT(AND(LEFT(PARTNERS!B24,2)="HU",OR(LEN(PARTNERS!B24)=6,AND(LEN(PARTNERS!B24)=7,MID(PARTNERS!B24,4,1)=" ")))),PARTNERS!E24="New partner")</f>
        <v>0</v>
      </c>
      <c r="Z20" s="2" t="b">
        <f>AND(NOT(AND(LEFT(PARTNERS!B24,2)="HU",OR(LEN(PARTNERS!B24)=6,AND(LEN(PARTNERS!B24)=7,MID(PARTNERS!B24,4,1)=" ")))),PARTNERS!E24="Existing partner")</f>
        <v>0</v>
      </c>
      <c r="AA20" s="2" t="b">
        <f>AND(PARTNERS!$C24="Hull",PARTNERS!$E24="New partner")</f>
        <v>0</v>
      </c>
      <c r="AB20" s="2" t="b">
        <f>AND(PARTNERS!$C24="East Riding of Yorkshire",PARTNERS!$E24="New partner")</f>
        <v>0</v>
      </c>
      <c r="AC20" s="2" t="b">
        <f>AND(PARTNERS!$C24="Elsewhere in Yorkshire &amp; Humber",PARTNERS!$E24="New partner")</f>
        <v>0</v>
      </c>
      <c r="AD20" s="2" t="b">
        <f>AND(PARTNERS!$C24="Elsewhere in the UK",PARTNERS!$E24="New partner")</f>
        <v>0</v>
      </c>
      <c r="AE20" s="2" t="b">
        <f>AND(PARTNERS!$C24="Outside UK",PARTNERS!$E24="New partner")</f>
        <v>0</v>
      </c>
      <c r="AF20" s="2" t="b">
        <f>AND(PARTNERS!$C24="Hull",PARTNERS!$E24="Existing partner")</f>
        <v>0</v>
      </c>
      <c r="AG20" s="2" t="b">
        <f>AND(PARTNERS!$C24="East Riding of Yorkshire",PARTNERS!$E24="Existing partner")</f>
        <v>0</v>
      </c>
      <c r="AH20" s="2" t="b">
        <f>AND(PARTNERS!$C24="Elsewhere in Yorkshire &amp; Humber",PARTNERS!$E24="Existing partner")</f>
        <v>0</v>
      </c>
      <c r="AI20" s="2" t="b">
        <f>AND(PARTNERS!$C24="Elsewhere in the UK",PARTNERS!$E24="Existing partner")</f>
        <v>0</v>
      </c>
      <c r="AJ20" s="2" t="b">
        <f>AND(PARTNERS!$C24="Outside UK",PARTNERS!$E24="Existing partner")</f>
        <v>0</v>
      </c>
      <c r="AK20" s="2" t="b">
        <f>AND(PARTNERS!$D24="Artistic partner",PARTNERS!$E24="New partner")</f>
        <v>0</v>
      </c>
      <c r="AL20" s="2" t="b">
        <f>AND(PARTNERS!$D24="Heritage partner",PARTNERS!$E24="New partner")</f>
        <v>0</v>
      </c>
      <c r="AM20" s="2" t="b">
        <f>AND(PARTNERS!$D24="Funder",PARTNERS!$E24="New partner")</f>
        <v>0</v>
      </c>
      <c r="AN20" s="2" t="b">
        <f>AND(PARTNERS!$D24="Public Service partner",PARTNERS!$E24="New partner")</f>
        <v>0</v>
      </c>
      <c r="AO20" s="2" t="b">
        <f>AND(PARTNERS!$D24="Voluntary Sector / Charity partner",PARTNERS!$E24="New partner")</f>
        <v>0</v>
      </c>
      <c r="AP20" s="2" t="b">
        <f>AND(PARTNERS!$D24="Education partner",PARTNERS!$E24="New partner")</f>
        <v>0</v>
      </c>
      <c r="AQ20" s="2" t="b">
        <f>AND(PARTNERS!$D24="Other",PARTNERS!$E24="New partner")</f>
        <v>0</v>
      </c>
      <c r="AR20" s="2" t="b">
        <f>AND(PARTNERS!$D24="Artistic partner",PARTNERS!$E24="Existing partner")</f>
        <v>0</v>
      </c>
      <c r="AS20" s="2" t="b">
        <f>AND(PARTNERS!$D24="Heritage partner",PARTNERS!$E24="Existing partner")</f>
        <v>0</v>
      </c>
      <c r="AT20" s="2" t="b">
        <f>AND(PARTNERS!$D24="Funder",PARTNERS!$E24="Existing partner")</f>
        <v>0</v>
      </c>
      <c r="AU20" s="2" t="b">
        <f>AND(PARTNERS!$D24="Public Service partner",PARTNERS!$E24="Existing partner")</f>
        <v>0</v>
      </c>
      <c r="AV20" s="2" t="b">
        <f>AND(PARTNERS!$D24="Voluntary Sector / Charity partner",PARTNERS!$E24="Existing partner")</f>
        <v>0</v>
      </c>
      <c r="AW20" s="2" t="b">
        <f>AND(PARTNERS!$D24="Education partner",PARTNERS!$E24="Existing partner")</f>
        <v>0</v>
      </c>
      <c r="AX20" s="2" t="b">
        <f>AND(PARTNERS!$D24="Other",PARTNERS!$E24="Existing partner")</f>
        <v>0</v>
      </c>
    </row>
    <row r="21" spans="1:50">
      <c r="T21" s="2" t="b">
        <f>AND(LEFT('EVENT DELIVERY'!B26,2)="HU",OR(LEN('EVENT DELIVERY'!B26)=6,AND(LEN('EVENT DELIVERY'!B26)=7,MID('EVENT DELIVERY'!B26,4,1)=" ")))</f>
        <v>0</v>
      </c>
      <c r="U21" s="2" t="b">
        <f>AND(LEFT('PROJECT DELIVERY TEAM'!B26,2)="HU",OR(LEN('PROJECT DELIVERY TEAM'!B26)=6,AND(LEN('PROJECT DELIVERY TEAM'!B26)=7,MID('PROJECT DELIVERY TEAM'!B26,4,1)=" ")))</f>
        <v>0</v>
      </c>
      <c r="V21" s="2" t="b">
        <f>AND(LEFT('AUDIENCES &amp; PART... - BY TYPE'!B26,2)="HU",OR(LEN('AUDIENCES &amp; PART... - BY TYPE'!B26)=6,AND(LEN('AUDIENCES &amp; PART... - BY TYPE'!B26)=7,MID('AUDIENCES &amp; PART... - BY TYPE'!B26,4,1)=" ")))</f>
        <v>0</v>
      </c>
      <c r="W21" s="2" t="b">
        <f>AND(LEFT(PARTNERS!B25,2)="HU",OR(LEN(PARTNERS!B25)=6,AND(LEN(PARTNERS!B25)=7,MID(PARTNERS!B25,4,1)=" ")),PARTNERS!E25="New partner")</f>
        <v>0</v>
      </c>
      <c r="X21" s="2" t="b">
        <f>AND(LEFT(PARTNERS!B25,2)="HU",OR(LEN(PARTNERS!B25)=6,AND(LEN(PARTNERS!B25)=7,MID(PARTNERS!B25,4,1)=" ")),PARTNERS!E25="Existing partner")</f>
        <v>0</v>
      </c>
      <c r="Y21" s="2" t="b">
        <f>AND(NOT(AND(LEFT(PARTNERS!B25,2)="HU",OR(LEN(PARTNERS!B25)=6,AND(LEN(PARTNERS!B25)=7,MID(PARTNERS!B25,4,1)=" ")))),PARTNERS!E25="New partner")</f>
        <v>0</v>
      </c>
      <c r="Z21" s="2" t="b">
        <f>AND(NOT(AND(LEFT(PARTNERS!B25,2)="HU",OR(LEN(PARTNERS!B25)=6,AND(LEN(PARTNERS!B25)=7,MID(PARTNERS!B25,4,1)=" ")))),PARTNERS!E25="Existing partner")</f>
        <v>0</v>
      </c>
      <c r="AA21" s="2" t="b">
        <f>AND(PARTNERS!$C25="Hull",PARTNERS!$E25="New partner")</f>
        <v>0</v>
      </c>
      <c r="AB21" s="2" t="b">
        <f>AND(PARTNERS!$C25="East Riding of Yorkshire",PARTNERS!$E25="New partner")</f>
        <v>0</v>
      </c>
      <c r="AC21" s="2" t="b">
        <f>AND(PARTNERS!$C25="Elsewhere in Yorkshire &amp; Humber",PARTNERS!$E25="New partner")</f>
        <v>0</v>
      </c>
      <c r="AD21" s="2" t="b">
        <f>AND(PARTNERS!$C25="Elsewhere in the UK",PARTNERS!$E25="New partner")</f>
        <v>0</v>
      </c>
      <c r="AE21" s="2" t="b">
        <f>AND(PARTNERS!$C25="Outside UK",PARTNERS!$E25="New partner")</f>
        <v>0</v>
      </c>
      <c r="AF21" s="2" t="b">
        <f>AND(PARTNERS!$C25="Hull",PARTNERS!$E25="Existing partner")</f>
        <v>0</v>
      </c>
      <c r="AG21" s="2" t="b">
        <f>AND(PARTNERS!$C25="East Riding of Yorkshire",PARTNERS!$E25="Existing partner")</f>
        <v>0</v>
      </c>
      <c r="AH21" s="2" t="b">
        <f>AND(PARTNERS!$C25="Elsewhere in Yorkshire &amp; Humber",PARTNERS!$E25="Existing partner")</f>
        <v>0</v>
      </c>
      <c r="AI21" s="2" t="b">
        <f>AND(PARTNERS!$C25="Elsewhere in the UK",PARTNERS!$E25="Existing partner")</f>
        <v>0</v>
      </c>
      <c r="AJ21" s="2" t="b">
        <f>AND(PARTNERS!$C25="Outside UK",PARTNERS!$E25="Existing partner")</f>
        <v>0</v>
      </c>
      <c r="AK21" s="2" t="b">
        <f>AND(PARTNERS!$D25="Artistic partner",PARTNERS!$E25="New partner")</f>
        <v>0</v>
      </c>
      <c r="AL21" s="2" t="b">
        <f>AND(PARTNERS!$D25="Heritage partner",PARTNERS!$E25="New partner")</f>
        <v>0</v>
      </c>
      <c r="AM21" s="2" t="b">
        <f>AND(PARTNERS!$D25="Funder",PARTNERS!$E25="New partner")</f>
        <v>0</v>
      </c>
      <c r="AN21" s="2" t="b">
        <f>AND(PARTNERS!$D25="Public Service partner",PARTNERS!$E25="New partner")</f>
        <v>0</v>
      </c>
      <c r="AO21" s="2" t="b">
        <f>AND(PARTNERS!$D25="Voluntary Sector / Charity partner",PARTNERS!$E25="New partner")</f>
        <v>0</v>
      </c>
      <c r="AP21" s="2" t="b">
        <f>AND(PARTNERS!$D25="Education partner",PARTNERS!$E25="New partner")</f>
        <v>0</v>
      </c>
      <c r="AQ21" s="2" t="b">
        <f>AND(PARTNERS!$D25="Other",PARTNERS!$E25="New partner")</f>
        <v>0</v>
      </c>
      <c r="AR21" s="2" t="b">
        <f>AND(PARTNERS!$D25="Artistic partner",PARTNERS!$E25="Existing partner")</f>
        <v>0</v>
      </c>
      <c r="AS21" s="2" t="b">
        <f>AND(PARTNERS!$D25="Heritage partner",PARTNERS!$E25="Existing partner")</f>
        <v>0</v>
      </c>
      <c r="AT21" s="2" t="b">
        <f>AND(PARTNERS!$D25="Funder",PARTNERS!$E25="Existing partner")</f>
        <v>0</v>
      </c>
      <c r="AU21" s="2" t="b">
        <f>AND(PARTNERS!$D25="Public Service partner",PARTNERS!$E25="Existing partner")</f>
        <v>0</v>
      </c>
      <c r="AV21" s="2" t="b">
        <f>AND(PARTNERS!$D25="Voluntary Sector / Charity partner",PARTNERS!$E25="Existing partner")</f>
        <v>0</v>
      </c>
      <c r="AW21" s="2" t="b">
        <f>AND(PARTNERS!$D25="Education partner",PARTNERS!$E25="Existing partner")</f>
        <v>0</v>
      </c>
      <c r="AX21" s="2" t="b">
        <f>AND(PARTNERS!$D25="Other",PARTNERS!$E25="Existing partner")</f>
        <v>0</v>
      </c>
    </row>
    <row r="22" spans="1:50">
      <c r="T22" s="2" t="b">
        <f>AND(LEFT('EVENT DELIVERY'!B27,2)="HU",OR(LEN('EVENT DELIVERY'!B27)=6,AND(LEN('EVENT DELIVERY'!B27)=7,MID('EVENT DELIVERY'!B27,4,1)=" ")))</f>
        <v>0</v>
      </c>
      <c r="U22" s="2" t="b">
        <f>AND(LEFT('PROJECT DELIVERY TEAM'!B27,2)="HU",OR(LEN('PROJECT DELIVERY TEAM'!B27)=6,AND(LEN('PROJECT DELIVERY TEAM'!B27)=7,MID('PROJECT DELIVERY TEAM'!B27,4,1)=" ")))</f>
        <v>0</v>
      </c>
      <c r="V22" s="2" t="b">
        <f>AND(LEFT('AUDIENCES &amp; PART... - BY TYPE'!B27,2)="HU",OR(LEN('AUDIENCES &amp; PART... - BY TYPE'!B27)=6,AND(LEN('AUDIENCES &amp; PART... - BY TYPE'!B27)=7,MID('AUDIENCES &amp; PART... - BY TYPE'!B27,4,1)=" ")))</f>
        <v>0</v>
      </c>
      <c r="W22" s="2" t="b">
        <f>AND(LEFT(PARTNERS!B26,2)="HU",OR(LEN(PARTNERS!B26)=6,AND(LEN(PARTNERS!B26)=7,MID(PARTNERS!B26,4,1)=" ")),PARTNERS!E26="New partner")</f>
        <v>0</v>
      </c>
      <c r="X22" s="2" t="b">
        <f>AND(LEFT(PARTNERS!B26,2)="HU",OR(LEN(PARTNERS!B26)=6,AND(LEN(PARTNERS!B26)=7,MID(PARTNERS!B26,4,1)=" ")),PARTNERS!E26="Existing partner")</f>
        <v>0</v>
      </c>
      <c r="Y22" s="2" t="b">
        <f>AND(NOT(AND(LEFT(PARTNERS!B26,2)="HU",OR(LEN(PARTNERS!B26)=6,AND(LEN(PARTNERS!B26)=7,MID(PARTNERS!B26,4,1)=" ")))),PARTNERS!E26="New partner")</f>
        <v>0</v>
      </c>
      <c r="Z22" s="2" t="b">
        <f>AND(NOT(AND(LEFT(PARTNERS!B26,2)="HU",OR(LEN(PARTNERS!B26)=6,AND(LEN(PARTNERS!B26)=7,MID(PARTNERS!B26,4,1)=" ")))),PARTNERS!E26="Existing partner")</f>
        <v>0</v>
      </c>
      <c r="AA22" s="2" t="b">
        <f>AND(PARTNERS!$C26="Hull",PARTNERS!$E26="New partner")</f>
        <v>0</v>
      </c>
      <c r="AB22" s="2" t="b">
        <f>AND(PARTNERS!$C26="East Riding of Yorkshire",PARTNERS!$E26="New partner")</f>
        <v>0</v>
      </c>
      <c r="AC22" s="2" t="b">
        <f>AND(PARTNERS!$C26="Elsewhere in Yorkshire &amp; Humber",PARTNERS!$E26="New partner")</f>
        <v>0</v>
      </c>
      <c r="AD22" s="2" t="b">
        <f>AND(PARTNERS!$C26="Elsewhere in the UK",PARTNERS!$E26="New partner")</f>
        <v>0</v>
      </c>
      <c r="AE22" s="2" t="b">
        <f>AND(PARTNERS!$C26="Outside UK",PARTNERS!$E26="New partner")</f>
        <v>0</v>
      </c>
      <c r="AF22" s="2" t="b">
        <f>AND(PARTNERS!$C26="Hull",PARTNERS!$E26="Existing partner")</f>
        <v>0</v>
      </c>
      <c r="AG22" s="2" t="b">
        <f>AND(PARTNERS!$C26="East Riding of Yorkshire",PARTNERS!$E26="Existing partner")</f>
        <v>0</v>
      </c>
      <c r="AH22" s="2" t="b">
        <f>AND(PARTNERS!$C26="Elsewhere in Yorkshire &amp; Humber",PARTNERS!$E26="Existing partner")</f>
        <v>0</v>
      </c>
      <c r="AI22" s="2" t="b">
        <f>AND(PARTNERS!$C26="Elsewhere in the UK",PARTNERS!$E26="Existing partner")</f>
        <v>0</v>
      </c>
      <c r="AJ22" s="2" t="b">
        <f>AND(PARTNERS!$C26="Outside UK",PARTNERS!$E26="Existing partner")</f>
        <v>0</v>
      </c>
      <c r="AK22" s="2" t="b">
        <f>AND(PARTNERS!$D26="Artistic partner",PARTNERS!$E26="New partner")</f>
        <v>0</v>
      </c>
      <c r="AL22" s="2" t="b">
        <f>AND(PARTNERS!$D26="Heritage partner",PARTNERS!$E26="New partner")</f>
        <v>0</v>
      </c>
      <c r="AM22" s="2" t="b">
        <f>AND(PARTNERS!$D26="Funder",PARTNERS!$E26="New partner")</f>
        <v>0</v>
      </c>
      <c r="AN22" s="2" t="b">
        <f>AND(PARTNERS!$D26="Public Service partner",PARTNERS!$E26="New partner")</f>
        <v>0</v>
      </c>
      <c r="AO22" s="2" t="b">
        <f>AND(PARTNERS!$D26="Voluntary Sector / Charity partner",PARTNERS!$E26="New partner")</f>
        <v>0</v>
      </c>
      <c r="AP22" s="2" t="b">
        <f>AND(PARTNERS!$D26="Education partner",PARTNERS!$E26="New partner")</f>
        <v>0</v>
      </c>
      <c r="AQ22" s="2" t="b">
        <f>AND(PARTNERS!$D26="Other",PARTNERS!$E26="New partner")</f>
        <v>0</v>
      </c>
      <c r="AR22" s="2" t="b">
        <f>AND(PARTNERS!$D26="Artistic partner",PARTNERS!$E26="Existing partner")</f>
        <v>0</v>
      </c>
      <c r="AS22" s="2" t="b">
        <f>AND(PARTNERS!$D26="Heritage partner",PARTNERS!$E26="Existing partner")</f>
        <v>0</v>
      </c>
      <c r="AT22" s="2" t="b">
        <f>AND(PARTNERS!$D26="Funder",PARTNERS!$E26="Existing partner")</f>
        <v>0</v>
      </c>
      <c r="AU22" s="2" t="b">
        <f>AND(PARTNERS!$D26="Public Service partner",PARTNERS!$E26="Existing partner")</f>
        <v>0</v>
      </c>
      <c r="AV22" s="2" t="b">
        <f>AND(PARTNERS!$D26="Voluntary Sector / Charity partner",PARTNERS!$E26="Existing partner")</f>
        <v>0</v>
      </c>
      <c r="AW22" s="2" t="b">
        <f>AND(PARTNERS!$D26="Education partner",PARTNERS!$E26="Existing partner")</f>
        <v>0</v>
      </c>
      <c r="AX22" s="2" t="b">
        <f>AND(PARTNERS!$D26="Other",PARTNERS!$E26="Existing partner")</f>
        <v>0</v>
      </c>
    </row>
    <row r="23" spans="1:50">
      <c r="T23" s="2" t="b">
        <f>AND(LEFT('EVENT DELIVERY'!B28,2)="HU",OR(LEN('EVENT DELIVERY'!B28)=6,AND(LEN('EVENT DELIVERY'!B28)=7,MID('EVENT DELIVERY'!B28,4,1)=" ")))</f>
        <v>0</v>
      </c>
      <c r="U23" s="2" t="b">
        <f>AND(LEFT('PROJECT DELIVERY TEAM'!B28,2)="HU",OR(LEN('PROJECT DELIVERY TEAM'!B28)=6,AND(LEN('PROJECT DELIVERY TEAM'!B28)=7,MID('PROJECT DELIVERY TEAM'!B28,4,1)=" ")))</f>
        <v>0</v>
      </c>
      <c r="V23" s="2" t="b">
        <f>AND(LEFT('AUDIENCES &amp; PART... - BY TYPE'!B28,2)="HU",OR(LEN('AUDIENCES &amp; PART... - BY TYPE'!B28)=6,AND(LEN('AUDIENCES &amp; PART... - BY TYPE'!B28)=7,MID('AUDIENCES &amp; PART... - BY TYPE'!B28,4,1)=" ")))</f>
        <v>0</v>
      </c>
      <c r="W23" s="2" t="b">
        <f>AND(LEFT(PARTNERS!B27,2)="HU",OR(LEN(PARTNERS!B27)=6,AND(LEN(PARTNERS!B27)=7,MID(PARTNERS!B27,4,1)=" ")),PARTNERS!E27="New partner")</f>
        <v>0</v>
      </c>
      <c r="X23" s="2" t="b">
        <f>AND(LEFT(PARTNERS!B27,2)="HU",OR(LEN(PARTNERS!B27)=6,AND(LEN(PARTNERS!B27)=7,MID(PARTNERS!B27,4,1)=" ")),PARTNERS!E27="Existing partner")</f>
        <v>0</v>
      </c>
      <c r="Y23" s="2" t="b">
        <f>AND(NOT(AND(LEFT(PARTNERS!B27,2)="HU",OR(LEN(PARTNERS!B27)=6,AND(LEN(PARTNERS!B27)=7,MID(PARTNERS!B27,4,1)=" ")))),PARTNERS!E27="New partner")</f>
        <v>0</v>
      </c>
      <c r="Z23" s="2" t="b">
        <f>AND(NOT(AND(LEFT(PARTNERS!B27,2)="HU",OR(LEN(PARTNERS!B27)=6,AND(LEN(PARTNERS!B27)=7,MID(PARTNERS!B27,4,1)=" ")))),PARTNERS!E27="Existing partner")</f>
        <v>0</v>
      </c>
      <c r="AA23" s="2" t="b">
        <f>AND(PARTNERS!$C27="Hull",PARTNERS!$E27="New partner")</f>
        <v>0</v>
      </c>
      <c r="AB23" s="2" t="b">
        <f>AND(PARTNERS!$C27="East Riding of Yorkshire",PARTNERS!$E27="New partner")</f>
        <v>0</v>
      </c>
      <c r="AC23" s="2" t="b">
        <f>AND(PARTNERS!$C27="Elsewhere in Yorkshire &amp; Humber",PARTNERS!$E27="New partner")</f>
        <v>0</v>
      </c>
      <c r="AD23" s="2" t="b">
        <f>AND(PARTNERS!$C27="Elsewhere in the UK",PARTNERS!$E27="New partner")</f>
        <v>0</v>
      </c>
      <c r="AE23" s="2" t="b">
        <f>AND(PARTNERS!$C27="Outside UK",PARTNERS!$E27="New partner")</f>
        <v>0</v>
      </c>
      <c r="AF23" s="2" t="b">
        <f>AND(PARTNERS!$C27="Hull",PARTNERS!$E27="Existing partner")</f>
        <v>0</v>
      </c>
      <c r="AG23" s="2" t="b">
        <f>AND(PARTNERS!$C27="East Riding of Yorkshire",PARTNERS!$E27="Existing partner")</f>
        <v>0</v>
      </c>
      <c r="AH23" s="2" t="b">
        <f>AND(PARTNERS!$C27="Elsewhere in Yorkshire &amp; Humber",PARTNERS!$E27="Existing partner")</f>
        <v>0</v>
      </c>
      <c r="AI23" s="2" t="b">
        <f>AND(PARTNERS!$C27="Elsewhere in the UK",PARTNERS!$E27="Existing partner")</f>
        <v>0</v>
      </c>
      <c r="AJ23" s="2" t="b">
        <f>AND(PARTNERS!$C27="Outside UK",PARTNERS!$E27="Existing partner")</f>
        <v>0</v>
      </c>
      <c r="AK23" s="2" t="b">
        <f>AND(PARTNERS!$D27="Artistic partner",PARTNERS!$E27="New partner")</f>
        <v>0</v>
      </c>
      <c r="AL23" s="2" t="b">
        <f>AND(PARTNERS!$D27="Heritage partner",PARTNERS!$E27="New partner")</f>
        <v>0</v>
      </c>
      <c r="AM23" s="2" t="b">
        <f>AND(PARTNERS!$D27="Funder",PARTNERS!$E27="New partner")</f>
        <v>0</v>
      </c>
      <c r="AN23" s="2" t="b">
        <f>AND(PARTNERS!$D27="Public Service partner",PARTNERS!$E27="New partner")</f>
        <v>0</v>
      </c>
      <c r="AO23" s="2" t="b">
        <f>AND(PARTNERS!$D27="Voluntary Sector / Charity partner",PARTNERS!$E27="New partner")</f>
        <v>0</v>
      </c>
      <c r="AP23" s="2" t="b">
        <f>AND(PARTNERS!$D27="Education partner",PARTNERS!$E27="New partner")</f>
        <v>0</v>
      </c>
      <c r="AQ23" s="2" t="b">
        <f>AND(PARTNERS!$D27="Other",PARTNERS!$E27="New partner")</f>
        <v>0</v>
      </c>
      <c r="AR23" s="2" t="b">
        <f>AND(PARTNERS!$D27="Artistic partner",PARTNERS!$E27="Existing partner")</f>
        <v>0</v>
      </c>
      <c r="AS23" s="2" t="b">
        <f>AND(PARTNERS!$D27="Heritage partner",PARTNERS!$E27="Existing partner")</f>
        <v>0</v>
      </c>
      <c r="AT23" s="2" t="b">
        <f>AND(PARTNERS!$D27="Funder",PARTNERS!$E27="Existing partner")</f>
        <v>0</v>
      </c>
      <c r="AU23" s="2" t="b">
        <f>AND(PARTNERS!$D27="Public Service partner",PARTNERS!$E27="Existing partner")</f>
        <v>0</v>
      </c>
      <c r="AV23" s="2" t="b">
        <f>AND(PARTNERS!$D27="Voluntary Sector / Charity partner",PARTNERS!$E27="Existing partner")</f>
        <v>0</v>
      </c>
      <c r="AW23" s="2" t="b">
        <f>AND(PARTNERS!$D27="Education partner",PARTNERS!$E27="Existing partner")</f>
        <v>0</v>
      </c>
      <c r="AX23" s="2" t="b">
        <f>AND(PARTNERS!$D27="Other",PARTNERS!$E27="Existing partner")</f>
        <v>0</v>
      </c>
    </row>
    <row r="24" spans="1:50">
      <c r="A24" s="17" t="s">
        <v>108</v>
      </c>
      <c r="C24" s="17" t="s">
        <v>113</v>
      </c>
      <c r="E24" s="17" t="s">
        <v>129</v>
      </c>
      <c r="G24" s="17" t="s">
        <v>135</v>
      </c>
      <c r="I24" s="17" t="s">
        <v>143</v>
      </c>
      <c r="T24" s="2" t="b">
        <f>AND(LEFT('EVENT DELIVERY'!B29,2)="HU",OR(LEN('EVENT DELIVERY'!B29)=6,AND(LEN('EVENT DELIVERY'!B29)=7,MID('EVENT DELIVERY'!B29,4,1)=" ")))</f>
        <v>0</v>
      </c>
      <c r="U24" s="2" t="b">
        <f>AND(LEFT('PROJECT DELIVERY TEAM'!B29,2)="HU",OR(LEN('PROJECT DELIVERY TEAM'!B29)=6,AND(LEN('PROJECT DELIVERY TEAM'!B29)=7,MID('PROJECT DELIVERY TEAM'!B29,4,1)=" ")))</f>
        <v>0</v>
      </c>
      <c r="V24" s="2" t="b">
        <f>AND(LEFT('AUDIENCES &amp; PART... - BY TYPE'!B29,2)="HU",OR(LEN('AUDIENCES &amp; PART... - BY TYPE'!B29)=6,AND(LEN('AUDIENCES &amp; PART... - BY TYPE'!B29)=7,MID('AUDIENCES &amp; PART... - BY TYPE'!B29,4,1)=" ")))</f>
        <v>0</v>
      </c>
      <c r="W24" s="2" t="b">
        <f>AND(LEFT(PARTNERS!B28,2)="HU",OR(LEN(PARTNERS!B28)=6,AND(LEN(PARTNERS!B28)=7,MID(PARTNERS!B28,4,1)=" ")),PARTNERS!E28="New partner")</f>
        <v>0</v>
      </c>
      <c r="X24" s="2" t="b">
        <f>AND(LEFT(PARTNERS!B28,2)="HU",OR(LEN(PARTNERS!B28)=6,AND(LEN(PARTNERS!B28)=7,MID(PARTNERS!B28,4,1)=" ")),PARTNERS!E28="Existing partner")</f>
        <v>0</v>
      </c>
      <c r="Y24" s="2" t="b">
        <f>AND(NOT(AND(LEFT(PARTNERS!B28,2)="HU",OR(LEN(PARTNERS!B28)=6,AND(LEN(PARTNERS!B28)=7,MID(PARTNERS!B28,4,1)=" ")))),PARTNERS!E28="New partner")</f>
        <v>0</v>
      </c>
      <c r="Z24" s="2" t="b">
        <f>AND(NOT(AND(LEFT(PARTNERS!B28,2)="HU",OR(LEN(PARTNERS!B28)=6,AND(LEN(PARTNERS!B28)=7,MID(PARTNERS!B28,4,1)=" ")))),PARTNERS!E28="Existing partner")</f>
        <v>0</v>
      </c>
      <c r="AA24" s="2" t="b">
        <f>AND(PARTNERS!$C28="Hull",PARTNERS!$E28="New partner")</f>
        <v>0</v>
      </c>
      <c r="AB24" s="2" t="b">
        <f>AND(PARTNERS!$C28="East Riding of Yorkshire",PARTNERS!$E28="New partner")</f>
        <v>0</v>
      </c>
      <c r="AC24" s="2" t="b">
        <f>AND(PARTNERS!$C28="Elsewhere in Yorkshire &amp; Humber",PARTNERS!$E28="New partner")</f>
        <v>0</v>
      </c>
      <c r="AD24" s="2" t="b">
        <f>AND(PARTNERS!$C28="Elsewhere in the UK",PARTNERS!$E28="New partner")</f>
        <v>0</v>
      </c>
      <c r="AE24" s="2" t="b">
        <f>AND(PARTNERS!$C28="Outside UK",PARTNERS!$E28="New partner")</f>
        <v>0</v>
      </c>
      <c r="AF24" s="2" t="b">
        <f>AND(PARTNERS!$C28="Hull",PARTNERS!$E28="Existing partner")</f>
        <v>0</v>
      </c>
      <c r="AG24" s="2" t="b">
        <f>AND(PARTNERS!$C28="East Riding of Yorkshire",PARTNERS!$E28="Existing partner")</f>
        <v>0</v>
      </c>
      <c r="AH24" s="2" t="b">
        <f>AND(PARTNERS!$C28="Elsewhere in Yorkshire &amp; Humber",PARTNERS!$E28="Existing partner")</f>
        <v>0</v>
      </c>
      <c r="AI24" s="2" t="b">
        <f>AND(PARTNERS!$C28="Elsewhere in the UK",PARTNERS!$E28="Existing partner")</f>
        <v>0</v>
      </c>
      <c r="AJ24" s="2" t="b">
        <f>AND(PARTNERS!$C28="Outside UK",PARTNERS!$E28="Existing partner")</f>
        <v>0</v>
      </c>
      <c r="AK24" s="2" t="b">
        <f>AND(PARTNERS!$D28="Artistic partner",PARTNERS!$E28="New partner")</f>
        <v>0</v>
      </c>
      <c r="AL24" s="2" t="b">
        <f>AND(PARTNERS!$D28="Heritage partner",PARTNERS!$E28="New partner")</f>
        <v>0</v>
      </c>
      <c r="AM24" s="2" t="b">
        <f>AND(PARTNERS!$D28="Funder",PARTNERS!$E28="New partner")</f>
        <v>0</v>
      </c>
      <c r="AN24" s="2" t="b">
        <f>AND(PARTNERS!$D28="Public Service partner",PARTNERS!$E28="New partner")</f>
        <v>0</v>
      </c>
      <c r="AO24" s="2" t="b">
        <f>AND(PARTNERS!$D28="Voluntary Sector / Charity partner",PARTNERS!$E28="New partner")</f>
        <v>0</v>
      </c>
      <c r="AP24" s="2" t="b">
        <f>AND(PARTNERS!$D28="Education partner",PARTNERS!$E28="New partner")</f>
        <v>0</v>
      </c>
      <c r="AQ24" s="2" t="b">
        <f>AND(PARTNERS!$D28="Other",PARTNERS!$E28="New partner")</f>
        <v>0</v>
      </c>
      <c r="AR24" s="2" t="b">
        <f>AND(PARTNERS!$D28="Artistic partner",PARTNERS!$E28="Existing partner")</f>
        <v>0</v>
      </c>
      <c r="AS24" s="2" t="b">
        <f>AND(PARTNERS!$D28="Heritage partner",PARTNERS!$E28="Existing partner")</f>
        <v>0</v>
      </c>
      <c r="AT24" s="2" t="b">
        <f>AND(PARTNERS!$D28="Funder",PARTNERS!$E28="Existing partner")</f>
        <v>0</v>
      </c>
      <c r="AU24" s="2" t="b">
        <f>AND(PARTNERS!$D28="Public Service partner",PARTNERS!$E28="Existing partner")</f>
        <v>0</v>
      </c>
      <c r="AV24" s="2" t="b">
        <f>AND(PARTNERS!$D28="Voluntary Sector / Charity partner",PARTNERS!$E28="Existing partner")</f>
        <v>0</v>
      </c>
      <c r="AW24" s="2" t="b">
        <f>AND(PARTNERS!$D28="Education partner",PARTNERS!$E28="Existing partner")</f>
        <v>0</v>
      </c>
      <c r="AX24" s="2" t="b">
        <f>AND(PARTNERS!$D28="Other",PARTNERS!$E28="Existing partner")</f>
        <v>0</v>
      </c>
    </row>
    <row r="25" spans="1:50">
      <c r="A25" s="2" t="s">
        <v>178</v>
      </c>
      <c r="C25" s="2" t="s">
        <v>109</v>
      </c>
      <c r="E25" s="2" t="s">
        <v>130</v>
      </c>
      <c r="G25" s="2" t="s">
        <v>136</v>
      </c>
      <c r="I25" s="2" t="s">
        <v>144</v>
      </c>
      <c r="T25" s="2" t="b">
        <f>AND(LEFT('EVENT DELIVERY'!B30,2)="HU",OR(LEN('EVENT DELIVERY'!B30)=6,AND(LEN('EVENT DELIVERY'!B30)=7,MID('EVENT DELIVERY'!B30,4,1)=" ")))</f>
        <v>0</v>
      </c>
      <c r="U25" s="2" t="b">
        <f>AND(LEFT('PROJECT DELIVERY TEAM'!B30,2)="HU",OR(LEN('PROJECT DELIVERY TEAM'!B30)=6,AND(LEN('PROJECT DELIVERY TEAM'!B30)=7,MID('PROJECT DELIVERY TEAM'!B30,4,1)=" ")))</f>
        <v>0</v>
      </c>
      <c r="V25" s="2" t="b">
        <f>AND(LEFT('AUDIENCES &amp; PART... - BY TYPE'!B30,2)="HU",OR(LEN('AUDIENCES &amp; PART... - BY TYPE'!B30)=6,AND(LEN('AUDIENCES &amp; PART... - BY TYPE'!B30)=7,MID('AUDIENCES &amp; PART... - BY TYPE'!B30,4,1)=" ")))</f>
        <v>0</v>
      </c>
      <c r="W25" s="2" t="b">
        <f>AND(LEFT(PARTNERS!B29,2)="HU",OR(LEN(PARTNERS!B29)=6,AND(LEN(PARTNERS!B29)=7,MID(PARTNERS!B29,4,1)=" ")),PARTNERS!E29="New partner")</f>
        <v>0</v>
      </c>
      <c r="X25" s="2" t="b">
        <f>AND(LEFT(PARTNERS!B29,2)="HU",OR(LEN(PARTNERS!B29)=6,AND(LEN(PARTNERS!B29)=7,MID(PARTNERS!B29,4,1)=" ")),PARTNERS!E29="Existing partner")</f>
        <v>0</v>
      </c>
      <c r="Y25" s="2" t="b">
        <f>AND(NOT(AND(LEFT(PARTNERS!B29,2)="HU",OR(LEN(PARTNERS!B29)=6,AND(LEN(PARTNERS!B29)=7,MID(PARTNERS!B29,4,1)=" ")))),PARTNERS!E29="New partner")</f>
        <v>0</v>
      </c>
      <c r="Z25" s="2" t="b">
        <f>AND(NOT(AND(LEFT(PARTNERS!B29,2)="HU",OR(LEN(PARTNERS!B29)=6,AND(LEN(PARTNERS!B29)=7,MID(PARTNERS!B29,4,1)=" ")))),PARTNERS!E29="Existing partner")</f>
        <v>0</v>
      </c>
      <c r="AA25" s="2" t="b">
        <f>AND(PARTNERS!$C29="Hull",PARTNERS!$E29="New partner")</f>
        <v>0</v>
      </c>
      <c r="AB25" s="2" t="b">
        <f>AND(PARTNERS!$C29="East Riding of Yorkshire",PARTNERS!$E29="New partner")</f>
        <v>0</v>
      </c>
      <c r="AC25" s="2" t="b">
        <f>AND(PARTNERS!$C29="Elsewhere in Yorkshire &amp; Humber",PARTNERS!$E29="New partner")</f>
        <v>0</v>
      </c>
      <c r="AD25" s="2" t="b">
        <f>AND(PARTNERS!$C29="Elsewhere in the UK",PARTNERS!$E29="New partner")</f>
        <v>0</v>
      </c>
      <c r="AE25" s="2" t="b">
        <f>AND(PARTNERS!$C29="Outside UK",PARTNERS!$E29="New partner")</f>
        <v>0</v>
      </c>
      <c r="AF25" s="2" t="b">
        <f>AND(PARTNERS!$C29="Hull",PARTNERS!$E29="Existing partner")</f>
        <v>0</v>
      </c>
      <c r="AG25" s="2" t="b">
        <f>AND(PARTNERS!$C29="East Riding of Yorkshire",PARTNERS!$E29="Existing partner")</f>
        <v>0</v>
      </c>
      <c r="AH25" s="2" t="b">
        <f>AND(PARTNERS!$C29="Elsewhere in Yorkshire &amp; Humber",PARTNERS!$E29="Existing partner")</f>
        <v>0</v>
      </c>
      <c r="AI25" s="2" t="b">
        <f>AND(PARTNERS!$C29="Elsewhere in the UK",PARTNERS!$E29="Existing partner")</f>
        <v>0</v>
      </c>
      <c r="AJ25" s="2" t="b">
        <f>AND(PARTNERS!$C29="Outside UK",PARTNERS!$E29="Existing partner")</f>
        <v>0</v>
      </c>
      <c r="AK25" s="2" t="b">
        <f>AND(PARTNERS!$D29="Artistic partner",PARTNERS!$E29="New partner")</f>
        <v>0</v>
      </c>
      <c r="AL25" s="2" t="b">
        <f>AND(PARTNERS!$D29="Heritage partner",PARTNERS!$E29="New partner")</f>
        <v>0</v>
      </c>
      <c r="AM25" s="2" t="b">
        <f>AND(PARTNERS!$D29="Funder",PARTNERS!$E29="New partner")</f>
        <v>0</v>
      </c>
      <c r="AN25" s="2" t="b">
        <f>AND(PARTNERS!$D29="Public Service partner",PARTNERS!$E29="New partner")</f>
        <v>0</v>
      </c>
      <c r="AO25" s="2" t="b">
        <f>AND(PARTNERS!$D29="Voluntary Sector / Charity partner",PARTNERS!$E29="New partner")</f>
        <v>0</v>
      </c>
      <c r="AP25" s="2" t="b">
        <f>AND(PARTNERS!$D29="Education partner",PARTNERS!$E29="New partner")</f>
        <v>0</v>
      </c>
      <c r="AQ25" s="2" t="b">
        <f>AND(PARTNERS!$D29="Other",PARTNERS!$E29="New partner")</f>
        <v>0</v>
      </c>
      <c r="AR25" s="2" t="b">
        <f>AND(PARTNERS!$D29="Artistic partner",PARTNERS!$E29="Existing partner")</f>
        <v>0</v>
      </c>
      <c r="AS25" s="2" t="b">
        <f>AND(PARTNERS!$D29="Heritage partner",PARTNERS!$E29="Existing partner")</f>
        <v>0</v>
      </c>
      <c r="AT25" s="2" t="b">
        <f>AND(PARTNERS!$D29="Funder",PARTNERS!$E29="Existing partner")</f>
        <v>0</v>
      </c>
      <c r="AU25" s="2" t="b">
        <f>AND(PARTNERS!$D29="Public Service partner",PARTNERS!$E29="Existing partner")</f>
        <v>0</v>
      </c>
      <c r="AV25" s="2" t="b">
        <f>AND(PARTNERS!$D29="Voluntary Sector / Charity partner",PARTNERS!$E29="Existing partner")</f>
        <v>0</v>
      </c>
      <c r="AW25" s="2" t="b">
        <f>AND(PARTNERS!$D29="Education partner",PARTNERS!$E29="Existing partner")</f>
        <v>0</v>
      </c>
      <c r="AX25" s="2" t="b">
        <f>AND(PARTNERS!$D29="Other",PARTNERS!$E29="Existing partner")</f>
        <v>0</v>
      </c>
    </row>
    <row r="26" spans="1:50">
      <c r="A26" s="16" t="s">
        <v>179</v>
      </c>
      <c r="C26" s="2" t="s">
        <v>110</v>
      </c>
      <c r="E26" s="2" t="s">
        <v>131</v>
      </c>
      <c r="G26" s="2" t="s">
        <v>137</v>
      </c>
      <c r="I26" s="2" t="s">
        <v>167</v>
      </c>
      <c r="T26" s="2" t="b">
        <f>AND(LEFT('EVENT DELIVERY'!B31,2)="HU",OR(LEN('EVENT DELIVERY'!B31)=6,AND(LEN('EVENT DELIVERY'!B31)=7,MID('EVENT DELIVERY'!B31,4,1)=" ")))</f>
        <v>0</v>
      </c>
      <c r="U26" s="2" t="b">
        <f>AND(LEFT('PROJECT DELIVERY TEAM'!B31,2)="HU",OR(LEN('PROJECT DELIVERY TEAM'!B31)=6,AND(LEN('PROJECT DELIVERY TEAM'!B31)=7,MID('PROJECT DELIVERY TEAM'!B31,4,1)=" ")))</f>
        <v>0</v>
      </c>
      <c r="V26" s="2" t="b">
        <f>AND(LEFT('AUDIENCES &amp; PART... - BY TYPE'!B31,2)="HU",OR(LEN('AUDIENCES &amp; PART... - BY TYPE'!B31)=6,AND(LEN('AUDIENCES &amp; PART... - BY TYPE'!B31)=7,MID('AUDIENCES &amp; PART... - BY TYPE'!B31,4,1)=" ")))</f>
        <v>0</v>
      </c>
      <c r="W26" s="2" t="b">
        <f>AND(LEFT(PARTNERS!B30,2)="HU",OR(LEN(PARTNERS!B30)=6,AND(LEN(PARTNERS!B30)=7,MID(PARTNERS!B30,4,1)=" ")),PARTNERS!E30="New partner")</f>
        <v>0</v>
      </c>
      <c r="X26" s="2" t="b">
        <f>AND(LEFT(PARTNERS!B30,2)="HU",OR(LEN(PARTNERS!B30)=6,AND(LEN(PARTNERS!B30)=7,MID(PARTNERS!B30,4,1)=" ")),PARTNERS!E30="Existing partner")</f>
        <v>0</v>
      </c>
      <c r="Y26" s="2" t="b">
        <f>AND(NOT(AND(LEFT(PARTNERS!B30,2)="HU",OR(LEN(PARTNERS!B30)=6,AND(LEN(PARTNERS!B30)=7,MID(PARTNERS!B30,4,1)=" ")))),PARTNERS!E30="New partner")</f>
        <v>0</v>
      </c>
      <c r="Z26" s="2" t="b">
        <f>AND(NOT(AND(LEFT(PARTNERS!B30,2)="HU",OR(LEN(PARTNERS!B30)=6,AND(LEN(PARTNERS!B30)=7,MID(PARTNERS!B30,4,1)=" ")))),PARTNERS!E30="Existing partner")</f>
        <v>0</v>
      </c>
      <c r="AA26" s="2" t="b">
        <f>AND(PARTNERS!$C30="Hull",PARTNERS!$E30="New partner")</f>
        <v>0</v>
      </c>
      <c r="AB26" s="2" t="b">
        <f>AND(PARTNERS!$C30="East Riding of Yorkshire",PARTNERS!$E30="New partner")</f>
        <v>0</v>
      </c>
      <c r="AC26" s="2" t="b">
        <f>AND(PARTNERS!$C30="Elsewhere in Yorkshire &amp; Humber",PARTNERS!$E30="New partner")</f>
        <v>0</v>
      </c>
      <c r="AD26" s="2" t="b">
        <f>AND(PARTNERS!$C30="Elsewhere in the UK",PARTNERS!$E30="New partner")</f>
        <v>0</v>
      </c>
      <c r="AE26" s="2" t="b">
        <f>AND(PARTNERS!$C30="Outside UK",PARTNERS!$E30="New partner")</f>
        <v>0</v>
      </c>
      <c r="AF26" s="2" t="b">
        <f>AND(PARTNERS!$C30="Hull",PARTNERS!$E30="Existing partner")</f>
        <v>0</v>
      </c>
      <c r="AG26" s="2" t="b">
        <f>AND(PARTNERS!$C30="East Riding of Yorkshire",PARTNERS!$E30="Existing partner")</f>
        <v>0</v>
      </c>
      <c r="AH26" s="2" t="b">
        <f>AND(PARTNERS!$C30="Elsewhere in Yorkshire &amp; Humber",PARTNERS!$E30="Existing partner")</f>
        <v>0</v>
      </c>
      <c r="AI26" s="2" t="b">
        <f>AND(PARTNERS!$C30="Elsewhere in the UK",PARTNERS!$E30="Existing partner")</f>
        <v>0</v>
      </c>
      <c r="AJ26" s="2" t="b">
        <f>AND(PARTNERS!$C30="Outside UK",PARTNERS!$E30="Existing partner")</f>
        <v>0</v>
      </c>
      <c r="AK26" s="2" t="b">
        <f>AND(PARTNERS!$D30="Artistic partner",PARTNERS!$E30="New partner")</f>
        <v>0</v>
      </c>
      <c r="AL26" s="2" t="b">
        <f>AND(PARTNERS!$D30="Heritage partner",PARTNERS!$E30="New partner")</f>
        <v>0</v>
      </c>
      <c r="AM26" s="2" t="b">
        <f>AND(PARTNERS!$D30="Funder",PARTNERS!$E30="New partner")</f>
        <v>0</v>
      </c>
      <c r="AN26" s="2" t="b">
        <f>AND(PARTNERS!$D30="Public Service partner",PARTNERS!$E30="New partner")</f>
        <v>0</v>
      </c>
      <c r="AO26" s="2" t="b">
        <f>AND(PARTNERS!$D30="Voluntary Sector / Charity partner",PARTNERS!$E30="New partner")</f>
        <v>0</v>
      </c>
      <c r="AP26" s="2" t="b">
        <f>AND(PARTNERS!$D30="Education partner",PARTNERS!$E30="New partner")</f>
        <v>0</v>
      </c>
      <c r="AQ26" s="2" t="b">
        <f>AND(PARTNERS!$D30="Other",PARTNERS!$E30="New partner")</f>
        <v>0</v>
      </c>
      <c r="AR26" s="2" t="b">
        <f>AND(PARTNERS!$D30="Artistic partner",PARTNERS!$E30="Existing partner")</f>
        <v>0</v>
      </c>
      <c r="AS26" s="2" t="b">
        <f>AND(PARTNERS!$D30="Heritage partner",PARTNERS!$E30="Existing partner")</f>
        <v>0</v>
      </c>
      <c r="AT26" s="2" t="b">
        <f>AND(PARTNERS!$D30="Funder",PARTNERS!$E30="Existing partner")</f>
        <v>0</v>
      </c>
      <c r="AU26" s="2" t="b">
        <f>AND(PARTNERS!$D30="Public Service partner",PARTNERS!$E30="Existing partner")</f>
        <v>0</v>
      </c>
      <c r="AV26" s="2" t="b">
        <f>AND(PARTNERS!$D30="Voluntary Sector / Charity partner",PARTNERS!$E30="Existing partner")</f>
        <v>0</v>
      </c>
      <c r="AW26" s="2" t="b">
        <f>AND(PARTNERS!$D30="Education partner",PARTNERS!$E30="Existing partner")</f>
        <v>0</v>
      </c>
      <c r="AX26" s="2" t="b">
        <f>AND(PARTNERS!$D30="Other",PARTNERS!$E30="Existing partner")</f>
        <v>0</v>
      </c>
    </row>
    <row r="27" spans="1:50">
      <c r="A27" s="16" t="s">
        <v>180</v>
      </c>
      <c r="C27" s="2" t="s">
        <v>111</v>
      </c>
      <c r="E27" s="2" t="s">
        <v>132</v>
      </c>
      <c r="G27" s="2" t="s">
        <v>138</v>
      </c>
      <c r="T27" s="2" t="b">
        <f>AND(LEFT('EVENT DELIVERY'!B32,2)="HU",OR(LEN('EVENT DELIVERY'!B32)=6,AND(LEN('EVENT DELIVERY'!B32)=7,MID('EVENT DELIVERY'!B32,4,1)=" ")))</f>
        <v>0</v>
      </c>
      <c r="U27" s="2" t="b">
        <f>AND(LEFT('PROJECT DELIVERY TEAM'!B32,2)="HU",OR(LEN('PROJECT DELIVERY TEAM'!B32)=6,AND(LEN('PROJECT DELIVERY TEAM'!B32)=7,MID('PROJECT DELIVERY TEAM'!B32,4,1)=" ")))</f>
        <v>0</v>
      </c>
      <c r="V27" s="2" t="b">
        <f>AND(LEFT('AUDIENCES &amp; PART... - BY TYPE'!B32,2)="HU",OR(LEN('AUDIENCES &amp; PART... - BY TYPE'!B32)=6,AND(LEN('AUDIENCES &amp; PART... - BY TYPE'!B32)=7,MID('AUDIENCES &amp; PART... - BY TYPE'!B32,4,1)=" ")))</f>
        <v>0</v>
      </c>
      <c r="W27" s="2" t="b">
        <f>AND(LEFT(PARTNERS!B31,2)="HU",OR(LEN(PARTNERS!B31)=6,AND(LEN(PARTNERS!B31)=7,MID(PARTNERS!B31,4,1)=" ")),PARTNERS!E31="New partner")</f>
        <v>0</v>
      </c>
      <c r="X27" s="2" t="b">
        <f>AND(LEFT(PARTNERS!B31,2)="HU",OR(LEN(PARTNERS!B31)=6,AND(LEN(PARTNERS!B31)=7,MID(PARTNERS!B31,4,1)=" ")),PARTNERS!E31="Existing partner")</f>
        <v>0</v>
      </c>
      <c r="Y27" s="2" t="b">
        <f>AND(NOT(AND(LEFT(PARTNERS!B31,2)="HU",OR(LEN(PARTNERS!B31)=6,AND(LEN(PARTNERS!B31)=7,MID(PARTNERS!B31,4,1)=" ")))),PARTNERS!E31="New partner")</f>
        <v>0</v>
      </c>
      <c r="Z27" s="2" t="b">
        <f>AND(NOT(AND(LEFT(PARTNERS!B31,2)="HU",OR(LEN(PARTNERS!B31)=6,AND(LEN(PARTNERS!B31)=7,MID(PARTNERS!B31,4,1)=" ")))),PARTNERS!E31="Existing partner")</f>
        <v>0</v>
      </c>
      <c r="AA27" s="2" t="b">
        <f>AND(PARTNERS!$C31="Hull",PARTNERS!$E31="New partner")</f>
        <v>0</v>
      </c>
      <c r="AB27" s="2" t="b">
        <f>AND(PARTNERS!$C31="East Riding of Yorkshire",PARTNERS!$E31="New partner")</f>
        <v>0</v>
      </c>
      <c r="AC27" s="2" t="b">
        <f>AND(PARTNERS!$C31="Elsewhere in Yorkshire &amp; Humber",PARTNERS!$E31="New partner")</f>
        <v>0</v>
      </c>
      <c r="AD27" s="2" t="b">
        <f>AND(PARTNERS!$C31="Elsewhere in the UK",PARTNERS!$E31="New partner")</f>
        <v>0</v>
      </c>
      <c r="AE27" s="2" t="b">
        <f>AND(PARTNERS!$C31="Outside UK",PARTNERS!$E31="New partner")</f>
        <v>0</v>
      </c>
      <c r="AF27" s="2" t="b">
        <f>AND(PARTNERS!$C31="Hull",PARTNERS!$E31="Existing partner")</f>
        <v>0</v>
      </c>
      <c r="AG27" s="2" t="b">
        <f>AND(PARTNERS!$C31="East Riding of Yorkshire",PARTNERS!$E31="Existing partner")</f>
        <v>0</v>
      </c>
      <c r="AH27" s="2" t="b">
        <f>AND(PARTNERS!$C31="Elsewhere in Yorkshire &amp; Humber",PARTNERS!$E31="Existing partner")</f>
        <v>0</v>
      </c>
      <c r="AI27" s="2" t="b">
        <f>AND(PARTNERS!$C31="Elsewhere in the UK",PARTNERS!$E31="Existing partner")</f>
        <v>0</v>
      </c>
      <c r="AJ27" s="2" t="b">
        <f>AND(PARTNERS!$C31="Outside UK",PARTNERS!$E31="Existing partner")</f>
        <v>0</v>
      </c>
      <c r="AK27" s="2" t="b">
        <f>AND(PARTNERS!$D31="Artistic partner",PARTNERS!$E31="New partner")</f>
        <v>0</v>
      </c>
      <c r="AL27" s="2" t="b">
        <f>AND(PARTNERS!$D31="Heritage partner",PARTNERS!$E31="New partner")</f>
        <v>0</v>
      </c>
      <c r="AM27" s="2" t="b">
        <f>AND(PARTNERS!$D31="Funder",PARTNERS!$E31="New partner")</f>
        <v>0</v>
      </c>
      <c r="AN27" s="2" t="b">
        <f>AND(PARTNERS!$D31="Public Service partner",PARTNERS!$E31="New partner")</f>
        <v>0</v>
      </c>
      <c r="AO27" s="2" t="b">
        <f>AND(PARTNERS!$D31="Voluntary Sector / Charity partner",PARTNERS!$E31="New partner")</f>
        <v>0</v>
      </c>
      <c r="AP27" s="2" t="b">
        <f>AND(PARTNERS!$D31="Education partner",PARTNERS!$E31="New partner")</f>
        <v>0</v>
      </c>
      <c r="AQ27" s="2" t="b">
        <f>AND(PARTNERS!$D31="Other",PARTNERS!$E31="New partner")</f>
        <v>0</v>
      </c>
      <c r="AR27" s="2" t="b">
        <f>AND(PARTNERS!$D31="Artistic partner",PARTNERS!$E31="Existing partner")</f>
        <v>0</v>
      </c>
      <c r="AS27" s="2" t="b">
        <f>AND(PARTNERS!$D31="Heritage partner",PARTNERS!$E31="Existing partner")</f>
        <v>0</v>
      </c>
      <c r="AT27" s="2" t="b">
        <f>AND(PARTNERS!$D31="Funder",PARTNERS!$E31="Existing partner")</f>
        <v>0</v>
      </c>
      <c r="AU27" s="2" t="b">
        <f>AND(PARTNERS!$D31="Public Service partner",PARTNERS!$E31="Existing partner")</f>
        <v>0</v>
      </c>
      <c r="AV27" s="2" t="b">
        <f>AND(PARTNERS!$D31="Voluntary Sector / Charity partner",PARTNERS!$E31="Existing partner")</f>
        <v>0</v>
      </c>
      <c r="AW27" s="2" t="b">
        <f>AND(PARTNERS!$D31="Education partner",PARTNERS!$E31="Existing partner")</f>
        <v>0</v>
      </c>
      <c r="AX27" s="2" t="b">
        <f>AND(PARTNERS!$D31="Other",PARTNERS!$E31="Existing partner")</f>
        <v>0</v>
      </c>
    </row>
    <row r="28" spans="1:50">
      <c r="A28" s="16" t="s">
        <v>181</v>
      </c>
      <c r="C28" s="2" t="s">
        <v>112</v>
      </c>
      <c r="E28" s="2" t="s">
        <v>133</v>
      </c>
      <c r="G28" s="2" t="s">
        <v>139</v>
      </c>
      <c r="T28" s="2" t="b">
        <f>AND(LEFT('EVENT DELIVERY'!B33,2)="HU",OR(LEN('EVENT DELIVERY'!B33)=6,AND(LEN('EVENT DELIVERY'!B33)=7,MID('EVENT DELIVERY'!B33,4,1)=" ")))</f>
        <v>0</v>
      </c>
      <c r="U28" s="2" t="b">
        <f>AND(LEFT('PROJECT DELIVERY TEAM'!B33,2)="HU",OR(LEN('PROJECT DELIVERY TEAM'!B33)=6,AND(LEN('PROJECT DELIVERY TEAM'!B33)=7,MID('PROJECT DELIVERY TEAM'!B33,4,1)=" ")))</f>
        <v>0</v>
      </c>
      <c r="V28" s="2" t="b">
        <f>AND(LEFT('AUDIENCES &amp; PART... - BY TYPE'!B33,2)="HU",OR(LEN('AUDIENCES &amp; PART... - BY TYPE'!B33)=6,AND(LEN('AUDIENCES &amp; PART... - BY TYPE'!B33)=7,MID('AUDIENCES &amp; PART... - BY TYPE'!B33,4,1)=" ")))</f>
        <v>0</v>
      </c>
      <c r="W28" s="2" t="b">
        <f>AND(LEFT(PARTNERS!B32,2)="HU",OR(LEN(PARTNERS!B32)=6,AND(LEN(PARTNERS!B32)=7,MID(PARTNERS!B32,4,1)=" ")),PARTNERS!E32="New partner")</f>
        <v>0</v>
      </c>
      <c r="X28" s="2" t="b">
        <f>AND(LEFT(PARTNERS!B32,2)="HU",OR(LEN(PARTNERS!B32)=6,AND(LEN(PARTNERS!B32)=7,MID(PARTNERS!B32,4,1)=" ")),PARTNERS!E32="Existing partner")</f>
        <v>0</v>
      </c>
      <c r="Y28" s="2" t="b">
        <f>AND(NOT(AND(LEFT(PARTNERS!B32,2)="HU",OR(LEN(PARTNERS!B32)=6,AND(LEN(PARTNERS!B32)=7,MID(PARTNERS!B32,4,1)=" ")))),PARTNERS!E32="New partner")</f>
        <v>0</v>
      </c>
      <c r="Z28" s="2" t="b">
        <f>AND(NOT(AND(LEFT(PARTNERS!B32,2)="HU",OR(LEN(PARTNERS!B32)=6,AND(LEN(PARTNERS!B32)=7,MID(PARTNERS!B32,4,1)=" ")))),PARTNERS!E32="Existing partner")</f>
        <v>0</v>
      </c>
      <c r="AA28" s="2" t="b">
        <f>AND(PARTNERS!$C32="Hull",PARTNERS!$E32="New partner")</f>
        <v>0</v>
      </c>
      <c r="AB28" s="2" t="b">
        <f>AND(PARTNERS!$C32="East Riding of Yorkshire",PARTNERS!$E32="New partner")</f>
        <v>0</v>
      </c>
      <c r="AC28" s="2" t="b">
        <f>AND(PARTNERS!$C32="Elsewhere in Yorkshire &amp; Humber",PARTNERS!$E32="New partner")</f>
        <v>0</v>
      </c>
      <c r="AD28" s="2" t="b">
        <f>AND(PARTNERS!$C32="Elsewhere in the UK",PARTNERS!$E32="New partner")</f>
        <v>0</v>
      </c>
      <c r="AE28" s="2" t="b">
        <f>AND(PARTNERS!$C32="Outside UK",PARTNERS!$E32="New partner")</f>
        <v>0</v>
      </c>
      <c r="AF28" s="2" t="b">
        <f>AND(PARTNERS!$C32="Hull",PARTNERS!$E32="Existing partner")</f>
        <v>0</v>
      </c>
      <c r="AG28" s="2" t="b">
        <f>AND(PARTNERS!$C32="East Riding of Yorkshire",PARTNERS!$E32="Existing partner")</f>
        <v>0</v>
      </c>
      <c r="AH28" s="2" t="b">
        <f>AND(PARTNERS!$C32="Elsewhere in Yorkshire &amp; Humber",PARTNERS!$E32="Existing partner")</f>
        <v>0</v>
      </c>
      <c r="AI28" s="2" t="b">
        <f>AND(PARTNERS!$C32="Elsewhere in the UK",PARTNERS!$E32="Existing partner")</f>
        <v>0</v>
      </c>
      <c r="AJ28" s="2" t="b">
        <f>AND(PARTNERS!$C32="Outside UK",PARTNERS!$E32="Existing partner")</f>
        <v>0</v>
      </c>
      <c r="AK28" s="2" t="b">
        <f>AND(PARTNERS!$D32="Artistic partner",PARTNERS!$E32="New partner")</f>
        <v>0</v>
      </c>
      <c r="AL28" s="2" t="b">
        <f>AND(PARTNERS!$D32="Heritage partner",PARTNERS!$E32="New partner")</f>
        <v>0</v>
      </c>
      <c r="AM28" s="2" t="b">
        <f>AND(PARTNERS!$D32="Funder",PARTNERS!$E32="New partner")</f>
        <v>0</v>
      </c>
      <c r="AN28" s="2" t="b">
        <f>AND(PARTNERS!$D32="Public Service partner",PARTNERS!$E32="New partner")</f>
        <v>0</v>
      </c>
      <c r="AO28" s="2" t="b">
        <f>AND(PARTNERS!$D32="Voluntary Sector / Charity partner",PARTNERS!$E32="New partner")</f>
        <v>0</v>
      </c>
      <c r="AP28" s="2" t="b">
        <f>AND(PARTNERS!$D32="Education partner",PARTNERS!$E32="New partner")</f>
        <v>0</v>
      </c>
      <c r="AQ28" s="2" t="b">
        <f>AND(PARTNERS!$D32="Other",PARTNERS!$E32="New partner")</f>
        <v>0</v>
      </c>
      <c r="AR28" s="2" t="b">
        <f>AND(PARTNERS!$D32="Artistic partner",PARTNERS!$E32="Existing partner")</f>
        <v>0</v>
      </c>
      <c r="AS28" s="2" t="b">
        <f>AND(PARTNERS!$D32="Heritage partner",PARTNERS!$E32="Existing partner")</f>
        <v>0</v>
      </c>
      <c r="AT28" s="2" t="b">
        <f>AND(PARTNERS!$D32="Funder",PARTNERS!$E32="Existing partner")</f>
        <v>0</v>
      </c>
      <c r="AU28" s="2" t="b">
        <f>AND(PARTNERS!$D32="Public Service partner",PARTNERS!$E32="Existing partner")</f>
        <v>0</v>
      </c>
      <c r="AV28" s="2" t="b">
        <f>AND(PARTNERS!$D32="Voluntary Sector / Charity partner",PARTNERS!$E32="Existing partner")</f>
        <v>0</v>
      </c>
      <c r="AW28" s="2" t="b">
        <f>AND(PARTNERS!$D32="Education partner",PARTNERS!$E32="Existing partner")</f>
        <v>0</v>
      </c>
      <c r="AX28" s="2" t="b">
        <f>AND(PARTNERS!$D32="Other",PARTNERS!$E32="Existing partner")</f>
        <v>0</v>
      </c>
    </row>
    <row r="29" spans="1:50">
      <c r="A29" s="16" t="s">
        <v>207</v>
      </c>
      <c r="E29" s="2" t="s">
        <v>134</v>
      </c>
      <c r="G29" s="2" t="s">
        <v>161</v>
      </c>
      <c r="T29" s="2" t="b">
        <f>AND(LEFT('EVENT DELIVERY'!B34,2)="HU",OR(LEN('EVENT DELIVERY'!B34)=6,AND(LEN('EVENT DELIVERY'!B34)=7,MID('EVENT DELIVERY'!B34,4,1)=" ")))</f>
        <v>0</v>
      </c>
      <c r="U29" s="2" t="b">
        <f>AND(LEFT('PROJECT DELIVERY TEAM'!B34,2)="HU",OR(LEN('PROJECT DELIVERY TEAM'!B34)=6,AND(LEN('PROJECT DELIVERY TEAM'!B34)=7,MID('PROJECT DELIVERY TEAM'!B34,4,1)=" ")))</f>
        <v>0</v>
      </c>
      <c r="V29" s="2" t="b">
        <f>AND(LEFT('AUDIENCES &amp; PART... - BY TYPE'!B34,2)="HU",OR(LEN('AUDIENCES &amp; PART... - BY TYPE'!B34)=6,AND(LEN('AUDIENCES &amp; PART... - BY TYPE'!B34)=7,MID('AUDIENCES &amp; PART... - BY TYPE'!B34,4,1)=" ")))</f>
        <v>0</v>
      </c>
      <c r="W29" s="2" t="b">
        <f>AND(LEFT(PARTNERS!B33,2)="HU",OR(LEN(PARTNERS!B33)=6,AND(LEN(PARTNERS!B33)=7,MID(PARTNERS!B33,4,1)=" ")),PARTNERS!E33="New partner")</f>
        <v>0</v>
      </c>
      <c r="X29" s="2" t="b">
        <f>AND(LEFT(PARTNERS!B33,2)="HU",OR(LEN(PARTNERS!B33)=6,AND(LEN(PARTNERS!B33)=7,MID(PARTNERS!B33,4,1)=" ")),PARTNERS!E33="Existing partner")</f>
        <v>0</v>
      </c>
      <c r="Y29" s="2" t="b">
        <f>AND(NOT(AND(LEFT(PARTNERS!B33,2)="HU",OR(LEN(PARTNERS!B33)=6,AND(LEN(PARTNERS!B33)=7,MID(PARTNERS!B33,4,1)=" ")))),PARTNERS!E33="New partner")</f>
        <v>0</v>
      </c>
      <c r="Z29" s="2" t="b">
        <f>AND(NOT(AND(LEFT(PARTNERS!B33,2)="HU",OR(LEN(PARTNERS!B33)=6,AND(LEN(PARTNERS!B33)=7,MID(PARTNERS!B33,4,1)=" ")))),PARTNERS!E33="Existing partner")</f>
        <v>0</v>
      </c>
      <c r="AA29" s="2" t="b">
        <f>AND(PARTNERS!$C33="Hull",PARTNERS!$E33="New partner")</f>
        <v>0</v>
      </c>
      <c r="AB29" s="2" t="b">
        <f>AND(PARTNERS!$C33="East Riding of Yorkshire",PARTNERS!$E33="New partner")</f>
        <v>0</v>
      </c>
      <c r="AC29" s="2" t="b">
        <f>AND(PARTNERS!$C33="Elsewhere in Yorkshire &amp; Humber",PARTNERS!$E33="New partner")</f>
        <v>0</v>
      </c>
      <c r="AD29" s="2" t="b">
        <f>AND(PARTNERS!$C33="Elsewhere in the UK",PARTNERS!$E33="New partner")</f>
        <v>0</v>
      </c>
      <c r="AE29" s="2" t="b">
        <f>AND(PARTNERS!$C33="Outside UK",PARTNERS!$E33="New partner")</f>
        <v>0</v>
      </c>
      <c r="AF29" s="2" t="b">
        <f>AND(PARTNERS!$C33="Hull",PARTNERS!$E33="Existing partner")</f>
        <v>0</v>
      </c>
      <c r="AG29" s="2" t="b">
        <f>AND(PARTNERS!$C33="East Riding of Yorkshire",PARTNERS!$E33="Existing partner")</f>
        <v>0</v>
      </c>
      <c r="AH29" s="2" t="b">
        <f>AND(PARTNERS!$C33="Elsewhere in Yorkshire &amp; Humber",PARTNERS!$E33="Existing partner")</f>
        <v>0</v>
      </c>
      <c r="AI29" s="2" t="b">
        <f>AND(PARTNERS!$C33="Elsewhere in the UK",PARTNERS!$E33="Existing partner")</f>
        <v>0</v>
      </c>
      <c r="AJ29" s="2" t="b">
        <f>AND(PARTNERS!$C33="Outside UK",PARTNERS!$E33="Existing partner")</f>
        <v>0</v>
      </c>
      <c r="AK29" s="2" t="b">
        <f>AND(PARTNERS!$D33="Artistic partner",PARTNERS!$E33="New partner")</f>
        <v>0</v>
      </c>
      <c r="AL29" s="2" t="b">
        <f>AND(PARTNERS!$D33="Heritage partner",PARTNERS!$E33="New partner")</f>
        <v>0</v>
      </c>
      <c r="AM29" s="2" t="b">
        <f>AND(PARTNERS!$D33="Funder",PARTNERS!$E33="New partner")</f>
        <v>0</v>
      </c>
      <c r="AN29" s="2" t="b">
        <f>AND(PARTNERS!$D33="Public Service partner",PARTNERS!$E33="New partner")</f>
        <v>0</v>
      </c>
      <c r="AO29" s="2" t="b">
        <f>AND(PARTNERS!$D33="Voluntary Sector / Charity partner",PARTNERS!$E33="New partner")</f>
        <v>0</v>
      </c>
      <c r="AP29" s="2" t="b">
        <f>AND(PARTNERS!$D33="Education partner",PARTNERS!$E33="New partner")</f>
        <v>0</v>
      </c>
      <c r="AQ29" s="2" t="b">
        <f>AND(PARTNERS!$D33="Other",PARTNERS!$E33="New partner")</f>
        <v>0</v>
      </c>
      <c r="AR29" s="2" t="b">
        <f>AND(PARTNERS!$D33="Artistic partner",PARTNERS!$E33="Existing partner")</f>
        <v>0</v>
      </c>
      <c r="AS29" s="2" t="b">
        <f>AND(PARTNERS!$D33="Heritage partner",PARTNERS!$E33="Existing partner")</f>
        <v>0</v>
      </c>
      <c r="AT29" s="2" t="b">
        <f>AND(PARTNERS!$D33="Funder",PARTNERS!$E33="Existing partner")</f>
        <v>0</v>
      </c>
      <c r="AU29" s="2" t="b">
        <f>AND(PARTNERS!$D33="Public Service partner",PARTNERS!$E33="Existing partner")</f>
        <v>0</v>
      </c>
      <c r="AV29" s="2" t="b">
        <f>AND(PARTNERS!$D33="Voluntary Sector / Charity partner",PARTNERS!$E33="Existing partner")</f>
        <v>0</v>
      </c>
      <c r="AW29" s="2" t="b">
        <f>AND(PARTNERS!$D33="Education partner",PARTNERS!$E33="Existing partner")</f>
        <v>0</v>
      </c>
      <c r="AX29" s="2" t="b">
        <f>AND(PARTNERS!$D33="Other",PARTNERS!$E33="Existing partner")</f>
        <v>0</v>
      </c>
    </row>
    <row r="30" spans="1:50">
      <c r="A30" s="16" t="s">
        <v>169</v>
      </c>
      <c r="G30" s="2" t="s">
        <v>140</v>
      </c>
      <c r="T30" s="2" t="b">
        <f>AND(LEFT('EVENT DELIVERY'!B35,2)="HU",OR(LEN('EVENT DELIVERY'!B35)=6,AND(LEN('EVENT DELIVERY'!B35)=7,MID('EVENT DELIVERY'!B35,4,1)=" ")))</f>
        <v>0</v>
      </c>
      <c r="U30" s="2" t="b">
        <f>AND(LEFT('PROJECT DELIVERY TEAM'!B35,2)="HU",OR(LEN('PROJECT DELIVERY TEAM'!B35)=6,AND(LEN('PROJECT DELIVERY TEAM'!B35)=7,MID('PROJECT DELIVERY TEAM'!B35,4,1)=" ")))</f>
        <v>0</v>
      </c>
      <c r="V30" s="2" t="b">
        <f>AND(LEFT('AUDIENCES &amp; PART... - BY TYPE'!B35,2)="HU",OR(LEN('AUDIENCES &amp; PART... - BY TYPE'!B35)=6,AND(LEN('AUDIENCES &amp; PART... - BY TYPE'!B35)=7,MID('AUDIENCES &amp; PART... - BY TYPE'!B35,4,1)=" ")))</f>
        <v>0</v>
      </c>
      <c r="W30" s="2" t="b">
        <f>AND(LEFT(PARTNERS!B34,2)="HU",OR(LEN(PARTNERS!B34)=6,AND(LEN(PARTNERS!B34)=7,MID(PARTNERS!B34,4,1)=" ")),PARTNERS!E34="New partner")</f>
        <v>0</v>
      </c>
      <c r="X30" s="2" t="b">
        <f>AND(LEFT(PARTNERS!B34,2)="HU",OR(LEN(PARTNERS!B34)=6,AND(LEN(PARTNERS!B34)=7,MID(PARTNERS!B34,4,1)=" ")),PARTNERS!E34="Existing partner")</f>
        <v>0</v>
      </c>
      <c r="Y30" s="2" t="b">
        <f>AND(NOT(AND(LEFT(PARTNERS!B34,2)="HU",OR(LEN(PARTNERS!B34)=6,AND(LEN(PARTNERS!B34)=7,MID(PARTNERS!B34,4,1)=" ")))),PARTNERS!E34="New partner")</f>
        <v>0</v>
      </c>
      <c r="Z30" s="2" t="b">
        <f>AND(NOT(AND(LEFT(PARTNERS!B34,2)="HU",OR(LEN(PARTNERS!B34)=6,AND(LEN(PARTNERS!B34)=7,MID(PARTNERS!B34,4,1)=" ")))),PARTNERS!E34="Existing partner")</f>
        <v>0</v>
      </c>
      <c r="AA30" s="2" t="b">
        <f>AND(PARTNERS!$C34="Hull",PARTNERS!$E34="New partner")</f>
        <v>0</v>
      </c>
      <c r="AB30" s="2" t="b">
        <f>AND(PARTNERS!$C34="East Riding of Yorkshire",PARTNERS!$E34="New partner")</f>
        <v>0</v>
      </c>
      <c r="AC30" s="2" t="b">
        <f>AND(PARTNERS!$C34="Elsewhere in Yorkshire &amp; Humber",PARTNERS!$E34="New partner")</f>
        <v>0</v>
      </c>
      <c r="AD30" s="2" t="b">
        <f>AND(PARTNERS!$C34="Elsewhere in the UK",PARTNERS!$E34="New partner")</f>
        <v>0</v>
      </c>
      <c r="AE30" s="2" t="b">
        <f>AND(PARTNERS!$C34="Outside UK",PARTNERS!$E34="New partner")</f>
        <v>0</v>
      </c>
      <c r="AF30" s="2" t="b">
        <f>AND(PARTNERS!$C34="Hull",PARTNERS!$E34="Existing partner")</f>
        <v>0</v>
      </c>
      <c r="AG30" s="2" t="b">
        <f>AND(PARTNERS!$C34="East Riding of Yorkshire",PARTNERS!$E34="Existing partner")</f>
        <v>0</v>
      </c>
      <c r="AH30" s="2" t="b">
        <f>AND(PARTNERS!$C34="Elsewhere in Yorkshire &amp; Humber",PARTNERS!$E34="Existing partner")</f>
        <v>0</v>
      </c>
      <c r="AI30" s="2" t="b">
        <f>AND(PARTNERS!$C34="Elsewhere in the UK",PARTNERS!$E34="Existing partner")</f>
        <v>0</v>
      </c>
      <c r="AJ30" s="2" t="b">
        <f>AND(PARTNERS!$C34="Outside UK",PARTNERS!$E34="Existing partner")</f>
        <v>0</v>
      </c>
      <c r="AK30" s="2" t="b">
        <f>AND(PARTNERS!$D34="Artistic partner",PARTNERS!$E34="New partner")</f>
        <v>0</v>
      </c>
      <c r="AL30" s="2" t="b">
        <f>AND(PARTNERS!$D34="Heritage partner",PARTNERS!$E34="New partner")</f>
        <v>0</v>
      </c>
      <c r="AM30" s="2" t="b">
        <f>AND(PARTNERS!$D34="Funder",PARTNERS!$E34="New partner")</f>
        <v>0</v>
      </c>
      <c r="AN30" s="2" t="b">
        <f>AND(PARTNERS!$D34="Public Service partner",PARTNERS!$E34="New partner")</f>
        <v>0</v>
      </c>
      <c r="AO30" s="2" t="b">
        <f>AND(PARTNERS!$D34="Voluntary Sector / Charity partner",PARTNERS!$E34="New partner")</f>
        <v>0</v>
      </c>
      <c r="AP30" s="2" t="b">
        <f>AND(PARTNERS!$D34="Education partner",PARTNERS!$E34="New partner")</f>
        <v>0</v>
      </c>
      <c r="AQ30" s="2" t="b">
        <f>AND(PARTNERS!$D34="Other",PARTNERS!$E34="New partner")</f>
        <v>0</v>
      </c>
      <c r="AR30" s="2" t="b">
        <f>AND(PARTNERS!$D34="Artistic partner",PARTNERS!$E34="Existing partner")</f>
        <v>0</v>
      </c>
      <c r="AS30" s="2" t="b">
        <f>AND(PARTNERS!$D34="Heritage partner",PARTNERS!$E34="Existing partner")</f>
        <v>0</v>
      </c>
      <c r="AT30" s="2" t="b">
        <f>AND(PARTNERS!$D34="Funder",PARTNERS!$E34="Existing partner")</f>
        <v>0</v>
      </c>
      <c r="AU30" s="2" t="b">
        <f>AND(PARTNERS!$D34="Public Service partner",PARTNERS!$E34="Existing partner")</f>
        <v>0</v>
      </c>
      <c r="AV30" s="2" t="b">
        <f>AND(PARTNERS!$D34="Voluntary Sector / Charity partner",PARTNERS!$E34="Existing partner")</f>
        <v>0</v>
      </c>
      <c r="AW30" s="2" t="b">
        <f>AND(PARTNERS!$D34="Education partner",PARTNERS!$E34="Existing partner")</f>
        <v>0</v>
      </c>
      <c r="AX30" s="2" t="b">
        <f>AND(PARTNERS!$D34="Other",PARTNERS!$E34="Existing partner")</f>
        <v>0</v>
      </c>
    </row>
    <row r="31" spans="1:50">
      <c r="A31" s="16" t="s">
        <v>212</v>
      </c>
      <c r="G31" s="2" t="s">
        <v>236</v>
      </c>
      <c r="T31" s="2" t="b">
        <f>AND(LEFT('EVENT DELIVERY'!B36,2)="HU",OR(LEN('EVENT DELIVERY'!B36)=6,AND(LEN('EVENT DELIVERY'!B36)=7,MID('EVENT DELIVERY'!B36,4,1)=" ")))</f>
        <v>0</v>
      </c>
      <c r="U31" s="2" t="b">
        <f>AND(LEFT('PROJECT DELIVERY TEAM'!B36,2)="HU",OR(LEN('PROJECT DELIVERY TEAM'!B36)=6,AND(LEN('PROJECT DELIVERY TEAM'!B36)=7,MID('PROJECT DELIVERY TEAM'!B36,4,1)=" ")))</f>
        <v>0</v>
      </c>
      <c r="V31" s="2" t="b">
        <f>AND(LEFT('AUDIENCES &amp; PART... - BY TYPE'!B36,2)="HU",OR(LEN('AUDIENCES &amp; PART... - BY TYPE'!B36)=6,AND(LEN('AUDIENCES &amp; PART... - BY TYPE'!B36)=7,MID('AUDIENCES &amp; PART... - BY TYPE'!B36,4,1)=" ")))</f>
        <v>0</v>
      </c>
      <c r="W31" s="2" t="b">
        <f>AND(LEFT(PARTNERS!B35,2)="HU",OR(LEN(PARTNERS!B35)=6,AND(LEN(PARTNERS!B35)=7,MID(PARTNERS!B35,4,1)=" ")),PARTNERS!E35="New partner")</f>
        <v>0</v>
      </c>
      <c r="X31" s="2" t="b">
        <f>AND(LEFT(PARTNERS!B35,2)="HU",OR(LEN(PARTNERS!B35)=6,AND(LEN(PARTNERS!B35)=7,MID(PARTNERS!B35,4,1)=" ")),PARTNERS!E35="Existing partner")</f>
        <v>0</v>
      </c>
      <c r="Y31" s="2" t="b">
        <f>AND(NOT(AND(LEFT(PARTNERS!B35,2)="HU",OR(LEN(PARTNERS!B35)=6,AND(LEN(PARTNERS!B35)=7,MID(PARTNERS!B35,4,1)=" ")))),PARTNERS!E35="New partner")</f>
        <v>0</v>
      </c>
      <c r="Z31" s="2" t="b">
        <f>AND(NOT(AND(LEFT(PARTNERS!B35,2)="HU",OR(LEN(PARTNERS!B35)=6,AND(LEN(PARTNERS!B35)=7,MID(PARTNERS!B35,4,1)=" ")))),PARTNERS!E35="Existing partner")</f>
        <v>0</v>
      </c>
      <c r="AA31" s="2" t="b">
        <f>AND(PARTNERS!$C35="Hull",PARTNERS!$E35="New partner")</f>
        <v>0</v>
      </c>
      <c r="AB31" s="2" t="b">
        <f>AND(PARTNERS!$C35="East Riding of Yorkshire",PARTNERS!$E35="New partner")</f>
        <v>0</v>
      </c>
      <c r="AC31" s="2" t="b">
        <f>AND(PARTNERS!$C35="Elsewhere in Yorkshire &amp; Humber",PARTNERS!$E35="New partner")</f>
        <v>0</v>
      </c>
      <c r="AD31" s="2" t="b">
        <f>AND(PARTNERS!$C35="Elsewhere in the UK",PARTNERS!$E35="New partner")</f>
        <v>0</v>
      </c>
      <c r="AE31" s="2" t="b">
        <f>AND(PARTNERS!$C35="Outside UK",PARTNERS!$E35="New partner")</f>
        <v>0</v>
      </c>
      <c r="AF31" s="2" t="b">
        <f>AND(PARTNERS!$C35="Hull",PARTNERS!$E35="Existing partner")</f>
        <v>0</v>
      </c>
      <c r="AG31" s="2" t="b">
        <f>AND(PARTNERS!$C35="East Riding of Yorkshire",PARTNERS!$E35="Existing partner")</f>
        <v>0</v>
      </c>
      <c r="AH31" s="2" t="b">
        <f>AND(PARTNERS!$C35="Elsewhere in Yorkshire &amp; Humber",PARTNERS!$E35="Existing partner")</f>
        <v>0</v>
      </c>
      <c r="AI31" s="2" t="b">
        <f>AND(PARTNERS!$C35="Elsewhere in the UK",PARTNERS!$E35="Existing partner")</f>
        <v>0</v>
      </c>
      <c r="AJ31" s="2" t="b">
        <f>AND(PARTNERS!$C35="Outside UK",PARTNERS!$E35="Existing partner")</f>
        <v>0</v>
      </c>
      <c r="AK31" s="2" t="b">
        <f>AND(PARTNERS!$D35="Artistic partner",PARTNERS!$E35="New partner")</f>
        <v>0</v>
      </c>
      <c r="AL31" s="2" t="b">
        <f>AND(PARTNERS!$D35="Heritage partner",PARTNERS!$E35="New partner")</f>
        <v>0</v>
      </c>
      <c r="AM31" s="2" t="b">
        <f>AND(PARTNERS!$D35="Funder",PARTNERS!$E35="New partner")</f>
        <v>0</v>
      </c>
      <c r="AN31" s="2" t="b">
        <f>AND(PARTNERS!$D35="Public Service partner",PARTNERS!$E35="New partner")</f>
        <v>0</v>
      </c>
      <c r="AO31" s="2" t="b">
        <f>AND(PARTNERS!$D35="Voluntary Sector / Charity partner",PARTNERS!$E35="New partner")</f>
        <v>0</v>
      </c>
      <c r="AP31" s="2" t="b">
        <f>AND(PARTNERS!$D35="Education partner",PARTNERS!$E35="New partner")</f>
        <v>0</v>
      </c>
      <c r="AQ31" s="2" t="b">
        <f>AND(PARTNERS!$D35="Other",PARTNERS!$E35="New partner")</f>
        <v>0</v>
      </c>
      <c r="AR31" s="2" t="b">
        <f>AND(PARTNERS!$D35="Artistic partner",PARTNERS!$E35="Existing partner")</f>
        <v>0</v>
      </c>
      <c r="AS31" s="2" t="b">
        <f>AND(PARTNERS!$D35="Heritage partner",PARTNERS!$E35="Existing partner")</f>
        <v>0</v>
      </c>
      <c r="AT31" s="2" t="b">
        <f>AND(PARTNERS!$D35="Funder",PARTNERS!$E35="Existing partner")</f>
        <v>0</v>
      </c>
      <c r="AU31" s="2" t="b">
        <f>AND(PARTNERS!$D35="Public Service partner",PARTNERS!$E35="Existing partner")</f>
        <v>0</v>
      </c>
      <c r="AV31" s="2" t="b">
        <f>AND(PARTNERS!$D35="Voluntary Sector / Charity partner",PARTNERS!$E35="Existing partner")</f>
        <v>0</v>
      </c>
      <c r="AW31" s="2" t="b">
        <f>AND(PARTNERS!$D35="Education partner",PARTNERS!$E35="Existing partner")</f>
        <v>0</v>
      </c>
      <c r="AX31" s="2" t="b">
        <f>AND(PARTNERS!$D35="Other",PARTNERS!$E35="Existing partner")</f>
        <v>0</v>
      </c>
    </row>
    <row r="32" spans="1:50">
      <c r="A32" s="16" t="s">
        <v>215</v>
      </c>
      <c r="T32" s="2" t="b">
        <f>AND(LEFT('EVENT DELIVERY'!B37,2)="HU",OR(LEN('EVENT DELIVERY'!B37)=6,AND(LEN('EVENT DELIVERY'!B37)=7,MID('EVENT DELIVERY'!B37,4,1)=" ")))</f>
        <v>0</v>
      </c>
      <c r="U32" s="2" t="b">
        <f>AND(LEFT('PROJECT DELIVERY TEAM'!B37,2)="HU",OR(LEN('PROJECT DELIVERY TEAM'!B37)=6,AND(LEN('PROJECT DELIVERY TEAM'!B37)=7,MID('PROJECT DELIVERY TEAM'!B37,4,1)=" ")))</f>
        <v>0</v>
      </c>
      <c r="V32" s="2" t="b">
        <f>AND(LEFT('AUDIENCES &amp; PART... - BY TYPE'!B37,2)="HU",OR(LEN('AUDIENCES &amp; PART... - BY TYPE'!B37)=6,AND(LEN('AUDIENCES &amp; PART... - BY TYPE'!B37)=7,MID('AUDIENCES &amp; PART... - BY TYPE'!B37,4,1)=" ")))</f>
        <v>0</v>
      </c>
      <c r="W32" s="2" t="b">
        <f>AND(LEFT(PARTNERS!B36,2)="HU",OR(LEN(PARTNERS!B36)=6,AND(LEN(PARTNERS!B36)=7,MID(PARTNERS!B36,4,1)=" ")),PARTNERS!E36="New partner")</f>
        <v>0</v>
      </c>
      <c r="X32" s="2" t="b">
        <f>AND(LEFT(PARTNERS!B36,2)="HU",OR(LEN(PARTNERS!B36)=6,AND(LEN(PARTNERS!B36)=7,MID(PARTNERS!B36,4,1)=" ")),PARTNERS!E36="Existing partner")</f>
        <v>0</v>
      </c>
      <c r="Y32" s="2" t="b">
        <f>AND(NOT(AND(LEFT(PARTNERS!B36,2)="HU",OR(LEN(PARTNERS!B36)=6,AND(LEN(PARTNERS!B36)=7,MID(PARTNERS!B36,4,1)=" ")))),PARTNERS!E36="New partner")</f>
        <v>0</v>
      </c>
      <c r="Z32" s="2" t="b">
        <f>AND(NOT(AND(LEFT(PARTNERS!B36,2)="HU",OR(LEN(PARTNERS!B36)=6,AND(LEN(PARTNERS!B36)=7,MID(PARTNERS!B36,4,1)=" ")))),PARTNERS!E36="Existing partner")</f>
        <v>0</v>
      </c>
      <c r="AA32" s="2" t="b">
        <f>AND(PARTNERS!$C36="Hull",PARTNERS!$E36="New partner")</f>
        <v>0</v>
      </c>
      <c r="AB32" s="2" t="b">
        <f>AND(PARTNERS!$C36="East Riding of Yorkshire",PARTNERS!$E36="New partner")</f>
        <v>0</v>
      </c>
      <c r="AC32" s="2" t="b">
        <f>AND(PARTNERS!$C36="Elsewhere in Yorkshire &amp; Humber",PARTNERS!$E36="New partner")</f>
        <v>0</v>
      </c>
      <c r="AD32" s="2" t="b">
        <f>AND(PARTNERS!$C36="Elsewhere in the UK",PARTNERS!$E36="New partner")</f>
        <v>0</v>
      </c>
      <c r="AE32" s="2" t="b">
        <f>AND(PARTNERS!$C36="Outside UK",PARTNERS!$E36="New partner")</f>
        <v>0</v>
      </c>
      <c r="AF32" s="2" t="b">
        <f>AND(PARTNERS!$C36="Hull",PARTNERS!$E36="Existing partner")</f>
        <v>0</v>
      </c>
      <c r="AG32" s="2" t="b">
        <f>AND(PARTNERS!$C36="East Riding of Yorkshire",PARTNERS!$E36="Existing partner")</f>
        <v>0</v>
      </c>
      <c r="AH32" s="2" t="b">
        <f>AND(PARTNERS!$C36="Elsewhere in Yorkshire &amp; Humber",PARTNERS!$E36="Existing partner")</f>
        <v>0</v>
      </c>
      <c r="AI32" s="2" t="b">
        <f>AND(PARTNERS!$C36="Elsewhere in the UK",PARTNERS!$E36="Existing partner")</f>
        <v>0</v>
      </c>
      <c r="AJ32" s="2" t="b">
        <f>AND(PARTNERS!$C36="Outside UK",PARTNERS!$E36="Existing partner")</f>
        <v>0</v>
      </c>
      <c r="AK32" s="2" t="b">
        <f>AND(PARTNERS!$D36="Artistic partner",PARTNERS!$E36="New partner")</f>
        <v>0</v>
      </c>
      <c r="AL32" s="2" t="b">
        <f>AND(PARTNERS!$D36="Heritage partner",PARTNERS!$E36="New partner")</f>
        <v>0</v>
      </c>
      <c r="AM32" s="2" t="b">
        <f>AND(PARTNERS!$D36="Funder",PARTNERS!$E36="New partner")</f>
        <v>0</v>
      </c>
      <c r="AN32" s="2" t="b">
        <f>AND(PARTNERS!$D36="Public Service partner",PARTNERS!$E36="New partner")</f>
        <v>0</v>
      </c>
      <c r="AO32" s="2" t="b">
        <f>AND(PARTNERS!$D36="Voluntary Sector / Charity partner",PARTNERS!$E36="New partner")</f>
        <v>0</v>
      </c>
      <c r="AP32" s="2" t="b">
        <f>AND(PARTNERS!$D36="Education partner",PARTNERS!$E36="New partner")</f>
        <v>0</v>
      </c>
      <c r="AQ32" s="2" t="b">
        <f>AND(PARTNERS!$D36="Other",PARTNERS!$E36="New partner")</f>
        <v>0</v>
      </c>
      <c r="AR32" s="2" t="b">
        <f>AND(PARTNERS!$D36="Artistic partner",PARTNERS!$E36="Existing partner")</f>
        <v>0</v>
      </c>
      <c r="AS32" s="2" t="b">
        <f>AND(PARTNERS!$D36="Heritage partner",PARTNERS!$E36="Existing partner")</f>
        <v>0</v>
      </c>
      <c r="AT32" s="2" t="b">
        <f>AND(PARTNERS!$D36="Funder",PARTNERS!$E36="Existing partner")</f>
        <v>0</v>
      </c>
      <c r="AU32" s="2" t="b">
        <f>AND(PARTNERS!$D36="Public Service partner",PARTNERS!$E36="Existing partner")</f>
        <v>0</v>
      </c>
      <c r="AV32" s="2" t="b">
        <f>AND(PARTNERS!$D36="Voluntary Sector / Charity partner",PARTNERS!$E36="Existing partner")</f>
        <v>0</v>
      </c>
      <c r="AW32" s="2" t="b">
        <f>AND(PARTNERS!$D36="Education partner",PARTNERS!$E36="Existing partner")</f>
        <v>0</v>
      </c>
      <c r="AX32" s="2" t="b">
        <f>AND(PARTNERS!$D36="Other",PARTNERS!$E36="Existing partner")</f>
        <v>0</v>
      </c>
    </row>
    <row r="33" spans="1:50">
      <c r="A33" s="16" t="s">
        <v>170</v>
      </c>
      <c r="T33" s="2" t="b">
        <f>AND(LEFT('EVENT DELIVERY'!B38,2)="HU",OR(LEN('EVENT DELIVERY'!B38)=6,AND(LEN('EVENT DELIVERY'!B38)=7,MID('EVENT DELIVERY'!B38,4,1)=" ")))</f>
        <v>0</v>
      </c>
      <c r="U33" s="2" t="b">
        <f>AND(LEFT('PROJECT DELIVERY TEAM'!B38,2)="HU",OR(LEN('PROJECT DELIVERY TEAM'!B38)=6,AND(LEN('PROJECT DELIVERY TEAM'!B38)=7,MID('PROJECT DELIVERY TEAM'!B38,4,1)=" ")))</f>
        <v>0</v>
      </c>
      <c r="V33" s="2" t="b">
        <f>AND(LEFT('AUDIENCES &amp; PART... - BY TYPE'!B38,2)="HU",OR(LEN('AUDIENCES &amp; PART... - BY TYPE'!B38)=6,AND(LEN('AUDIENCES &amp; PART... - BY TYPE'!B38)=7,MID('AUDIENCES &amp; PART... - BY TYPE'!B38,4,1)=" ")))</f>
        <v>0</v>
      </c>
      <c r="W33" s="2" t="b">
        <f>AND(LEFT(PARTNERS!B37,2)="HU",OR(LEN(PARTNERS!B37)=6,AND(LEN(PARTNERS!B37)=7,MID(PARTNERS!B37,4,1)=" ")),PARTNERS!E37="New partner")</f>
        <v>0</v>
      </c>
      <c r="X33" s="2" t="b">
        <f>AND(LEFT(PARTNERS!B37,2)="HU",OR(LEN(PARTNERS!B37)=6,AND(LEN(PARTNERS!B37)=7,MID(PARTNERS!B37,4,1)=" ")),PARTNERS!E37="Existing partner")</f>
        <v>0</v>
      </c>
      <c r="Y33" s="2" t="b">
        <f>AND(NOT(AND(LEFT(PARTNERS!B37,2)="HU",OR(LEN(PARTNERS!B37)=6,AND(LEN(PARTNERS!B37)=7,MID(PARTNERS!B37,4,1)=" ")))),PARTNERS!E37="New partner")</f>
        <v>0</v>
      </c>
      <c r="Z33" s="2" t="b">
        <f>AND(NOT(AND(LEFT(PARTNERS!B37,2)="HU",OR(LEN(PARTNERS!B37)=6,AND(LEN(PARTNERS!B37)=7,MID(PARTNERS!B37,4,1)=" ")))),PARTNERS!E37="Existing partner")</f>
        <v>0</v>
      </c>
      <c r="AA33" s="2" t="b">
        <f>AND(PARTNERS!$C37="Hull",PARTNERS!$E37="New partner")</f>
        <v>0</v>
      </c>
      <c r="AB33" s="2" t="b">
        <f>AND(PARTNERS!$C37="East Riding of Yorkshire",PARTNERS!$E37="New partner")</f>
        <v>0</v>
      </c>
      <c r="AC33" s="2" t="b">
        <f>AND(PARTNERS!$C37="Elsewhere in Yorkshire &amp; Humber",PARTNERS!$E37="New partner")</f>
        <v>0</v>
      </c>
      <c r="AD33" s="2" t="b">
        <f>AND(PARTNERS!$C37="Elsewhere in the UK",PARTNERS!$E37="New partner")</f>
        <v>0</v>
      </c>
      <c r="AE33" s="2" t="b">
        <f>AND(PARTNERS!$C37="Outside UK",PARTNERS!$E37="New partner")</f>
        <v>0</v>
      </c>
      <c r="AF33" s="2" t="b">
        <f>AND(PARTNERS!$C37="Hull",PARTNERS!$E37="Existing partner")</f>
        <v>0</v>
      </c>
      <c r="AG33" s="2" t="b">
        <f>AND(PARTNERS!$C37="East Riding of Yorkshire",PARTNERS!$E37="Existing partner")</f>
        <v>0</v>
      </c>
      <c r="AH33" s="2" t="b">
        <f>AND(PARTNERS!$C37="Elsewhere in Yorkshire &amp; Humber",PARTNERS!$E37="Existing partner")</f>
        <v>0</v>
      </c>
      <c r="AI33" s="2" t="b">
        <f>AND(PARTNERS!$C37="Elsewhere in the UK",PARTNERS!$E37="Existing partner")</f>
        <v>0</v>
      </c>
      <c r="AJ33" s="2" t="b">
        <f>AND(PARTNERS!$C37="Outside UK",PARTNERS!$E37="Existing partner")</f>
        <v>0</v>
      </c>
      <c r="AK33" s="2" t="b">
        <f>AND(PARTNERS!$D37="Artistic partner",PARTNERS!$E37="New partner")</f>
        <v>0</v>
      </c>
      <c r="AL33" s="2" t="b">
        <f>AND(PARTNERS!$D37="Heritage partner",PARTNERS!$E37="New partner")</f>
        <v>0</v>
      </c>
      <c r="AM33" s="2" t="b">
        <f>AND(PARTNERS!$D37="Funder",PARTNERS!$E37="New partner")</f>
        <v>0</v>
      </c>
      <c r="AN33" s="2" t="b">
        <f>AND(PARTNERS!$D37="Public Service partner",PARTNERS!$E37="New partner")</f>
        <v>0</v>
      </c>
      <c r="AO33" s="2" t="b">
        <f>AND(PARTNERS!$D37="Voluntary Sector / Charity partner",PARTNERS!$E37="New partner")</f>
        <v>0</v>
      </c>
      <c r="AP33" s="2" t="b">
        <f>AND(PARTNERS!$D37="Education partner",PARTNERS!$E37="New partner")</f>
        <v>0</v>
      </c>
      <c r="AQ33" s="2" t="b">
        <f>AND(PARTNERS!$D37="Other",PARTNERS!$E37="New partner")</f>
        <v>0</v>
      </c>
      <c r="AR33" s="2" t="b">
        <f>AND(PARTNERS!$D37="Artistic partner",PARTNERS!$E37="Existing partner")</f>
        <v>0</v>
      </c>
      <c r="AS33" s="2" t="b">
        <f>AND(PARTNERS!$D37="Heritage partner",PARTNERS!$E37="Existing partner")</f>
        <v>0</v>
      </c>
      <c r="AT33" s="2" t="b">
        <f>AND(PARTNERS!$D37="Funder",PARTNERS!$E37="Existing partner")</f>
        <v>0</v>
      </c>
      <c r="AU33" s="2" t="b">
        <f>AND(PARTNERS!$D37="Public Service partner",PARTNERS!$E37="Existing partner")</f>
        <v>0</v>
      </c>
      <c r="AV33" s="2" t="b">
        <f>AND(PARTNERS!$D37="Voluntary Sector / Charity partner",PARTNERS!$E37="Existing partner")</f>
        <v>0</v>
      </c>
      <c r="AW33" s="2" t="b">
        <f>AND(PARTNERS!$D37="Education partner",PARTNERS!$E37="Existing partner")</f>
        <v>0</v>
      </c>
      <c r="AX33" s="2" t="b">
        <f>AND(PARTNERS!$D37="Other",PARTNERS!$E37="Existing partner")</f>
        <v>0</v>
      </c>
    </row>
    <row r="34" spans="1:50">
      <c r="A34" s="16" t="s">
        <v>171</v>
      </c>
      <c r="T34" s="2" t="b">
        <f>AND(LEFT('EVENT DELIVERY'!B39,2)="HU",OR(LEN('EVENT DELIVERY'!B39)=6,AND(LEN('EVENT DELIVERY'!B39)=7,MID('EVENT DELIVERY'!B39,4,1)=" ")))</f>
        <v>0</v>
      </c>
      <c r="U34" s="2" t="b">
        <f>AND(LEFT('PROJECT DELIVERY TEAM'!B39,2)="HU",OR(LEN('PROJECT DELIVERY TEAM'!B39)=6,AND(LEN('PROJECT DELIVERY TEAM'!B39)=7,MID('PROJECT DELIVERY TEAM'!B39,4,1)=" ")))</f>
        <v>0</v>
      </c>
      <c r="V34" s="2" t="b">
        <f>AND(LEFT('AUDIENCES &amp; PART... - BY TYPE'!B39,2)="HU",OR(LEN('AUDIENCES &amp; PART... - BY TYPE'!B39)=6,AND(LEN('AUDIENCES &amp; PART... - BY TYPE'!B39)=7,MID('AUDIENCES &amp; PART... - BY TYPE'!B39,4,1)=" ")))</f>
        <v>0</v>
      </c>
      <c r="W34" s="2" t="b">
        <f>AND(LEFT(PARTNERS!B38,2)="HU",OR(LEN(PARTNERS!B38)=6,AND(LEN(PARTNERS!B38)=7,MID(PARTNERS!B38,4,1)=" ")),PARTNERS!E38="New partner")</f>
        <v>0</v>
      </c>
      <c r="X34" s="2" t="b">
        <f>AND(LEFT(PARTNERS!B38,2)="HU",OR(LEN(PARTNERS!B38)=6,AND(LEN(PARTNERS!B38)=7,MID(PARTNERS!B38,4,1)=" ")),PARTNERS!E38="Existing partner")</f>
        <v>0</v>
      </c>
      <c r="Y34" s="2" t="b">
        <f>AND(NOT(AND(LEFT(PARTNERS!B38,2)="HU",OR(LEN(PARTNERS!B38)=6,AND(LEN(PARTNERS!B38)=7,MID(PARTNERS!B38,4,1)=" ")))),PARTNERS!E38="New partner")</f>
        <v>0</v>
      </c>
      <c r="Z34" s="2" t="b">
        <f>AND(NOT(AND(LEFT(PARTNERS!B38,2)="HU",OR(LEN(PARTNERS!B38)=6,AND(LEN(PARTNERS!B38)=7,MID(PARTNERS!B38,4,1)=" ")))),PARTNERS!E38="Existing partner")</f>
        <v>0</v>
      </c>
      <c r="AA34" s="2" t="b">
        <f>AND(PARTNERS!$C38="Hull",PARTNERS!$E38="New partner")</f>
        <v>0</v>
      </c>
      <c r="AB34" s="2" t="b">
        <f>AND(PARTNERS!$C38="East Riding of Yorkshire",PARTNERS!$E38="New partner")</f>
        <v>0</v>
      </c>
      <c r="AC34" s="2" t="b">
        <f>AND(PARTNERS!$C38="Elsewhere in Yorkshire &amp; Humber",PARTNERS!$E38="New partner")</f>
        <v>0</v>
      </c>
      <c r="AD34" s="2" t="b">
        <f>AND(PARTNERS!$C38="Elsewhere in the UK",PARTNERS!$E38="New partner")</f>
        <v>0</v>
      </c>
      <c r="AE34" s="2" t="b">
        <f>AND(PARTNERS!$C38="Outside UK",PARTNERS!$E38="New partner")</f>
        <v>0</v>
      </c>
      <c r="AF34" s="2" t="b">
        <f>AND(PARTNERS!$C38="Hull",PARTNERS!$E38="Existing partner")</f>
        <v>0</v>
      </c>
      <c r="AG34" s="2" t="b">
        <f>AND(PARTNERS!$C38="East Riding of Yorkshire",PARTNERS!$E38="Existing partner")</f>
        <v>0</v>
      </c>
      <c r="AH34" s="2" t="b">
        <f>AND(PARTNERS!$C38="Elsewhere in Yorkshire &amp; Humber",PARTNERS!$E38="Existing partner")</f>
        <v>0</v>
      </c>
      <c r="AI34" s="2" t="b">
        <f>AND(PARTNERS!$C38="Elsewhere in the UK",PARTNERS!$E38="Existing partner")</f>
        <v>0</v>
      </c>
      <c r="AJ34" s="2" t="b">
        <f>AND(PARTNERS!$C38="Outside UK",PARTNERS!$E38="Existing partner")</f>
        <v>0</v>
      </c>
      <c r="AK34" s="2" t="b">
        <f>AND(PARTNERS!$D38="Artistic partner",PARTNERS!$E38="New partner")</f>
        <v>0</v>
      </c>
      <c r="AL34" s="2" t="b">
        <f>AND(PARTNERS!$D38="Heritage partner",PARTNERS!$E38="New partner")</f>
        <v>0</v>
      </c>
      <c r="AM34" s="2" t="b">
        <f>AND(PARTNERS!$D38="Funder",PARTNERS!$E38="New partner")</f>
        <v>0</v>
      </c>
      <c r="AN34" s="2" t="b">
        <f>AND(PARTNERS!$D38="Public Service partner",PARTNERS!$E38="New partner")</f>
        <v>0</v>
      </c>
      <c r="AO34" s="2" t="b">
        <f>AND(PARTNERS!$D38="Voluntary Sector / Charity partner",PARTNERS!$E38="New partner")</f>
        <v>0</v>
      </c>
      <c r="AP34" s="2" t="b">
        <f>AND(PARTNERS!$D38="Education partner",PARTNERS!$E38="New partner")</f>
        <v>0</v>
      </c>
      <c r="AQ34" s="2" t="b">
        <f>AND(PARTNERS!$D38="Other",PARTNERS!$E38="New partner")</f>
        <v>0</v>
      </c>
      <c r="AR34" s="2" t="b">
        <f>AND(PARTNERS!$D38="Artistic partner",PARTNERS!$E38="Existing partner")</f>
        <v>0</v>
      </c>
      <c r="AS34" s="2" t="b">
        <f>AND(PARTNERS!$D38="Heritage partner",PARTNERS!$E38="Existing partner")</f>
        <v>0</v>
      </c>
      <c r="AT34" s="2" t="b">
        <f>AND(PARTNERS!$D38="Funder",PARTNERS!$E38="Existing partner")</f>
        <v>0</v>
      </c>
      <c r="AU34" s="2" t="b">
        <f>AND(PARTNERS!$D38="Public Service partner",PARTNERS!$E38="Existing partner")</f>
        <v>0</v>
      </c>
      <c r="AV34" s="2" t="b">
        <f>AND(PARTNERS!$D38="Voluntary Sector / Charity partner",PARTNERS!$E38="Existing partner")</f>
        <v>0</v>
      </c>
      <c r="AW34" s="2" t="b">
        <f>AND(PARTNERS!$D38="Education partner",PARTNERS!$E38="Existing partner")</f>
        <v>0</v>
      </c>
      <c r="AX34" s="2" t="b">
        <f>AND(PARTNERS!$D38="Other",PARTNERS!$E38="Existing partner")</f>
        <v>0</v>
      </c>
    </row>
    <row r="35" spans="1:50">
      <c r="A35" s="16" t="s">
        <v>172</v>
      </c>
      <c r="T35" s="2" t="b">
        <f>AND(LEFT('EVENT DELIVERY'!B40,2)="HU",OR(LEN('EVENT DELIVERY'!B40)=6,AND(LEN('EVENT DELIVERY'!B40)=7,MID('EVENT DELIVERY'!B40,4,1)=" ")))</f>
        <v>0</v>
      </c>
      <c r="U35" s="2" t="b">
        <f>AND(LEFT('PROJECT DELIVERY TEAM'!B40,2)="HU",OR(LEN('PROJECT DELIVERY TEAM'!B40)=6,AND(LEN('PROJECT DELIVERY TEAM'!B40)=7,MID('PROJECT DELIVERY TEAM'!B40,4,1)=" ")))</f>
        <v>0</v>
      </c>
      <c r="V35" s="2" t="b">
        <f>AND(LEFT('AUDIENCES &amp; PART... - BY TYPE'!B40,2)="HU",OR(LEN('AUDIENCES &amp; PART... - BY TYPE'!B40)=6,AND(LEN('AUDIENCES &amp; PART... - BY TYPE'!B40)=7,MID('AUDIENCES &amp; PART... - BY TYPE'!B40,4,1)=" ")))</f>
        <v>0</v>
      </c>
      <c r="W35" s="2" t="b">
        <f>AND(LEFT(PARTNERS!B39,2)="HU",OR(LEN(PARTNERS!B39)=6,AND(LEN(PARTNERS!B39)=7,MID(PARTNERS!B39,4,1)=" ")),PARTNERS!E39="New partner")</f>
        <v>0</v>
      </c>
      <c r="X35" s="2" t="b">
        <f>AND(LEFT(PARTNERS!B39,2)="HU",OR(LEN(PARTNERS!B39)=6,AND(LEN(PARTNERS!B39)=7,MID(PARTNERS!B39,4,1)=" ")),PARTNERS!E39="Existing partner")</f>
        <v>0</v>
      </c>
      <c r="Y35" s="2" t="b">
        <f>AND(NOT(AND(LEFT(PARTNERS!B39,2)="HU",OR(LEN(PARTNERS!B39)=6,AND(LEN(PARTNERS!B39)=7,MID(PARTNERS!B39,4,1)=" ")))),PARTNERS!E39="New partner")</f>
        <v>0</v>
      </c>
      <c r="Z35" s="2" t="b">
        <f>AND(NOT(AND(LEFT(PARTNERS!B39,2)="HU",OR(LEN(PARTNERS!B39)=6,AND(LEN(PARTNERS!B39)=7,MID(PARTNERS!B39,4,1)=" ")))),PARTNERS!E39="Existing partner")</f>
        <v>0</v>
      </c>
      <c r="AA35" s="2" t="b">
        <f>AND(PARTNERS!$C39="Hull",PARTNERS!$E39="New partner")</f>
        <v>0</v>
      </c>
      <c r="AB35" s="2" t="b">
        <f>AND(PARTNERS!$C39="East Riding of Yorkshire",PARTNERS!$E39="New partner")</f>
        <v>0</v>
      </c>
      <c r="AC35" s="2" t="b">
        <f>AND(PARTNERS!$C39="Elsewhere in Yorkshire &amp; Humber",PARTNERS!$E39="New partner")</f>
        <v>0</v>
      </c>
      <c r="AD35" s="2" t="b">
        <f>AND(PARTNERS!$C39="Elsewhere in the UK",PARTNERS!$E39="New partner")</f>
        <v>0</v>
      </c>
      <c r="AE35" s="2" t="b">
        <f>AND(PARTNERS!$C39="Outside UK",PARTNERS!$E39="New partner")</f>
        <v>0</v>
      </c>
      <c r="AF35" s="2" t="b">
        <f>AND(PARTNERS!$C39="Hull",PARTNERS!$E39="Existing partner")</f>
        <v>0</v>
      </c>
      <c r="AG35" s="2" t="b">
        <f>AND(PARTNERS!$C39="East Riding of Yorkshire",PARTNERS!$E39="Existing partner")</f>
        <v>0</v>
      </c>
      <c r="AH35" s="2" t="b">
        <f>AND(PARTNERS!$C39="Elsewhere in Yorkshire &amp; Humber",PARTNERS!$E39="Existing partner")</f>
        <v>0</v>
      </c>
      <c r="AI35" s="2" t="b">
        <f>AND(PARTNERS!$C39="Elsewhere in the UK",PARTNERS!$E39="Existing partner")</f>
        <v>0</v>
      </c>
      <c r="AJ35" s="2" t="b">
        <f>AND(PARTNERS!$C39="Outside UK",PARTNERS!$E39="Existing partner")</f>
        <v>0</v>
      </c>
      <c r="AK35" s="2" t="b">
        <f>AND(PARTNERS!$D39="Artistic partner",PARTNERS!$E39="New partner")</f>
        <v>0</v>
      </c>
      <c r="AL35" s="2" t="b">
        <f>AND(PARTNERS!$D39="Heritage partner",PARTNERS!$E39="New partner")</f>
        <v>0</v>
      </c>
      <c r="AM35" s="2" t="b">
        <f>AND(PARTNERS!$D39="Funder",PARTNERS!$E39="New partner")</f>
        <v>0</v>
      </c>
      <c r="AN35" s="2" t="b">
        <f>AND(PARTNERS!$D39="Public Service partner",PARTNERS!$E39="New partner")</f>
        <v>0</v>
      </c>
      <c r="AO35" s="2" t="b">
        <f>AND(PARTNERS!$D39="Voluntary Sector / Charity partner",PARTNERS!$E39="New partner")</f>
        <v>0</v>
      </c>
      <c r="AP35" s="2" t="b">
        <f>AND(PARTNERS!$D39="Education partner",PARTNERS!$E39="New partner")</f>
        <v>0</v>
      </c>
      <c r="AQ35" s="2" t="b">
        <f>AND(PARTNERS!$D39="Other",PARTNERS!$E39="New partner")</f>
        <v>0</v>
      </c>
      <c r="AR35" s="2" t="b">
        <f>AND(PARTNERS!$D39="Artistic partner",PARTNERS!$E39="Existing partner")</f>
        <v>0</v>
      </c>
      <c r="AS35" s="2" t="b">
        <f>AND(PARTNERS!$D39="Heritage partner",PARTNERS!$E39="Existing partner")</f>
        <v>0</v>
      </c>
      <c r="AT35" s="2" t="b">
        <f>AND(PARTNERS!$D39="Funder",PARTNERS!$E39="Existing partner")</f>
        <v>0</v>
      </c>
      <c r="AU35" s="2" t="b">
        <f>AND(PARTNERS!$D39="Public Service partner",PARTNERS!$E39="Existing partner")</f>
        <v>0</v>
      </c>
      <c r="AV35" s="2" t="b">
        <f>AND(PARTNERS!$D39="Voluntary Sector / Charity partner",PARTNERS!$E39="Existing partner")</f>
        <v>0</v>
      </c>
      <c r="AW35" s="2" t="b">
        <f>AND(PARTNERS!$D39="Education partner",PARTNERS!$E39="Existing partner")</f>
        <v>0</v>
      </c>
      <c r="AX35" s="2" t="b">
        <f>AND(PARTNERS!$D39="Other",PARTNERS!$E39="Existing partner")</f>
        <v>0</v>
      </c>
    </row>
    <row r="36" spans="1:50">
      <c r="A36" s="16" t="s">
        <v>173</v>
      </c>
      <c r="T36" s="2" t="b">
        <f>AND(LEFT('EVENT DELIVERY'!B41,2)="HU",OR(LEN('EVENT DELIVERY'!B41)=6,AND(LEN('EVENT DELIVERY'!B41)=7,MID('EVENT DELIVERY'!B41,4,1)=" ")))</f>
        <v>0</v>
      </c>
      <c r="U36" s="2" t="b">
        <f>AND(LEFT('PROJECT DELIVERY TEAM'!B41,2)="HU",OR(LEN('PROJECT DELIVERY TEAM'!B41)=6,AND(LEN('PROJECT DELIVERY TEAM'!B41)=7,MID('PROJECT DELIVERY TEAM'!B41,4,1)=" ")))</f>
        <v>0</v>
      </c>
      <c r="V36" s="2" t="b">
        <f>AND(LEFT('AUDIENCES &amp; PART... - BY TYPE'!B41,2)="HU",OR(LEN('AUDIENCES &amp; PART... - BY TYPE'!B41)=6,AND(LEN('AUDIENCES &amp; PART... - BY TYPE'!B41)=7,MID('AUDIENCES &amp; PART... - BY TYPE'!B41,4,1)=" ")))</f>
        <v>0</v>
      </c>
      <c r="W36" s="2" t="b">
        <f>AND(LEFT(PARTNERS!B40,2)="HU",OR(LEN(PARTNERS!B40)=6,AND(LEN(PARTNERS!B40)=7,MID(PARTNERS!B40,4,1)=" ")),PARTNERS!E40="New partner")</f>
        <v>0</v>
      </c>
      <c r="X36" s="2" t="b">
        <f>AND(LEFT(PARTNERS!B40,2)="HU",OR(LEN(PARTNERS!B40)=6,AND(LEN(PARTNERS!B40)=7,MID(PARTNERS!B40,4,1)=" ")),PARTNERS!E40="Existing partner")</f>
        <v>0</v>
      </c>
      <c r="Y36" s="2" t="b">
        <f>AND(NOT(AND(LEFT(PARTNERS!B40,2)="HU",OR(LEN(PARTNERS!B40)=6,AND(LEN(PARTNERS!B40)=7,MID(PARTNERS!B40,4,1)=" ")))),PARTNERS!E40="New partner")</f>
        <v>0</v>
      </c>
      <c r="Z36" s="2" t="b">
        <f>AND(NOT(AND(LEFT(PARTNERS!B40,2)="HU",OR(LEN(PARTNERS!B40)=6,AND(LEN(PARTNERS!B40)=7,MID(PARTNERS!B40,4,1)=" ")))),PARTNERS!E40="Existing partner")</f>
        <v>0</v>
      </c>
      <c r="AA36" s="2" t="b">
        <f>AND(PARTNERS!$C40="Hull",PARTNERS!$E40="New partner")</f>
        <v>0</v>
      </c>
      <c r="AB36" s="2" t="b">
        <f>AND(PARTNERS!$C40="East Riding of Yorkshire",PARTNERS!$E40="New partner")</f>
        <v>0</v>
      </c>
      <c r="AC36" s="2" t="b">
        <f>AND(PARTNERS!$C40="Elsewhere in Yorkshire &amp; Humber",PARTNERS!$E40="New partner")</f>
        <v>0</v>
      </c>
      <c r="AD36" s="2" t="b">
        <f>AND(PARTNERS!$C40="Elsewhere in the UK",PARTNERS!$E40="New partner")</f>
        <v>0</v>
      </c>
      <c r="AE36" s="2" t="b">
        <f>AND(PARTNERS!$C40="Outside UK",PARTNERS!$E40="New partner")</f>
        <v>0</v>
      </c>
      <c r="AF36" s="2" t="b">
        <f>AND(PARTNERS!$C40="Hull",PARTNERS!$E40="Existing partner")</f>
        <v>0</v>
      </c>
      <c r="AG36" s="2" t="b">
        <f>AND(PARTNERS!$C40="East Riding of Yorkshire",PARTNERS!$E40="Existing partner")</f>
        <v>0</v>
      </c>
      <c r="AH36" s="2" t="b">
        <f>AND(PARTNERS!$C40="Elsewhere in Yorkshire &amp; Humber",PARTNERS!$E40="Existing partner")</f>
        <v>0</v>
      </c>
      <c r="AI36" s="2" t="b">
        <f>AND(PARTNERS!$C40="Elsewhere in the UK",PARTNERS!$E40="Existing partner")</f>
        <v>0</v>
      </c>
      <c r="AJ36" s="2" t="b">
        <f>AND(PARTNERS!$C40="Outside UK",PARTNERS!$E40="Existing partner")</f>
        <v>0</v>
      </c>
      <c r="AK36" s="2" t="b">
        <f>AND(PARTNERS!$D40="Artistic partner",PARTNERS!$E40="New partner")</f>
        <v>0</v>
      </c>
      <c r="AL36" s="2" t="b">
        <f>AND(PARTNERS!$D40="Heritage partner",PARTNERS!$E40="New partner")</f>
        <v>0</v>
      </c>
      <c r="AM36" s="2" t="b">
        <f>AND(PARTNERS!$D40="Funder",PARTNERS!$E40="New partner")</f>
        <v>0</v>
      </c>
      <c r="AN36" s="2" t="b">
        <f>AND(PARTNERS!$D40="Public Service partner",PARTNERS!$E40="New partner")</f>
        <v>0</v>
      </c>
      <c r="AO36" s="2" t="b">
        <f>AND(PARTNERS!$D40="Voluntary Sector / Charity partner",PARTNERS!$E40="New partner")</f>
        <v>0</v>
      </c>
      <c r="AP36" s="2" t="b">
        <f>AND(PARTNERS!$D40="Education partner",PARTNERS!$E40="New partner")</f>
        <v>0</v>
      </c>
      <c r="AQ36" s="2" t="b">
        <f>AND(PARTNERS!$D40="Other",PARTNERS!$E40="New partner")</f>
        <v>0</v>
      </c>
      <c r="AR36" s="2" t="b">
        <f>AND(PARTNERS!$D40="Artistic partner",PARTNERS!$E40="Existing partner")</f>
        <v>0</v>
      </c>
      <c r="AS36" s="2" t="b">
        <f>AND(PARTNERS!$D40="Heritage partner",PARTNERS!$E40="Existing partner")</f>
        <v>0</v>
      </c>
      <c r="AT36" s="2" t="b">
        <f>AND(PARTNERS!$D40="Funder",PARTNERS!$E40="Existing partner")</f>
        <v>0</v>
      </c>
      <c r="AU36" s="2" t="b">
        <f>AND(PARTNERS!$D40="Public Service partner",PARTNERS!$E40="Existing partner")</f>
        <v>0</v>
      </c>
      <c r="AV36" s="2" t="b">
        <f>AND(PARTNERS!$D40="Voluntary Sector / Charity partner",PARTNERS!$E40="Existing partner")</f>
        <v>0</v>
      </c>
      <c r="AW36" s="2" t="b">
        <f>AND(PARTNERS!$D40="Education partner",PARTNERS!$E40="Existing partner")</f>
        <v>0</v>
      </c>
      <c r="AX36" s="2" t="b">
        <f>AND(PARTNERS!$D40="Other",PARTNERS!$E40="Existing partner")</f>
        <v>0</v>
      </c>
    </row>
    <row r="37" spans="1:50">
      <c r="A37" s="2" t="s">
        <v>174</v>
      </c>
      <c r="T37" s="2" t="b">
        <f>AND(LEFT('EVENT DELIVERY'!B42,2)="HU",OR(LEN('EVENT DELIVERY'!B42)=6,AND(LEN('EVENT DELIVERY'!B42)=7,MID('EVENT DELIVERY'!B42,4,1)=" ")))</f>
        <v>0</v>
      </c>
      <c r="U37" s="2" t="b">
        <f>AND(LEFT('PROJECT DELIVERY TEAM'!B42,2)="HU",OR(LEN('PROJECT DELIVERY TEAM'!B42)=6,AND(LEN('PROJECT DELIVERY TEAM'!B42)=7,MID('PROJECT DELIVERY TEAM'!B42,4,1)=" ")))</f>
        <v>0</v>
      </c>
      <c r="V37" s="2" t="b">
        <f>AND(LEFT('AUDIENCES &amp; PART... - BY TYPE'!B42,2)="HU",OR(LEN('AUDIENCES &amp; PART... - BY TYPE'!B42)=6,AND(LEN('AUDIENCES &amp; PART... - BY TYPE'!B42)=7,MID('AUDIENCES &amp; PART... - BY TYPE'!B42,4,1)=" ")))</f>
        <v>0</v>
      </c>
      <c r="W37" s="2" t="b">
        <f>AND(LEFT(PARTNERS!B41,2)="HU",OR(LEN(PARTNERS!B41)=6,AND(LEN(PARTNERS!B41)=7,MID(PARTNERS!B41,4,1)=" ")),PARTNERS!E41="New partner")</f>
        <v>0</v>
      </c>
      <c r="X37" s="2" t="b">
        <f>AND(LEFT(PARTNERS!B41,2)="HU",OR(LEN(PARTNERS!B41)=6,AND(LEN(PARTNERS!B41)=7,MID(PARTNERS!B41,4,1)=" ")),PARTNERS!E41="Existing partner")</f>
        <v>0</v>
      </c>
      <c r="Y37" s="2" t="b">
        <f>AND(NOT(AND(LEFT(PARTNERS!B41,2)="HU",OR(LEN(PARTNERS!B41)=6,AND(LEN(PARTNERS!B41)=7,MID(PARTNERS!B41,4,1)=" ")))),PARTNERS!E41="New partner")</f>
        <v>0</v>
      </c>
      <c r="Z37" s="2" t="b">
        <f>AND(NOT(AND(LEFT(PARTNERS!B41,2)="HU",OR(LEN(PARTNERS!B41)=6,AND(LEN(PARTNERS!B41)=7,MID(PARTNERS!B41,4,1)=" ")))),PARTNERS!E41="Existing partner")</f>
        <v>0</v>
      </c>
      <c r="AA37" s="2" t="b">
        <f>AND(PARTNERS!$C41="Hull",PARTNERS!$E41="New partner")</f>
        <v>0</v>
      </c>
      <c r="AB37" s="2" t="b">
        <f>AND(PARTNERS!$C41="East Riding of Yorkshire",PARTNERS!$E41="New partner")</f>
        <v>0</v>
      </c>
      <c r="AC37" s="2" t="b">
        <f>AND(PARTNERS!$C41="Elsewhere in Yorkshire &amp; Humber",PARTNERS!$E41="New partner")</f>
        <v>0</v>
      </c>
      <c r="AD37" s="2" t="b">
        <f>AND(PARTNERS!$C41="Elsewhere in the UK",PARTNERS!$E41="New partner")</f>
        <v>0</v>
      </c>
      <c r="AE37" s="2" t="b">
        <f>AND(PARTNERS!$C41="Outside UK",PARTNERS!$E41="New partner")</f>
        <v>0</v>
      </c>
      <c r="AF37" s="2" t="b">
        <f>AND(PARTNERS!$C41="Hull",PARTNERS!$E41="Existing partner")</f>
        <v>0</v>
      </c>
      <c r="AG37" s="2" t="b">
        <f>AND(PARTNERS!$C41="East Riding of Yorkshire",PARTNERS!$E41="Existing partner")</f>
        <v>0</v>
      </c>
      <c r="AH37" s="2" t="b">
        <f>AND(PARTNERS!$C41="Elsewhere in Yorkshire &amp; Humber",PARTNERS!$E41="Existing partner")</f>
        <v>0</v>
      </c>
      <c r="AI37" s="2" t="b">
        <f>AND(PARTNERS!$C41="Elsewhere in the UK",PARTNERS!$E41="Existing partner")</f>
        <v>0</v>
      </c>
      <c r="AJ37" s="2" t="b">
        <f>AND(PARTNERS!$C41="Outside UK",PARTNERS!$E41="Existing partner")</f>
        <v>0</v>
      </c>
      <c r="AK37" s="2" t="b">
        <f>AND(PARTNERS!$D41="Artistic partner",PARTNERS!$E41="New partner")</f>
        <v>0</v>
      </c>
      <c r="AL37" s="2" t="b">
        <f>AND(PARTNERS!$D41="Heritage partner",PARTNERS!$E41="New partner")</f>
        <v>0</v>
      </c>
      <c r="AM37" s="2" t="b">
        <f>AND(PARTNERS!$D41="Funder",PARTNERS!$E41="New partner")</f>
        <v>0</v>
      </c>
      <c r="AN37" s="2" t="b">
        <f>AND(PARTNERS!$D41="Public Service partner",PARTNERS!$E41="New partner")</f>
        <v>0</v>
      </c>
      <c r="AO37" s="2" t="b">
        <f>AND(PARTNERS!$D41="Voluntary Sector / Charity partner",PARTNERS!$E41="New partner")</f>
        <v>0</v>
      </c>
      <c r="AP37" s="2" t="b">
        <f>AND(PARTNERS!$D41="Education partner",PARTNERS!$E41="New partner")</f>
        <v>0</v>
      </c>
      <c r="AQ37" s="2" t="b">
        <f>AND(PARTNERS!$D41="Other",PARTNERS!$E41="New partner")</f>
        <v>0</v>
      </c>
      <c r="AR37" s="2" t="b">
        <f>AND(PARTNERS!$D41="Artistic partner",PARTNERS!$E41="Existing partner")</f>
        <v>0</v>
      </c>
      <c r="AS37" s="2" t="b">
        <f>AND(PARTNERS!$D41="Heritage partner",PARTNERS!$E41="Existing partner")</f>
        <v>0</v>
      </c>
      <c r="AT37" s="2" t="b">
        <f>AND(PARTNERS!$D41="Funder",PARTNERS!$E41="Existing partner")</f>
        <v>0</v>
      </c>
      <c r="AU37" s="2" t="b">
        <f>AND(PARTNERS!$D41="Public Service partner",PARTNERS!$E41="Existing partner")</f>
        <v>0</v>
      </c>
      <c r="AV37" s="2" t="b">
        <f>AND(PARTNERS!$D41="Voluntary Sector / Charity partner",PARTNERS!$E41="Existing partner")</f>
        <v>0</v>
      </c>
      <c r="AW37" s="2" t="b">
        <f>AND(PARTNERS!$D41="Education partner",PARTNERS!$E41="Existing partner")</f>
        <v>0</v>
      </c>
      <c r="AX37" s="2" t="b">
        <f>AND(PARTNERS!$D41="Other",PARTNERS!$E41="Existing partner")</f>
        <v>0</v>
      </c>
    </row>
    <row r="38" spans="1:50">
      <c r="A38" s="2" t="s">
        <v>175</v>
      </c>
      <c r="T38" s="2" t="b">
        <f>AND(LEFT('EVENT DELIVERY'!B43,2)="HU",OR(LEN('EVENT DELIVERY'!B43)=6,AND(LEN('EVENT DELIVERY'!B43)=7,MID('EVENT DELIVERY'!B43,4,1)=" ")))</f>
        <v>0</v>
      </c>
      <c r="U38" s="2" t="b">
        <f>AND(LEFT('PROJECT DELIVERY TEAM'!B43,2)="HU",OR(LEN('PROJECT DELIVERY TEAM'!B43)=6,AND(LEN('PROJECT DELIVERY TEAM'!B43)=7,MID('PROJECT DELIVERY TEAM'!B43,4,1)=" ")))</f>
        <v>0</v>
      </c>
      <c r="V38" s="2" t="b">
        <f>AND(LEFT('AUDIENCES &amp; PART... - BY TYPE'!B43,2)="HU",OR(LEN('AUDIENCES &amp; PART... - BY TYPE'!B43)=6,AND(LEN('AUDIENCES &amp; PART... - BY TYPE'!B43)=7,MID('AUDIENCES &amp; PART... - BY TYPE'!B43,4,1)=" ")))</f>
        <v>0</v>
      </c>
      <c r="W38" s="2" t="b">
        <f>AND(LEFT(PARTNERS!B42,2)="HU",OR(LEN(PARTNERS!B42)=6,AND(LEN(PARTNERS!B42)=7,MID(PARTNERS!B42,4,1)=" ")),PARTNERS!E42="New partner")</f>
        <v>0</v>
      </c>
      <c r="X38" s="2" t="b">
        <f>AND(LEFT(PARTNERS!B42,2)="HU",OR(LEN(PARTNERS!B42)=6,AND(LEN(PARTNERS!B42)=7,MID(PARTNERS!B42,4,1)=" ")),PARTNERS!E42="Existing partner")</f>
        <v>0</v>
      </c>
      <c r="Y38" s="2" t="b">
        <f>AND(NOT(AND(LEFT(PARTNERS!B42,2)="HU",OR(LEN(PARTNERS!B42)=6,AND(LEN(PARTNERS!B42)=7,MID(PARTNERS!B42,4,1)=" ")))),PARTNERS!E42="New partner")</f>
        <v>0</v>
      </c>
      <c r="Z38" s="2" t="b">
        <f>AND(NOT(AND(LEFT(PARTNERS!B42,2)="HU",OR(LEN(PARTNERS!B42)=6,AND(LEN(PARTNERS!B42)=7,MID(PARTNERS!B42,4,1)=" ")))),PARTNERS!E42="Existing partner")</f>
        <v>0</v>
      </c>
      <c r="AA38" s="2" t="b">
        <f>AND(PARTNERS!$C42="Hull",PARTNERS!$E42="New partner")</f>
        <v>0</v>
      </c>
      <c r="AB38" s="2" t="b">
        <f>AND(PARTNERS!$C42="East Riding of Yorkshire",PARTNERS!$E42="New partner")</f>
        <v>0</v>
      </c>
      <c r="AC38" s="2" t="b">
        <f>AND(PARTNERS!$C42="Elsewhere in Yorkshire &amp; Humber",PARTNERS!$E42="New partner")</f>
        <v>0</v>
      </c>
      <c r="AD38" s="2" t="b">
        <f>AND(PARTNERS!$C42="Elsewhere in the UK",PARTNERS!$E42="New partner")</f>
        <v>0</v>
      </c>
      <c r="AE38" s="2" t="b">
        <f>AND(PARTNERS!$C42="Outside UK",PARTNERS!$E42="New partner")</f>
        <v>0</v>
      </c>
      <c r="AF38" s="2" t="b">
        <f>AND(PARTNERS!$C42="Hull",PARTNERS!$E42="Existing partner")</f>
        <v>0</v>
      </c>
      <c r="AG38" s="2" t="b">
        <f>AND(PARTNERS!$C42="East Riding of Yorkshire",PARTNERS!$E42="Existing partner")</f>
        <v>0</v>
      </c>
      <c r="AH38" s="2" t="b">
        <f>AND(PARTNERS!$C42="Elsewhere in Yorkshire &amp; Humber",PARTNERS!$E42="Existing partner")</f>
        <v>0</v>
      </c>
      <c r="AI38" s="2" t="b">
        <f>AND(PARTNERS!$C42="Elsewhere in the UK",PARTNERS!$E42="Existing partner")</f>
        <v>0</v>
      </c>
      <c r="AJ38" s="2" t="b">
        <f>AND(PARTNERS!$C42="Outside UK",PARTNERS!$E42="Existing partner")</f>
        <v>0</v>
      </c>
      <c r="AK38" s="2" t="b">
        <f>AND(PARTNERS!$D42="Artistic partner",PARTNERS!$E42="New partner")</f>
        <v>0</v>
      </c>
      <c r="AL38" s="2" t="b">
        <f>AND(PARTNERS!$D42="Heritage partner",PARTNERS!$E42="New partner")</f>
        <v>0</v>
      </c>
      <c r="AM38" s="2" t="b">
        <f>AND(PARTNERS!$D42="Funder",PARTNERS!$E42="New partner")</f>
        <v>0</v>
      </c>
      <c r="AN38" s="2" t="b">
        <f>AND(PARTNERS!$D42="Public Service partner",PARTNERS!$E42="New partner")</f>
        <v>0</v>
      </c>
      <c r="AO38" s="2" t="b">
        <f>AND(PARTNERS!$D42="Voluntary Sector / Charity partner",PARTNERS!$E42="New partner")</f>
        <v>0</v>
      </c>
      <c r="AP38" s="2" t="b">
        <f>AND(PARTNERS!$D42="Education partner",PARTNERS!$E42="New partner")</f>
        <v>0</v>
      </c>
      <c r="AQ38" s="2" t="b">
        <f>AND(PARTNERS!$D42="Other",PARTNERS!$E42="New partner")</f>
        <v>0</v>
      </c>
      <c r="AR38" s="2" t="b">
        <f>AND(PARTNERS!$D42="Artistic partner",PARTNERS!$E42="Existing partner")</f>
        <v>0</v>
      </c>
      <c r="AS38" s="2" t="b">
        <f>AND(PARTNERS!$D42="Heritage partner",PARTNERS!$E42="Existing partner")</f>
        <v>0</v>
      </c>
      <c r="AT38" s="2" t="b">
        <f>AND(PARTNERS!$D42="Funder",PARTNERS!$E42="Existing partner")</f>
        <v>0</v>
      </c>
      <c r="AU38" s="2" t="b">
        <f>AND(PARTNERS!$D42="Public Service partner",PARTNERS!$E42="Existing partner")</f>
        <v>0</v>
      </c>
      <c r="AV38" s="2" t="b">
        <f>AND(PARTNERS!$D42="Voluntary Sector / Charity partner",PARTNERS!$E42="Existing partner")</f>
        <v>0</v>
      </c>
      <c r="AW38" s="2" t="b">
        <f>AND(PARTNERS!$D42="Education partner",PARTNERS!$E42="Existing partner")</f>
        <v>0</v>
      </c>
      <c r="AX38" s="2" t="b">
        <f>AND(PARTNERS!$D42="Other",PARTNERS!$E42="Existing partner")</f>
        <v>0</v>
      </c>
    </row>
    <row r="39" spans="1:50">
      <c r="A39" s="2" t="s">
        <v>219</v>
      </c>
      <c r="T39" s="2" t="b">
        <f>AND(LEFT('EVENT DELIVERY'!B44,2)="HU",OR(LEN('EVENT DELIVERY'!B44)=6,AND(LEN('EVENT DELIVERY'!B44)=7,MID('EVENT DELIVERY'!B44,4,1)=" ")))</f>
        <v>0</v>
      </c>
      <c r="U39" s="2" t="b">
        <f>AND(LEFT('PROJECT DELIVERY TEAM'!B44,2)="HU",OR(LEN('PROJECT DELIVERY TEAM'!B44)=6,AND(LEN('PROJECT DELIVERY TEAM'!B44)=7,MID('PROJECT DELIVERY TEAM'!B44,4,1)=" ")))</f>
        <v>0</v>
      </c>
      <c r="V39" s="2" t="b">
        <f>AND(LEFT('AUDIENCES &amp; PART... - BY TYPE'!B44,2)="HU",OR(LEN('AUDIENCES &amp; PART... - BY TYPE'!B44)=6,AND(LEN('AUDIENCES &amp; PART... - BY TYPE'!B44)=7,MID('AUDIENCES &amp; PART... - BY TYPE'!B44,4,1)=" ")))</f>
        <v>0</v>
      </c>
      <c r="W39" s="2" t="b">
        <f>AND(LEFT(PARTNERS!B43,2)="HU",OR(LEN(PARTNERS!B43)=6,AND(LEN(PARTNERS!B43)=7,MID(PARTNERS!B43,4,1)=" ")),PARTNERS!E43="New partner")</f>
        <v>0</v>
      </c>
      <c r="X39" s="2" t="b">
        <f>AND(LEFT(PARTNERS!B43,2)="HU",OR(LEN(PARTNERS!B43)=6,AND(LEN(PARTNERS!B43)=7,MID(PARTNERS!B43,4,1)=" ")),PARTNERS!E43="Existing partner")</f>
        <v>0</v>
      </c>
      <c r="Y39" s="2" t="b">
        <f>AND(NOT(AND(LEFT(PARTNERS!B43,2)="HU",OR(LEN(PARTNERS!B43)=6,AND(LEN(PARTNERS!B43)=7,MID(PARTNERS!B43,4,1)=" ")))),PARTNERS!E43="New partner")</f>
        <v>0</v>
      </c>
      <c r="Z39" s="2" t="b">
        <f>AND(NOT(AND(LEFT(PARTNERS!B43,2)="HU",OR(LEN(PARTNERS!B43)=6,AND(LEN(PARTNERS!B43)=7,MID(PARTNERS!B43,4,1)=" ")))),PARTNERS!E43="Existing partner")</f>
        <v>0</v>
      </c>
      <c r="AA39" s="2" t="b">
        <f>AND(PARTNERS!$C43="Hull",PARTNERS!$E43="New partner")</f>
        <v>0</v>
      </c>
      <c r="AB39" s="2" t="b">
        <f>AND(PARTNERS!$C43="East Riding of Yorkshire",PARTNERS!$E43="New partner")</f>
        <v>0</v>
      </c>
      <c r="AC39" s="2" t="b">
        <f>AND(PARTNERS!$C43="Elsewhere in Yorkshire &amp; Humber",PARTNERS!$E43="New partner")</f>
        <v>0</v>
      </c>
      <c r="AD39" s="2" t="b">
        <f>AND(PARTNERS!$C43="Elsewhere in the UK",PARTNERS!$E43="New partner")</f>
        <v>0</v>
      </c>
      <c r="AE39" s="2" t="b">
        <f>AND(PARTNERS!$C43="Outside UK",PARTNERS!$E43="New partner")</f>
        <v>0</v>
      </c>
      <c r="AF39" s="2" t="b">
        <f>AND(PARTNERS!$C43="Hull",PARTNERS!$E43="Existing partner")</f>
        <v>0</v>
      </c>
      <c r="AG39" s="2" t="b">
        <f>AND(PARTNERS!$C43="East Riding of Yorkshire",PARTNERS!$E43="Existing partner")</f>
        <v>0</v>
      </c>
      <c r="AH39" s="2" t="b">
        <f>AND(PARTNERS!$C43="Elsewhere in Yorkshire &amp; Humber",PARTNERS!$E43="Existing partner")</f>
        <v>0</v>
      </c>
      <c r="AI39" s="2" t="b">
        <f>AND(PARTNERS!$C43="Elsewhere in the UK",PARTNERS!$E43="Existing partner")</f>
        <v>0</v>
      </c>
      <c r="AJ39" s="2" t="b">
        <f>AND(PARTNERS!$C43="Outside UK",PARTNERS!$E43="Existing partner")</f>
        <v>0</v>
      </c>
      <c r="AK39" s="2" t="b">
        <f>AND(PARTNERS!$D43="Artistic partner",PARTNERS!$E43="New partner")</f>
        <v>0</v>
      </c>
      <c r="AL39" s="2" t="b">
        <f>AND(PARTNERS!$D43="Heritage partner",PARTNERS!$E43="New partner")</f>
        <v>0</v>
      </c>
      <c r="AM39" s="2" t="b">
        <f>AND(PARTNERS!$D43="Funder",PARTNERS!$E43="New partner")</f>
        <v>0</v>
      </c>
      <c r="AN39" s="2" t="b">
        <f>AND(PARTNERS!$D43="Public Service partner",PARTNERS!$E43="New partner")</f>
        <v>0</v>
      </c>
      <c r="AO39" s="2" t="b">
        <f>AND(PARTNERS!$D43="Voluntary Sector / Charity partner",PARTNERS!$E43="New partner")</f>
        <v>0</v>
      </c>
      <c r="AP39" s="2" t="b">
        <f>AND(PARTNERS!$D43="Education partner",PARTNERS!$E43="New partner")</f>
        <v>0</v>
      </c>
      <c r="AQ39" s="2" t="b">
        <f>AND(PARTNERS!$D43="Other",PARTNERS!$E43="New partner")</f>
        <v>0</v>
      </c>
      <c r="AR39" s="2" t="b">
        <f>AND(PARTNERS!$D43="Artistic partner",PARTNERS!$E43="Existing partner")</f>
        <v>0</v>
      </c>
      <c r="AS39" s="2" t="b">
        <f>AND(PARTNERS!$D43="Heritage partner",PARTNERS!$E43="Existing partner")</f>
        <v>0</v>
      </c>
      <c r="AT39" s="2" t="b">
        <f>AND(PARTNERS!$D43="Funder",PARTNERS!$E43="Existing partner")</f>
        <v>0</v>
      </c>
      <c r="AU39" s="2" t="b">
        <f>AND(PARTNERS!$D43="Public Service partner",PARTNERS!$E43="Existing partner")</f>
        <v>0</v>
      </c>
      <c r="AV39" s="2" t="b">
        <f>AND(PARTNERS!$D43="Voluntary Sector / Charity partner",PARTNERS!$E43="Existing partner")</f>
        <v>0</v>
      </c>
      <c r="AW39" s="2" t="b">
        <f>AND(PARTNERS!$D43="Education partner",PARTNERS!$E43="Existing partner")</f>
        <v>0</v>
      </c>
      <c r="AX39" s="2" t="b">
        <f>AND(PARTNERS!$D43="Other",PARTNERS!$E43="Existing partner")</f>
        <v>0</v>
      </c>
    </row>
    <row r="40" spans="1:50">
      <c r="A40" s="2" t="s">
        <v>221</v>
      </c>
      <c r="T40" s="2" t="b">
        <f>AND(LEFT('EVENT DELIVERY'!B45,2)="HU",OR(LEN('EVENT DELIVERY'!B45)=6,AND(LEN('EVENT DELIVERY'!B45)=7,MID('EVENT DELIVERY'!B45,4,1)=" ")))</f>
        <v>0</v>
      </c>
      <c r="U40" s="2" t="b">
        <f>AND(LEFT('PROJECT DELIVERY TEAM'!B45,2)="HU",OR(LEN('PROJECT DELIVERY TEAM'!B45)=6,AND(LEN('PROJECT DELIVERY TEAM'!B45)=7,MID('PROJECT DELIVERY TEAM'!B45,4,1)=" ")))</f>
        <v>0</v>
      </c>
      <c r="V40" s="2" t="b">
        <f>AND(LEFT('AUDIENCES &amp; PART... - BY TYPE'!B45,2)="HU",OR(LEN('AUDIENCES &amp; PART... - BY TYPE'!B45)=6,AND(LEN('AUDIENCES &amp; PART... - BY TYPE'!B45)=7,MID('AUDIENCES &amp; PART... - BY TYPE'!B45,4,1)=" ")))</f>
        <v>0</v>
      </c>
      <c r="W40" s="2" t="b">
        <f>AND(LEFT(PARTNERS!B44,2)="HU",OR(LEN(PARTNERS!B44)=6,AND(LEN(PARTNERS!B44)=7,MID(PARTNERS!B44,4,1)=" ")),PARTNERS!E44="New partner")</f>
        <v>0</v>
      </c>
      <c r="X40" s="2" t="b">
        <f>AND(LEFT(PARTNERS!B44,2)="HU",OR(LEN(PARTNERS!B44)=6,AND(LEN(PARTNERS!B44)=7,MID(PARTNERS!B44,4,1)=" ")),PARTNERS!E44="Existing partner")</f>
        <v>0</v>
      </c>
      <c r="Y40" s="2" t="b">
        <f>AND(NOT(AND(LEFT(PARTNERS!B44,2)="HU",OR(LEN(PARTNERS!B44)=6,AND(LEN(PARTNERS!B44)=7,MID(PARTNERS!B44,4,1)=" ")))),PARTNERS!E44="New partner")</f>
        <v>0</v>
      </c>
      <c r="Z40" s="2" t="b">
        <f>AND(NOT(AND(LEFT(PARTNERS!B44,2)="HU",OR(LEN(PARTNERS!B44)=6,AND(LEN(PARTNERS!B44)=7,MID(PARTNERS!B44,4,1)=" ")))),PARTNERS!E44="Existing partner")</f>
        <v>0</v>
      </c>
      <c r="AA40" s="2" t="b">
        <f>AND(PARTNERS!$C44="Hull",PARTNERS!$E44="New partner")</f>
        <v>0</v>
      </c>
      <c r="AB40" s="2" t="b">
        <f>AND(PARTNERS!$C44="East Riding of Yorkshire",PARTNERS!$E44="New partner")</f>
        <v>0</v>
      </c>
      <c r="AC40" s="2" t="b">
        <f>AND(PARTNERS!$C44="Elsewhere in Yorkshire &amp; Humber",PARTNERS!$E44="New partner")</f>
        <v>0</v>
      </c>
      <c r="AD40" s="2" t="b">
        <f>AND(PARTNERS!$C44="Elsewhere in the UK",PARTNERS!$E44="New partner")</f>
        <v>0</v>
      </c>
      <c r="AE40" s="2" t="b">
        <f>AND(PARTNERS!$C44="Outside UK",PARTNERS!$E44="New partner")</f>
        <v>0</v>
      </c>
      <c r="AF40" s="2" t="b">
        <f>AND(PARTNERS!$C44="Hull",PARTNERS!$E44="Existing partner")</f>
        <v>0</v>
      </c>
      <c r="AG40" s="2" t="b">
        <f>AND(PARTNERS!$C44="East Riding of Yorkshire",PARTNERS!$E44="Existing partner")</f>
        <v>0</v>
      </c>
      <c r="AH40" s="2" t="b">
        <f>AND(PARTNERS!$C44="Elsewhere in Yorkshire &amp; Humber",PARTNERS!$E44="Existing partner")</f>
        <v>0</v>
      </c>
      <c r="AI40" s="2" t="b">
        <f>AND(PARTNERS!$C44="Elsewhere in the UK",PARTNERS!$E44="Existing partner")</f>
        <v>0</v>
      </c>
      <c r="AJ40" s="2" t="b">
        <f>AND(PARTNERS!$C44="Outside UK",PARTNERS!$E44="Existing partner")</f>
        <v>0</v>
      </c>
      <c r="AK40" s="2" t="b">
        <f>AND(PARTNERS!$D44="Artistic partner",PARTNERS!$E44="New partner")</f>
        <v>0</v>
      </c>
      <c r="AL40" s="2" t="b">
        <f>AND(PARTNERS!$D44="Heritage partner",PARTNERS!$E44="New partner")</f>
        <v>0</v>
      </c>
      <c r="AM40" s="2" t="b">
        <f>AND(PARTNERS!$D44="Funder",PARTNERS!$E44="New partner")</f>
        <v>0</v>
      </c>
      <c r="AN40" s="2" t="b">
        <f>AND(PARTNERS!$D44="Public Service partner",PARTNERS!$E44="New partner")</f>
        <v>0</v>
      </c>
      <c r="AO40" s="2" t="b">
        <f>AND(PARTNERS!$D44="Voluntary Sector / Charity partner",PARTNERS!$E44="New partner")</f>
        <v>0</v>
      </c>
      <c r="AP40" s="2" t="b">
        <f>AND(PARTNERS!$D44="Education partner",PARTNERS!$E44="New partner")</f>
        <v>0</v>
      </c>
      <c r="AQ40" s="2" t="b">
        <f>AND(PARTNERS!$D44="Other",PARTNERS!$E44="New partner")</f>
        <v>0</v>
      </c>
      <c r="AR40" s="2" t="b">
        <f>AND(PARTNERS!$D44="Artistic partner",PARTNERS!$E44="Existing partner")</f>
        <v>0</v>
      </c>
      <c r="AS40" s="2" t="b">
        <f>AND(PARTNERS!$D44="Heritage partner",PARTNERS!$E44="Existing partner")</f>
        <v>0</v>
      </c>
      <c r="AT40" s="2" t="b">
        <f>AND(PARTNERS!$D44="Funder",PARTNERS!$E44="Existing partner")</f>
        <v>0</v>
      </c>
      <c r="AU40" s="2" t="b">
        <f>AND(PARTNERS!$D44="Public Service partner",PARTNERS!$E44="Existing partner")</f>
        <v>0</v>
      </c>
      <c r="AV40" s="2" t="b">
        <f>AND(PARTNERS!$D44="Voluntary Sector / Charity partner",PARTNERS!$E44="Existing partner")</f>
        <v>0</v>
      </c>
      <c r="AW40" s="2" t="b">
        <f>AND(PARTNERS!$D44="Education partner",PARTNERS!$E44="Existing partner")</f>
        <v>0</v>
      </c>
      <c r="AX40" s="2" t="b">
        <f>AND(PARTNERS!$D44="Other",PARTNERS!$E44="Existing partner")</f>
        <v>0</v>
      </c>
    </row>
    <row r="41" spans="1:50">
      <c r="A41" s="2" t="s">
        <v>176</v>
      </c>
      <c r="T41" s="2" t="b">
        <f>AND(LEFT('EVENT DELIVERY'!B46,2)="HU",OR(LEN('EVENT DELIVERY'!B46)=6,AND(LEN('EVENT DELIVERY'!B46)=7,MID('EVENT DELIVERY'!B46,4,1)=" ")))</f>
        <v>0</v>
      </c>
      <c r="U41" s="2" t="b">
        <f>AND(LEFT('PROJECT DELIVERY TEAM'!B46,2)="HU",OR(LEN('PROJECT DELIVERY TEAM'!B46)=6,AND(LEN('PROJECT DELIVERY TEAM'!B46)=7,MID('PROJECT DELIVERY TEAM'!B46,4,1)=" ")))</f>
        <v>0</v>
      </c>
      <c r="V41" s="2" t="b">
        <f>AND(LEFT('AUDIENCES &amp; PART... - BY TYPE'!B46,2)="HU",OR(LEN('AUDIENCES &amp; PART... - BY TYPE'!B46)=6,AND(LEN('AUDIENCES &amp; PART... - BY TYPE'!B46)=7,MID('AUDIENCES &amp; PART... - BY TYPE'!B46,4,1)=" ")))</f>
        <v>0</v>
      </c>
      <c r="W41" s="2" t="b">
        <f>AND(LEFT(PARTNERS!B45,2)="HU",OR(LEN(PARTNERS!B45)=6,AND(LEN(PARTNERS!B45)=7,MID(PARTNERS!B45,4,1)=" ")),PARTNERS!E45="New partner")</f>
        <v>0</v>
      </c>
      <c r="X41" s="2" t="b">
        <f>AND(LEFT(PARTNERS!B45,2)="HU",OR(LEN(PARTNERS!B45)=6,AND(LEN(PARTNERS!B45)=7,MID(PARTNERS!B45,4,1)=" ")),PARTNERS!E45="Existing partner")</f>
        <v>0</v>
      </c>
      <c r="Y41" s="2" t="b">
        <f>AND(NOT(AND(LEFT(PARTNERS!B45,2)="HU",OR(LEN(PARTNERS!B45)=6,AND(LEN(PARTNERS!B45)=7,MID(PARTNERS!B45,4,1)=" ")))),PARTNERS!E45="New partner")</f>
        <v>0</v>
      </c>
      <c r="Z41" s="2" t="b">
        <f>AND(NOT(AND(LEFT(PARTNERS!B45,2)="HU",OR(LEN(PARTNERS!B45)=6,AND(LEN(PARTNERS!B45)=7,MID(PARTNERS!B45,4,1)=" ")))),PARTNERS!E45="Existing partner")</f>
        <v>0</v>
      </c>
      <c r="AA41" s="2" t="b">
        <f>AND(PARTNERS!$C45="Hull",PARTNERS!$E45="New partner")</f>
        <v>0</v>
      </c>
      <c r="AB41" s="2" t="b">
        <f>AND(PARTNERS!$C45="East Riding of Yorkshire",PARTNERS!$E45="New partner")</f>
        <v>0</v>
      </c>
      <c r="AC41" s="2" t="b">
        <f>AND(PARTNERS!$C45="Elsewhere in Yorkshire &amp; Humber",PARTNERS!$E45="New partner")</f>
        <v>0</v>
      </c>
      <c r="AD41" s="2" t="b">
        <f>AND(PARTNERS!$C45="Elsewhere in the UK",PARTNERS!$E45="New partner")</f>
        <v>0</v>
      </c>
      <c r="AE41" s="2" t="b">
        <f>AND(PARTNERS!$C45="Outside UK",PARTNERS!$E45="New partner")</f>
        <v>0</v>
      </c>
      <c r="AF41" s="2" t="b">
        <f>AND(PARTNERS!$C45="Hull",PARTNERS!$E45="Existing partner")</f>
        <v>0</v>
      </c>
      <c r="AG41" s="2" t="b">
        <f>AND(PARTNERS!$C45="East Riding of Yorkshire",PARTNERS!$E45="Existing partner")</f>
        <v>0</v>
      </c>
      <c r="AH41" s="2" t="b">
        <f>AND(PARTNERS!$C45="Elsewhere in Yorkshire &amp; Humber",PARTNERS!$E45="Existing partner")</f>
        <v>0</v>
      </c>
      <c r="AI41" s="2" t="b">
        <f>AND(PARTNERS!$C45="Elsewhere in the UK",PARTNERS!$E45="Existing partner")</f>
        <v>0</v>
      </c>
      <c r="AJ41" s="2" t="b">
        <f>AND(PARTNERS!$C45="Outside UK",PARTNERS!$E45="Existing partner")</f>
        <v>0</v>
      </c>
      <c r="AK41" s="2" t="b">
        <f>AND(PARTNERS!$D45="Artistic partner",PARTNERS!$E45="New partner")</f>
        <v>0</v>
      </c>
      <c r="AL41" s="2" t="b">
        <f>AND(PARTNERS!$D45="Heritage partner",PARTNERS!$E45="New partner")</f>
        <v>0</v>
      </c>
      <c r="AM41" s="2" t="b">
        <f>AND(PARTNERS!$D45="Funder",PARTNERS!$E45="New partner")</f>
        <v>0</v>
      </c>
      <c r="AN41" s="2" t="b">
        <f>AND(PARTNERS!$D45="Public Service partner",PARTNERS!$E45="New partner")</f>
        <v>0</v>
      </c>
      <c r="AO41" s="2" t="b">
        <f>AND(PARTNERS!$D45="Voluntary Sector / Charity partner",PARTNERS!$E45="New partner")</f>
        <v>0</v>
      </c>
      <c r="AP41" s="2" t="b">
        <f>AND(PARTNERS!$D45="Education partner",PARTNERS!$E45="New partner")</f>
        <v>0</v>
      </c>
      <c r="AQ41" s="2" t="b">
        <f>AND(PARTNERS!$D45="Other",PARTNERS!$E45="New partner")</f>
        <v>0</v>
      </c>
      <c r="AR41" s="2" t="b">
        <f>AND(PARTNERS!$D45="Artistic partner",PARTNERS!$E45="Existing partner")</f>
        <v>0</v>
      </c>
      <c r="AS41" s="2" t="b">
        <f>AND(PARTNERS!$D45="Heritage partner",PARTNERS!$E45="Existing partner")</f>
        <v>0</v>
      </c>
      <c r="AT41" s="2" t="b">
        <f>AND(PARTNERS!$D45="Funder",PARTNERS!$E45="Existing partner")</f>
        <v>0</v>
      </c>
      <c r="AU41" s="2" t="b">
        <f>AND(PARTNERS!$D45="Public Service partner",PARTNERS!$E45="Existing partner")</f>
        <v>0</v>
      </c>
      <c r="AV41" s="2" t="b">
        <f>AND(PARTNERS!$D45="Voluntary Sector / Charity partner",PARTNERS!$E45="Existing partner")</f>
        <v>0</v>
      </c>
      <c r="AW41" s="2" t="b">
        <f>AND(PARTNERS!$D45="Education partner",PARTNERS!$E45="Existing partner")</f>
        <v>0</v>
      </c>
      <c r="AX41" s="2" t="b">
        <f>AND(PARTNERS!$D45="Other",PARTNERS!$E45="Existing partner")</f>
        <v>0</v>
      </c>
    </row>
    <row r="42" spans="1:50">
      <c r="A42" s="2" t="s">
        <v>177</v>
      </c>
      <c r="T42" s="2" t="b">
        <f>AND(LEFT('EVENT DELIVERY'!B47,2)="HU",OR(LEN('EVENT DELIVERY'!B47)=6,AND(LEN('EVENT DELIVERY'!B47)=7,MID('EVENT DELIVERY'!B47,4,1)=" ")))</f>
        <v>0</v>
      </c>
      <c r="U42" s="2" t="b">
        <f>AND(LEFT('PROJECT DELIVERY TEAM'!B47,2)="HU",OR(LEN('PROJECT DELIVERY TEAM'!B47)=6,AND(LEN('PROJECT DELIVERY TEAM'!B47)=7,MID('PROJECT DELIVERY TEAM'!B47,4,1)=" ")))</f>
        <v>0</v>
      </c>
      <c r="V42" s="2" t="b">
        <f>AND(LEFT('AUDIENCES &amp; PART... - BY TYPE'!B47,2)="HU",OR(LEN('AUDIENCES &amp; PART... - BY TYPE'!B47)=6,AND(LEN('AUDIENCES &amp; PART... - BY TYPE'!B47)=7,MID('AUDIENCES &amp; PART... - BY TYPE'!B47,4,1)=" ")))</f>
        <v>0</v>
      </c>
      <c r="W42" s="2" t="b">
        <f>AND(LEFT(PARTNERS!B46,2)="HU",OR(LEN(PARTNERS!B46)=6,AND(LEN(PARTNERS!B46)=7,MID(PARTNERS!B46,4,1)=" ")),PARTNERS!E46="New partner")</f>
        <v>0</v>
      </c>
      <c r="X42" s="2" t="b">
        <f>AND(LEFT(PARTNERS!B46,2)="HU",OR(LEN(PARTNERS!B46)=6,AND(LEN(PARTNERS!B46)=7,MID(PARTNERS!B46,4,1)=" ")),PARTNERS!E46="Existing partner")</f>
        <v>0</v>
      </c>
      <c r="Y42" s="2" t="b">
        <f>AND(NOT(AND(LEFT(PARTNERS!B46,2)="HU",OR(LEN(PARTNERS!B46)=6,AND(LEN(PARTNERS!B46)=7,MID(PARTNERS!B46,4,1)=" ")))),PARTNERS!E46="New partner")</f>
        <v>0</v>
      </c>
      <c r="Z42" s="2" t="b">
        <f>AND(NOT(AND(LEFT(PARTNERS!B46,2)="HU",OR(LEN(PARTNERS!B46)=6,AND(LEN(PARTNERS!B46)=7,MID(PARTNERS!B46,4,1)=" ")))),PARTNERS!E46="Existing partner")</f>
        <v>0</v>
      </c>
      <c r="AA42" s="2" t="b">
        <f>AND(PARTNERS!$C46="Hull",PARTNERS!$E46="New partner")</f>
        <v>0</v>
      </c>
      <c r="AB42" s="2" t="b">
        <f>AND(PARTNERS!$C46="East Riding of Yorkshire",PARTNERS!$E46="New partner")</f>
        <v>0</v>
      </c>
      <c r="AC42" s="2" t="b">
        <f>AND(PARTNERS!$C46="Elsewhere in Yorkshire &amp; Humber",PARTNERS!$E46="New partner")</f>
        <v>0</v>
      </c>
      <c r="AD42" s="2" t="b">
        <f>AND(PARTNERS!$C46="Elsewhere in the UK",PARTNERS!$E46="New partner")</f>
        <v>0</v>
      </c>
      <c r="AE42" s="2" t="b">
        <f>AND(PARTNERS!$C46="Outside UK",PARTNERS!$E46="New partner")</f>
        <v>0</v>
      </c>
      <c r="AF42" s="2" t="b">
        <f>AND(PARTNERS!$C46="Hull",PARTNERS!$E46="Existing partner")</f>
        <v>0</v>
      </c>
      <c r="AG42" s="2" t="b">
        <f>AND(PARTNERS!$C46="East Riding of Yorkshire",PARTNERS!$E46="Existing partner")</f>
        <v>0</v>
      </c>
      <c r="AH42" s="2" t="b">
        <f>AND(PARTNERS!$C46="Elsewhere in Yorkshire &amp; Humber",PARTNERS!$E46="Existing partner")</f>
        <v>0</v>
      </c>
      <c r="AI42" s="2" t="b">
        <f>AND(PARTNERS!$C46="Elsewhere in the UK",PARTNERS!$E46="Existing partner")</f>
        <v>0</v>
      </c>
      <c r="AJ42" s="2" t="b">
        <f>AND(PARTNERS!$C46="Outside UK",PARTNERS!$E46="Existing partner")</f>
        <v>0</v>
      </c>
      <c r="AK42" s="2" t="b">
        <f>AND(PARTNERS!$D46="Artistic partner",PARTNERS!$E46="New partner")</f>
        <v>0</v>
      </c>
      <c r="AL42" s="2" t="b">
        <f>AND(PARTNERS!$D46="Heritage partner",PARTNERS!$E46="New partner")</f>
        <v>0</v>
      </c>
      <c r="AM42" s="2" t="b">
        <f>AND(PARTNERS!$D46="Funder",PARTNERS!$E46="New partner")</f>
        <v>0</v>
      </c>
      <c r="AN42" s="2" t="b">
        <f>AND(PARTNERS!$D46="Public Service partner",PARTNERS!$E46="New partner")</f>
        <v>0</v>
      </c>
      <c r="AO42" s="2" t="b">
        <f>AND(PARTNERS!$D46="Voluntary Sector / Charity partner",PARTNERS!$E46="New partner")</f>
        <v>0</v>
      </c>
      <c r="AP42" s="2" t="b">
        <f>AND(PARTNERS!$D46="Education partner",PARTNERS!$E46="New partner")</f>
        <v>0</v>
      </c>
      <c r="AQ42" s="2" t="b">
        <f>AND(PARTNERS!$D46="Other",PARTNERS!$E46="New partner")</f>
        <v>0</v>
      </c>
      <c r="AR42" s="2" t="b">
        <f>AND(PARTNERS!$D46="Artistic partner",PARTNERS!$E46="Existing partner")</f>
        <v>0</v>
      </c>
      <c r="AS42" s="2" t="b">
        <f>AND(PARTNERS!$D46="Heritage partner",PARTNERS!$E46="Existing partner")</f>
        <v>0</v>
      </c>
      <c r="AT42" s="2" t="b">
        <f>AND(PARTNERS!$D46="Funder",PARTNERS!$E46="Existing partner")</f>
        <v>0</v>
      </c>
      <c r="AU42" s="2" t="b">
        <f>AND(PARTNERS!$D46="Public Service partner",PARTNERS!$E46="Existing partner")</f>
        <v>0</v>
      </c>
      <c r="AV42" s="2" t="b">
        <f>AND(PARTNERS!$D46="Voluntary Sector / Charity partner",PARTNERS!$E46="Existing partner")</f>
        <v>0</v>
      </c>
      <c r="AW42" s="2" t="b">
        <f>AND(PARTNERS!$D46="Education partner",PARTNERS!$E46="Existing partner")</f>
        <v>0</v>
      </c>
      <c r="AX42" s="2" t="b">
        <f>AND(PARTNERS!$D46="Other",PARTNERS!$E46="Existing partner")</f>
        <v>0</v>
      </c>
    </row>
    <row r="43" spans="1:50">
      <c r="A43" s="2" t="s">
        <v>203</v>
      </c>
      <c r="T43" s="2" t="b">
        <f>AND(LEFT('EVENT DELIVERY'!B48,2)="HU",OR(LEN('EVENT DELIVERY'!B48)=6,AND(LEN('EVENT DELIVERY'!B48)=7,MID('EVENT DELIVERY'!B48,4,1)=" ")))</f>
        <v>0</v>
      </c>
      <c r="U43" s="2" t="b">
        <f>AND(LEFT('PROJECT DELIVERY TEAM'!B48,2)="HU",OR(LEN('PROJECT DELIVERY TEAM'!B48)=6,AND(LEN('PROJECT DELIVERY TEAM'!B48)=7,MID('PROJECT DELIVERY TEAM'!B48,4,1)=" ")))</f>
        <v>0</v>
      </c>
      <c r="V43" s="2" t="b">
        <f>AND(LEFT('AUDIENCES &amp; PART... - BY TYPE'!B48,2)="HU",OR(LEN('AUDIENCES &amp; PART... - BY TYPE'!B48)=6,AND(LEN('AUDIENCES &amp; PART... - BY TYPE'!B48)=7,MID('AUDIENCES &amp; PART... - BY TYPE'!B48,4,1)=" ")))</f>
        <v>0</v>
      </c>
      <c r="W43" s="2" t="b">
        <f>AND(LEFT(PARTNERS!B47,2)="HU",OR(LEN(PARTNERS!B47)=6,AND(LEN(PARTNERS!B47)=7,MID(PARTNERS!B47,4,1)=" ")),PARTNERS!E47="New partner")</f>
        <v>0</v>
      </c>
      <c r="X43" s="2" t="b">
        <f>AND(LEFT(PARTNERS!B47,2)="HU",OR(LEN(PARTNERS!B47)=6,AND(LEN(PARTNERS!B47)=7,MID(PARTNERS!B47,4,1)=" ")),PARTNERS!E47="Existing partner")</f>
        <v>0</v>
      </c>
      <c r="Y43" s="2" t="b">
        <f>AND(NOT(AND(LEFT(PARTNERS!B47,2)="HU",OR(LEN(PARTNERS!B47)=6,AND(LEN(PARTNERS!B47)=7,MID(PARTNERS!B47,4,1)=" ")))),PARTNERS!E47="New partner")</f>
        <v>0</v>
      </c>
      <c r="Z43" s="2" t="b">
        <f>AND(NOT(AND(LEFT(PARTNERS!B47,2)="HU",OR(LEN(PARTNERS!B47)=6,AND(LEN(PARTNERS!B47)=7,MID(PARTNERS!B47,4,1)=" ")))),PARTNERS!E47="Existing partner")</f>
        <v>0</v>
      </c>
      <c r="AA43" s="2" t="b">
        <f>AND(PARTNERS!$C47="Hull",PARTNERS!$E47="New partner")</f>
        <v>0</v>
      </c>
      <c r="AB43" s="2" t="b">
        <f>AND(PARTNERS!$C47="East Riding of Yorkshire",PARTNERS!$E47="New partner")</f>
        <v>0</v>
      </c>
      <c r="AC43" s="2" t="b">
        <f>AND(PARTNERS!$C47="Elsewhere in Yorkshire &amp; Humber",PARTNERS!$E47="New partner")</f>
        <v>0</v>
      </c>
      <c r="AD43" s="2" t="b">
        <f>AND(PARTNERS!$C47="Elsewhere in the UK",PARTNERS!$E47="New partner")</f>
        <v>0</v>
      </c>
      <c r="AE43" s="2" t="b">
        <f>AND(PARTNERS!$C47="Outside UK",PARTNERS!$E47="New partner")</f>
        <v>0</v>
      </c>
      <c r="AF43" s="2" t="b">
        <f>AND(PARTNERS!$C47="Hull",PARTNERS!$E47="Existing partner")</f>
        <v>0</v>
      </c>
      <c r="AG43" s="2" t="b">
        <f>AND(PARTNERS!$C47="East Riding of Yorkshire",PARTNERS!$E47="Existing partner")</f>
        <v>0</v>
      </c>
      <c r="AH43" s="2" t="b">
        <f>AND(PARTNERS!$C47="Elsewhere in Yorkshire &amp; Humber",PARTNERS!$E47="Existing partner")</f>
        <v>0</v>
      </c>
      <c r="AI43" s="2" t="b">
        <f>AND(PARTNERS!$C47="Elsewhere in the UK",PARTNERS!$E47="Existing partner")</f>
        <v>0</v>
      </c>
      <c r="AJ43" s="2" t="b">
        <f>AND(PARTNERS!$C47="Outside UK",PARTNERS!$E47="Existing partner")</f>
        <v>0</v>
      </c>
      <c r="AK43" s="2" t="b">
        <f>AND(PARTNERS!$D47="Artistic partner",PARTNERS!$E47="New partner")</f>
        <v>0</v>
      </c>
      <c r="AL43" s="2" t="b">
        <f>AND(PARTNERS!$D47="Heritage partner",PARTNERS!$E47="New partner")</f>
        <v>0</v>
      </c>
      <c r="AM43" s="2" t="b">
        <f>AND(PARTNERS!$D47="Funder",PARTNERS!$E47="New partner")</f>
        <v>0</v>
      </c>
      <c r="AN43" s="2" t="b">
        <f>AND(PARTNERS!$D47="Public Service partner",PARTNERS!$E47="New partner")</f>
        <v>0</v>
      </c>
      <c r="AO43" s="2" t="b">
        <f>AND(PARTNERS!$D47="Voluntary Sector / Charity partner",PARTNERS!$E47="New partner")</f>
        <v>0</v>
      </c>
      <c r="AP43" s="2" t="b">
        <f>AND(PARTNERS!$D47="Education partner",PARTNERS!$E47="New partner")</f>
        <v>0</v>
      </c>
      <c r="AQ43" s="2" t="b">
        <f>AND(PARTNERS!$D47="Other",PARTNERS!$E47="New partner")</f>
        <v>0</v>
      </c>
      <c r="AR43" s="2" t="b">
        <f>AND(PARTNERS!$D47="Artistic partner",PARTNERS!$E47="Existing partner")</f>
        <v>0</v>
      </c>
      <c r="AS43" s="2" t="b">
        <f>AND(PARTNERS!$D47="Heritage partner",PARTNERS!$E47="Existing partner")</f>
        <v>0</v>
      </c>
      <c r="AT43" s="2" t="b">
        <f>AND(PARTNERS!$D47="Funder",PARTNERS!$E47="Existing partner")</f>
        <v>0</v>
      </c>
      <c r="AU43" s="2" t="b">
        <f>AND(PARTNERS!$D47="Public Service partner",PARTNERS!$E47="Existing partner")</f>
        <v>0</v>
      </c>
      <c r="AV43" s="2" t="b">
        <f>AND(PARTNERS!$D47="Voluntary Sector / Charity partner",PARTNERS!$E47="Existing partner")</f>
        <v>0</v>
      </c>
      <c r="AW43" s="2" t="b">
        <f>AND(PARTNERS!$D47="Education partner",PARTNERS!$E47="Existing partner")</f>
        <v>0</v>
      </c>
      <c r="AX43" s="2" t="b">
        <f>AND(PARTNERS!$D47="Other",PARTNERS!$E47="Existing partner")</f>
        <v>0</v>
      </c>
    </row>
    <row r="44" spans="1:50">
      <c r="T44" s="2" t="b">
        <f>AND(LEFT('EVENT DELIVERY'!B49,2)="HU",OR(LEN('EVENT DELIVERY'!B49)=6,AND(LEN('EVENT DELIVERY'!B49)=7,MID('EVENT DELIVERY'!B49,4,1)=" ")))</f>
        <v>0</v>
      </c>
      <c r="U44" s="2" t="b">
        <f>AND(LEFT('PROJECT DELIVERY TEAM'!B49,2)="HU",OR(LEN('PROJECT DELIVERY TEAM'!B49)=6,AND(LEN('PROJECT DELIVERY TEAM'!B49)=7,MID('PROJECT DELIVERY TEAM'!B49,4,1)=" ")))</f>
        <v>0</v>
      </c>
      <c r="V44" s="2" t="b">
        <f>AND(LEFT('AUDIENCES &amp; PART... - BY TYPE'!B49,2)="HU",OR(LEN('AUDIENCES &amp; PART... - BY TYPE'!B49)=6,AND(LEN('AUDIENCES &amp; PART... - BY TYPE'!B49)=7,MID('AUDIENCES &amp; PART... - BY TYPE'!B49,4,1)=" ")))</f>
        <v>0</v>
      </c>
      <c r="W44" s="2" t="b">
        <f>AND(LEFT(PARTNERS!B48,2)="HU",OR(LEN(PARTNERS!B48)=6,AND(LEN(PARTNERS!B48)=7,MID(PARTNERS!B48,4,1)=" ")),PARTNERS!E48="New partner")</f>
        <v>0</v>
      </c>
      <c r="X44" s="2" t="b">
        <f>AND(LEFT(PARTNERS!B48,2)="HU",OR(LEN(PARTNERS!B48)=6,AND(LEN(PARTNERS!B48)=7,MID(PARTNERS!B48,4,1)=" ")),PARTNERS!E48="Existing partner")</f>
        <v>0</v>
      </c>
      <c r="Y44" s="2" t="b">
        <f>AND(NOT(AND(LEFT(PARTNERS!B48,2)="HU",OR(LEN(PARTNERS!B48)=6,AND(LEN(PARTNERS!B48)=7,MID(PARTNERS!B48,4,1)=" ")))),PARTNERS!E48="New partner")</f>
        <v>0</v>
      </c>
      <c r="Z44" s="2" t="b">
        <f>AND(NOT(AND(LEFT(PARTNERS!B48,2)="HU",OR(LEN(PARTNERS!B48)=6,AND(LEN(PARTNERS!B48)=7,MID(PARTNERS!B48,4,1)=" ")))),PARTNERS!E48="Existing partner")</f>
        <v>0</v>
      </c>
      <c r="AA44" s="2" t="b">
        <f>AND(PARTNERS!$C48="Hull",PARTNERS!$E48="New partner")</f>
        <v>0</v>
      </c>
      <c r="AB44" s="2" t="b">
        <f>AND(PARTNERS!$C48="East Riding of Yorkshire",PARTNERS!$E48="New partner")</f>
        <v>0</v>
      </c>
      <c r="AC44" s="2" t="b">
        <f>AND(PARTNERS!$C48="Elsewhere in Yorkshire &amp; Humber",PARTNERS!$E48="New partner")</f>
        <v>0</v>
      </c>
      <c r="AD44" s="2" t="b">
        <f>AND(PARTNERS!$C48="Elsewhere in the UK",PARTNERS!$E48="New partner")</f>
        <v>0</v>
      </c>
      <c r="AE44" s="2" t="b">
        <f>AND(PARTNERS!$C48="Outside UK",PARTNERS!$E48="New partner")</f>
        <v>0</v>
      </c>
      <c r="AF44" s="2" t="b">
        <f>AND(PARTNERS!$C48="Hull",PARTNERS!$E48="Existing partner")</f>
        <v>0</v>
      </c>
      <c r="AG44" s="2" t="b">
        <f>AND(PARTNERS!$C48="East Riding of Yorkshire",PARTNERS!$E48="Existing partner")</f>
        <v>0</v>
      </c>
      <c r="AH44" s="2" t="b">
        <f>AND(PARTNERS!$C48="Elsewhere in Yorkshire &amp; Humber",PARTNERS!$E48="Existing partner")</f>
        <v>0</v>
      </c>
      <c r="AI44" s="2" t="b">
        <f>AND(PARTNERS!$C48="Elsewhere in the UK",PARTNERS!$E48="Existing partner")</f>
        <v>0</v>
      </c>
      <c r="AJ44" s="2" t="b">
        <f>AND(PARTNERS!$C48="Outside UK",PARTNERS!$E48="Existing partner")</f>
        <v>0</v>
      </c>
      <c r="AK44" s="2" t="b">
        <f>AND(PARTNERS!$D48="Artistic partner",PARTNERS!$E48="New partner")</f>
        <v>0</v>
      </c>
      <c r="AL44" s="2" t="b">
        <f>AND(PARTNERS!$D48="Heritage partner",PARTNERS!$E48="New partner")</f>
        <v>0</v>
      </c>
      <c r="AM44" s="2" t="b">
        <f>AND(PARTNERS!$D48="Funder",PARTNERS!$E48="New partner")</f>
        <v>0</v>
      </c>
      <c r="AN44" s="2" t="b">
        <f>AND(PARTNERS!$D48="Public Service partner",PARTNERS!$E48="New partner")</f>
        <v>0</v>
      </c>
      <c r="AO44" s="2" t="b">
        <f>AND(PARTNERS!$D48="Voluntary Sector / Charity partner",PARTNERS!$E48="New partner")</f>
        <v>0</v>
      </c>
      <c r="AP44" s="2" t="b">
        <f>AND(PARTNERS!$D48="Education partner",PARTNERS!$E48="New partner")</f>
        <v>0</v>
      </c>
      <c r="AQ44" s="2" t="b">
        <f>AND(PARTNERS!$D48="Other",PARTNERS!$E48="New partner")</f>
        <v>0</v>
      </c>
      <c r="AR44" s="2" t="b">
        <f>AND(PARTNERS!$D48="Artistic partner",PARTNERS!$E48="Existing partner")</f>
        <v>0</v>
      </c>
      <c r="AS44" s="2" t="b">
        <f>AND(PARTNERS!$D48="Heritage partner",PARTNERS!$E48="Existing partner")</f>
        <v>0</v>
      </c>
      <c r="AT44" s="2" t="b">
        <f>AND(PARTNERS!$D48="Funder",PARTNERS!$E48="Existing partner")</f>
        <v>0</v>
      </c>
      <c r="AU44" s="2" t="b">
        <f>AND(PARTNERS!$D48="Public Service partner",PARTNERS!$E48="Existing partner")</f>
        <v>0</v>
      </c>
      <c r="AV44" s="2" t="b">
        <f>AND(PARTNERS!$D48="Voluntary Sector / Charity partner",PARTNERS!$E48="Existing partner")</f>
        <v>0</v>
      </c>
      <c r="AW44" s="2" t="b">
        <f>AND(PARTNERS!$D48="Education partner",PARTNERS!$E48="Existing partner")</f>
        <v>0</v>
      </c>
      <c r="AX44" s="2" t="b">
        <f>AND(PARTNERS!$D48="Other",PARTNERS!$E48="Existing partner")</f>
        <v>0</v>
      </c>
    </row>
    <row r="45" spans="1:50">
      <c r="T45" s="2" t="b">
        <f>AND(LEFT('EVENT DELIVERY'!B50,2)="HU",OR(LEN('EVENT DELIVERY'!B50)=6,AND(LEN('EVENT DELIVERY'!B50)=7,MID('EVENT DELIVERY'!B50,4,1)=" ")))</f>
        <v>0</v>
      </c>
      <c r="U45" s="2" t="b">
        <f>AND(LEFT('PROJECT DELIVERY TEAM'!B50,2)="HU",OR(LEN('PROJECT DELIVERY TEAM'!B50)=6,AND(LEN('PROJECT DELIVERY TEAM'!B50)=7,MID('PROJECT DELIVERY TEAM'!B50,4,1)=" ")))</f>
        <v>0</v>
      </c>
      <c r="V45" s="2" t="b">
        <f>AND(LEFT('AUDIENCES &amp; PART... - BY TYPE'!B50,2)="HU",OR(LEN('AUDIENCES &amp; PART... - BY TYPE'!B50)=6,AND(LEN('AUDIENCES &amp; PART... - BY TYPE'!B50)=7,MID('AUDIENCES &amp; PART... - BY TYPE'!B50,4,1)=" ")))</f>
        <v>0</v>
      </c>
      <c r="W45" s="2" t="b">
        <f>AND(LEFT(PARTNERS!B49,2)="HU",OR(LEN(PARTNERS!B49)=6,AND(LEN(PARTNERS!B49)=7,MID(PARTNERS!B49,4,1)=" ")),PARTNERS!E49="New partner")</f>
        <v>0</v>
      </c>
      <c r="X45" s="2" t="b">
        <f>AND(LEFT(PARTNERS!B49,2)="HU",OR(LEN(PARTNERS!B49)=6,AND(LEN(PARTNERS!B49)=7,MID(PARTNERS!B49,4,1)=" ")),PARTNERS!E49="Existing partner")</f>
        <v>0</v>
      </c>
      <c r="Y45" s="2" t="b">
        <f>AND(NOT(AND(LEFT(PARTNERS!B49,2)="HU",OR(LEN(PARTNERS!B49)=6,AND(LEN(PARTNERS!B49)=7,MID(PARTNERS!B49,4,1)=" ")))),PARTNERS!E49="New partner")</f>
        <v>0</v>
      </c>
      <c r="Z45" s="2" t="b">
        <f>AND(NOT(AND(LEFT(PARTNERS!B49,2)="HU",OR(LEN(PARTNERS!B49)=6,AND(LEN(PARTNERS!B49)=7,MID(PARTNERS!B49,4,1)=" ")))),PARTNERS!E49="Existing partner")</f>
        <v>0</v>
      </c>
      <c r="AA45" s="2" t="b">
        <f>AND(PARTNERS!$C49="Hull",PARTNERS!$E49="New partner")</f>
        <v>0</v>
      </c>
      <c r="AB45" s="2" t="b">
        <f>AND(PARTNERS!$C49="East Riding of Yorkshire",PARTNERS!$E49="New partner")</f>
        <v>0</v>
      </c>
      <c r="AC45" s="2" t="b">
        <f>AND(PARTNERS!$C49="Elsewhere in Yorkshire &amp; Humber",PARTNERS!$E49="New partner")</f>
        <v>0</v>
      </c>
      <c r="AD45" s="2" t="b">
        <f>AND(PARTNERS!$C49="Elsewhere in the UK",PARTNERS!$E49="New partner")</f>
        <v>0</v>
      </c>
      <c r="AE45" s="2" t="b">
        <f>AND(PARTNERS!$C49="Outside UK",PARTNERS!$E49="New partner")</f>
        <v>0</v>
      </c>
      <c r="AF45" s="2" t="b">
        <f>AND(PARTNERS!$C49="Hull",PARTNERS!$E49="Existing partner")</f>
        <v>0</v>
      </c>
      <c r="AG45" s="2" t="b">
        <f>AND(PARTNERS!$C49="East Riding of Yorkshire",PARTNERS!$E49="Existing partner")</f>
        <v>0</v>
      </c>
      <c r="AH45" s="2" t="b">
        <f>AND(PARTNERS!$C49="Elsewhere in Yorkshire &amp; Humber",PARTNERS!$E49="Existing partner")</f>
        <v>0</v>
      </c>
      <c r="AI45" s="2" t="b">
        <f>AND(PARTNERS!$C49="Elsewhere in the UK",PARTNERS!$E49="Existing partner")</f>
        <v>0</v>
      </c>
      <c r="AJ45" s="2" t="b">
        <f>AND(PARTNERS!$C49="Outside UK",PARTNERS!$E49="Existing partner")</f>
        <v>0</v>
      </c>
      <c r="AK45" s="2" t="b">
        <f>AND(PARTNERS!$D49="Artistic partner",PARTNERS!$E49="New partner")</f>
        <v>0</v>
      </c>
      <c r="AL45" s="2" t="b">
        <f>AND(PARTNERS!$D49="Heritage partner",PARTNERS!$E49="New partner")</f>
        <v>0</v>
      </c>
      <c r="AM45" s="2" t="b">
        <f>AND(PARTNERS!$D49="Funder",PARTNERS!$E49="New partner")</f>
        <v>0</v>
      </c>
      <c r="AN45" s="2" t="b">
        <f>AND(PARTNERS!$D49="Public Service partner",PARTNERS!$E49="New partner")</f>
        <v>0</v>
      </c>
      <c r="AO45" s="2" t="b">
        <f>AND(PARTNERS!$D49="Voluntary Sector / Charity partner",PARTNERS!$E49="New partner")</f>
        <v>0</v>
      </c>
      <c r="AP45" s="2" t="b">
        <f>AND(PARTNERS!$D49="Education partner",PARTNERS!$E49="New partner")</f>
        <v>0</v>
      </c>
      <c r="AQ45" s="2" t="b">
        <f>AND(PARTNERS!$D49="Other",PARTNERS!$E49="New partner")</f>
        <v>0</v>
      </c>
      <c r="AR45" s="2" t="b">
        <f>AND(PARTNERS!$D49="Artistic partner",PARTNERS!$E49="Existing partner")</f>
        <v>0</v>
      </c>
      <c r="AS45" s="2" t="b">
        <f>AND(PARTNERS!$D49="Heritage partner",PARTNERS!$E49="Existing partner")</f>
        <v>0</v>
      </c>
      <c r="AT45" s="2" t="b">
        <f>AND(PARTNERS!$D49="Funder",PARTNERS!$E49="Existing partner")</f>
        <v>0</v>
      </c>
      <c r="AU45" s="2" t="b">
        <f>AND(PARTNERS!$D49="Public Service partner",PARTNERS!$E49="Existing partner")</f>
        <v>0</v>
      </c>
      <c r="AV45" s="2" t="b">
        <f>AND(PARTNERS!$D49="Voluntary Sector / Charity partner",PARTNERS!$E49="Existing partner")</f>
        <v>0</v>
      </c>
      <c r="AW45" s="2" t="b">
        <f>AND(PARTNERS!$D49="Education partner",PARTNERS!$E49="Existing partner")</f>
        <v>0</v>
      </c>
      <c r="AX45" s="2" t="b">
        <f>AND(PARTNERS!$D49="Other",PARTNERS!$E49="Existing partner")</f>
        <v>0</v>
      </c>
    </row>
    <row r="46" spans="1:50">
      <c r="T46" s="2" t="b">
        <f>AND(LEFT('EVENT DELIVERY'!B51,2)="HU",OR(LEN('EVENT DELIVERY'!B51)=6,AND(LEN('EVENT DELIVERY'!B51)=7,MID('EVENT DELIVERY'!B51,4,1)=" ")))</f>
        <v>0</v>
      </c>
      <c r="U46" s="2" t="b">
        <f>AND(LEFT('PROJECT DELIVERY TEAM'!B51,2)="HU",OR(LEN('PROJECT DELIVERY TEAM'!B51)=6,AND(LEN('PROJECT DELIVERY TEAM'!B51)=7,MID('PROJECT DELIVERY TEAM'!B51,4,1)=" ")))</f>
        <v>0</v>
      </c>
      <c r="V46" s="2" t="b">
        <f>AND(LEFT('AUDIENCES &amp; PART... - BY TYPE'!B51,2)="HU",OR(LEN('AUDIENCES &amp; PART... - BY TYPE'!B51)=6,AND(LEN('AUDIENCES &amp; PART... - BY TYPE'!B51)=7,MID('AUDIENCES &amp; PART... - BY TYPE'!B51,4,1)=" ")))</f>
        <v>0</v>
      </c>
      <c r="W46" s="2" t="b">
        <f>AND(LEFT(PARTNERS!B50,2)="HU",OR(LEN(PARTNERS!B50)=6,AND(LEN(PARTNERS!B50)=7,MID(PARTNERS!B50,4,1)=" ")),PARTNERS!E50="New partner")</f>
        <v>0</v>
      </c>
      <c r="X46" s="2" t="b">
        <f>AND(LEFT(PARTNERS!B50,2)="HU",OR(LEN(PARTNERS!B50)=6,AND(LEN(PARTNERS!B50)=7,MID(PARTNERS!B50,4,1)=" ")),PARTNERS!E50="Existing partner")</f>
        <v>0</v>
      </c>
      <c r="Y46" s="2" t="b">
        <f>AND(NOT(AND(LEFT(PARTNERS!B50,2)="HU",OR(LEN(PARTNERS!B50)=6,AND(LEN(PARTNERS!B50)=7,MID(PARTNERS!B50,4,1)=" ")))),PARTNERS!E50="New partner")</f>
        <v>0</v>
      </c>
      <c r="Z46" s="2" t="b">
        <f>AND(NOT(AND(LEFT(PARTNERS!B50,2)="HU",OR(LEN(PARTNERS!B50)=6,AND(LEN(PARTNERS!B50)=7,MID(PARTNERS!B50,4,1)=" ")))),PARTNERS!E50="Existing partner")</f>
        <v>0</v>
      </c>
      <c r="AA46" s="2" t="b">
        <f>AND(PARTNERS!$C50="Hull",PARTNERS!$E50="New partner")</f>
        <v>0</v>
      </c>
      <c r="AB46" s="2" t="b">
        <f>AND(PARTNERS!$C50="East Riding of Yorkshire",PARTNERS!$E50="New partner")</f>
        <v>0</v>
      </c>
      <c r="AC46" s="2" t="b">
        <f>AND(PARTNERS!$C50="Elsewhere in Yorkshire &amp; Humber",PARTNERS!$E50="New partner")</f>
        <v>0</v>
      </c>
      <c r="AD46" s="2" t="b">
        <f>AND(PARTNERS!$C50="Elsewhere in the UK",PARTNERS!$E50="New partner")</f>
        <v>0</v>
      </c>
      <c r="AE46" s="2" t="b">
        <f>AND(PARTNERS!$C50="Outside UK",PARTNERS!$E50="New partner")</f>
        <v>0</v>
      </c>
      <c r="AF46" s="2" t="b">
        <f>AND(PARTNERS!$C50="Hull",PARTNERS!$E50="Existing partner")</f>
        <v>0</v>
      </c>
      <c r="AG46" s="2" t="b">
        <f>AND(PARTNERS!$C50="East Riding of Yorkshire",PARTNERS!$E50="Existing partner")</f>
        <v>0</v>
      </c>
      <c r="AH46" s="2" t="b">
        <f>AND(PARTNERS!$C50="Elsewhere in Yorkshire &amp; Humber",PARTNERS!$E50="Existing partner")</f>
        <v>0</v>
      </c>
      <c r="AI46" s="2" t="b">
        <f>AND(PARTNERS!$C50="Elsewhere in the UK",PARTNERS!$E50="Existing partner")</f>
        <v>0</v>
      </c>
      <c r="AJ46" s="2" t="b">
        <f>AND(PARTNERS!$C50="Outside UK",PARTNERS!$E50="Existing partner")</f>
        <v>0</v>
      </c>
      <c r="AK46" s="2" t="b">
        <f>AND(PARTNERS!$D50="Artistic partner",PARTNERS!$E50="New partner")</f>
        <v>0</v>
      </c>
      <c r="AL46" s="2" t="b">
        <f>AND(PARTNERS!$D50="Heritage partner",PARTNERS!$E50="New partner")</f>
        <v>0</v>
      </c>
      <c r="AM46" s="2" t="b">
        <f>AND(PARTNERS!$D50="Funder",PARTNERS!$E50="New partner")</f>
        <v>0</v>
      </c>
      <c r="AN46" s="2" t="b">
        <f>AND(PARTNERS!$D50="Public Service partner",PARTNERS!$E50="New partner")</f>
        <v>0</v>
      </c>
      <c r="AO46" s="2" t="b">
        <f>AND(PARTNERS!$D50="Voluntary Sector / Charity partner",PARTNERS!$E50="New partner")</f>
        <v>0</v>
      </c>
      <c r="AP46" s="2" t="b">
        <f>AND(PARTNERS!$D50="Education partner",PARTNERS!$E50="New partner")</f>
        <v>0</v>
      </c>
      <c r="AQ46" s="2" t="b">
        <f>AND(PARTNERS!$D50="Other",PARTNERS!$E50="New partner")</f>
        <v>0</v>
      </c>
      <c r="AR46" s="2" t="b">
        <f>AND(PARTNERS!$D50="Artistic partner",PARTNERS!$E50="Existing partner")</f>
        <v>0</v>
      </c>
      <c r="AS46" s="2" t="b">
        <f>AND(PARTNERS!$D50="Heritage partner",PARTNERS!$E50="Existing partner")</f>
        <v>0</v>
      </c>
      <c r="AT46" s="2" t="b">
        <f>AND(PARTNERS!$D50="Funder",PARTNERS!$E50="Existing partner")</f>
        <v>0</v>
      </c>
      <c r="AU46" s="2" t="b">
        <f>AND(PARTNERS!$D50="Public Service partner",PARTNERS!$E50="Existing partner")</f>
        <v>0</v>
      </c>
      <c r="AV46" s="2" t="b">
        <f>AND(PARTNERS!$D50="Voluntary Sector / Charity partner",PARTNERS!$E50="Existing partner")</f>
        <v>0</v>
      </c>
      <c r="AW46" s="2" t="b">
        <f>AND(PARTNERS!$D50="Education partner",PARTNERS!$E50="Existing partner")</f>
        <v>0</v>
      </c>
      <c r="AX46" s="2" t="b">
        <f>AND(PARTNERS!$D50="Other",PARTNERS!$E50="Existing partner")</f>
        <v>0</v>
      </c>
    </row>
    <row r="47" spans="1:50">
      <c r="T47" s="2" t="b">
        <f>AND(LEFT('EVENT DELIVERY'!B52,2)="HU",OR(LEN('EVENT DELIVERY'!B52)=6,AND(LEN('EVENT DELIVERY'!B52)=7,MID('EVENT DELIVERY'!B52,4,1)=" ")))</f>
        <v>0</v>
      </c>
      <c r="U47" s="2" t="b">
        <f>AND(LEFT('PROJECT DELIVERY TEAM'!B52,2)="HU",OR(LEN('PROJECT DELIVERY TEAM'!B52)=6,AND(LEN('PROJECT DELIVERY TEAM'!B52)=7,MID('PROJECT DELIVERY TEAM'!B52,4,1)=" ")))</f>
        <v>0</v>
      </c>
      <c r="V47" s="2" t="b">
        <f>AND(LEFT('AUDIENCES &amp; PART... - BY TYPE'!B52,2)="HU",OR(LEN('AUDIENCES &amp; PART... - BY TYPE'!B52)=6,AND(LEN('AUDIENCES &amp; PART... - BY TYPE'!B52)=7,MID('AUDIENCES &amp; PART... - BY TYPE'!B52,4,1)=" ")))</f>
        <v>0</v>
      </c>
      <c r="W47" s="2" t="b">
        <f>AND(LEFT(PARTNERS!B51,2)="HU",OR(LEN(PARTNERS!B51)=6,AND(LEN(PARTNERS!B51)=7,MID(PARTNERS!B51,4,1)=" ")),PARTNERS!E51="New partner")</f>
        <v>0</v>
      </c>
      <c r="X47" s="2" t="b">
        <f>AND(LEFT(PARTNERS!B51,2)="HU",OR(LEN(PARTNERS!B51)=6,AND(LEN(PARTNERS!B51)=7,MID(PARTNERS!B51,4,1)=" ")),PARTNERS!E51="Existing partner")</f>
        <v>0</v>
      </c>
      <c r="Y47" s="2" t="b">
        <f>AND(NOT(AND(LEFT(PARTNERS!B51,2)="HU",OR(LEN(PARTNERS!B51)=6,AND(LEN(PARTNERS!B51)=7,MID(PARTNERS!B51,4,1)=" ")))),PARTNERS!E51="New partner")</f>
        <v>0</v>
      </c>
      <c r="Z47" s="2" t="b">
        <f>AND(NOT(AND(LEFT(PARTNERS!B51,2)="HU",OR(LEN(PARTNERS!B51)=6,AND(LEN(PARTNERS!B51)=7,MID(PARTNERS!B51,4,1)=" ")))),PARTNERS!E51="Existing partner")</f>
        <v>0</v>
      </c>
      <c r="AA47" s="2" t="b">
        <f>AND(PARTNERS!$C51="Hull",PARTNERS!$E51="New partner")</f>
        <v>0</v>
      </c>
      <c r="AB47" s="2" t="b">
        <f>AND(PARTNERS!$C51="East Riding of Yorkshire",PARTNERS!$E51="New partner")</f>
        <v>0</v>
      </c>
      <c r="AC47" s="2" t="b">
        <f>AND(PARTNERS!$C51="Elsewhere in Yorkshire &amp; Humber",PARTNERS!$E51="New partner")</f>
        <v>0</v>
      </c>
      <c r="AD47" s="2" t="b">
        <f>AND(PARTNERS!$C51="Elsewhere in the UK",PARTNERS!$E51="New partner")</f>
        <v>0</v>
      </c>
      <c r="AE47" s="2" t="b">
        <f>AND(PARTNERS!$C51="Outside UK",PARTNERS!$E51="New partner")</f>
        <v>0</v>
      </c>
      <c r="AF47" s="2" t="b">
        <f>AND(PARTNERS!$C51="Hull",PARTNERS!$E51="Existing partner")</f>
        <v>0</v>
      </c>
      <c r="AG47" s="2" t="b">
        <f>AND(PARTNERS!$C51="East Riding of Yorkshire",PARTNERS!$E51="Existing partner")</f>
        <v>0</v>
      </c>
      <c r="AH47" s="2" t="b">
        <f>AND(PARTNERS!$C51="Elsewhere in Yorkshire &amp; Humber",PARTNERS!$E51="Existing partner")</f>
        <v>0</v>
      </c>
      <c r="AI47" s="2" t="b">
        <f>AND(PARTNERS!$C51="Elsewhere in the UK",PARTNERS!$E51="Existing partner")</f>
        <v>0</v>
      </c>
      <c r="AJ47" s="2" t="b">
        <f>AND(PARTNERS!$C51="Outside UK",PARTNERS!$E51="Existing partner")</f>
        <v>0</v>
      </c>
      <c r="AK47" s="2" t="b">
        <f>AND(PARTNERS!$D51="Artistic partner",PARTNERS!$E51="New partner")</f>
        <v>0</v>
      </c>
      <c r="AL47" s="2" t="b">
        <f>AND(PARTNERS!$D51="Heritage partner",PARTNERS!$E51="New partner")</f>
        <v>0</v>
      </c>
      <c r="AM47" s="2" t="b">
        <f>AND(PARTNERS!$D51="Funder",PARTNERS!$E51="New partner")</f>
        <v>0</v>
      </c>
      <c r="AN47" s="2" t="b">
        <f>AND(PARTNERS!$D51="Public Service partner",PARTNERS!$E51="New partner")</f>
        <v>0</v>
      </c>
      <c r="AO47" s="2" t="b">
        <f>AND(PARTNERS!$D51="Voluntary Sector / Charity partner",PARTNERS!$E51="New partner")</f>
        <v>0</v>
      </c>
      <c r="AP47" s="2" t="b">
        <f>AND(PARTNERS!$D51="Education partner",PARTNERS!$E51="New partner")</f>
        <v>0</v>
      </c>
      <c r="AQ47" s="2" t="b">
        <f>AND(PARTNERS!$D51="Other",PARTNERS!$E51="New partner")</f>
        <v>0</v>
      </c>
      <c r="AR47" s="2" t="b">
        <f>AND(PARTNERS!$D51="Artistic partner",PARTNERS!$E51="Existing partner")</f>
        <v>0</v>
      </c>
      <c r="AS47" s="2" t="b">
        <f>AND(PARTNERS!$D51="Heritage partner",PARTNERS!$E51="Existing partner")</f>
        <v>0</v>
      </c>
      <c r="AT47" s="2" t="b">
        <f>AND(PARTNERS!$D51="Funder",PARTNERS!$E51="Existing partner")</f>
        <v>0</v>
      </c>
      <c r="AU47" s="2" t="b">
        <f>AND(PARTNERS!$D51="Public Service partner",PARTNERS!$E51="Existing partner")</f>
        <v>0</v>
      </c>
      <c r="AV47" s="2" t="b">
        <f>AND(PARTNERS!$D51="Voluntary Sector / Charity partner",PARTNERS!$E51="Existing partner")</f>
        <v>0</v>
      </c>
      <c r="AW47" s="2" t="b">
        <f>AND(PARTNERS!$D51="Education partner",PARTNERS!$E51="Existing partner")</f>
        <v>0</v>
      </c>
      <c r="AX47" s="2" t="b">
        <f>AND(PARTNERS!$D51="Other",PARTNERS!$E51="Existing partner")</f>
        <v>0</v>
      </c>
    </row>
    <row r="48" spans="1:50">
      <c r="T48" s="2" t="b">
        <f>AND(LEFT('EVENT DELIVERY'!B53,2)="HU",OR(LEN('EVENT DELIVERY'!B53)=6,AND(LEN('EVENT DELIVERY'!B53)=7,MID('EVENT DELIVERY'!B53,4,1)=" ")))</f>
        <v>0</v>
      </c>
      <c r="U48" s="2" t="b">
        <f>AND(LEFT('PROJECT DELIVERY TEAM'!B53,2)="HU",OR(LEN('PROJECT DELIVERY TEAM'!B53)=6,AND(LEN('PROJECT DELIVERY TEAM'!B53)=7,MID('PROJECT DELIVERY TEAM'!B53,4,1)=" ")))</f>
        <v>0</v>
      </c>
      <c r="V48" s="2" t="b">
        <f>AND(LEFT('AUDIENCES &amp; PART... - BY TYPE'!B53,2)="HU",OR(LEN('AUDIENCES &amp; PART... - BY TYPE'!B53)=6,AND(LEN('AUDIENCES &amp; PART... - BY TYPE'!B53)=7,MID('AUDIENCES &amp; PART... - BY TYPE'!B53,4,1)=" ")))</f>
        <v>0</v>
      </c>
      <c r="W48" s="2" t="b">
        <f>AND(LEFT(PARTNERS!B52,2)="HU",OR(LEN(PARTNERS!B52)=6,AND(LEN(PARTNERS!B52)=7,MID(PARTNERS!B52,4,1)=" ")),PARTNERS!E52="New partner")</f>
        <v>0</v>
      </c>
      <c r="X48" s="2" t="b">
        <f>AND(LEFT(PARTNERS!B52,2)="HU",OR(LEN(PARTNERS!B52)=6,AND(LEN(PARTNERS!B52)=7,MID(PARTNERS!B52,4,1)=" ")),PARTNERS!E52="Existing partner")</f>
        <v>0</v>
      </c>
      <c r="Y48" s="2" t="b">
        <f>AND(NOT(AND(LEFT(PARTNERS!B52,2)="HU",OR(LEN(PARTNERS!B52)=6,AND(LEN(PARTNERS!B52)=7,MID(PARTNERS!B52,4,1)=" ")))),PARTNERS!E52="New partner")</f>
        <v>0</v>
      </c>
      <c r="Z48" s="2" t="b">
        <f>AND(NOT(AND(LEFT(PARTNERS!B52,2)="HU",OR(LEN(PARTNERS!B52)=6,AND(LEN(PARTNERS!B52)=7,MID(PARTNERS!B52,4,1)=" ")))),PARTNERS!E52="Existing partner")</f>
        <v>0</v>
      </c>
      <c r="AA48" s="2" t="b">
        <f>AND(PARTNERS!$C52="Hull",PARTNERS!$E52="New partner")</f>
        <v>0</v>
      </c>
      <c r="AB48" s="2" t="b">
        <f>AND(PARTNERS!$C52="East Riding of Yorkshire",PARTNERS!$E52="New partner")</f>
        <v>0</v>
      </c>
      <c r="AC48" s="2" t="b">
        <f>AND(PARTNERS!$C52="Elsewhere in Yorkshire &amp; Humber",PARTNERS!$E52="New partner")</f>
        <v>0</v>
      </c>
      <c r="AD48" s="2" t="b">
        <f>AND(PARTNERS!$C52="Elsewhere in the UK",PARTNERS!$E52="New partner")</f>
        <v>0</v>
      </c>
      <c r="AE48" s="2" t="b">
        <f>AND(PARTNERS!$C52="Outside UK",PARTNERS!$E52="New partner")</f>
        <v>0</v>
      </c>
      <c r="AF48" s="2" t="b">
        <f>AND(PARTNERS!$C52="Hull",PARTNERS!$E52="Existing partner")</f>
        <v>0</v>
      </c>
      <c r="AG48" s="2" t="b">
        <f>AND(PARTNERS!$C52="East Riding of Yorkshire",PARTNERS!$E52="Existing partner")</f>
        <v>0</v>
      </c>
      <c r="AH48" s="2" t="b">
        <f>AND(PARTNERS!$C52="Elsewhere in Yorkshire &amp; Humber",PARTNERS!$E52="Existing partner")</f>
        <v>0</v>
      </c>
      <c r="AI48" s="2" t="b">
        <f>AND(PARTNERS!$C52="Elsewhere in the UK",PARTNERS!$E52="Existing partner")</f>
        <v>0</v>
      </c>
      <c r="AJ48" s="2" t="b">
        <f>AND(PARTNERS!$C52="Outside UK",PARTNERS!$E52="Existing partner")</f>
        <v>0</v>
      </c>
      <c r="AK48" s="2" t="b">
        <f>AND(PARTNERS!$D52="Artistic partner",PARTNERS!$E52="New partner")</f>
        <v>0</v>
      </c>
      <c r="AL48" s="2" t="b">
        <f>AND(PARTNERS!$D52="Heritage partner",PARTNERS!$E52="New partner")</f>
        <v>0</v>
      </c>
      <c r="AM48" s="2" t="b">
        <f>AND(PARTNERS!$D52="Funder",PARTNERS!$E52="New partner")</f>
        <v>0</v>
      </c>
      <c r="AN48" s="2" t="b">
        <f>AND(PARTNERS!$D52="Public Service partner",PARTNERS!$E52="New partner")</f>
        <v>0</v>
      </c>
      <c r="AO48" s="2" t="b">
        <f>AND(PARTNERS!$D52="Voluntary Sector / Charity partner",PARTNERS!$E52="New partner")</f>
        <v>0</v>
      </c>
      <c r="AP48" s="2" t="b">
        <f>AND(PARTNERS!$D52="Education partner",PARTNERS!$E52="New partner")</f>
        <v>0</v>
      </c>
      <c r="AQ48" s="2" t="b">
        <f>AND(PARTNERS!$D52="Other",PARTNERS!$E52="New partner")</f>
        <v>0</v>
      </c>
      <c r="AR48" s="2" t="b">
        <f>AND(PARTNERS!$D52="Artistic partner",PARTNERS!$E52="Existing partner")</f>
        <v>0</v>
      </c>
      <c r="AS48" s="2" t="b">
        <f>AND(PARTNERS!$D52="Heritage partner",PARTNERS!$E52="Existing partner")</f>
        <v>0</v>
      </c>
      <c r="AT48" s="2" t="b">
        <f>AND(PARTNERS!$D52="Funder",PARTNERS!$E52="Existing partner")</f>
        <v>0</v>
      </c>
      <c r="AU48" s="2" t="b">
        <f>AND(PARTNERS!$D52="Public Service partner",PARTNERS!$E52="Existing partner")</f>
        <v>0</v>
      </c>
      <c r="AV48" s="2" t="b">
        <f>AND(PARTNERS!$D52="Voluntary Sector / Charity partner",PARTNERS!$E52="Existing partner")</f>
        <v>0</v>
      </c>
      <c r="AW48" s="2" t="b">
        <f>AND(PARTNERS!$D52="Education partner",PARTNERS!$E52="Existing partner")</f>
        <v>0</v>
      </c>
      <c r="AX48" s="2" t="b">
        <f>AND(PARTNERS!$D52="Other",PARTNERS!$E52="Existing partner")</f>
        <v>0</v>
      </c>
    </row>
    <row r="49" spans="20:50">
      <c r="T49" s="2" t="b">
        <f>AND(LEFT('EVENT DELIVERY'!B54,2)="HU",OR(LEN('EVENT DELIVERY'!B54)=6,AND(LEN('EVENT DELIVERY'!B54)=7,MID('EVENT DELIVERY'!B54,4,1)=" ")))</f>
        <v>0</v>
      </c>
      <c r="U49" s="2" t="b">
        <f>AND(LEFT('PROJECT DELIVERY TEAM'!B54,2)="HU",OR(LEN('PROJECT DELIVERY TEAM'!B54)=6,AND(LEN('PROJECT DELIVERY TEAM'!B54)=7,MID('PROJECT DELIVERY TEAM'!B54,4,1)=" ")))</f>
        <v>0</v>
      </c>
      <c r="V49" s="2" t="b">
        <f>AND(LEFT('AUDIENCES &amp; PART... - BY TYPE'!B54,2)="HU",OR(LEN('AUDIENCES &amp; PART... - BY TYPE'!B54)=6,AND(LEN('AUDIENCES &amp; PART... - BY TYPE'!B54)=7,MID('AUDIENCES &amp; PART... - BY TYPE'!B54,4,1)=" ")))</f>
        <v>0</v>
      </c>
      <c r="W49" s="2" t="b">
        <f>AND(LEFT(PARTNERS!B53,2)="HU",OR(LEN(PARTNERS!B53)=6,AND(LEN(PARTNERS!B53)=7,MID(PARTNERS!B53,4,1)=" ")),PARTNERS!E53="New partner")</f>
        <v>0</v>
      </c>
      <c r="X49" s="2" t="b">
        <f>AND(LEFT(PARTNERS!B53,2)="HU",OR(LEN(PARTNERS!B53)=6,AND(LEN(PARTNERS!B53)=7,MID(PARTNERS!B53,4,1)=" ")),PARTNERS!E53="Existing partner")</f>
        <v>0</v>
      </c>
      <c r="Y49" s="2" t="b">
        <f>AND(NOT(AND(LEFT(PARTNERS!B53,2)="HU",OR(LEN(PARTNERS!B53)=6,AND(LEN(PARTNERS!B53)=7,MID(PARTNERS!B53,4,1)=" ")))),PARTNERS!E53="New partner")</f>
        <v>0</v>
      </c>
      <c r="Z49" s="2" t="b">
        <f>AND(NOT(AND(LEFT(PARTNERS!B53,2)="HU",OR(LEN(PARTNERS!B53)=6,AND(LEN(PARTNERS!B53)=7,MID(PARTNERS!B53,4,1)=" ")))),PARTNERS!E53="Existing partner")</f>
        <v>0</v>
      </c>
      <c r="AA49" s="2" t="b">
        <f>AND(PARTNERS!$C53="Hull",PARTNERS!$E53="New partner")</f>
        <v>0</v>
      </c>
      <c r="AB49" s="2" t="b">
        <f>AND(PARTNERS!$C53="East Riding of Yorkshire",PARTNERS!$E53="New partner")</f>
        <v>0</v>
      </c>
      <c r="AC49" s="2" t="b">
        <f>AND(PARTNERS!$C53="Elsewhere in Yorkshire &amp; Humber",PARTNERS!$E53="New partner")</f>
        <v>0</v>
      </c>
      <c r="AD49" s="2" t="b">
        <f>AND(PARTNERS!$C53="Elsewhere in the UK",PARTNERS!$E53="New partner")</f>
        <v>0</v>
      </c>
      <c r="AE49" s="2" t="b">
        <f>AND(PARTNERS!$C53="Outside UK",PARTNERS!$E53="New partner")</f>
        <v>0</v>
      </c>
      <c r="AF49" s="2" t="b">
        <f>AND(PARTNERS!$C53="Hull",PARTNERS!$E53="Existing partner")</f>
        <v>0</v>
      </c>
      <c r="AG49" s="2" t="b">
        <f>AND(PARTNERS!$C53="East Riding of Yorkshire",PARTNERS!$E53="Existing partner")</f>
        <v>0</v>
      </c>
      <c r="AH49" s="2" t="b">
        <f>AND(PARTNERS!$C53="Elsewhere in Yorkshire &amp; Humber",PARTNERS!$E53="Existing partner")</f>
        <v>0</v>
      </c>
      <c r="AI49" s="2" t="b">
        <f>AND(PARTNERS!$C53="Elsewhere in the UK",PARTNERS!$E53="Existing partner")</f>
        <v>0</v>
      </c>
      <c r="AJ49" s="2" t="b">
        <f>AND(PARTNERS!$C53="Outside UK",PARTNERS!$E53="Existing partner")</f>
        <v>0</v>
      </c>
      <c r="AK49" s="2" t="b">
        <f>AND(PARTNERS!$D53="Artistic partner",PARTNERS!$E53="New partner")</f>
        <v>0</v>
      </c>
      <c r="AL49" s="2" t="b">
        <f>AND(PARTNERS!$D53="Heritage partner",PARTNERS!$E53="New partner")</f>
        <v>0</v>
      </c>
      <c r="AM49" s="2" t="b">
        <f>AND(PARTNERS!$D53="Funder",PARTNERS!$E53="New partner")</f>
        <v>0</v>
      </c>
      <c r="AN49" s="2" t="b">
        <f>AND(PARTNERS!$D53="Public Service partner",PARTNERS!$E53="New partner")</f>
        <v>0</v>
      </c>
      <c r="AO49" s="2" t="b">
        <f>AND(PARTNERS!$D53="Voluntary Sector / Charity partner",PARTNERS!$E53="New partner")</f>
        <v>0</v>
      </c>
      <c r="AP49" s="2" t="b">
        <f>AND(PARTNERS!$D53="Education partner",PARTNERS!$E53="New partner")</f>
        <v>0</v>
      </c>
      <c r="AQ49" s="2" t="b">
        <f>AND(PARTNERS!$D53="Other",PARTNERS!$E53="New partner")</f>
        <v>0</v>
      </c>
      <c r="AR49" s="2" t="b">
        <f>AND(PARTNERS!$D53="Artistic partner",PARTNERS!$E53="Existing partner")</f>
        <v>0</v>
      </c>
      <c r="AS49" s="2" t="b">
        <f>AND(PARTNERS!$D53="Heritage partner",PARTNERS!$E53="Existing partner")</f>
        <v>0</v>
      </c>
      <c r="AT49" s="2" t="b">
        <f>AND(PARTNERS!$D53="Funder",PARTNERS!$E53="Existing partner")</f>
        <v>0</v>
      </c>
      <c r="AU49" s="2" t="b">
        <f>AND(PARTNERS!$D53="Public Service partner",PARTNERS!$E53="Existing partner")</f>
        <v>0</v>
      </c>
      <c r="AV49" s="2" t="b">
        <f>AND(PARTNERS!$D53="Voluntary Sector / Charity partner",PARTNERS!$E53="Existing partner")</f>
        <v>0</v>
      </c>
      <c r="AW49" s="2" t="b">
        <f>AND(PARTNERS!$D53="Education partner",PARTNERS!$E53="Existing partner")</f>
        <v>0</v>
      </c>
      <c r="AX49" s="2" t="b">
        <f>AND(PARTNERS!$D53="Other",PARTNERS!$E53="Existing partner")</f>
        <v>0</v>
      </c>
    </row>
    <row r="50" spans="20:50">
      <c r="T50" s="2" t="b">
        <f>AND(LEFT('EVENT DELIVERY'!B55,2)="HU",OR(LEN('EVENT DELIVERY'!B55)=6,AND(LEN('EVENT DELIVERY'!B55)=7,MID('EVENT DELIVERY'!B55,4,1)=" ")))</f>
        <v>0</v>
      </c>
      <c r="U50" s="2" t="b">
        <f>AND(LEFT('PROJECT DELIVERY TEAM'!B55,2)="HU",OR(LEN('PROJECT DELIVERY TEAM'!B55)=6,AND(LEN('PROJECT DELIVERY TEAM'!B55)=7,MID('PROJECT DELIVERY TEAM'!B55,4,1)=" ")))</f>
        <v>0</v>
      </c>
      <c r="V50" s="2" t="b">
        <f>AND(LEFT('AUDIENCES &amp; PART... - BY TYPE'!B55,2)="HU",OR(LEN('AUDIENCES &amp; PART... - BY TYPE'!B55)=6,AND(LEN('AUDIENCES &amp; PART... - BY TYPE'!B55)=7,MID('AUDIENCES &amp; PART... - BY TYPE'!B55,4,1)=" ")))</f>
        <v>0</v>
      </c>
      <c r="W50" s="2" t="b">
        <f>AND(LEFT(PARTNERS!B54,2)="HU",OR(LEN(PARTNERS!B54)=6,AND(LEN(PARTNERS!B54)=7,MID(PARTNERS!B54,4,1)=" ")),PARTNERS!E54="New partner")</f>
        <v>0</v>
      </c>
      <c r="X50" s="2" t="b">
        <f>AND(LEFT(PARTNERS!B54,2)="HU",OR(LEN(PARTNERS!B54)=6,AND(LEN(PARTNERS!B54)=7,MID(PARTNERS!B54,4,1)=" ")),PARTNERS!E54="Existing partner")</f>
        <v>0</v>
      </c>
      <c r="Y50" s="2" t="b">
        <f>AND(NOT(AND(LEFT(PARTNERS!B54,2)="HU",OR(LEN(PARTNERS!B54)=6,AND(LEN(PARTNERS!B54)=7,MID(PARTNERS!B54,4,1)=" ")))),PARTNERS!E54="New partner")</f>
        <v>0</v>
      </c>
      <c r="Z50" s="2" t="b">
        <f>AND(NOT(AND(LEFT(PARTNERS!B54,2)="HU",OR(LEN(PARTNERS!B54)=6,AND(LEN(PARTNERS!B54)=7,MID(PARTNERS!B54,4,1)=" ")))),PARTNERS!E54="Existing partner")</f>
        <v>0</v>
      </c>
      <c r="AA50" s="2" t="b">
        <f>AND(PARTNERS!$C54="Hull",PARTNERS!$E54="New partner")</f>
        <v>0</v>
      </c>
      <c r="AB50" s="2" t="b">
        <f>AND(PARTNERS!$C54="East Riding of Yorkshire",PARTNERS!$E54="New partner")</f>
        <v>0</v>
      </c>
      <c r="AC50" s="2" t="b">
        <f>AND(PARTNERS!$C54="Elsewhere in Yorkshire &amp; Humber",PARTNERS!$E54="New partner")</f>
        <v>0</v>
      </c>
      <c r="AD50" s="2" t="b">
        <f>AND(PARTNERS!$C54="Elsewhere in the UK",PARTNERS!$E54="New partner")</f>
        <v>0</v>
      </c>
      <c r="AE50" s="2" t="b">
        <f>AND(PARTNERS!$C54="Outside UK",PARTNERS!$E54="New partner")</f>
        <v>0</v>
      </c>
      <c r="AF50" s="2" t="b">
        <f>AND(PARTNERS!$C54="Hull",PARTNERS!$E54="Existing partner")</f>
        <v>0</v>
      </c>
      <c r="AG50" s="2" t="b">
        <f>AND(PARTNERS!$C54="East Riding of Yorkshire",PARTNERS!$E54="Existing partner")</f>
        <v>0</v>
      </c>
      <c r="AH50" s="2" t="b">
        <f>AND(PARTNERS!$C54="Elsewhere in Yorkshire &amp; Humber",PARTNERS!$E54="Existing partner")</f>
        <v>0</v>
      </c>
      <c r="AI50" s="2" t="b">
        <f>AND(PARTNERS!$C54="Elsewhere in the UK",PARTNERS!$E54="Existing partner")</f>
        <v>0</v>
      </c>
      <c r="AJ50" s="2" t="b">
        <f>AND(PARTNERS!$C54="Outside UK",PARTNERS!$E54="Existing partner")</f>
        <v>0</v>
      </c>
      <c r="AK50" s="2" t="b">
        <f>AND(PARTNERS!$D54="Artistic partner",PARTNERS!$E54="New partner")</f>
        <v>0</v>
      </c>
      <c r="AL50" s="2" t="b">
        <f>AND(PARTNERS!$D54="Heritage partner",PARTNERS!$E54="New partner")</f>
        <v>0</v>
      </c>
      <c r="AM50" s="2" t="b">
        <f>AND(PARTNERS!$D54="Funder",PARTNERS!$E54="New partner")</f>
        <v>0</v>
      </c>
      <c r="AN50" s="2" t="b">
        <f>AND(PARTNERS!$D54="Public Service partner",PARTNERS!$E54="New partner")</f>
        <v>0</v>
      </c>
      <c r="AO50" s="2" t="b">
        <f>AND(PARTNERS!$D54="Voluntary Sector / Charity partner",PARTNERS!$E54="New partner")</f>
        <v>0</v>
      </c>
      <c r="AP50" s="2" t="b">
        <f>AND(PARTNERS!$D54="Education partner",PARTNERS!$E54="New partner")</f>
        <v>0</v>
      </c>
      <c r="AQ50" s="2" t="b">
        <f>AND(PARTNERS!$D54="Other",PARTNERS!$E54="New partner")</f>
        <v>0</v>
      </c>
      <c r="AR50" s="2" t="b">
        <f>AND(PARTNERS!$D54="Artistic partner",PARTNERS!$E54="Existing partner")</f>
        <v>0</v>
      </c>
      <c r="AS50" s="2" t="b">
        <f>AND(PARTNERS!$D54="Heritage partner",PARTNERS!$E54="Existing partner")</f>
        <v>0</v>
      </c>
      <c r="AT50" s="2" t="b">
        <f>AND(PARTNERS!$D54="Funder",PARTNERS!$E54="Existing partner")</f>
        <v>0</v>
      </c>
      <c r="AU50" s="2" t="b">
        <f>AND(PARTNERS!$D54="Public Service partner",PARTNERS!$E54="Existing partner")</f>
        <v>0</v>
      </c>
      <c r="AV50" s="2" t="b">
        <f>AND(PARTNERS!$D54="Voluntary Sector / Charity partner",PARTNERS!$E54="Existing partner")</f>
        <v>0</v>
      </c>
      <c r="AW50" s="2" t="b">
        <f>AND(PARTNERS!$D54="Education partner",PARTNERS!$E54="Existing partner")</f>
        <v>0</v>
      </c>
      <c r="AX50" s="2" t="b">
        <f>AND(PARTNERS!$D54="Other",PARTNERS!$E54="Existing partner")</f>
        <v>0</v>
      </c>
    </row>
    <row r="51" spans="20:50">
      <c r="T51" s="2" t="b">
        <f>AND(LEFT('EVENT DELIVERY'!B56,2)="HU",OR(LEN('EVENT DELIVERY'!B56)=6,AND(LEN('EVENT DELIVERY'!B56)=7,MID('EVENT DELIVERY'!B56,4,1)=" ")))</f>
        <v>0</v>
      </c>
      <c r="U51" s="2" t="b">
        <f>AND(LEFT('PROJECT DELIVERY TEAM'!B56,2)="HU",OR(LEN('PROJECT DELIVERY TEAM'!B56)=6,AND(LEN('PROJECT DELIVERY TEAM'!B56)=7,MID('PROJECT DELIVERY TEAM'!B56,4,1)=" ")))</f>
        <v>0</v>
      </c>
      <c r="V51" s="2" t="b">
        <f>AND(LEFT('AUDIENCES &amp; PART... - BY TYPE'!B56,2)="HU",OR(LEN('AUDIENCES &amp; PART... - BY TYPE'!B56)=6,AND(LEN('AUDIENCES &amp; PART... - BY TYPE'!B56)=7,MID('AUDIENCES &amp; PART... - BY TYPE'!B56,4,1)=" ")))</f>
        <v>0</v>
      </c>
      <c r="W51" s="2" t="b">
        <f>AND(LEFT(PARTNERS!B55,2)="HU",OR(LEN(PARTNERS!B55)=6,AND(LEN(PARTNERS!B55)=7,MID(PARTNERS!B55,4,1)=" ")),PARTNERS!E55="New partner")</f>
        <v>0</v>
      </c>
      <c r="X51" s="2" t="b">
        <f>AND(LEFT(PARTNERS!B55,2)="HU",OR(LEN(PARTNERS!B55)=6,AND(LEN(PARTNERS!B55)=7,MID(PARTNERS!B55,4,1)=" ")),PARTNERS!E55="Existing partner")</f>
        <v>0</v>
      </c>
      <c r="Y51" s="2" t="b">
        <f>AND(NOT(AND(LEFT(PARTNERS!B55,2)="HU",OR(LEN(PARTNERS!B55)=6,AND(LEN(PARTNERS!B55)=7,MID(PARTNERS!B55,4,1)=" ")))),PARTNERS!E55="New partner")</f>
        <v>0</v>
      </c>
      <c r="Z51" s="2" t="b">
        <f>AND(NOT(AND(LEFT(PARTNERS!B55,2)="HU",OR(LEN(PARTNERS!B55)=6,AND(LEN(PARTNERS!B55)=7,MID(PARTNERS!B55,4,1)=" ")))),PARTNERS!E55="Existing partner")</f>
        <v>0</v>
      </c>
      <c r="AA51" s="2" t="b">
        <f>AND(PARTNERS!$C55="Hull",PARTNERS!$E55="New partner")</f>
        <v>0</v>
      </c>
      <c r="AB51" s="2" t="b">
        <f>AND(PARTNERS!$C55="East Riding of Yorkshire",PARTNERS!$E55="New partner")</f>
        <v>0</v>
      </c>
      <c r="AC51" s="2" t="b">
        <f>AND(PARTNERS!$C55="Elsewhere in Yorkshire &amp; Humber",PARTNERS!$E55="New partner")</f>
        <v>0</v>
      </c>
      <c r="AD51" s="2" t="b">
        <f>AND(PARTNERS!$C55="Elsewhere in the UK",PARTNERS!$E55="New partner")</f>
        <v>0</v>
      </c>
      <c r="AE51" s="2" t="b">
        <f>AND(PARTNERS!$C55="Outside UK",PARTNERS!$E55="New partner")</f>
        <v>0</v>
      </c>
      <c r="AF51" s="2" t="b">
        <f>AND(PARTNERS!$C55="Hull",PARTNERS!$E55="Existing partner")</f>
        <v>0</v>
      </c>
      <c r="AG51" s="2" t="b">
        <f>AND(PARTNERS!$C55="East Riding of Yorkshire",PARTNERS!$E55="Existing partner")</f>
        <v>0</v>
      </c>
      <c r="AH51" s="2" t="b">
        <f>AND(PARTNERS!$C55="Elsewhere in Yorkshire &amp; Humber",PARTNERS!$E55="Existing partner")</f>
        <v>0</v>
      </c>
      <c r="AI51" s="2" t="b">
        <f>AND(PARTNERS!$C55="Elsewhere in the UK",PARTNERS!$E55="Existing partner")</f>
        <v>0</v>
      </c>
      <c r="AJ51" s="2" t="b">
        <f>AND(PARTNERS!$C55="Outside UK",PARTNERS!$E55="Existing partner")</f>
        <v>0</v>
      </c>
      <c r="AK51" s="2" t="b">
        <f>AND(PARTNERS!$D55="Artistic partner",PARTNERS!$E55="New partner")</f>
        <v>0</v>
      </c>
      <c r="AL51" s="2" t="b">
        <f>AND(PARTNERS!$D55="Heritage partner",PARTNERS!$E55="New partner")</f>
        <v>0</v>
      </c>
      <c r="AM51" s="2" t="b">
        <f>AND(PARTNERS!$D55="Funder",PARTNERS!$E55="New partner")</f>
        <v>0</v>
      </c>
      <c r="AN51" s="2" t="b">
        <f>AND(PARTNERS!$D55="Public Service partner",PARTNERS!$E55="New partner")</f>
        <v>0</v>
      </c>
      <c r="AO51" s="2" t="b">
        <f>AND(PARTNERS!$D55="Voluntary Sector / Charity partner",PARTNERS!$E55="New partner")</f>
        <v>0</v>
      </c>
      <c r="AP51" s="2" t="b">
        <f>AND(PARTNERS!$D55="Education partner",PARTNERS!$E55="New partner")</f>
        <v>0</v>
      </c>
      <c r="AQ51" s="2" t="b">
        <f>AND(PARTNERS!$D55="Other",PARTNERS!$E55="New partner")</f>
        <v>0</v>
      </c>
      <c r="AR51" s="2" t="b">
        <f>AND(PARTNERS!$D55="Artistic partner",PARTNERS!$E55="Existing partner")</f>
        <v>0</v>
      </c>
      <c r="AS51" s="2" t="b">
        <f>AND(PARTNERS!$D55="Heritage partner",PARTNERS!$E55="Existing partner")</f>
        <v>0</v>
      </c>
      <c r="AT51" s="2" t="b">
        <f>AND(PARTNERS!$D55="Funder",PARTNERS!$E55="Existing partner")</f>
        <v>0</v>
      </c>
      <c r="AU51" s="2" t="b">
        <f>AND(PARTNERS!$D55="Public Service partner",PARTNERS!$E55="Existing partner")</f>
        <v>0</v>
      </c>
      <c r="AV51" s="2" t="b">
        <f>AND(PARTNERS!$D55="Voluntary Sector / Charity partner",PARTNERS!$E55="Existing partner")</f>
        <v>0</v>
      </c>
      <c r="AW51" s="2" t="b">
        <f>AND(PARTNERS!$D55="Education partner",PARTNERS!$E55="Existing partner")</f>
        <v>0</v>
      </c>
      <c r="AX51" s="2" t="b">
        <f>AND(PARTNERS!$D55="Other",PARTNERS!$E55="Existing partner")</f>
        <v>0</v>
      </c>
    </row>
    <row r="52" spans="20:50">
      <c r="T52" s="2" t="b">
        <f>AND(LEFT('EVENT DELIVERY'!B57,2)="HU",OR(LEN('EVENT DELIVERY'!B57)=6,AND(LEN('EVENT DELIVERY'!B57)=7,MID('EVENT DELIVERY'!B57,4,1)=" ")))</f>
        <v>0</v>
      </c>
      <c r="U52" s="2" t="b">
        <f>AND(LEFT('PROJECT DELIVERY TEAM'!B57,2)="HU",OR(LEN('PROJECT DELIVERY TEAM'!B57)=6,AND(LEN('PROJECT DELIVERY TEAM'!B57)=7,MID('PROJECT DELIVERY TEAM'!B57,4,1)=" ")))</f>
        <v>0</v>
      </c>
      <c r="V52" s="2" t="b">
        <f>AND(LEFT('AUDIENCES &amp; PART... - BY TYPE'!B57,2)="HU",OR(LEN('AUDIENCES &amp; PART... - BY TYPE'!B57)=6,AND(LEN('AUDIENCES &amp; PART... - BY TYPE'!B57)=7,MID('AUDIENCES &amp; PART... - BY TYPE'!B57,4,1)=" ")))</f>
        <v>0</v>
      </c>
      <c r="W52" s="2" t="b">
        <f>AND(LEFT(PARTNERS!B56,2)="HU",OR(LEN(PARTNERS!B56)=6,AND(LEN(PARTNERS!B56)=7,MID(PARTNERS!B56,4,1)=" ")),PARTNERS!E56="New partner")</f>
        <v>0</v>
      </c>
      <c r="X52" s="2" t="b">
        <f>AND(LEFT(PARTNERS!B56,2)="HU",OR(LEN(PARTNERS!B56)=6,AND(LEN(PARTNERS!B56)=7,MID(PARTNERS!B56,4,1)=" ")),PARTNERS!E56="Existing partner")</f>
        <v>0</v>
      </c>
      <c r="Y52" s="2" t="b">
        <f>AND(NOT(AND(LEFT(PARTNERS!B56,2)="HU",OR(LEN(PARTNERS!B56)=6,AND(LEN(PARTNERS!B56)=7,MID(PARTNERS!B56,4,1)=" ")))),PARTNERS!E56="New partner")</f>
        <v>0</v>
      </c>
      <c r="Z52" s="2" t="b">
        <f>AND(NOT(AND(LEFT(PARTNERS!B56,2)="HU",OR(LEN(PARTNERS!B56)=6,AND(LEN(PARTNERS!B56)=7,MID(PARTNERS!B56,4,1)=" ")))),PARTNERS!E56="Existing partner")</f>
        <v>0</v>
      </c>
      <c r="AA52" s="2" t="b">
        <f>AND(PARTNERS!$C56="Hull",PARTNERS!$E56="New partner")</f>
        <v>0</v>
      </c>
      <c r="AB52" s="2" t="b">
        <f>AND(PARTNERS!$C56="East Riding of Yorkshire",PARTNERS!$E56="New partner")</f>
        <v>0</v>
      </c>
      <c r="AC52" s="2" t="b">
        <f>AND(PARTNERS!$C56="Elsewhere in Yorkshire &amp; Humber",PARTNERS!$E56="New partner")</f>
        <v>0</v>
      </c>
      <c r="AD52" s="2" t="b">
        <f>AND(PARTNERS!$C56="Elsewhere in the UK",PARTNERS!$E56="New partner")</f>
        <v>0</v>
      </c>
      <c r="AE52" s="2" t="b">
        <f>AND(PARTNERS!$C56="Outside UK",PARTNERS!$E56="New partner")</f>
        <v>0</v>
      </c>
      <c r="AF52" s="2" t="b">
        <f>AND(PARTNERS!$C56="Hull",PARTNERS!$E56="Existing partner")</f>
        <v>0</v>
      </c>
      <c r="AG52" s="2" t="b">
        <f>AND(PARTNERS!$C56="East Riding of Yorkshire",PARTNERS!$E56="Existing partner")</f>
        <v>0</v>
      </c>
      <c r="AH52" s="2" t="b">
        <f>AND(PARTNERS!$C56="Elsewhere in Yorkshire &amp; Humber",PARTNERS!$E56="Existing partner")</f>
        <v>0</v>
      </c>
      <c r="AI52" s="2" t="b">
        <f>AND(PARTNERS!$C56="Elsewhere in the UK",PARTNERS!$E56="Existing partner")</f>
        <v>0</v>
      </c>
      <c r="AJ52" s="2" t="b">
        <f>AND(PARTNERS!$C56="Outside UK",PARTNERS!$E56="Existing partner")</f>
        <v>0</v>
      </c>
      <c r="AK52" s="2" t="b">
        <f>AND(PARTNERS!$D56="Artistic partner",PARTNERS!$E56="New partner")</f>
        <v>0</v>
      </c>
      <c r="AL52" s="2" t="b">
        <f>AND(PARTNERS!$D56="Heritage partner",PARTNERS!$E56="New partner")</f>
        <v>0</v>
      </c>
      <c r="AM52" s="2" t="b">
        <f>AND(PARTNERS!$D56="Funder",PARTNERS!$E56="New partner")</f>
        <v>0</v>
      </c>
      <c r="AN52" s="2" t="b">
        <f>AND(PARTNERS!$D56="Public Service partner",PARTNERS!$E56="New partner")</f>
        <v>0</v>
      </c>
      <c r="AO52" s="2" t="b">
        <f>AND(PARTNERS!$D56="Voluntary Sector / Charity partner",PARTNERS!$E56="New partner")</f>
        <v>0</v>
      </c>
      <c r="AP52" s="2" t="b">
        <f>AND(PARTNERS!$D56="Education partner",PARTNERS!$E56="New partner")</f>
        <v>0</v>
      </c>
      <c r="AQ52" s="2" t="b">
        <f>AND(PARTNERS!$D56="Other",PARTNERS!$E56="New partner")</f>
        <v>0</v>
      </c>
      <c r="AR52" s="2" t="b">
        <f>AND(PARTNERS!$D56="Artistic partner",PARTNERS!$E56="Existing partner")</f>
        <v>0</v>
      </c>
      <c r="AS52" s="2" t="b">
        <f>AND(PARTNERS!$D56="Heritage partner",PARTNERS!$E56="Existing partner")</f>
        <v>0</v>
      </c>
      <c r="AT52" s="2" t="b">
        <f>AND(PARTNERS!$D56="Funder",PARTNERS!$E56="Existing partner")</f>
        <v>0</v>
      </c>
      <c r="AU52" s="2" t="b">
        <f>AND(PARTNERS!$D56="Public Service partner",PARTNERS!$E56="Existing partner")</f>
        <v>0</v>
      </c>
      <c r="AV52" s="2" t="b">
        <f>AND(PARTNERS!$D56="Voluntary Sector / Charity partner",PARTNERS!$E56="Existing partner")</f>
        <v>0</v>
      </c>
      <c r="AW52" s="2" t="b">
        <f>AND(PARTNERS!$D56="Education partner",PARTNERS!$E56="Existing partner")</f>
        <v>0</v>
      </c>
      <c r="AX52" s="2" t="b">
        <f>AND(PARTNERS!$D56="Other",PARTNERS!$E56="Existing partner")</f>
        <v>0</v>
      </c>
    </row>
    <row r="53" spans="20:50">
      <c r="T53" s="2" t="b">
        <f>AND(LEFT('EVENT DELIVERY'!B58,2)="HU",OR(LEN('EVENT DELIVERY'!B58)=6,AND(LEN('EVENT DELIVERY'!B58)=7,MID('EVENT DELIVERY'!B58,4,1)=" ")))</f>
        <v>0</v>
      </c>
      <c r="U53" s="2" t="b">
        <f>AND(LEFT('PROJECT DELIVERY TEAM'!B58,2)="HU",OR(LEN('PROJECT DELIVERY TEAM'!B58)=6,AND(LEN('PROJECT DELIVERY TEAM'!B58)=7,MID('PROJECT DELIVERY TEAM'!B58,4,1)=" ")))</f>
        <v>0</v>
      </c>
      <c r="V53" s="2" t="b">
        <f>AND(LEFT('AUDIENCES &amp; PART... - BY TYPE'!B58,2)="HU",OR(LEN('AUDIENCES &amp; PART... - BY TYPE'!B58)=6,AND(LEN('AUDIENCES &amp; PART... - BY TYPE'!B58)=7,MID('AUDIENCES &amp; PART... - BY TYPE'!B58,4,1)=" ")))</f>
        <v>0</v>
      </c>
      <c r="W53" s="2" t="b">
        <f>AND(LEFT(PARTNERS!B57,2)="HU",OR(LEN(PARTNERS!B57)=6,AND(LEN(PARTNERS!B57)=7,MID(PARTNERS!B57,4,1)=" ")),PARTNERS!E57="New partner")</f>
        <v>0</v>
      </c>
      <c r="X53" s="2" t="b">
        <f>AND(LEFT(PARTNERS!B57,2)="HU",OR(LEN(PARTNERS!B57)=6,AND(LEN(PARTNERS!B57)=7,MID(PARTNERS!B57,4,1)=" ")),PARTNERS!E57="Existing partner")</f>
        <v>0</v>
      </c>
      <c r="Y53" s="2" t="b">
        <f>AND(NOT(AND(LEFT(PARTNERS!B57,2)="HU",OR(LEN(PARTNERS!B57)=6,AND(LEN(PARTNERS!B57)=7,MID(PARTNERS!B57,4,1)=" ")))),PARTNERS!E57="New partner")</f>
        <v>0</v>
      </c>
      <c r="Z53" s="2" t="b">
        <f>AND(NOT(AND(LEFT(PARTNERS!B57,2)="HU",OR(LEN(PARTNERS!B57)=6,AND(LEN(PARTNERS!B57)=7,MID(PARTNERS!B57,4,1)=" ")))),PARTNERS!E57="Existing partner")</f>
        <v>0</v>
      </c>
      <c r="AA53" s="2" t="b">
        <f>AND(PARTNERS!$C57="Hull",PARTNERS!$E57="New partner")</f>
        <v>0</v>
      </c>
      <c r="AB53" s="2" t="b">
        <f>AND(PARTNERS!$C57="East Riding of Yorkshire",PARTNERS!$E57="New partner")</f>
        <v>0</v>
      </c>
      <c r="AC53" s="2" t="b">
        <f>AND(PARTNERS!$C57="Elsewhere in Yorkshire &amp; Humber",PARTNERS!$E57="New partner")</f>
        <v>0</v>
      </c>
      <c r="AD53" s="2" t="b">
        <f>AND(PARTNERS!$C57="Elsewhere in the UK",PARTNERS!$E57="New partner")</f>
        <v>0</v>
      </c>
      <c r="AE53" s="2" t="b">
        <f>AND(PARTNERS!$C57="Outside UK",PARTNERS!$E57="New partner")</f>
        <v>0</v>
      </c>
      <c r="AF53" s="2" t="b">
        <f>AND(PARTNERS!$C57="Hull",PARTNERS!$E57="Existing partner")</f>
        <v>0</v>
      </c>
      <c r="AG53" s="2" t="b">
        <f>AND(PARTNERS!$C57="East Riding of Yorkshire",PARTNERS!$E57="Existing partner")</f>
        <v>0</v>
      </c>
      <c r="AH53" s="2" t="b">
        <f>AND(PARTNERS!$C57="Elsewhere in Yorkshire &amp; Humber",PARTNERS!$E57="Existing partner")</f>
        <v>0</v>
      </c>
      <c r="AI53" s="2" t="b">
        <f>AND(PARTNERS!$C57="Elsewhere in the UK",PARTNERS!$E57="Existing partner")</f>
        <v>0</v>
      </c>
      <c r="AJ53" s="2" t="b">
        <f>AND(PARTNERS!$C57="Outside UK",PARTNERS!$E57="Existing partner")</f>
        <v>0</v>
      </c>
      <c r="AK53" s="2" t="b">
        <f>AND(PARTNERS!$D57="Artistic partner",PARTNERS!$E57="New partner")</f>
        <v>0</v>
      </c>
      <c r="AL53" s="2" t="b">
        <f>AND(PARTNERS!$D57="Heritage partner",PARTNERS!$E57="New partner")</f>
        <v>0</v>
      </c>
      <c r="AM53" s="2" t="b">
        <f>AND(PARTNERS!$D57="Funder",PARTNERS!$E57="New partner")</f>
        <v>0</v>
      </c>
      <c r="AN53" s="2" t="b">
        <f>AND(PARTNERS!$D57="Public Service partner",PARTNERS!$E57="New partner")</f>
        <v>0</v>
      </c>
      <c r="AO53" s="2" t="b">
        <f>AND(PARTNERS!$D57="Voluntary Sector / Charity partner",PARTNERS!$E57="New partner")</f>
        <v>0</v>
      </c>
      <c r="AP53" s="2" t="b">
        <f>AND(PARTNERS!$D57="Education partner",PARTNERS!$E57="New partner")</f>
        <v>0</v>
      </c>
      <c r="AQ53" s="2" t="b">
        <f>AND(PARTNERS!$D57="Other",PARTNERS!$E57="New partner")</f>
        <v>0</v>
      </c>
      <c r="AR53" s="2" t="b">
        <f>AND(PARTNERS!$D57="Artistic partner",PARTNERS!$E57="Existing partner")</f>
        <v>0</v>
      </c>
      <c r="AS53" s="2" t="b">
        <f>AND(PARTNERS!$D57="Heritage partner",PARTNERS!$E57="Existing partner")</f>
        <v>0</v>
      </c>
      <c r="AT53" s="2" t="b">
        <f>AND(PARTNERS!$D57="Funder",PARTNERS!$E57="Existing partner")</f>
        <v>0</v>
      </c>
      <c r="AU53" s="2" t="b">
        <f>AND(PARTNERS!$D57="Public Service partner",PARTNERS!$E57="Existing partner")</f>
        <v>0</v>
      </c>
      <c r="AV53" s="2" t="b">
        <f>AND(PARTNERS!$D57="Voluntary Sector / Charity partner",PARTNERS!$E57="Existing partner")</f>
        <v>0</v>
      </c>
      <c r="AW53" s="2" t="b">
        <f>AND(PARTNERS!$D57="Education partner",PARTNERS!$E57="Existing partner")</f>
        <v>0</v>
      </c>
      <c r="AX53" s="2" t="b">
        <f>AND(PARTNERS!$D57="Other",PARTNERS!$E57="Existing partner")</f>
        <v>0</v>
      </c>
    </row>
    <row r="54" spans="20:50">
      <c r="T54" s="2" t="b">
        <f>AND(LEFT('EVENT DELIVERY'!B59,2)="HU",OR(LEN('EVENT DELIVERY'!B59)=6,AND(LEN('EVENT DELIVERY'!B59)=7,MID('EVENT DELIVERY'!B59,4,1)=" ")))</f>
        <v>0</v>
      </c>
      <c r="U54" s="2" t="b">
        <f>AND(LEFT('PROJECT DELIVERY TEAM'!B59,2)="HU",OR(LEN('PROJECT DELIVERY TEAM'!B59)=6,AND(LEN('PROJECT DELIVERY TEAM'!B59)=7,MID('PROJECT DELIVERY TEAM'!B59,4,1)=" ")))</f>
        <v>0</v>
      </c>
      <c r="V54" s="2" t="b">
        <f>AND(LEFT('AUDIENCES &amp; PART... - BY TYPE'!B59,2)="HU",OR(LEN('AUDIENCES &amp; PART... - BY TYPE'!B59)=6,AND(LEN('AUDIENCES &amp; PART... - BY TYPE'!B59)=7,MID('AUDIENCES &amp; PART... - BY TYPE'!B59,4,1)=" ")))</f>
        <v>0</v>
      </c>
      <c r="W54" s="2" t="b">
        <f>AND(LEFT(PARTNERS!B58,2)="HU",OR(LEN(PARTNERS!B58)=6,AND(LEN(PARTNERS!B58)=7,MID(PARTNERS!B58,4,1)=" ")),PARTNERS!E58="New partner")</f>
        <v>0</v>
      </c>
      <c r="X54" s="2" t="b">
        <f>AND(LEFT(PARTNERS!B58,2)="HU",OR(LEN(PARTNERS!B58)=6,AND(LEN(PARTNERS!B58)=7,MID(PARTNERS!B58,4,1)=" ")),PARTNERS!E58="Existing partner")</f>
        <v>0</v>
      </c>
      <c r="Y54" s="2" t="b">
        <f>AND(NOT(AND(LEFT(PARTNERS!B58,2)="HU",OR(LEN(PARTNERS!B58)=6,AND(LEN(PARTNERS!B58)=7,MID(PARTNERS!B58,4,1)=" ")))),PARTNERS!E58="New partner")</f>
        <v>0</v>
      </c>
      <c r="Z54" s="2" t="b">
        <f>AND(NOT(AND(LEFT(PARTNERS!B58,2)="HU",OR(LEN(PARTNERS!B58)=6,AND(LEN(PARTNERS!B58)=7,MID(PARTNERS!B58,4,1)=" ")))),PARTNERS!E58="Existing partner")</f>
        <v>0</v>
      </c>
      <c r="AA54" s="2" t="b">
        <f>AND(PARTNERS!$C58="Hull",PARTNERS!$E58="New partner")</f>
        <v>0</v>
      </c>
      <c r="AB54" s="2" t="b">
        <f>AND(PARTNERS!$C58="East Riding of Yorkshire",PARTNERS!$E58="New partner")</f>
        <v>0</v>
      </c>
      <c r="AC54" s="2" t="b">
        <f>AND(PARTNERS!$C58="Elsewhere in Yorkshire &amp; Humber",PARTNERS!$E58="New partner")</f>
        <v>0</v>
      </c>
      <c r="AD54" s="2" t="b">
        <f>AND(PARTNERS!$C58="Elsewhere in the UK",PARTNERS!$E58="New partner")</f>
        <v>0</v>
      </c>
      <c r="AE54" s="2" t="b">
        <f>AND(PARTNERS!$C58="Outside UK",PARTNERS!$E58="New partner")</f>
        <v>0</v>
      </c>
      <c r="AF54" s="2" t="b">
        <f>AND(PARTNERS!$C58="Hull",PARTNERS!$E58="Existing partner")</f>
        <v>0</v>
      </c>
      <c r="AG54" s="2" t="b">
        <f>AND(PARTNERS!$C58="East Riding of Yorkshire",PARTNERS!$E58="Existing partner")</f>
        <v>0</v>
      </c>
      <c r="AH54" s="2" t="b">
        <f>AND(PARTNERS!$C58="Elsewhere in Yorkshire &amp; Humber",PARTNERS!$E58="Existing partner")</f>
        <v>0</v>
      </c>
      <c r="AI54" s="2" t="b">
        <f>AND(PARTNERS!$C58="Elsewhere in the UK",PARTNERS!$E58="Existing partner")</f>
        <v>0</v>
      </c>
      <c r="AJ54" s="2" t="b">
        <f>AND(PARTNERS!$C58="Outside UK",PARTNERS!$E58="Existing partner")</f>
        <v>0</v>
      </c>
      <c r="AK54" s="2" t="b">
        <f>AND(PARTNERS!$D58="Artistic partner",PARTNERS!$E58="New partner")</f>
        <v>0</v>
      </c>
      <c r="AL54" s="2" t="b">
        <f>AND(PARTNERS!$D58="Heritage partner",PARTNERS!$E58="New partner")</f>
        <v>0</v>
      </c>
      <c r="AM54" s="2" t="b">
        <f>AND(PARTNERS!$D58="Funder",PARTNERS!$E58="New partner")</f>
        <v>0</v>
      </c>
      <c r="AN54" s="2" t="b">
        <f>AND(PARTNERS!$D58="Public Service partner",PARTNERS!$E58="New partner")</f>
        <v>0</v>
      </c>
      <c r="AO54" s="2" t="b">
        <f>AND(PARTNERS!$D58="Voluntary Sector / Charity partner",PARTNERS!$E58="New partner")</f>
        <v>0</v>
      </c>
      <c r="AP54" s="2" t="b">
        <f>AND(PARTNERS!$D58="Education partner",PARTNERS!$E58="New partner")</f>
        <v>0</v>
      </c>
      <c r="AQ54" s="2" t="b">
        <f>AND(PARTNERS!$D58="Other",PARTNERS!$E58="New partner")</f>
        <v>0</v>
      </c>
      <c r="AR54" s="2" t="b">
        <f>AND(PARTNERS!$D58="Artistic partner",PARTNERS!$E58="Existing partner")</f>
        <v>0</v>
      </c>
      <c r="AS54" s="2" t="b">
        <f>AND(PARTNERS!$D58="Heritage partner",PARTNERS!$E58="Existing partner")</f>
        <v>0</v>
      </c>
      <c r="AT54" s="2" t="b">
        <f>AND(PARTNERS!$D58="Funder",PARTNERS!$E58="Existing partner")</f>
        <v>0</v>
      </c>
      <c r="AU54" s="2" t="b">
        <f>AND(PARTNERS!$D58="Public Service partner",PARTNERS!$E58="Existing partner")</f>
        <v>0</v>
      </c>
      <c r="AV54" s="2" t="b">
        <f>AND(PARTNERS!$D58="Voluntary Sector / Charity partner",PARTNERS!$E58="Existing partner")</f>
        <v>0</v>
      </c>
      <c r="AW54" s="2" t="b">
        <f>AND(PARTNERS!$D58="Education partner",PARTNERS!$E58="Existing partner")</f>
        <v>0</v>
      </c>
      <c r="AX54" s="2" t="b">
        <f>AND(PARTNERS!$D58="Other",PARTNERS!$E58="Existing partner")</f>
        <v>0</v>
      </c>
    </row>
    <row r="55" spans="20:50">
      <c r="T55" s="2" t="b">
        <f>AND(LEFT('EVENT DELIVERY'!B60,2)="HU",OR(LEN('EVENT DELIVERY'!B60)=6,AND(LEN('EVENT DELIVERY'!B60)=7,MID('EVENT DELIVERY'!B60,4,1)=" ")))</f>
        <v>0</v>
      </c>
      <c r="U55" s="2" t="b">
        <f>AND(LEFT('PROJECT DELIVERY TEAM'!B60,2)="HU",OR(LEN('PROJECT DELIVERY TEAM'!B60)=6,AND(LEN('PROJECT DELIVERY TEAM'!B60)=7,MID('PROJECT DELIVERY TEAM'!B60,4,1)=" ")))</f>
        <v>0</v>
      </c>
      <c r="V55" s="2" t="b">
        <f>AND(LEFT('AUDIENCES &amp; PART... - BY TYPE'!B60,2)="HU",OR(LEN('AUDIENCES &amp; PART... - BY TYPE'!B60)=6,AND(LEN('AUDIENCES &amp; PART... - BY TYPE'!B60)=7,MID('AUDIENCES &amp; PART... - BY TYPE'!B60,4,1)=" ")))</f>
        <v>0</v>
      </c>
      <c r="W55" s="2" t="b">
        <f>AND(LEFT(PARTNERS!B59,2)="HU",OR(LEN(PARTNERS!B59)=6,AND(LEN(PARTNERS!B59)=7,MID(PARTNERS!B59,4,1)=" ")),PARTNERS!E59="New partner")</f>
        <v>0</v>
      </c>
      <c r="X55" s="2" t="b">
        <f>AND(LEFT(PARTNERS!B59,2)="HU",OR(LEN(PARTNERS!B59)=6,AND(LEN(PARTNERS!B59)=7,MID(PARTNERS!B59,4,1)=" ")),PARTNERS!E59="Existing partner")</f>
        <v>0</v>
      </c>
      <c r="Y55" s="2" t="b">
        <f>AND(NOT(AND(LEFT(PARTNERS!B59,2)="HU",OR(LEN(PARTNERS!B59)=6,AND(LEN(PARTNERS!B59)=7,MID(PARTNERS!B59,4,1)=" ")))),PARTNERS!E59="New partner")</f>
        <v>0</v>
      </c>
      <c r="Z55" s="2" t="b">
        <f>AND(NOT(AND(LEFT(PARTNERS!B59,2)="HU",OR(LEN(PARTNERS!B59)=6,AND(LEN(PARTNERS!B59)=7,MID(PARTNERS!B59,4,1)=" ")))),PARTNERS!E59="Existing partner")</f>
        <v>0</v>
      </c>
      <c r="AA55" s="2" t="b">
        <f>AND(PARTNERS!$C59="Hull",PARTNERS!$E59="New partner")</f>
        <v>0</v>
      </c>
      <c r="AB55" s="2" t="b">
        <f>AND(PARTNERS!$C59="East Riding of Yorkshire",PARTNERS!$E59="New partner")</f>
        <v>0</v>
      </c>
      <c r="AC55" s="2" t="b">
        <f>AND(PARTNERS!$C59="Elsewhere in Yorkshire &amp; Humber",PARTNERS!$E59="New partner")</f>
        <v>0</v>
      </c>
      <c r="AD55" s="2" t="b">
        <f>AND(PARTNERS!$C59="Elsewhere in the UK",PARTNERS!$E59="New partner")</f>
        <v>0</v>
      </c>
      <c r="AE55" s="2" t="b">
        <f>AND(PARTNERS!$C59="Outside UK",PARTNERS!$E59="New partner")</f>
        <v>0</v>
      </c>
      <c r="AF55" s="2" t="b">
        <f>AND(PARTNERS!$C59="Hull",PARTNERS!$E59="Existing partner")</f>
        <v>0</v>
      </c>
      <c r="AG55" s="2" t="b">
        <f>AND(PARTNERS!$C59="East Riding of Yorkshire",PARTNERS!$E59="Existing partner")</f>
        <v>0</v>
      </c>
      <c r="AH55" s="2" t="b">
        <f>AND(PARTNERS!$C59="Elsewhere in Yorkshire &amp; Humber",PARTNERS!$E59="Existing partner")</f>
        <v>0</v>
      </c>
      <c r="AI55" s="2" t="b">
        <f>AND(PARTNERS!$C59="Elsewhere in the UK",PARTNERS!$E59="Existing partner")</f>
        <v>0</v>
      </c>
      <c r="AJ55" s="2" t="b">
        <f>AND(PARTNERS!$C59="Outside UK",PARTNERS!$E59="Existing partner")</f>
        <v>0</v>
      </c>
      <c r="AK55" s="2" t="b">
        <f>AND(PARTNERS!$D59="Artistic partner",PARTNERS!$E59="New partner")</f>
        <v>0</v>
      </c>
      <c r="AL55" s="2" t="b">
        <f>AND(PARTNERS!$D59="Heritage partner",PARTNERS!$E59="New partner")</f>
        <v>0</v>
      </c>
      <c r="AM55" s="2" t="b">
        <f>AND(PARTNERS!$D59="Funder",PARTNERS!$E59="New partner")</f>
        <v>0</v>
      </c>
      <c r="AN55" s="2" t="b">
        <f>AND(PARTNERS!$D59="Public Service partner",PARTNERS!$E59="New partner")</f>
        <v>0</v>
      </c>
      <c r="AO55" s="2" t="b">
        <f>AND(PARTNERS!$D59="Voluntary Sector / Charity partner",PARTNERS!$E59="New partner")</f>
        <v>0</v>
      </c>
      <c r="AP55" s="2" t="b">
        <f>AND(PARTNERS!$D59="Education partner",PARTNERS!$E59="New partner")</f>
        <v>0</v>
      </c>
      <c r="AQ55" s="2" t="b">
        <f>AND(PARTNERS!$D59="Other",PARTNERS!$E59="New partner")</f>
        <v>0</v>
      </c>
      <c r="AR55" s="2" t="b">
        <f>AND(PARTNERS!$D59="Artistic partner",PARTNERS!$E59="Existing partner")</f>
        <v>0</v>
      </c>
      <c r="AS55" s="2" t="b">
        <f>AND(PARTNERS!$D59="Heritage partner",PARTNERS!$E59="Existing partner")</f>
        <v>0</v>
      </c>
      <c r="AT55" s="2" t="b">
        <f>AND(PARTNERS!$D59="Funder",PARTNERS!$E59="Existing partner")</f>
        <v>0</v>
      </c>
      <c r="AU55" s="2" t="b">
        <f>AND(PARTNERS!$D59="Public Service partner",PARTNERS!$E59="Existing partner")</f>
        <v>0</v>
      </c>
      <c r="AV55" s="2" t="b">
        <f>AND(PARTNERS!$D59="Voluntary Sector / Charity partner",PARTNERS!$E59="Existing partner")</f>
        <v>0</v>
      </c>
      <c r="AW55" s="2" t="b">
        <f>AND(PARTNERS!$D59="Education partner",PARTNERS!$E59="Existing partner")</f>
        <v>0</v>
      </c>
      <c r="AX55" s="2" t="b">
        <f>AND(PARTNERS!$D59="Other",PARTNERS!$E59="Existing partner")</f>
        <v>0</v>
      </c>
    </row>
    <row r="56" spans="20:50">
      <c r="T56" s="2" t="b">
        <f>AND(LEFT('EVENT DELIVERY'!B61,2)="HU",OR(LEN('EVENT DELIVERY'!B61)=6,AND(LEN('EVENT DELIVERY'!B61)=7,MID('EVENT DELIVERY'!B61,4,1)=" ")))</f>
        <v>0</v>
      </c>
      <c r="U56" s="2" t="b">
        <f>AND(LEFT('PROJECT DELIVERY TEAM'!B61,2)="HU",OR(LEN('PROJECT DELIVERY TEAM'!B61)=6,AND(LEN('PROJECT DELIVERY TEAM'!B61)=7,MID('PROJECT DELIVERY TEAM'!B61,4,1)=" ")))</f>
        <v>0</v>
      </c>
      <c r="V56" s="2" t="b">
        <f>AND(LEFT('AUDIENCES &amp; PART... - BY TYPE'!B61,2)="HU",OR(LEN('AUDIENCES &amp; PART... - BY TYPE'!B61)=6,AND(LEN('AUDIENCES &amp; PART... - BY TYPE'!B61)=7,MID('AUDIENCES &amp; PART... - BY TYPE'!B61,4,1)=" ")))</f>
        <v>0</v>
      </c>
      <c r="W56" s="2" t="b">
        <f>AND(LEFT(PARTNERS!B60,2)="HU",OR(LEN(PARTNERS!B60)=6,AND(LEN(PARTNERS!B60)=7,MID(PARTNERS!B60,4,1)=" ")),PARTNERS!E60="New partner")</f>
        <v>0</v>
      </c>
      <c r="X56" s="2" t="b">
        <f>AND(LEFT(PARTNERS!B60,2)="HU",OR(LEN(PARTNERS!B60)=6,AND(LEN(PARTNERS!B60)=7,MID(PARTNERS!B60,4,1)=" ")),PARTNERS!E60="Existing partner")</f>
        <v>0</v>
      </c>
      <c r="Y56" s="2" t="b">
        <f>AND(NOT(AND(LEFT(PARTNERS!B60,2)="HU",OR(LEN(PARTNERS!B60)=6,AND(LEN(PARTNERS!B60)=7,MID(PARTNERS!B60,4,1)=" ")))),PARTNERS!E60="New partner")</f>
        <v>0</v>
      </c>
      <c r="Z56" s="2" t="b">
        <f>AND(NOT(AND(LEFT(PARTNERS!B60,2)="HU",OR(LEN(PARTNERS!B60)=6,AND(LEN(PARTNERS!B60)=7,MID(PARTNERS!B60,4,1)=" ")))),PARTNERS!E60="Existing partner")</f>
        <v>0</v>
      </c>
      <c r="AA56" s="2" t="b">
        <f>AND(PARTNERS!$C60="Hull",PARTNERS!$E60="New partner")</f>
        <v>0</v>
      </c>
      <c r="AB56" s="2" t="b">
        <f>AND(PARTNERS!$C60="East Riding of Yorkshire",PARTNERS!$E60="New partner")</f>
        <v>0</v>
      </c>
      <c r="AC56" s="2" t="b">
        <f>AND(PARTNERS!$C60="Elsewhere in Yorkshire &amp; Humber",PARTNERS!$E60="New partner")</f>
        <v>0</v>
      </c>
      <c r="AD56" s="2" t="b">
        <f>AND(PARTNERS!$C60="Elsewhere in the UK",PARTNERS!$E60="New partner")</f>
        <v>0</v>
      </c>
      <c r="AE56" s="2" t="b">
        <f>AND(PARTNERS!$C60="Outside UK",PARTNERS!$E60="New partner")</f>
        <v>0</v>
      </c>
      <c r="AF56" s="2" t="b">
        <f>AND(PARTNERS!$C60="Hull",PARTNERS!$E60="Existing partner")</f>
        <v>0</v>
      </c>
      <c r="AG56" s="2" t="b">
        <f>AND(PARTNERS!$C60="East Riding of Yorkshire",PARTNERS!$E60="Existing partner")</f>
        <v>0</v>
      </c>
      <c r="AH56" s="2" t="b">
        <f>AND(PARTNERS!$C60="Elsewhere in Yorkshire &amp; Humber",PARTNERS!$E60="Existing partner")</f>
        <v>0</v>
      </c>
      <c r="AI56" s="2" t="b">
        <f>AND(PARTNERS!$C60="Elsewhere in the UK",PARTNERS!$E60="Existing partner")</f>
        <v>0</v>
      </c>
      <c r="AJ56" s="2" t="b">
        <f>AND(PARTNERS!$C60="Outside UK",PARTNERS!$E60="Existing partner")</f>
        <v>0</v>
      </c>
      <c r="AK56" s="2" t="b">
        <f>AND(PARTNERS!$D60="Artistic partner",PARTNERS!$E60="New partner")</f>
        <v>0</v>
      </c>
      <c r="AL56" s="2" t="b">
        <f>AND(PARTNERS!$D60="Heritage partner",PARTNERS!$E60="New partner")</f>
        <v>0</v>
      </c>
      <c r="AM56" s="2" t="b">
        <f>AND(PARTNERS!$D60="Funder",PARTNERS!$E60="New partner")</f>
        <v>0</v>
      </c>
      <c r="AN56" s="2" t="b">
        <f>AND(PARTNERS!$D60="Public Service partner",PARTNERS!$E60="New partner")</f>
        <v>0</v>
      </c>
      <c r="AO56" s="2" t="b">
        <f>AND(PARTNERS!$D60="Voluntary Sector / Charity partner",PARTNERS!$E60="New partner")</f>
        <v>0</v>
      </c>
      <c r="AP56" s="2" t="b">
        <f>AND(PARTNERS!$D60="Education partner",PARTNERS!$E60="New partner")</f>
        <v>0</v>
      </c>
      <c r="AQ56" s="2" t="b">
        <f>AND(PARTNERS!$D60="Other",PARTNERS!$E60="New partner")</f>
        <v>0</v>
      </c>
      <c r="AR56" s="2" t="b">
        <f>AND(PARTNERS!$D60="Artistic partner",PARTNERS!$E60="Existing partner")</f>
        <v>0</v>
      </c>
      <c r="AS56" s="2" t="b">
        <f>AND(PARTNERS!$D60="Heritage partner",PARTNERS!$E60="Existing partner")</f>
        <v>0</v>
      </c>
      <c r="AT56" s="2" t="b">
        <f>AND(PARTNERS!$D60="Funder",PARTNERS!$E60="Existing partner")</f>
        <v>0</v>
      </c>
      <c r="AU56" s="2" t="b">
        <f>AND(PARTNERS!$D60="Public Service partner",PARTNERS!$E60="Existing partner")</f>
        <v>0</v>
      </c>
      <c r="AV56" s="2" t="b">
        <f>AND(PARTNERS!$D60="Voluntary Sector / Charity partner",PARTNERS!$E60="Existing partner")</f>
        <v>0</v>
      </c>
      <c r="AW56" s="2" t="b">
        <f>AND(PARTNERS!$D60="Education partner",PARTNERS!$E60="Existing partner")</f>
        <v>0</v>
      </c>
      <c r="AX56" s="2" t="b">
        <f>AND(PARTNERS!$D60="Other",PARTNERS!$E60="Existing partner")</f>
        <v>0</v>
      </c>
    </row>
    <row r="57" spans="20:50">
      <c r="T57" s="2" t="b">
        <f>AND(LEFT('EVENT DELIVERY'!B62,2)="HU",OR(LEN('EVENT DELIVERY'!B62)=6,AND(LEN('EVENT DELIVERY'!B62)=7,MID('EVENT DELIVERY'!B62,4,1)=" ")))</f>
        <v>0</v>
      </c>
      <c r="U57" s="2" t="b">
        <f>AND(LEFT('PROJECT DELIVERY TEAM'!B62,2)="HU",OR(LEN('PROJECT DELIVERY TEAM'!B62)=6,AND(LEN('PROJECT DELIVERY TEAM'!B62)=7,MID('PROJECT DELIVERY TEAM'!B62,4,1)=" ")))</f>
        <v>0</v>
      </c>
      <c r="V57" s="2" t="b">
        <f>AND(LEFT('AUDIENCES &amp; PART... - BY TYPE'!B62,2)="HU",OR(LEN('AUDIENCES &amp; PART... - BY TYPE'!B62)=6,AND(LEN('AUDIENCES &amp; PART... - BY TYPE'!B62)=7,MID('AUDIENCES &amp; PART... - BY TYPE'!B62,4,1)=" ")))</f>
        <v>0</v>
      </c>
      <c r="W57" s="2" t="b">
        <f>AND(LEFT(PARTNERS!B61,2)="HU",OR(LEN(PARTNERS!B61)=6,AND(LEN(PARTNERS!B61)=7,MID(PARTNERS!B61,4,1)=" ")),PARTNERS!E61="New partner")</f>
        <v>0</v>
      </c>
      <c r="X57" s="2" t="b">
        <f>AND(LEFT(PARTNERS!B61,2)="HU",OR(LEN(PARTNERS!B61)=6,AND(LEN(PARTNERS!B61)=7,MID(PARTNERS!B61,4,1)=" ")),PARTNERS!E61="Existing partner")</f>
        <v>0</v>
      </c>
      <c r="Y57" s="2" t="b">
        <f>AND(NOT(AND(LEFT(PARTNERS!B61,2)="HU",OR(LEN(PARTNERS!B61)=6,AND(LEN(PARTNERS!B61)=7,MID(PARTNERS!B61,4,1)=" ")))),PARTNERS!E61="New partner")</f>
        <v>0</v>
      </c>
      <c r="Z57" s="2" t="b">
        <f>AND(NOT(AND(LEFT(PARTNERS!B61,2)="HU",OR(LEN(PARTNERS!B61)=6,AND(LEN(PARTNERS!B61)=7,MID(PARTNERS!B61,4,1)=" ")))),PARTNERS!E61="Existing partner")</f>
        <v>0</v>
      </c>
      <c r="AA57" s="2" t="b">
        <f>AND(PARTNERS!$C61="Hull",PARTNERS!$E61="New partner")</f>
        <v>0</v>
      </c>
      <c r="AB57" s="2" t="b">
        <f>AND(PARTNERS!$C61="East Riding of Yorkshire",PARTNERS!$E61="New partner")</f>
        <v>0</v>
      </c>
      <c r="AC57" s="2" t="b">
        <f>AND(PARTNERS!$C61="Elsewhere in Yorkshire &amp; Humber",PARTNERS!$E61="New partner")</f>
        <v>0</v>
      </c>
      <c r="AD57" s="2" t="b">
        <f>AND(PARTNERS!$C61="Elsewhere in the UK",PARTNERS!$E61="New partner")</f>
        <v>0</v>
      </c>
      <c r="AE57" s="2" t="b">
        <f>AND(PARTNERS!$C61="Outside UK",PARTNERS!$E61="New partner")</f>
        <v>0</v>
      </c>
      <c r="AF57" s="2" t="b">
        <f>AND(PARTNERS!$C61="Hull",PARTNERS!$E61="Existing partner")</f>
        <v>0</v>
      </c>
      <c r="AG57" s="2" t="b">
        <f>AND(PARTNERS!$C61="East Riding of Yorkshire",PARTNERS!$E61="Existing partner")</f>
        <v>0</v>
      </c>
      <c r="AH57" s="2" t="b">
        <f>AND(PARTNERS!$C61="Elsewhere in Yorkshire &amp; Humber",PARTNERS!$E61="Existing partner")</f>
        <v>0</v>
      </c>
      <c r="AI57" s="2" t="b">
        <f>AND(PARTNERS!$C61="Elsewhere in the UK",PARTNERS!$E61="Existing partner")</f>
        <v>0</v>
      </c>
      <c r="AJ57" s="2" t="b">
        <f>AND(PARTNERS!$C61="Outside UK",PARTNERS!$E61="Existing partner")</f>
        <v>0</v>
      </c>
      <c r="AK57" s="2" t="b">
        <f>AND(PARTNERS!$D61="Artistic partner",PARTNERS!$E61="New partner")</f>
        <v>0</v>
      </c>
      <c r="AL57" s="2" t="b">
        <f>AND(PARTNERS!$D61="Heritage partner",PARTNERS!$E61="New partner")</f>
        <v>0</v>
      </c>
      <c r="AM57" s="2" t="b">
        <f>AND(PARTNERS!$D61="Funder",PARTNERS!$E61="New partner")</f>
        <v>0</v>
      </c>
      <c r="AN57" s="2" t="b">
        <f>AND(PARTNERS!$D61="Public Service partner",PARTNERS!$E61="New partner")</f>
        <v>0</v>
      </c>
      <c r="AO57" s="2" t="b">
        <f>AND(PARTNERS!$D61="Voluntary Sector / Charity partner",PARTNERS!$E61="New partner")</f>
        <v>0</v>
      </c>
      <c r="AP57" s="2" t="b">
        <f>AND(PARTNERS!$D61="Education partner",PARTNERS!$E61="New partner")</f>
        <v>0</v>
      </c>
      <c r="AQ57" s="2" t="b">
        <f>AND(PARTNERS!$D61="Other",PARTNERS!$E61="New partner")</f>
        <v>0</v>
      </c>
      <c r="AR57" s="2" t="b">
        <f>AND(PARTNERS!$D61="Artistic partner",PARTNERS!$E61="Existing partner")</f>
        <v>0</v>
      </c>
      <c r="AS57" s="2" t="b">
        <f>AND(PARTNERS!$D61="Heritage partner",PARTNERS!$E61="Existing partner")</f>
        <v>0</v>
      </c>
      <c r="AT57" s="2" t="b">
        <f>AND(PARTNERS!$D61="Funder",PARTNERS!$E61="Existing partner")</f>
        <v>0</v>
      </c>
      <c r="AU57" s="2" t="b">
        <f>AND(PARTNERS!$D61="Public Service partner",PARTNERS!$E61="Existing partner")</f>
        <v>0</v>
      </c>
      <c r="AV57" s="2" t="b">
        <f>AND(PARTNERS!$D61="Voluntary Sector / Charity partner",PARTNERS!$E61="Existing partner")</f>
        <v>0</v>
      </c>
      <c r="AW57" s="2" t="b">
        <f>AND(PARTNERS!$D61="Education partner",PARTNERS!$E61="Existing partner")</f>
        <v>0</v>
      </c>
      <c r="AX57" s="2" t="b">
        <f>AND(PARTNERS!$D61="Other",PARTNERS!$E61="Existing partner")</f>
        <v>0</v>
      </c>
    </row>
    <row r="58" spans="20:50">
      <c r="T58" s="2" t="b">
        <f>AND(LEFT('EVENT DELIVERY'!B63,2)="HU",OR(LEN('EVENT DELIVERY'!B63)=6,AND(LEN('EVENT DELIVERY'!B63)=7,MID('EVENT DELIVERY'!B63,4,1)=" ")))</f>
        <v>0</v>
      </c>
      <c r="U58" s="2" t="b">
        <f>AND(LEFT('PROJECT DELIVERY TEAM'!B63,2)="HU",OR(LEN('PROJECT DELIVERY TEAM'!B63)=6,AND(LEN('PROJECT DELIVERY TEAM'!B63)=7,MID('PROJECT DELIVERY TEAM'!B63,4,1)=" ")))</f>
        <v>0</v>
      </c>
      <c r="V58" s="2" t="b">
        <f>AND(LEFT('AUDIENCES &amp; PART... - BY TYPE'!B63,2)="HU",OR(LEN('AUDIENCES &amp; PART... - BY TYPE'!B63)=6,AND(LEN('AUDIENCES &amp; PART... - BY TYPE'!B63)=7,MID('AUDIENCES &amp; PART... - BY TYPE'!B63,4,1)=" ")))</f>
        <v>0</v>
      </c>
      <c r="W58" s="2" t="b">
        <f>AND(LEFT(PARTNERS!B62,2)="HU",OR(LEN(PARTNERS!B62)=6,AND(LEN(PARTNERS!B62)=7,MID(PARTNERS!B62,4,1)=" ")),PARTNERS!E62="New partner")</f>
        <v>0</v>
      </c>
      <c r="X58" s="2" t="b">
        <f>AND(LEFT(PARTNERS!B62,2)="HU",OR(LEN(PARTNERS!B62)=6,AND(LEN(PARTNERS!B62)=7,MID(PARTNERS!B62,4,1)=" ")),PARTNERS!E62="Existing partner")</f>
        <v>0</v>
      </c>
      <c r="Y58" s="2" t="b">
        <f>AND(NOT(AND(LEFT(PARTNERS!B62,2)="HU",OR(LEN(PARTNERS!B62)=6,AND(LEN(PARTNERS!B62)=7,MID(PARTNERS!B62,4,1)=" ")))),PARTNERS!E62="New partner")</f>
        <v>0</v>
      </c>
      <c r="Z58" s="2" t="b">
        <f>AND(NOT(AND(LEFT(PARTNERS!B62,2)="HU",OR(LEN(PARTNERS!B62)=6,AND(LEN(PARTNERS!B62)=7,MID(PARTNERS!B62,4,1)=" ")))),PARTNERS!E62="Existing partner")</f>
        <v>0</v>
      </c>
      <c r="AA58" s="2" t="b">
        <f>AND(PARTNERS!$C62="Hull",PARTNERS!$E62="New partner")</f>
        <v>0</v>
      </c>
      <c r="AB58" s="2" t="b">
        <f>AND(PARTNERS!$C62="East Riding of Yorkshire",PARTNERS!$E62="New partner")</f>
        <v>0</v>
      </c>
      <c r="AC58" s="2" t="b">
        <f>AND(PARTNERS!$C62="Elsewhere in Yorkshire &amp; Humber",PARTNERS!$E62="New partner")</f>
        <v>0</v>
      </c>
      <c r="AD58" s="2" t="b">
        <f>AND(PARTNERS!$C62="Elsewhere in the UK",PARTNERS!$E62="New partner")</f>
        <v>0</v>
      </c>
      <c r="AE58" s="2" t="b">
        <f>AND(PARTNERS!$C62="Outside UK",PARTNERS!$E62="New partner")</f>
        <v>0</v>
      </c>
      <c r="AF58" s="2" t="b">
        <f>AND(PARTNERS!$C62="Hull",PARTNERS!$E62="Existing partner")</f>
        <v>0</v>
      </c>
      <c r="AG58" s="2" t="b">
        <f>AND(PARTNERS!$C62="East Riding of Yorkshire",PARTNERS!$E62="Existing partner")</f>
        <v>0</v>
      </c>
      <c r="AH58" s="2" t="b">
        <f>AND(PARTNERS!$C62="Elsewhere in Yorkshire &amp; Humber",PARTNERS!$E62="Existing partner")</f>
        <v>0</v>
      </c>
      <c r="AI58" s="2" t="b">
        <f>AND(PARTNERS!$C62="Elsewhere in the UK",PARTNERS!$E62="Existing partner")</f>
        <v>0</v>
      </c>
      <c r="AJ58" s="2" t="b">
        <f>AND(PARTNERS!$C62="Outside UK",PARTNERS!$E62="Existing partner")</f>
        <v>0</v>
      </c>
      <c r="AK58" s="2" t="b">
        <f>AND(PARTNERS!$D62="Artistic partner",PARTNERS!$E62="New partner")</f>
        <v>0</v>
      </c>
      <c r="AL58" s="2" t="b">
        <f>AND(PARTNERS!$D62="Heritage partner",PARTNERS!$E62="New partner")</f>
        <v>0</v>
      </c>
      <c r="AM58" s="2" t="b">
        <f>AND(PARTNERS!$D62="Funder",PARTNERS!$E62="New partner")</f>
        <v>0</v>
      </c>
      <c r="AN58" s="2" t="b">
        <f>AND(PARTNERS!$D62="Public Service partner",PARTNERS!$E62="New partner")</f>
        <v>0</v>
      </c>
      <c r="AO58" s="2" t="b">
        <f>AND(PARTNERS!$D62="Voluntary Sector / Charity partner",PARTNERS!$E62="New partner")</f>
        <v>0</v>
      </c>
      <c r="AP58" s="2" t="b">
        <f>AND(PARTNERS!$D62="Education partner",PARTNERS!$E62="New partner")</f>
        <v>0</v>
      </c>
      <c r="AQ58" s="2" t="b">
        <f>AND(PARTNERS!$D62="Other",PARTNERS!$E62="New partner")</f>
        <v>0</v>
      </c>
      <c r="AR58" s="2" t="b">
        <f>AND(PARTNERS!$D62="Artistic partner",PARTNERS!$E62="Existing partner")</f>
        <v>0</v>
      </c>
      <c r="AS58" s="2" t="b">
        <f>AND(PARTNERS!$D62="Heritage partner",PARTNERS!$E62="Existing partner")</f>
        <v>0</v>
      </c>
      <c r="AT58" s="2" t="b">
        <f>AND(PARTNERS!$D62="Funder",PARTNERS!$E62="Existing partner")</f>
        <v>0</v>
      </c>
      <c r="AU58" s="2" t="b">
        <f>AND(PARTNERS!$D62="Public Service partner",PARTNERS!$E62="Existing partner")</f>
        <v>0</v>
      </c>
      <c r="AV58" s="2" t="b">
        <f>AND(PARTNERS!$D62="Voluntary Sector / Charity partner",PARTNERS!$E62="Existing partner")</f>
        <v>0</v>
      </c>
      <c r="AW58" s="2" t="b">
        <f>AND(PARTNERS!$D62="Education partner",PARTNERS!$E62="Existing partner")</f>
        <v>0</v>
      </c>
      <c r="AX58" s="2" t="b">
        <f>AND(PARTNERS!$D62="Other",PARTNERS!$E62="Existing partner")</f>
        <v>0</v>
      </c>
    </row>
    <row r="59" spans="20:50">
      <c r="T59" s="2" t="b">
        <f>AND(LEFT('EVENT DELIVERY'!B64,2)="HU",OR(LEN('EVENT DELIVERY'!B64)=6,AND(LEN('EVENT DELIVERY'!B64)=7,MID('EVENT DELIVERY'!B64,4,1)=" ")))</f>
        <v>0</v>
      </c>
      <c r="U59" s="2" t="b">
        <f>AND(LEFT('PROJECT DELIVERY TEAM'!B64,2)="HU",OR(LEN('PROJECT DELIVERY TEAM'!B64)=6,AND(LEN('PROJECT DELIVERY TEAM'!B64)=7,MID('PROJECT DELIVERY TEAM'!B64,4,1)=" ")))</f>
        <v>0</v>
      </c>
      <c r="V59" s="2" t="b">
        <f>AND(LEFT('AUDIENCES &amp; PART... - BY TYPE'!B64,2)="HU",OR(LEN('AUDIENCES &amp; PART... - BY TYPE'!B64)=6,AND(LEN('AUDIENCES &amp; PART... - BY TYPE'!B64)=7,MID('AUDIENCES &amp; PART... - BY TYPE'!B64,4,1)=" ")))</f>
        <v>0</v>
      </c>
      <c r="W59" s="2" t="b">
        <f>AND(LEFT(PARTNERS!B63,2)="HU",OR(LEN(PARTNERS!B63)=6,AND(LEN(PARTNERS!B63)=7,MID(PARTNERS!B63,4,1)=" ")),PARTNERS!E63="New partner")</f>
        <v>0</v>
      </c>
      <c r="X59" s="2" t="b">
        <f>AND(LEFT(PARTNERS!B63,2)="HU",OR(LEN(PARTNERS!B63)=6,AND(LEN(PARTNERS!B63)=7,MID(PARTNERS!B63,4,1)=" ")),PARTNERS!E63="Existing partner")</f>
        <v>0</v>
      </c>
      <c r="Y59" s="2" t="b">
        <f>AND(NOT(AND(LEFT(PARTNERS!B63,2)="HU",OR(LEN(PARTNERS!B63)=6,AND(LEN(PARTNERS!B63)=7,MID(PARTNERS!B63,4,1)=" ")))),PARTNERS!E63="New partner")</f>
        <v>0</v>
      </c>
      <c r="Z59" s="2" t="b">
        <f>AND(NOT(AND(LEFT(PARTNERS!B63,2)="HU",OR(LEN(PARTNERS!B63)=6,AND(LEN(PARTNERS!B63)=7,MID(PARTNERS!B63,4,1)=" ")))),PARTNERS!E63="Existing partner")</f>
        <v>0</v>
      </c>
      <c r="AA59" s="2" t="b">
        <f>AND(PARTNERS!$C63="Hull",PARTNERS!$E63="New partner")</f>
        <v>0</v>
      </c>
      <c r="AB59" s="2" t="b">
        <f>AND(PARTNERS!$C63="East Riding of Yorkshire",PARTNERS!$E63="New partner")</f>
        <v>0</v>
      </c>
      <c r="AC59" s="2" t="b">
        <f>AND(PARTNERS!$C63="Elsewhere in Yorkshire &amp; Humber",PARTNERS!$E63="New partner")</f>
        <v>0</v>
      </c>
      <c r="AD59" s="2" t="b">
        <f>AND(PARTNERS!$C63="Elsewhere in the UK",PARTNERS!$E63="New partner")</f>
        <v>0</v>
      </c>
      <c r="AE59" s="2" t="b">
        <f>AND(PARTNERS!$C63="Outside UK",PARTNERS!$E63="New partner")</f>
        <v>0</v>
      </c>
      <c r="AF59" s="2" t="b">
        <f>AND(PARTNERS!$C63="Hull",PARTNERS!$E63="Existing partner")</f>
        <v>0</v>
      </c>
      <c r="AG59" s="2" t="b">
        <f>AND(PARTNERS!$C63="East Riding of Yorkshire",PARTNERS!$E63="Existing partner")</f>
        <v>0</v>
      </c>
      <c r="AH59" s="2" t="b">
        <f>AND(PARTNERS!$C63="Elsewhere in Yorkshire &amp; Humber",PARTNERS!$E63="Existing partner")</f>
        <v>0</v>
      </c>
      <c r="AI59" s="2" t="b">
        <f>AND(PARTNERS!$C63="Elsewhere in the UK",PARTNERS!$E63="Existing partner")</f>
        <v>0</v>
      </c>
      <c r="AJ59" s="2" t="b">
        <f>AND(PARTNERS!$C63="Outside UK",PARTNERS!$E63="Existing partner")</f>
        <v>0</v>
      </c>
      <c r="AK59" s="2" t="b">
        <f>AND(PARTNERS!$D63="Artistic partner",PARTNERS!$E63="New partner")</f>
        <v>0</v>
      </c>
      <c r="AL59" s="2" t="b">
        <f>AND(PARTNERS!$D63="Heritage partner",PARTNERS!$E63="New partner")</f>
        <v>0</v>
      </c>
      <c r="AM59" s="2" t="b">
        <f>AND(PARTNERS!$D63="Funder",PARTNERS!$E63="New partner")</f>
        <v>0</v>
      </c>
      <c r="AN59" s="2" t="b">
        <f>AND(PARTNERS!$D63="Public Service partner",PARTNERS!$E63="New partner")</f>
        <v>0</v>
      </c>
      <c r="AO59" s="2" t="b">
        <f>AND(PARTNERS!$D63="Voluntary Sector / Charity partner",PARTNERS!$E63="New partner")</f>
        <v>0</v>
      </c>
      <c r="AP59" s="2" t="b">
        <f>AND(PARTNERS!$D63="Education partner",PARTNERS!$E63="New partner")</f>
        <v>0</v>
      </c>
      <c r="AQ59" s="2" t="b">
        <f>AND(PARTNERS!$D63="Other",PARTNERS!$E63="New partner")</f>
        <v>0</v>
      </c>
      <c r="AR59" s="2" t="b">
        <f>AND(PARTNERS!$D63="Artistic partner",PARTNERS!$E63="Existing partner")</f>
        <v>0</v>
      </c>
      <c r="AS59" s="2" t="b">
        <f>AND(PARTNERS!$D63="Heritage partner",PARTNERS!$E63="Existing partner")</f>
        <v>0</v>
      </c>
      <c r="AT59" s="2" t="b">
        <f>AND(PARTNERS!$D63="Funder",PARTNERS!$E63="Existing partner")</f>
        <v>0</v>
      </c>
      <c r="AU59" s="2" t="b">
        <f>AND(PARTNERS!$D63="Public Service partner",PARTNERS!$E63="Existing partner")</f>
        <v>0</v>
      </c>
      <c r="AV59" s="2" t="b">
        <f>AND(PARTNERS!$D63="Voluntary Sector / Charity partner",PARTNERS!$E63="Existing partner")</f>
        <v>0</v>
      </c>
      <c r="AW59" s="2" t="b">
        <f>AND(PARTNERS!$D63="Education partner",PARTNERS!$E63="Existing partner")</f>
        <v>0</v>
      </c>
      <c r="AX59" s="2" t="b">
        <f>AND(PARTNERS!$D63="Other",PARTNERS!$E63="Existing partner")</f>
        <v>0</v>
      </c>
    </row>
    <row r="60" spans="20:50">
      <c r="T60" s="2" t="b">
        <f>AND(LEFT('EVENT DELIVERY'!B65,2)="HU",OR(LEN('EVENT DELIVERY'!B65)=6,AND(LEN('EVENT DELIVERY'!B65)=7,MID('EVENT DELIVERY'!B65,4,1)=" ")))</f>
        <v>0</v>
      </c>
      <c r="U60" s="2" t="b">
        <f>AND(LEFT('PROJECT DELIVERY TEAM'!B65,2)="HU",OR(LEN('PROJECT DELIVERY TEAM'!B65)=6,AND(LEN('PROJECT DELIVERY TEAM'!B65)=7,MID('PROJECT DELIVERY TEAM'!B65,4,1)=" ")))</f>
        <v>0</v>
      </c>
      <c r="V60" s="2" t="b">
        <f>AND(LEFT('AUDIENCES &amp; PART... - BY TYPE'!B65,2)="HU",OR(LEN('AUDIENCES &amp; PART... - BY TYPE'!B65)=6,AND(LEN('AUDIENCES &amp; PART... - BY TYPE'!B65)=7,MID('AUDIENCES &amp; PART... - BY TYPE'!B65,4,1)=" ")))</f>
        <v>0</v>
      </c>
      <c r="W60" s="2" t="b">
        <f>AND(LEFT(PARTNERS!B64,2)="HU",OR(LEN(PARTNERS!B64)=6,AND(LEN(PARTNERS!B64)=7,MID(PARTNERS!B64,4,1)=" ")),PARTNERS!E64="New partner")</f>
        <v>0</v>
      </c>
      <c r="X60" s="2" t="b">
        <f>AND(LEFT(PARTNERS!B64,2)="HU",OR(LEN(PARTNERS!B64)=6,AND(LEN(PARTNERS!B64)=7,MID(PARTNERS!B64,4,1)=" ")),PARTNERS!E64="Existing partner")</f>
        <v>0</v>
      </c>
      <c r="Y60" s="2" t="b">
        <f>AND(NOT(AND(LEFT(PARTNERS!B64,2)="HU",OR(LEN(PARTNERS!B64)=6,AND(LEN(PARTNERS!B64)=7,MID(PARTNERS!B64,4,1)=" ")))),PARTNERS!E64="New partner")</f>
        <v>0</v>
      </c>
      <c r="Z60" s="2" t="b">
        <f>AND(NOT(AND(LEFT(PARTNERS!B64,2)="HU",OR(LEN(PARTNERS!B64)=6,AND(LEN(PARTNERS!B64)=7,MID(PARTNERS!B64,4,1)=" ")))),PARTNERS!E64="Existing partner")</f>
        <v>0</v>
      </c>
      <c r="AA60" s="2" t="b">
        <f>AND(PARTNERS!$C64="Hull",PARTNERS!$E64="New partner")</f>
        <v>0</v>
      </c>
      <c r="AB60" s="2" t="b">
        <f>AND(PARTNERS!$C64="East Riding of Yorkshire",PARTNERS!$E64="New partner")</f>
        <v>0</v>
      </c>
      <c r="AC60" s="2" t="b">
        <f>AND(PARTNERS!$C64="Elsewhere in Yorkshire &amp; Humber",PARTNERS!$E64="New partner")</f>
        <v>0</v>
      </c>
      <c r="AD60" s="2" t="b">
        <f>AND(PARTNERS!$C64="Elsewhere in the UK",PARTNERS!$E64="New partner")</f>
        <v>0</v>
      </c>
      <c r="AE60" s="2" t="b">
        <f>AND(PARTNERS!$C64="Outside UK",PARTNERS!$E64="New partner")</f>
        <v>0</v>
      </c>
      <c r="AF60" s="2" t="b">
        <f>AND(PARTNERS!$C64="Hull",PARTNERS!$E64="Existing partner")</f>
        <v>0</v>
      </c>
      <c r="AG60" s="2" t="b">
        <f>AND(PARTNERS!$C64="East Riding of Yorkshire",PARTNERS!$E64="Existing partner")</f>
        <v>0</v>
      </c>
      <c r="AH60" s="2" t="b">
        <f>AND(PARTNERS!$C64="Elsewhere in Yorkshire &amp; Humber",PARTNERS!$E64="Existing partner")</f>
        <v>0</v>
      </c>
      <c r="AI60" s="2" t="b">
        <f>AND(PARTNERS!$C64="Elsewhere in the UK",PARTNERS!$E64="Existing partner")</f>
        <v>0</v>
      </c>
      <c r="AJ60" s="2" t="b">
        <f>AND(PARTNERS!$C64="Outside UK",PARTNERS!$E64="Existing partner")</f>
        <v>0</v>
      </c>
      <c r="AK60" s="2" t="b">
        <f>AND(PARTNERS!$D64="Artistic partner",PARTNERS!$E64="New partner")</f>
        <v>0</v>
      </c>
      <c r="AL60" s="2" t="b">
        <f>AND(PARTNERS!$D64="Heritage partner",PARTNERS!$E64="New partner")</f>
        <v>0</v>
      </c>
      <c r="AM60" s="2" t="b">
        <f>AND(PARTNERS!$D64="Funder",PARTNERS!$E64="New partner")</f>
        <v>0</v>
      </c>
      <c r="AN60" s="2" t="b">
        <f>AND(PARTNERS!$D64="Public Service partner",PARTNERS!$E64="New partner")</f>
        <v>0</v>
      </c>
      <c r="AO60" s="2" t="b">
        <f>AND(PARTNERS!$D64="Voluntary Sector / Charity partner",PARTNERS!$E64="New partner")</f>
        <v>0</v>
      </c>
      <c r="AP60" s="2" t="b">
        <f>AND(PARTNERS!$D64="Education partner",PARTNERS!$E64="New partner")</f>
        <v>0</v>
      </c>
      <c r="AQ60" s="2" t="b">
        <f>AND(PARTNERS!$D64="Other",PARTNERS!$E64="New partner")</f>
        <v>0</v>
      </c>
      <c r="AR60" s="2" t="b">
        <f>AND(PARTNERS!$D64="Artistic partner",PARTNERS!$E64="Existing partner")</f>
        <v>0</v>
      </c>
      <c r="AS60" s="2" t="b">
        <f>AND(PARTNERS!$D64="Heritage partner",PARTNERS!$E64="Existing partner")</f>
        <v>0</v>
      </c>
      <c r="AT60" s="2" t="b">
        <f>AND(PARTNERS!$D64="Funder",PARTNERS!$E64="Existing partner")</f>
        <v>0</v>
      </c>
      <c r="AU60" s="2" t="b">
        <f>AND(PARTNERS!$D64="Public Service partner",PARTNERS!$E64="Existing partner")</f>
        <v>0</v>
      </c>
      <c r="AV60" s="2" t="b">
        <f>AND(PARTNERS!$D64="Voluntary Sector / Charity partner",PARTNERS!$E64="Existing partner")</f>
        <v>0</v>
      </c>
      <c r="AW60" s="2" t="b">
        <f>AND(PARTNERS!$D64="Education partner",PARTNERS!$E64="Existing partner")</f>
        <v>0</v>
      </c>
      <c r="AX60" s="2" t="b">
        <f>AND(PARTNERS!$D64="Other",PARTNERS!$E64="Existing partner")</f>
        <v>0</v>
      </c>
    </row>
    <row r="61" spans="20:50">
      <c r="T61" s="2" t="b">
        <f>AND(LEFT('EVENT DELIVERY'!B66,2)="HU",OR(LEN('EVENT DELIVERY'!B66)=6,AND(LEN('EVENT DELIVERY'!B66)=7,MID('EVENT DELIVERY'!B66,4,1)=" ")))</f>
        <v>0</v>
      </c>
      <c r="U61" s="2" t="b">
        <f>AND(LEFT('PROJECT DELIVERY TEAM'!B66,2)="HU",OR(LEN('PROJECT DELIVERY TEAM'!B66)=6,AND(LEN('PROJECT DELIVERY TEAM'!B66)=7,MID('PROJECT DELIVERY TEAM'!B66,4,1)=" ")))</f>
        <v>0</v>
      </c>
      <c r="V61" s="2" t="b">
        <f>AND(LEFT('AUDIENCES &amp; PART... - BY TYPE'!B66,2)="HU",OR(LEN('AUDIENCES &amp; PART... - BY TYPE'!B66)=6,AND(LEN('AUDIENCES &amp; PART... - BY TYPE'!B66)=7,MID('AUDIENCES &amp; PART... - BY TYPE'!B66,4,1)=" ")))</f>
        <v>0</v>
      </c>
      <c r="W61" s="2" t="b">
        <f>AND(LEFT(PARTNERS!B65,2)="HU",OR(LEN(PARTNERS!B65)=6,AND(LEN(PARTNERS!B65)=7,MID(PARTNERS!B65,4,1)=" ")),PARTNERS!E65="New partner")</f>
        <v>0</v>
      </c>
      <c r="X61" s="2" t="b">
        <f>AND(LEFT(PARTNERS!B65,2)="HU",OR(LEN(PARTNERS!B65)=6,AND(LEN(PARTNERS!B65)=7,MID(PARTNERS!B65,4,1)=" ")),PARTNERS!E65="Existing partner")</f>
        <v>0</v>
      </c>
      <c r="Y61" s="2" t="b">
        <f>AND(NOT(AND(LEFT(PARTNERS!B65,2)="HU",OR(LEN(PARTNERS!B65)=6,AND(LEN(PARTNERS!B65)=7,MID(PARTNERS!B65,4,1)=" ")))),PARTNERS!E65="New partner")</f>
        <v>0</v>
      </c>
      <c r="Z61" s="2" t="b">
        <f>AND(NOT(AND(LEFT(PARTNERS!B65,2)="HU",OR(LEN(PARTNERS!B65)=6,AND(LEN(PARTNERS!B65)=7,MID(PARTNERS!B65,4,1)=" ")))),PARTNERS!E65="Existing partner")</f>
        <v>0</v>
      </c>
      <c r="AA61" s="2" t="b">
        <f>AND(PARTNERS!$C65="Hull",PARTNERS!$E65="New partner")</f>
        <v>0</v>
      </c>
      <c r="AB61" s="2" t="b">
        <f>AND(PARTNERS!$C65="East Riding of Yorkshire",PARTNERS!$E65="New partner")</f>
        <v>0</v>
      </c>
      <c r="AC61" s="2" t="b">
        <f>AND(PARTNERS!$C65="Elsewhere in Yorkshire &amp; Humber",PARTNERS!$E65="New partner")</f>
        <v>0</v>
      </c>
      <c r="AD61" s="2" t="b">
        <f>AND(PARTNERS!$C65="Elsewhere in the UK",PARTNERS!$E65="New partner")</f>
        <v>0</v>
      </c>
      <c r="AE61" s="2" t="b">
        <f>AND(PARTNERS!$C65="Outside UK",PARTNERS!$E65="New partner")</f>
        <v>0</v>
      </c>
      <c r="AF61" s="2" t="b">
        <f>AND(PARTNERS!$C65="Hull",PARTNERS!$E65="Existing partner")</f>
        <v>0</v>
      </c>
      <c r="AG61" s="2" t="b">
        <f>AND(PARTNERS!$C65="East Riding of Yorkshire",PARTNERS!$E65="Existing partner")</f>
        <v>0</v>
      </c>
      <c r="AH61" s="2" t="b">
        <f>AND(PARTNERS!$C65="Elsewhere in Yorkshire &amp; Humber",PARTNERS!$E65="Existing partner")</f>
        <v>0</v>
      </c>
      <c r="AI61" s="2" t="b">
        <f>AND(PARTNERS!$C65="Elsewhere in the UK",PARTNERS!$E65="Existing partner")</f>
        <v>0</v>
      </c>
      <c r="AJ61" s="2" t="b">
        <f>AND(PARTNERS!$C65="Outside UK",PARTNERS!$E65="Existing partner")</f>
        <v>0</v>
      </c>
      <c r="AK61" s="2" t="b">
        <f>AND(PARTNERS!$D65="Artistic partner",PARTNERS!$E65="New partner")</f>
        <v>0</v>
      </c>
      <c r="AL61" s="2" t="b">
        <f>AND(PARTNERS!$D65="Heritage partner",PARTNERS!$E65="New partner")</f>
        <v>0</v>
      </c>
      <c r="AM61" s="2" t="b">
        <f>AND(PARTNERS!$D65="Funder",PARTNERS!$E65="New partner")</f>
        <v>0</v>
      </c>
      <c r="AN61" s="2" t="b">
        <f>AND(PARTNERS!$D65="Public Service partner",PARTNERS!$E65="New partner")</f>
        <v>0</v>
      </c>
      <c r="AO61" s="2" t="b">
        <f>AND(PARTNERS!$D65="Voluntary Sector / Charity partner",PARTNERS!$E65="New partner")</f>
        <v>0</v>
      </c>
      <c r="AP61" s="2" t="b">
        <f>AND(PARTNERS!$D65="Education partner",PARTNERS!$E65="New partner")</f>
        <v>0</v>
      </c>
      <c r="AQ61" s="2" t="b">
        <f>AND(PARTNERS!$D65="Other",PARTNERS!$E65="New partner")</f>
        <v>0</v>
      </c>
      <c r="AR61" s="2" t="b">
        <f>AND(PARTNERS!$D65="Artistic partner",PARTNERS!$E65="Existing partner")</f>
        <v>0</v>
      </c>
      <c r="AS61" s="2" t="b">
        <f>AND(PARTNERS!$D65="Heritage partner",PARTNERS!$E65="Existing partner")</f>
        <v>0</v>
      </c>
      <c r="AT61" s="2" t="b">
        <f>AND(PARTNERS!$D65="Funder",PARTNERS!$E65="Existing partner")</f>
        <v>0</v>
      </c>
      <c r="AU61" s="2" t="b">
        <f>AND(PARTNERS!$D65="Public Service partner",PARTNERS!$E65="Existing partner")</f>
        <v>0</v>
      </c>
      <c r="AV61" s="2" t="b">
        <f>AND(PARTNERS!$D65="Voluntary Sector / Charity partner",PARTNERS!$E65="Existing partner")</f>
        <v>0</v>
      </c>
      <c r="AW61" s="2" t="b">
        <f>AND(PARTNERS!$D65="Education partner",PARTNERS!$E65="Existing partner")</f>
        <v>0</v>
      </c>
      <c r="AX61" s="2" t="b">
        <f>AND(PARTNERS!$D65="Other",PARTNERS!$E65="Existing partner")</f>
        <v>0</v>
      </c>
    </row>
    <row r="62" spans="20:50">
      <c r="T62" s="2" t="b">
        <f>AND(LEFT('EVENT DELIVERY'!B67,2)="HU",OR(LEN('EVENT DELIVERY'!B67)=6,AND(LEN('EVENT DELIVERY'!B67)=7,MID('EVENT DELIVERY'!B67,4,1)=" ")))</f>
        <v>0</v>
      </c>
      <c r="U62" s="2" t="b">
        <f>AND(LEFT('PROJECT DELIVERY TEAM'!B67,2)="HU",OR(LEN('PROJECT DELIVERY TEAM'!B67)=6,AND(LEN('PROJECT DELIVERY TEAM'!B67)=7,MID('PROJECT DELIVERY TEAM'!B67,4,1)=" ")))</f>
        <v>0</v>
      </c>
      <c r="V62" s="2" t="b">
        <f>AND(LEFT('AUDIENCES &amp; PART... - BY TYPE'!B67,2)="HU",OR(LEN('AUDIENCES &amp; PART... - BY TYPE'!B67)=6,AND(LEN('AUDIENCES &amp; PART... - BY TYPE'!B67)=7,MID('AUDIENCES &amp; PART... - BY TYPE'!B67,4,1)=" ")))</f>
        <v>0</v>
      </c>
      <c r="W62" s="2" t="b">
        <f>AND(LEFT(PARTNERS!B66,2)="HU",OR(LEN(PARTNERS!B66)=6,AND(LEN(PARTNERS!B66)=7,MID(PARTNERS!B66,4,1)=" ")),PARTNERS!E66="New partner")</f>
        <v>0</v>
      </c>
      <c r="X62" s="2" t="b">
        <f>AND(LEFT(PARTNERS!B66,2)="HU",OR(LEN(PARTNERS!B66)=6,AND(LEN(PARTNERS!B66)=7,MID(PARTNERS!B66,4,1)=" ")),PARTNERS!E66="Existing partner")</f>
        <v>0</v>
      </c>
      <c r="Y62" s="2" t="b">
        <f>AND(NOT(AND(LEFT(PARTNERS!B66,2)="HU",OR(LEN(PARTNERS!B66)=6,AND(LEN(PARTNERS!B66)=7,MID(PARTNERS!B66,4,1)=" ")))),PARTNERS!E66="New partner")</f>
        <v>0</v>
      </c>
      <c r="Z62" s="2" t="b">
        <f>AND(NOT(AND(LEFT(PARTNERS!B66,2)="HU",OR(LEN(PARTNERS!B66)=6,AND(LEN(PARTNERS!B66)=7,MID(PARTNERS!B66,4,1)=" ")))),PARTNERS!E66="Existing partner")</f>
        <v>0</v>
      </c>
      <c r="AA62" s="2" t="b">
        <f>AND(PARTNERS!$C66="Hull",PARTNERS!$E66="New partner")</f>
        <v>0</v>
      </c>
      <c r="AB62" s="2" t="b">
        <f>AND(PARTNERS!$C66="East Riding of Yorkshire",PARTNERS!$E66="New partner")</f>
        <v>0</v>
      </c>
      <c r="AC62" s="2" t="b">
        <f>AND(PARTNERS!$C66="Elsewhere in Yorkshire &amp; Humber",PARTNERS!$E66="New partner")</f>
        <v>0</v>
      </c>
      <c r="AD62" s="2" t="b">
        <f>AND(PARTNERS!$C66="Elsewhere in the UK",PARTNERS!$E66="New partner")</f>
        <v>0</v>
      </c>
      <c r="AE62" s="2" t="b">
        <f>AND(PARTNERS!$C66="Outside UK",PARTNERS!$E66="New partner")</f>
        <v>0</v>
      </c>
      <c r="AF62" s="2" t="b">
        <f>AND(PARTNERS!$C66="Hull",PARTNERS!$E66="Existing partner")</f>
        <v>0</v>
      </c>
      <c r="AG62" s="2" t="b">
        <f>AND(PARTNERS!$C66="East Riding of Yorkshire",PARTNERS!$E66="Existing partner")</f>
        <v>0</v>
      </c>
      <c r="AH62" s="2" t="b">
        <f>AND(PARTNERS!$C66="Elsewhere in Yorkshire &amp; Humber",PARTNERS!$E66="Existing partner")</f>
        <v>0</v>
      </c>
      <c r="AI62" s="2" t="b">
        <f>AND(PARTNERS!$C66="Elsewhere in the UK",PARTNERS!$E66="Existing partner")</f>
        <v>0</v>
      </c>
      <c r="AJ62" s="2" t="b">
        <f>AND(PARTNERS!$C66="Outside UK",PARTNERS!$E66="Existing partner")</f>
        <v>0</v>
      </c>
      <c r="AK62" s="2" t="b">
        <f>AND(PARTNERS!$D66="Artistic partner",PARTNERS!$E66="New partner")</f>
        <v>0</v>
      </c>
      <c r="AL62" s="2" t="b">
        <f>AND(PARTNERS!$D66="Heritage partner",PARTNERS!$E66="New partner")</f>
        <v>0</v>
      </c>
      <c r="AM62" s="2" t="b">
        <f>AND(PARTNERS!$D66="Funder",PARTNERS!$E66="New partner")</f>
        <v>0</v>
      </c>
      <c r="AN62" s="2" t="b">
        <f>AND(PARTNERS!$D66="Public Service partner",PARTNERS!$E66="New partner")</f>
        <v>0</v>
      </c>
      <c r="AO62" s="2" t="b">
        <f>AND(PARTNERS!$D66="Voluntary Sector / Charity partner",PARTNERS!$E66="New partner")</f>
        <v>0</v>
      </c>
      <c r="AP62" s="2" t="b">
        <f>AND(PARTNERS!$D66="Education partner",PARTNERS!$E66="New partner")</f>
        <v>0</v>
      </c>
      <c r="AQ62" s="2" t="b">
        <f>AND(PARTNERS!$D66="Other",PARTNERS!$E66="New partner")</f>
        <v>0</v>
      </c>
      <c r="AR62" s="2" t="b">
        <f>AND(PARTNERS!$D66="Artistic partner",PARTNERS!$E66="Existing partner")</f>
        <v>0</v>
      </c>
      <c r="AS62" s="2" t="b">
        <f>AND(PARTNERS!$D66="Heritage partner",PARTNERS!$E66="Existing partner")</f>
        <v>0</v>
      </c>
      <c r="AT62" s="2" t="b">
        <f>AND(PARTNERS!$D66="Funder",PARTNERS!$E66="Existing partner")</f>
        <v>0</v>
      </c>
      <c r="AU62" s="2" t="b">
        <f>AND(PARTNERS!$D66="Public Service partner",PARTNERS!$E66="Existing partner")</f>
        <v>0</v>
      </c>
      <c r="AV62" s="2" t="b">
        <f>AND(PARTNERS!$D66="Voluntary Sector / Charity partner",PARTNERS!$E66="Existing partner")</f>
        <v>0</v>
      </c>
      <c r="AW62" s="2" t="b">
        <f>AND(PARTNERS!$D66="Education partner",PARTNERS!$E66="Existing partner")</f>
        <v>0</v>
      </c>
      <c r="AX62" s="2" t="b">
        <f>AND(PARTNERS!$D66="Other",PARTNERS!$E66="Existing partner")</f>
        <v>0</v>
      </c>
    </row>
    <row r="63" spans="20:50">
      <c r="T63" s="2" t="b">
        <f>AND(LEFT('EVENT DELIVERY'!B68,2)="HU",OR(LEN('EVENT DELIVERY'!B68)=6,AND(LEN('EVENT DELIVERY'!B68)=7,MID('EVENT DELIVERY'!B68,4,1)=" ")))</f>
        <v>0</v>
      </c>
      <c r="U63" s="2" t="b">
        <f>AND(LEFT('PROJECT DELIVERY TEAM'!B68,2)="HU",OR(LEN('PROJECT DELIVERY TEAM'!B68)=6,AND(LEN('PROJECT DELIVERY TEAM'!B68)=7,MID('PROJECT DELIVERY TEAM'!B68,4,1)=" ")))</f>
        <v>0</v>
      </c>
      <c r="V63" s="2" t="b">
        <f>AND(LEFT('AUDIENCES &amp; PART... - BY TYPE'!B68,2)="HU",OR(LEN('AUDIENCES &amp; PART... - BY TYPE'!B68)=6,AND(LEN('AUDIENCES &amp; PART... - BY TYPE'!B68)=7,MID('AUDIENCES &amp; PART... - BY TYPE'!B68,4,1)=" ")))</f>
        <v>0</v>
      </c>
      <c r="W63" s="2" t="b">
        <f>AND(LEFT(PARTNERS!B67,2)="HU",OR(LEN(PARTNERS!B67)=6,AND(LEN(PARTNERS!B67)=7,MID(PARTNERS!B67,4,1)=" ")),PARTNERS!E67="New partner")</f>
        <v>0</v>
      </c>
      <c r="X63" s="2" t="b">
        <f>AND(LEFT(PARTNERS!B67,2)="HU",OR(LEN(PARTNERS!B67)=6,AND(LEN(PARTNERS!B67)=7,MID(PARTNERS!B67,4,1)=" ")),PARTNERS!E67="Existing partner")</f>
        <v>0</v>
      </c>
      <c r="Y63" s="2" t="b">
        <f>AND(NOT(AND(LEFT(PARTNERS!B67,2)="HU",OR(LEN(PARTNERS!B67)=6,AND(LEN(PARTNERS!B67)=7,MID(PARTNERS!B67,4,1)=" ")))),PARTNERS!E67="New partner")</f>
        <v>0</v>
      </c>
      <c r="Z63" s="2" t="b">
        <f>AND(NOT(AND(LEFT(PARTNERS!B67,2)="HU",OR(LEN(PARTNERS!B67)=6,AND(LEN(PARTNERS!B67)=7,MID(PARTNERS!B67,4,1)=" ")))),PARTNERS!E67="Existing partner")</f>
        <v>0</v>
      </c>
      <c r="AA63" s="2" t="b">
        <f>AND(PARTNERS!$C67="Hull",PARTNERS!$E67="New partner")</f>
        <v>0</v>
      </c>
      <c r="AB63" s="2" t="b">
        <f>AND(PARTNERS!$C67="East Riding of Yorkshire",PARTNERS!$E67="New partner")</f>
        <v>0</v>
      </c>
      <c r="AC63" s="2" t="b">
        <f>AND(PARTNERS!$C67="Elsewhere in Yorkshire &amp; Humber",PARTNERS!$E67="New partner")</f>
        <v>0</v>
      </c>
      <c r="AD63" s="2" t="b">
        <f>AND(PARTNERS!$C67="Elsewhere in the UK",PARTNERS!$E67="New partner")</f>
        <v>0</v>
      </c>
      <c r="AE63" s="2" t="b">
        <f>AND(PARTNERS!$C67="Outside UK",PARTNERS!$E67="New partner")</f>
        <v>0</v>
      </c>
      <c r="AF63" s="2" t="b">
        <f>AND(PARTNERS!$C67="Hull",PARTNERS!$E67="Existing partner")</f>
        <v>0</v>
      </c>
      <c r="AG63" s="2" t="b">
        <f>AND(PARTNERS!$C67="East Riding of Yorkshire",PARTNERS!$E67="Existing partner")</f>
        <v>0</v>
      </c>
      <c r="AH63" s="2" t="b">
        <f>AND(PARTNERS!$C67="Elsewhere in Yorkshire &amp; Humber",PARTNERS!$E67="Existing partner")</f>
        <v>0</v>
      </c>
      <c r="AI63" s="2" t="b">
        <f>AND(PARTNERS!$C67="Elsewhere in the UK",PARTNERS!$E67="Existing partner")</f>
        <v>0</v>
      </c>
      <c r="AJ63" s="2" t="b">
        <f>AND(PARTNERS!$C67="Outside UK",PARTNERS!$E67="Existing partner")</f>
        <v>0</v>
      </c>
      <c r="AK63" s="2" t="b">
        <f>AND(PARTNERS!$D67="Artistic partner",PARTNERS!$E67="New partner")</f>
        <v>0</v>
      </c>
      <c r="AL63" s="2" t="b">
        <f>AND(PARTNERS!$D67="Heritage partner",PARTNERS!$E67="New partner")</f>
        <v>0</v>
      </c>
      <c r="AM63" s="2" t="b">
        <f>AND(PARTNERS!$D67="Funder",PARTNERS!$E67="New partner")</f>
        <v>0</v>
      </c>
      <c r="AN63" s="2" t="b">
        <f>AND(PARTNERS!$D67="Public Service partner",PARTNERS!$E67="New partner")</f>
        <v>0</v>
      </c>
      <c r="AO63" s="2" t="b">
        <f>AND(PARTNERS!$D67="Voluntary Sector / Charity partner",PARTNERS!$E67="New partner")</f>
        <v>0</v>
      </c>
      <c r="AP63" s="2" t="b">
        <f>AND(PARTNERS!$D67="Education partner",PARTNERS!$E67="New partner")</f>
        <v>0</v>
      </c>
      <c r="AQ63" s="2" t="b">
        <f>AND(PARTNERS!$D67="Other",PARTNERS!$E67="New partner")</f>
        <v>0</v>
      </c>
      <c r="AR63" s="2" t="b">
        <f>AND(PARTNERS!$D67="Artistic partner",PARTNERS!$E67="Existing partner")</f>
        <v>0</v>
      </c>
      <c r="AS63" s="2" t="b">
        <f>AND(PARTNERS!$D67="Heritage partner",PARTNERS!$E67="Existing partner")</f>
        <v>0</v>
      </c>
      <c r="AT63" s="2" t="b">
        <f>AND(PARTNERS!$D67="Funder",PARTNERS!$E67="Existing partner")</f>
        <v>0</v>
      </c>
      <c r="AU63" s="2" t="b">
        <f>AND(PARTNERS!$D67="Public Service partner",PARTNERS!$E67="Existing partner")</f>
        <v>0</v>
      </c>
      <c r="AV63" s="2" t="b">
        <f>AND(PARTNERS!$D67="Voluntary Sector / Charity partner",PARTNERS!$E67="Existing partner")</f>
        <v>0</v>
      </c>
      <c r="AW63" s="2" t="b">
        <f>AND(PARTNERS!$D67="Education partner",PARTNERS!$E67="Existing partner")</f>
        <v>0</v>
      </c>
      <c r="AX63" s="2" t="b">
        <f>AND(PARTNERS!$D67="Other",PARTNERS!$E67="Existing partner")</f>
        <v>0</v>
      </c>
    </row>
    <row r="64" spans="20:50">
      <c r="T64" s="2" t="b">
        <f>AND(LEFT('EVENT DELIVERY'!B69,2)="HU",OR(LEN('EVENT DELIVERY'!B69)=6,AND(LEN('EVENT DELIVERY'!B69)=7,MID('EVENT DELIVERY'!B69,4,1)=" ")))</f>
        <v>0</v>
      </c>
      <c r="U64" s="2" t="b">
        <f>AND(LEFT('PROJECT DELIVERY TEAM'!B69,2)="HU",OR(LEN('PROJECT DELIVERY TEAM'!B69)=6,AND(LEN('PROJECT DELIVERY TEAM'!B69)=7,MID('PROJECT DELIVERY TEAM'!B69,4,1)=" ")))</f>
        <v>0</v>
      </c>
      <c r="V64" s="2" t="b">
        <f>AND(LEFT('AUDIENCES &amp; PART... - BY TYPE'!B69,2)="HU",OR(LEN('AUDIENCES &amp; PART... - BY TYPE'!B69)=6,AND(LEN('AUDIENCES &amp; PART... - BY TYPE'!B69)=7,MID('AUDIENCES &amp; PART... - BY TYPE'!B69,4,1)=" ")))</f>
        <v>0</v>
      </c>
      <c r="W64" s="2" t="b">
        <f>AND(LEFT(PARTNERS!B68,2)="HU",OR(LEN(PARTNERS!B68)=6,AND(LEN(PARTNERS!B68)=7,MID(PARTNERS!B68,4,1)=" ")),PARTNERS!E68="New partner")</f>
        <v>0</v>
      </c>
      <c r="X64" s="2" t="b">
        <f>AND(LEFT(PARTNERS!B68,2)="HU",OR(LEN(PARTNERS!B68)=6,AND(LEN(PARTNERS!B68)=7,MID(PARTNERS!B68,4,1)=" ")),PARTNERS!E68="Existing partner")</f>
        <v>0</v>
      </c>
      <c r="Y64" s="2" t="b">
        <f>AND(NOT(AND(LEFT(PARTNERS!B68,2)="HU",OR(LEN(PARTNERS!B68)=6,AND(LEN(PARTNERS!B68)=7,MID(PARTNERS!B68,4,1)=" ")))),PARTNERS!E68="New partner")</f>
        <v>0</v>
      </c>
      <c r="Z64" s="2" t="b">
        <f>AND(NOT(AND(LEFT(PARTNERS!B68,2)="HU",OR(LEN(PARTNERS!B68)=6,AND(LEN(PARTNERS!B68)=7,MID(PARTNERS!B68,4,1)=" ")))),PARTNERS!E68="Existing partner")</f>
        <v>0</v>
      </c>
      <c r="AA64" s="2" t="b">
        <f>AND(PARTNERS!$C68="Hull",PARTNERS!$E68="New partner")</f>
        <v>0</v>
      </c>
      <c r="AB64" s="2" t="b">
        <f>AND(PARTNERS!$C68="East Riding of Yorkshire",PARTNERS!$E68="New partner")</f>
        <v>0</v>
      </c>
      <c r="AC64" s="2" t="b">
        <f>AND(PARTNERS!$C68="Elsewhere in Yorkshire &amp; Humber",PARTNERS!$E68="New partner")</f>
        <v>0</v>
      </c>
      <c r="AD64" s="2" t="b">
        <f>AND(PARTNERS!$C68="Elsewhere in the UK",PARTNERS!$E68="New partner")</f>
        <v>0</v>
      </c>
      <c r="AE64" s="2" t="b">
        <f>AND(PARTNERS!$C68="Outside UK",PARTNERS!$E68="New partner")</f>
        <v>0</v>
      </c>
      <c r="AF64" s="2" t="b">
        <f>AND(PARTNERS!$C68="Hull",PARTNERS!$E68="Existing partner")</f>
        <v>0</v>
      </c>
      <c r="AG64" s="2" t="b">
        <f>AND(PARTNERS!$C68="East Riding of Yorkshire",PARTNERS!$E68="Existing partner")</f>
        <v>0</v>
      </c>
      <c r="AH64" s="2" t="b">
        <f>AND(PARTNERS!$C68="Elsewhere in Yorkshire &amp; Humber",PARTNERS!$E68="Existing partner")</f>
        <v>0</v>
      </c>
      <c r="AI64" s="2" t="b">
        <f>AND(PARTNERS!$C68="Elsewhere in the UK",PARTNERS!$E68="Existing partner")</f>
        <v>0</v>
      </c>
      <c r="AJ64" s="2" t="b">
        <f>AND(PARTNERS!$C68="Outside UK",PARTNERS!$E68="Existing partner")</f>
        <v>0</v>
      </c>
      <c r="AK64" s="2" t="b">
        <f>AND(PARTNERS!$D68="Artistic partner",PARTNERS!$E68="New partner")</f>
        <v>0</v>
      </c>
      <c r="AL64" s="2" t="b">
        <f>AND(PARTNERS!$D68="Heritage partner",PARTNERS!$E68="New partner")</f>
        <v>0</v>
      </c>
      <c r="AM64" s="2" t="b">
        <f>AND(PARTNERS!$D68="Funder",PARTNERS!$E68="New partner")</f>
        <v>0</v>
      </c>
      <c r="AN64" s="2" t="b">
        <f>AND(PARTNERS!$D68="Public Service partner",PARTNERS!$E68="New partner")</f>
        <v>0</v>
      </c>
      <c r="AO64" s="2" t="b">
        <f>AND(PARTNERS!$D68="Voluntary Sector / Charity partner",PARTNERS!$E68="New partner")</f>
        <v>0</v>
      </c>
      <c r="AP64" s="2" t="b">
        <f>AND(PARTNERS!$D68="Education partner",PARTNERS!$E68="New partner")</f>
        <v>0</v>
      </c>
      <c r="AQ64" s="2" t="b">
        <f>AND(PARTNERS!$D68="Other",PARTNERS!$E68="New partner")</f>
        <v>0</v>
      </c>
      <c r="AR64" s="2" t="b">
        <f>AND(PARTNERS!$D68="Artistic partner",PARTNERS!$E68="Existing partner")</f>
        <v>0</v>
      </c>
      <c r="AS64" s="2" t="b">
        <f>AND(PARTNERS!$D68="Heritage partner",PARTNERS!$E68="Existing partner")</f>
        <v>0</v>
      </c>
      <c r="AT64" s="2" t="b">
        <f>AND(PARTNERS!$D68="Funder",PARTNERS!$E68="Existing partner")</f>
        <v>0</v>
      </c>
      <c r="AU64" s="2" t="b">
        <f>AND(PARTNERS!$D68="Public Service partner",PARTNERS!$E68="Existing partner")</f>
        <v>0</v>
      </c>
      <c r="AV64" s="2" t="b">
        <f>AND(PARTNERS!$D68="Voluntary Sector / Charity partner",PARTNERS!$E68="Existing partner")</f>
        <v>0</v>
      </c>
      <c r="AW64" s="2" t="b">
        <f>AND(PARTNERS!$D68="Education partner",PARTNERS!$E68="Existing partner")</f>
        <v>0</v>
      </c>
      <c r="AX64" s="2" t="b">
        <f>AND(PARTNERS!$D68="Other",PARTNERS!$E68="Existing partner")</f>
        <v>0</v>
      </c>
    </row>
    <row r="65" spans="20:50">
      <c r="T65" s="2" t="b">
        <f>AND(LEFT('EVENT DELIVERY'!B70,2)="HU",OR(LEN('EVENT DELIVERY'!B70)=6,AND(LEN('EVENT DELIVERY'!B70)=7,MID('EVENT DELIVERY'!B70,4,1)=" ")))</f>
        <v>0</v>
      </c>
      <c r="U65" s="2" t="b">
        <f>AND(LEFT('PROJECT DELIVERY TEAM'!B70,2)="HU",OR(LEN('PROJECT DELIVERY TEAM'!B70)=6,AND(LEN('PROJECT DELIVERY TEAM'!B70)=7,MID('PROJECT DELIVERY TEAM'!B70,4,1)=" ")))</f>
        <v>0</v>
      </c>
      <c r="V65" s="2" t="b">
        <f>AND(LEFT('AUDIENCES &amp; PART... - BY TYPE'!B70,2)="HU",OR(LEN('AUDIENCES &amp; PART... - BY TYPE'!B70)=6,AND(LEN('AUDIENCES &amp; PART... - BY TYPE'!B70)=7,MID('AUDIENCES &amp; PART... - BY TYPE'!B70,4,1)=" ")))</f>
        <v>0</v>
      </c>
      <c r="W65" s="2" t="b">
        <f>AND(LEFT(PARTNERS!B69,2)="HU",OR(LEN(PARTNERS!B69)=6,AND(LEN(PARTNERS!B69)=7,MID(PARTNERS!B69,4,1)=" ")),PARTNERS!E69="New partner")</f>
        <v>0</v>
      </c>
      <c r="X65" s="2" t="b">
        <f>AND(LEFT(PARTNERS!B69,2)="HU",OR(LEN(PARTNERS!B69)=6,AND(LEN(PARTNERS!B69)=7,MID(PARTNERS!B69,4,1)=" ")),PARTNERS!E69="Existing partner")</f>
        <v>0</v>
      </c>
      <c r="Y65" s="2" t="b">
        <f>AND(NOT(AND(LEFT(PARTNERS!B69,2)="HU",OR(LEN(PARTNERS!B69)=6,AND(LEN(PARTNERS!B69)=7,MID(PARTNERS!B69,4,1)=" ")))),PARTNERS!E69="New partner")</f>
        <v>0</v>
      </c>
      <c r="Z65" s="2" t="b">
        <f>AND(NOT(AND(LEFT(PARTNERS!B69,2)="HU",OR(LEN(PARTNERS!B69)=6,AND(LEN(PARTNERS!B69)=7,MID(PARTNERS!B69,4,1)=" ")))),PARTNERS!E69="Existing partner")</f>
        <v>0</v>
      </c>
      <c r="AA65" s="2" t="b">
        <f>AND(PARTNERS!$C69="Hull",PARTNERS!$E69="New partner")</f>
        <v>0</v>
      </c>
      <c r="AB65" s="2" t="b">
        <f>AND(PARTNERS!$C69="East Riding of Yorkshire",PARTNERS!$E69="New partner")</f>
        <v>0</v>
      </c>
      <c r="AC65" s="2" t="b">
        <f>AND(PARTNERS!$C69="Elsewhere in Yorkshire &amp; Humber",PARTNERS!$E69="New partner")</f>
        <v>0</v>
      </c>
      <c r="AD65" s="2" t="b">
        <f>AND(PARTNERS!$C69="Elsewhere in the UK",PARTNERS!$E69="New partner")</f>
        <v>0</v>
      </c>
      <c r="AE65" s="2" t="b">
        <f>AND(PARTNERS!$C69="Outside UK",PARTNERS!$E69="New partner")</f>
        <v>0</v>
      </c>
      <c r="AF65" s="2" t="b">
        <f>AND(PARTNERS!$C69="Hull",PARTNERS!$E69="Existing partner")</f>
        <v>0</v>
      </c>
      <c r="AG65" s="2" t="b">
        <f>AND(PARTNERS!$C69="East Riding of Yorkshire",PARTNERS!$E69="Existing partner")</f>
        <v>0</v>
      </c>
      <c r="AH65" s="2" t="b">
        <f>AND(PARTNERS!$C69="Elsewhere in Yorkshire &amp; Humber",PARTNERS!$E69="Existing partner")</f>
        <v>0</v>
      </c>
      <c r="AI65" s="2" t="b">
        <f>AND(PARTNERS!$C69="Elsewhere in the UK",PARTNERS!$E69="Existing partner")</f>
        <v>0</v>
      </c>
      <c r="AJ65" s="2" t="b">
        <f>AND(PARTNERS!$C69="Outside UK",PARTNERS!$E69="Existing partner")</f>
        <v>0</v>
      </c>
      <c r="AK65" s="2" t="b">
        <f>AND(PARTNERS!$D69="Artistic partner",PARTNERS!$E69="New partner")</f>
        <v>0</v>
      </c>
      <c r="AL65" s="2" t="b">
        <f>AND(PARTNERS!$D69="Heritage partner",PARTNERS!$E69="New partner")</f>
        <v>0</v>
      </c>
      <c r="AM65" s="2" t="b">
        <f>AND(PARTNERS!$D69="Funder",PARTNERS!$E69="New partner")</f>
        <v>0</v>
      </c>
      <c r="AN65" s="2" t="b">
        <f>AND(PARTNERS!$D69="Public Service partner",PARTNERS!$E69="New partner")</f>
        <v>0</v>
      </c>
      <c r="AO65" s="2" t="b">
        <f>AND(PARTNERS!$D69="Voluntary Sector / Charity partner",PARTNERS!$E69="New partner")</f>
        <v>0</v>
      </c>
      <c r="AP65" s="2" t="b">
        <f>AND(PARTNERS!$D69="Education partner",PARTNERS!$E69="New partner")</f>
        <v>0</v>
      </c>
      <c r="AQ65" s="2" t="b">
        <f>AND(PARTNERS!$D69="Other",PARTNERS!$E69="New partner")</f>
        <v>0</v>
      </c>
      <c r="AR65" s="2" t="b">
        <f>AND(PARTNERS!$D69="Artistic partner",PARTNERS!$E69="Existing partner")</f>
        <v>0</v>
      </c>
      <c r="AS65" s="2" t="b">
        <f>AND(PARTNERS!$D69="Heritage partner",PARTNERS!$E69="Existing partner")</f>
        <v>0</v>
      </c>
      <c r="AT65" s="2" t="b">
        <f>AND(PARTNERS!$D69="Funder",PARTNERS!$E69="Existing partner")</f>
        <v>0</v>
      </c>
      <c r="AU65" s="2" t="b">
        <f>AND(PARTNERS!$D69="Public Service partner",PARTNERS!$E69="Existing partner")</f>
        <v>0</v>
      </c>
      <c r="AV65" s="2" t="b">
        <f>AND(PARTNERS!$D69="Voluntary Sector / Charity partner",PARTNERS!$E69="Existing partner")</f>
        <v>0</v>
      </c>
      <c r="AW65" s="2" t="b">
        <f>AND(PARTNERS!$D69="Education partner",PARTNERS!$E69="Existing partner")</f>
        <v>0</v>
      </c>
      <c r="AX65" s="2" t="b">
        <f>AND(PARTNERS!$D69="Other",PARTNERS!$E69="Existing partner")</f>
        <v>0</v>
      </c>
    </row>
    <row r="66" spans="20:50">
      <c r="T66" s="2" t="b">
        <f>AND(LEFT('EVENT DELIVERY'!B71,2)="HU",OR(LEN('EVENT DELIVERY'!B71)=6,AND(LEN('EVENT DELIVERY'!B71)=7,MID('EVENT DELIVERY'!B71,4,1)=" ")))</f>
        <v>0</v>
      </c>
      <c r="U66" s="2" t="b">
        <f>AND(LEFT('PROJECT DELIVERY TEAM'!B71,2)="HU",OR(LEN('PROJECT DELIVERY TEAM'!B71)=6,AND(LEN('PROJECT DELIVERY TEAM'!B71)=7,MID('PROJECT DELIVERY TEAM'!B71,4,1)=" ")))</f>
        <v>0</v>
      </c>
      <c r="V66" s="2" t="b">
        <f>AND(LEFT('AUDIENCES &amp; PART... - BY TYPE'!B71,2)="HU",OR(LEN('AUDIENCES &amp; PART... - BY TYPE'!B71)=6,AND(LEN('AUDIENCES &amp; PART... - BY TYPE'!B71)=7,MID('AUDIENCES &amp; PART... - BY TYPE'!B71,4,1)=" ")))</f>
        <v>0</v>
      </c>
      <c r="W66" s="2" t="b">
        <f>AND(LEFT(PARTNERS!B70,2)="HU",OR(LEN(PARTNERS!B70)=6,AND(LEN(PARTNERS!B70)=7,MID(PARTNERS!B70,4,1)=" ")),PARTNERS!E70="New partner")</f>
        <v>0</v>
      </c>
      <c r="X66" s="2" t="b">
        <f>AND(LEFT(PARTNERS!B70,2)="HU",OR(LEN(PARTNERS!B70)=6,AND(LEN(PARTNERS!B70)=7,MID(PARTNERS!B70,4,1)=" ")),PARTNERS!E70="Existing partner")</f>
        <v>0</v>
      </c>
      <c r="Y66" s="2" t="b">
        <f>AND(NOT(AND(LEFT(PARTNERS!B70,2)="HU",OR(LEN(PARTNERS!B70)=6,AND(LEN(PARTNERS!B70)=7,MID(PARTNERS!B70,4,1)=" ")))),PARTNERS!E70="New partner")</f>
        <v>0</v>
      </c>
      <c r="Z66" s="2" t="b">
        <f>AND(NOT(AND(LEFT(PARTNERS!B70,2)="HU",OR(LEN(PARTNERS!B70)=6,AND(LEN(PARTNERS!B70)=7,MID(PARTNERS!B70,4,1)=" ")))),PARTNERS!E70="Existing partner")</f>
        <v>0</v>
      </c>
      <c r="AA66" s="2" t="b">
        <f>AND(PARTNERS!$C70="Hull",PARTNERS!$E70="New partner")</f>
        <v>0</v>
      </c>
      <c r="AB66" s="2" t="b">
        <f>AND(PARTNERS!$C70="East Riding of Yorkshire",PARTNERS!$E70="New partner")</f>
        <v>0</v>
      </c>
      <c r="AC66" s="2" t="b">
        <f>AND(PARTNERS!$C70="Elsewhere in Yorkshire &amp; Humber",PARTNERS!$E70="New partner")</f>
        <v>0</v>
      </c>
      <c r="AD66" s="2" t="b">
        <f>AND(PARTNERS!$C70="Elsewhere in the UK",PARTNERS!$E70="New partner")</f>
        <v>0</v>
      </c>
      <c r="AE66" s="2" t="b">
        <f>AND(PARTNERS!$C70="Outside UK",PARTNERS!$E70="New partner")</f>
        <v>0</v>
      </c>
      <c r="AF66" s="2" t="b">
        <f>AND(PARTNERS!$C70="Hull",PARTNERS!$E70="Existing partner")</f>
        <v>0</v>
      </c>
      <c r="AG66" s="2" t="b">
        <f>AND(PARTNERS!$C70="East Riding of Yorkshire",PARTNERS!$E70="Existing partner")</f>
        <v>0</v>
      </c>
      <c r="AH66" s="2" t="b">
        <f>AND(PARTNERS!$C70="Elsewhere in Yorkshire &amp; Humber",PARTNERS!$E70="Existing partner")</f>
        <v>0</v>
      </c>
      <c r="AI66" s="2" t="b">
        <f>AND(PARTNERS!$C70="Elsewhere in the UK",PARTNERS!$E70="Existing partner")</f>
        <v>0</v>
      </c>
      <c r="AJ66" s="2" t="b">
        <f>AND(PARTNERS!$C70="Outside UK",PARTNERS!$E70="Existing partner")</f>
        <v>0</v>
      </c>
      <c r="AK66" s="2" t="b">
        <f>AND(PARTNERS!$D70="Artistic partner",PARTNERS!$E70="New partner")</f>
        <v>0</v>
      </c>
      <c r="AL66" s="2" t="b">
        <f>AND(PARTNERS!$D70="Heritage partner",PARTNERS!$E70="New partner")</f>
        <v>0</v>
      </c>
      <c r="AM66" s="2" t="b">
        <f>AND(PARTNERS!$D70="Funder",PARTNERS!$E70="New partner")</f>
        <v>0</v>
      </c>
      <c r="AN66" s="2" t="b">
        <f>AND(PARTNERS!$D70="Public Service partner",PARTNERS!$E70="New partner")</f>
        <v>0</v>
      </c>
      <c r="AO66" s="2" t="b">
        <f>AND(PARTNERS!$D70="Voluntary Sector / Charity partner",PARTNERS!$E70="New partner")</f>
        <v>0</v>
      </c>
      <c r="AP66" s="2" t="b">
        <f>AND(PARTNERS!$D70="Education partner",PARTNERS!$E70="New partner")</f>
        <v>0</v>
      </c>
      <c r="AQ66" s="2" t="b">
        <f>AND(PARTNERS!$D70="Other",PARTNERS!$E70="New partner")</f>
        <v>0</v>
      </c>
      <c r="AR66" s="2" t="b">
        <f>AND(PARTNERS!$D70="Artistic partner",PARTNERS!$E70="Existing partner")</f>
        <v>0</v>
      </c>
      <c r="AS66" s="2" t="b">
        <f>AND(PARTNERS!$D70="Heritage partner",PARTNERS!$E70="Existing partner")</f>
        <v>0</v>
      </c>
      <c r="AT66" s="2" t="b">
        <f>AND(PARTNERS!$D70="Funder",PARTNERS!$E70="Existing partner")</f>
        <v>0</v>
      </c>
      <c r="AU66" s="2" t="b">
        <f>AND(PARTNERS!$D70="Public Service partner",PARTNERS!$E70="Existing partner")</f>
        <v>0</v>
      </c>
      <c r="AV66" s="2" t="b">
        <f>AND(PARTNERS!$D70="Voluntary Sector / Charity partner",PARTNERS!$E70="Existing partner")</f>
        <v>0</v>
      </c>
      <c r="AW66" s="2" t="b">
        <f>AND(PARTNERS!$D70="Education partner",PARTNERS!$E70="Existing partner")</f>
        <v>0</v>
      </c>
      <c r="AX66" s="2" t="b">
        <f>AND(PARTNERS!$D70="Other",PARTNERS!$E70="Existing partner")</f>
        <v>0</v>
      </c>
    </row>
    <row r="67" spans="20:50">
      <c r="T67" s="2" t="b">
        <f>AND(LEFT('EVENT DELIVERY'!B72,2)="HU",OR(LEN('EVENT DELIVERY'!B72)=6,AND(LEN('EVENT DELIVERY'!B72)=7,MID('EVENT DELIVERY'!B72,4,1)=" ")))</f>
        <v>0</v>
      </c>
      <c r="U67" s="2" t="b">
        <f>AND(LEFT('PROJECT DELIVERY TEAM'!B72,2)="HU",OR(LEN('PROJECT DELIVERY TEAM'!B72)=6,AND(LEN('PROJECT DELIVERY TEAM'!B72)=7,MID('PROJECT DELIVERY TEAM'!B72,4,1)=" ")))</f>
        <v>0</v>
      </c>
      <c r="V67" s="2" t="b">
        <f>AND(LEFT('AUDIENCES &amp; PART... - BY TYPE'!B72,2)="HU",OR(LEN('AUDIENCES &amp; PART... - BY TYPE'!B72)=6,AND(LEN('AUDIENCES &amp; PART... - BY TYPE'!B72)=7,MID('AUDIENCES &amp; PART... - BY TYPE'!B72,4,1)=" ")))</f>
        <v>0</v>
      </c>
      <c r="W67" s="2" t="b">
        <f>AND(LEFT(PARTNERS!B71,2)="HU",OR(LEN(PARTNERS!B71)=6,AND(LEN(PARTNERS!B71)=7,MID(PARTNERS!B71,4,1)=" ")),PARTNERS!E71="New partner")</f>
        <v>0</v>
      </c>
      <c r="X67" s="2" t="b">
        <f>AND(LEFT(PARTNERS!B71,2)="HU",OR(LEN(PARTNERS!B71)=6,AND(LEN(PARTNERS!B71)=7,MID(PARTNERS!B71,4,1)=" ")),PARTNERS!E71="Existing partner")</f>
        <v>0</v>
      </c>
      <c r="Y67" s="2" t="b">
        <f>AND(NOT(AND(LEFT(PARTNERS!B71,2)="HU",OR(LEN(PARTNERS!B71)=6,AND(LEN(PARTNERS!B71)=7,MID(PARTNERS!B71,4,1)=" ")))),PARTNERS!E71="New partner")</f>
        <v>0</v>
      </c>
      <c r="Z67" s="2" t="b">
        <f>AND(NOT(AND(LEFT(PARTNERS!B71,2)="HU",OR(LEN(PARTNERS!B71)=6,AND(LEN(PARTNERS!B71)=7,MID(PARTNERS!B71,4,1)=" ")))),PARTNERS!E71="Existing partner")</f>
        <v>0</v>
      </c>
      <c r="AA67" s="2" t="b">
        <f>AND(PARTNERS!$C71="Hull",PARTNERS!$E71="New partner")</f>
        <v>0</v>
      </c>
      <c r="AB67" s="2" t="b">
        <f>AND(PARTNERS!$C71="East Riding of Yorkshire",PARTNERS!$E71="New partner")</f>
        <v>0</v>
      </c>
      <c r="AC67" s="2" t="b">
        <f>AND(PARTNERS!$C71="Elsewhere in Yorkshire &amp; Humber",PARTNERS!$E71="New partner")</f>
        <v>0</v>
      </c>
      <c r="AD67" s="2" t="b">
        <f>AND(PARTNERS!$C71="Elsewhere in the UK",PARTNERS!$E71="New partner")</f>
        <v>0</v>
      </c>
      <c r="AE67" s="2" t="b">
        <f>AND(PARTNERS!$C71="Outside UK",PARTNERS!$E71="New partner")</f>
        <v>0</v>
      </c>
      <c r="AF67" s="2" t="b">
        <f>AND(PARTNERS!$C71="Hull",PARTNERS!$E71="Existing partner")</f>
        <v>0</v>
      </c>
      <c r="AG67" s="2" t="b">
        <f>AND(PARTNERS!$C71="East Riding of Yorkshire",PARTNERS!$E71="Existing partner")</f>
        <v>0</v>
      </c>
      <c r="AH67" s="2" t="b">
        <f>AND(PARTNERS!$C71="Elsewhere in Yorkshire &amp; Humber",PARTNERS!$E71="Existing partner")</f>
        <v>0</v>
      </c>
      <c r="AI67" s="2" t="b">
        <f>AND(PARTNERS!$C71="Elsewhere in the UK",PARTNERS!$E71="Existing partner")</f>
        <v>0</v>
      </c>
      <c r="AJ67" s="2" t="b">
        <f>AND(PARTNERS!$C71="Outside UK",PARTNERS!$E71="Existing partner")</f>
        <v>0</v>
      </c>
      <c r="AK67" s="2" t="b">
        <f>AND(PARTNERS!$D71="Artistic partner",PARTNERS!$E71="New partner")</f>
        <v>0</v>
      </c>
      <c r="AL67" s="2" t="b">
        <f>AND(PARTNERS!$D71="Heritage partner",PARTNERS!$E71="New partner")</f>
        <v>0</v>
      </c>
      <c r="AM67" s="2" t="b">
        <f>AND(PARTNERS!$D71="Funder",PARTNERS!$E71="New partner")</f>
        <v>0</v>
      </c>
      <c r="AN67" s="2" t="b">
        <f>AND(PARTNERS!$D71="Public Service partner",PARTNERS!$E71="New partner")</f>
        <v>0</v>
      </c>
      <c r="AO67" s="2" t="b">
        <f>AND(PARTNERS!$D71="Voluntary Sector / Charity partner",PARTNERS!$E71="New partner")</f>
        <v>0</v>
      </c>
      <c r="AP67" s="2" t="b">
        <f>AND(PARTNERS!$D71="Education partner",PARTNERS!$E71="New partner")</f>
        <v>0</v>
      </c>
      <c r="AQ67" s="2" t="b">
        <f>AND(PARTNERS!$D71="Other",PARTNERS!$E71="New partner")</f>
        <v>0</v>
      </c>
      <c r="AR67" s="2" t="b">
        <f>AND(PARTNERS!$D71="Artistic partner",PARTNERS!$E71="Existing partner")</f>
        <v>0</v>
      </c>
      <c r="AS67" s="2" t="b">
        <f>AND(PARTNERS!$D71="Heritage partner",PARTNERS!$E71="Existing partner")</f>
        <v>0</v>
      </c>
      <c r="AT67" s="2" t="b">
        <f>AND(PARTNERS!$D71="Funder",PARTNERS!$E71="Existing partner")</f>
        <v>0</v>
      </c>
      <c r="AU67" s="2" t="b">
        <f>AND(PARTNERS!$D71="Public Service partner",PARTNERS!$E71="Existing partner")</f>
        <v>0</v>
      </c>
      <c r="AV67" s="2" t="b">
        <f>AND(PARTNERS!$D71="Voluntary Sector / Charity partner",PARTNERS!$E71="Existing partner")</f>
        <v>0</v>
      </c>
      <c r="AW67" s="2" t="b">
        <f>AND(PARTNERS!$D71="Education partner",PARTNERS!$E71="Existing partner")</f>
        <v>0</v>
      </c>
      <c r="AX67" s="2" t="b">
        <f>AND(PARTNERS!$D71="Other",PARTNERS!$E71="Existing partner")</f>
        <v>0</v>
      </c>
    </row>
    <row r="68" spans="20:50">
      <c r="T68" s="2" t="b">
        <f>AND(LEFT('EVENT DELIVERY'!B73,2)="HU",OR(LEN('EVENT DELIVERY'!B73)=6,AND(LEN('EVENT DELIVERY'!B73)=7,MID('EVENT DELIVERY'!B73,4,1)=" ")))</f>
        <v>0</v>
      </c>
      <c r="U68" s="2" t="b">
        <f>AND(LEFT('PROJECT DELIVERY TEAM'!B73,2)="HU",OR(LEN('PROJECT DELIVERY TEAM'!B73)=6,AND(LEN('PROJECT DELIVERY TEAM'!B73)=7,MID('PROJECT DELIVERY TEAM'!B73,4,1)=" ")))</f>
        <v>0</v>
      </c>
      <c r="V68" s="2" t="b">
        <f>AND(LEFT('AUDIENCES &amp; PART... - BY TYPE'!B73,2)="HU",OR(LEN('AUDIENCES &amp; PART... - BY TYPE'!B73)=6,AND(LEN('AUDIENCES &amp; PART... - BY TYPE'!B73)=7,MID('AUDIENCES &amp; PART... - BY TYPE'!B73,4,1)=" ")))</f>
        <v>0</v>
      </c>
      <c r="W68" s="2" t="b">
        <f>AND(LEFT(PARTNERS!B72,2)="HU",OR(LEN(PARTNERS!B72)=6,AND(LEN(PARTNERS!B72)=7,MID(PARTNERS!B72,4,1)=" ")),PARTNERS!E72="New partner")</f>
        <v>0</v>
      </c>
      <c r="X68" s="2" t="b">
        <f>AND(LEFT(PARTNERS!B72,2)="HU",OR(LEN(PARTNERS!B72)=6,AND(LEN(PARTNERS!B72)=7,MID(PARTNERS!B72,4,1)=" ")),PARTNERS!E72="Existing partner")</f>
        <v>0</v>
      </c>
      <c r="Y68" s="2" t="b">
        <f>AND(NOT(AND(LEFT(PARTNERS!B72,2)="HU",OR(LEN(PARTNERS!B72)=6,AND(LEN(PARTNERS!B72)=7,MID(PARTNERS!B72,4,1)=" ")))),PARTNERS!E72="New partner")</f>
        <v>0</v>
      </c>
      <c r="Z68" s="2" t="b">
        <f>AND(NOT(AND(LEFT(PARTNERS!B72,2)="HU",OR(LEN(PARTNERS!B72)=6,AND(LEN(PARTNERS!B72)=7,MID(PARTNERS!B72,4,1)=" ")))),PARTNERS!E72="Existing partner")</f>
        <v>0</v>
      </c>
      <c r="AA68" s="2" t="b">
        <f>AND(PARTNERS!$C72="Hull",PARTNERS!$E72="New partner")</f>
        <v>0</v>
      </c>
      <c r="AB68" s="2" t="b">
        <f>AND(PARTNERS!$C72="East Riding of Yorkshire",PARTNERS!$E72="New partner")</f>
        <v>0</v>
      </c>
      <c r="AC68" s="2" t="b">
        <f>AND(PARTNERS!$C72="Elsewhere in Yorkshire &amp; Humber",PARTNERS!$E72="New partner")</f>
        <v>0</v>
      </c>
      <c r="AD68" s="2" t="b">
        <f>AND(PARTNERS!$C72="Elsewhere in the UK",PARTNERS!$E72="New partner")</f>
        <v>0</v>
      </c>
      <c r="AE68" s="2" t="b">
        <f>AND(PARTNERS!$C72="Outside UK",PARTNERS!$E72="New partner")</f>
        <v>0</v>
      </c>
      <c r="AF68" s="2" t="b">
        <f>AND(PARTNERS!$C72="Hull",PARTNERS!$E72="Existing partner")</f>
        <v>0</v>
      </c>
      <c r="AG68" s="2" t="b">
        <f>AND(PARTNERS!$C72="East Riding of Yorkshire",PARTNERS!$E72="Existing partner")</f>
        <v>0</v>
      </c>
      <c r="AH68" s="2" t="b">
        <f>AND(PARTNERS!$C72="Elsewhere in Yorkshire &amp; Humber",PARTNERS!$E72="Existing partner")</f>
        <v>0</v>
      </c>
      <c r="AI68" s="2" t="b">
        <f>AND(PARTNERS!$C72="Elsewhere in the UK",PARTNERS!$E72="Existing partner")</f>
        <v>0</v>
      </c>
      <c r="AJ68" s="2" t="b">
        <f>AND(PARTNERS!$C72="Outside UK",PARTNERS!$E72="Existing partner")</f>
        <v>0</v>
      </c>
      <c r="AK68" s="2" t="b">
        <f>AND(PARTNERS!$D72="Artistic partner",PARTNERS!$E72="New partner")</f>
        <v>0</v>
      </c>
      <c r="AL68" s="2" t="b">
        <f>AND(PARTNERS!$D72="Heritage partner",PARTNERS!$E72="New partner")</f>
        <v>0</v>
      </c>
      <c r="AM68" s="2" t="b">
        <f>AND(PARTNERS!$D72="Funder",PARTNERS!$E72="New partner")</f>
        <v>0</v>
      </c>
      <c r="AN68" s="2" t="b">
        <f>AND(PARTNERS!$D72="Public Service partner",PARTNERS!$E72="New partner")</f>
        <v>0</v>
      </c>
      <c r="AO68" s="2" t="b">
        <f>AND(PARTNERS!$D72="Voluntary Sector / Charity partner",PARTNERS!$E72="New partner")</f>
        <v>0</v>
      </c>
      <c r="AP68" s="2" t="b">
        <f>AND(PARTNERS!$D72="Education partner",PARTNERS!$E72="New partner")</f>
        <v>0</v>
      </c>
      <c r="AQ68" s="2" t="b">
        <f>AND(PARTNERS!$D72="Other",PARTNERS!$E72="New partner")</f>
        <v>0</v>
      </c>
      <c r="AR68" s="2" t="b">
        <f>AND(PARTNERS!$D72="Artistic partner",PARTNERS!$E72="Existing partner")</f>
        <v>0</v>
      </c>
      <c r="AS68" s="2" t="b">
        <f>AND(PARTNERS!$D72="Heritage partner",PARTNERS!$E72="Existing partner")</f>
        <v>0</v>
      </c>
      <c r="AT68" s="2" t="b">
        <f>AND(PARTNERS!$D72="Funder",PARTNERS!$E72="Existing partner")</f>
        <v>0</v>
      </c>
      <c r="AU68" s="2" t="b">
        <f>AND(PARTNERS!$D72="Public Service partner",PARTNERS!$E72="Existing partner")</f>
        <v>0</v>
      </c>
      <c r="AV68" s="2" t="b">
        <f>AND(PARTNERS!$D72="Voluntary Sector / Charity partner",PARTNERS!$E72="Existing partner")</f>
        <v>0</v>
      </c>
      <c r="AW68" s="2" t="b">
        <f>AND(PARTNERS!$D72="Education partner",PARTNERS!$E72="Existing partner")</f>
        <v>0</v>
      </c>
      <c r="AX68" s="2" t="b">
        <f>AND(PARTNERS!$D72="Other",PARTNERS!$E72="Existing partner")</f>
        <v>0</v>
      </c>
    </row>
    <row r="69" spans="20:50">
      <c r="T69" s="2" t="b">
        <f>AND(LEFT('EVENT DELIVERY'!B74,2)="HU",OR(LEN('EVENT DELIVERY'!B74)=6,AND(LEN('EVENT DELIVERY'!B74)=7,MID('EVENT DELIVERY'!B74,4,1)=" ")))</f>
        <v>0</v>
      </c>
      <c r="U69" s="2" t="b">
        <f>AND(LEFT('PROJECT DELIVERY TEAM'!B74,2)="HU",OR(LEN('PROJECT DELIVERY TEAM'!B74)=6,AND(LEN('PROJECT DELIVERY TEAM'!B74)=7,MID('PROJECT DELIVERY TEAM'!B74,4,1)=" ")))</f>
        <v>0</v>
      </c>
      <c r="V69" s="2" t="b">
        <f>AND(LEFT('AUDIENCES &amp; PART... - BY TYPE'!B74,2)="HU",OR(LEN('AUDIENCES &amp; PART... - BY TYPE'!B74)=6,AND(LEN('AUDIENCES &amp; PART... - BY TYPE'!B74)=7,MID('AUDIENCES &amp; PART... - BY TYPE'!B74,4,1)=" ")))</f>
        <v>0</v>
      </c>
      <c r="W69" s="2" t="b">
        <f>AND(LEFT(PARTNERS!B73,2)="HU",OR(LEN(PARTNERS!B73)=6,AND(LEN(PARTNERS!B73)=7,MID(PARTNERS!B73,4,1)=" ")),PARTNERS!E73="New partner")</f>
        <v>0</v>
      </c>
      <c r="X69" s="2" t="b">
        <f>AND(LEFT(PARTNERS!B73,2)="HU",OR(LEN(PARTNERS!B73)=6,AND(LEN(PARTNERS!B73)=7,MID(PARTNERS!B73,4,1)=" ")),PARTNERS!E73="Existing partner")</f>
        <v>0</v>
      </c>
      <c r="Y69" s="2" t="b">
        <f>AND(NOT(AND(LEFT(PARTNERS!B73,2)="HU",OR(LEN(PARTNERS!B73)=6,AND(LEN(PARTNERS!B73)=7,MID(PARTNERS!B73,4,1)=" ")))),PARTNERS!E73="New partner")</f>
        <v>0</v>
      </c>
      <c r="Z69" s="2" t="b">
        <f>AND(NOT(AND(LEFT(PARTNERS!B73,2)="HU",OR(LEN(PARTNERS!B73)=6,AND(LEN(PARTNERS!B73)=7,MID(PARTNERS!B73,4,1)=" ")))),PARTNERS!E73="Existing partner")</f>
        <v>0</v>
      </c>
      <c r="AA69" s="2" t="b">
        <f>AND(PARTNERS!$C73="Hull",PARTNERS!$E73="New partner")</f>
        <v>0</v>
      </c>
      <c r="AB69" s="2" t="b">
        <f>AND(PARTNERS!$C73="East Riding of Yorkshire",PARTNERS!$E73="New partner")</f>
        <v>0</v>
      </c>
      <c r="AC69" s="2" t="b">
        <f>AND(PARTNERS!$C73="Elsewhere in Yorkshire &amp; Humber",PARTNERS!$E73="New partner")</f>
        <v>0</v>
      </c>
      <c r="AD69" s="2" t="b">
        <f>AND(PARTNERS!$C73="Elsewhere in the UK",PARTNERS!$E73="New partner")</f>
        <v>0</v>
      </c>
      <c r="AE69" s="2" t="b">
        <f>AND(PARTNERS!$C73="Outside UK",PARTNERS!$E73="New partner")</f>
        <v>0</v>
      </c>
      <c r="AF69" s="2" t="b">
        <f>AND(PARTNERS!$C73="Hull",PARTNERS!$E73="Existing partner")</f>
        <v>0</v>
      </c>
      <c r="AG69" s="2" t="b">
        <f>AND(PARTNERS!$C73="East Riding of Yorkshire",PARTNERS!$E73="Existing partner")</f>
        <v>0</v>
      </c>
      <c r="AH69" s="2" t="b">
        <f>AND(PARTNERS!$C73="Elsewhere in Yorkshire &amp; Humber",PARTNERS!$E73="Existing partner")</f>
        <v>0</v>
      </c>
      <c r="AI69" s="2" t="b">
        <f>AND(PARTNERS!$C73="Elsewhere in the UK",PARTNERS!$E73="Existing partner")</f>
        <v>0</v>
      </c>
      <c r="AJ69" s="2" t="b">
        <f>AND(PARTNERS!$C73="Outside UK",PARTNERS!$E73="Existing partner")</f>
        <v>0</v>
      </c>
      <c r="AK69" s="2" t="b">
        <f>AND(PARTNERS!$D73="Artistic partner",PARTNERS!$E73="New partner")</f>
        <v>0</v>
      </c>
      <c r="AL69" s="2" t="b">
        <f>AND(PARTNERS!$D73="Heritage partner",PARTNERS!$E73="New partner")</f>
        <v>0</v>
      </c>
      <c r="AM69" s="2" t="b">
        <f>AND(PARTNERS!$D73="Funder",PARTNERS!$E73="New partner")</f>
        <v>0</v>
      </c>
      <c r="AN69" s="2" t="b">
        <f>AND(PARTNERS!$D73="Public Service partner",PARTNERS!$E73="New partner")</f>
        <v>0</v>
      </c>
      <c r="AO69" s="2" t="b">
        <f>AND(PARTNERS!$D73="Voluntary Sector / Charity partner",PARTNERS!$E73="New partner")</f>
        <v>0</v>
      </c>
      <c r="AP69" s="2" t="b">
        <f>AND(PARTNERS!$D73="Education partner",PARTNERS!$E73="New partner")</f>
        <v>0</v>
      </c>
      <c r="AQ69" s="2" t="b">
        <f>AND(PARTNERS!$D73="Other",PARTNERS!$E73="New partner")</f>
        <v>0</v>
      </c>
      <c r="AR69" s="2" t="b">
        <f>AND(PARTNERS!$D73="Artistic partner",PARTNERS!$E73="Existing partner")</f>
        <v>0</v>
      </c>
      <c r="AS69" s="2" t="b">
        <f>AND(PARTNERS!$D73="Heritage partner",PARTNERS!$E73="Existing partner")</f>
        <v>0</v>
      </c>
      <c r="AT69" s="2" t="b">
        <f>AND(PARTNERS!$D73="Funder",PARTNERS!$E73="Existing partner")</f>
        <v>0</v>
      </c>
      <c r="AU69" s="2" t="b">
        <f>AND(PARTNERS!$D73="Public Service partner",PARTNERS!$E73="Existing partner")</f>
        <v>0</v>
      </c>
      <c r="AV69" s="2" t="b">
        <f>AND(PARTNERS!$D73="Voluntary Sector / Charity partner",PARTNERS!$E73="Existing partner")</f>
        <v>0</v>
      </c>
      <c r="AW69" s="2" t="b">
        <f>AND(PARTNERS!$D73="Education partner",PARTNERS!$E73="Existing partner")</f>
        <v>0</v>
      </c>
      <c r="AX69" s="2" t="b">
        <f>AND(PARTNERS!$D73="Other",PARTNERS!$E73="Existing partner")</f>
        <v>0</v>
      </c>
    </row>
    <row r="70" spans="20:50">
      <c r="T70" s="2" t="b">
        <f>AND(LEFT('EVENT DELIVERY'!B75,2)="HU",OR(LEN('EVENT DELIVERY'!B75)=6,AND(LEN('EVENT DELIVERY'!B75)=7,MID('EVENT DELIVERY'!B75,4,1)=" ")))</f>
        <v>0</v>
      </c>
      <c r="U70" s="2" t="b">
        <f>AND(LEFT('PROJECT DELIVERY TEAM'!B75,2)="HU",OR(LEN('PROJECT DELIVERY TEAM'!B75)=6,AND(LEN('PROJECT DELIVERY TEAM'!B75)=7,MID('PROJECT DELIVERY TEAM'!B75,4,1)=" ")))</f>
        <v>0</v>
      </c>
      <c r="V70" s="2" t="b">
        <f>AND(LEFT('AUDIENCES &amp; PART... - BY TYPE'!B75,2)="HU",OR(LEN('AUDIENCES &amp; PART... - BY TYPE'!B75)=6,AND(LEN('AUDIENCES &amp; PART... - BY TYPE'!B75)=7,MID('AUDIENCES &amp; PART... - BY TYPE'!B75,4,1)=" ")))</f>
        <v>0</v>
      </c>
      <c r="W70" s="2" t="b">
        <f>AND(LEFT(PARTNERS!B74,2)="HU",OR(LEN(PARTNERS!B74)=6,AND(LEN(PARTNERS!B74)=7,MID(PARTNERS!B74,4,1)=" ")),PARTNERS!E74="New partner")</f>
        <v>0</v>
      </c>
      <c r="X70" s="2" t="b">
        <f>AND(LEFT(PARTNERS!B74,2)="HU",OR(LEN(PARTNERS!B74)=6,AND(LEN(PARTNERS!B74)=7,MID(PARTNERS!B74,4,1)=" ")),PARTNERS!E74="Existing partner")</f>
        <v>0</v>
      </c>
      <c r="Y70" s="2" t="b">
        <f>AND(NOT(AND(LEFT(PARTNERS!B74,2)="HU",OR(LEN(PARTNERS!B74)=6,AND(LEN(PARTNERS!B74)=7,MID(PARTNERS!B74,4,1)=" ")))),PARTNERS!E74="New partner")</f>
        <v>0</v>
      </c>
      <c r="Z70" s="2" t="b">
        <f>AND(NOT(AND(LEFT(PARTNERS!B74,2)="HU",OR(LEN(PARTNERS!B74)=6,AND(LEN(PARTNERS!B74)=7,MID(PARTNERS!B74,4,1)=" ")))),PARTNERS!E74="Existing partner")</f>
        <v>0</v>
      </c>
      <c r="AA70" s="2" t="b">
        <f>AND(PARTNERS!$C74="Hull",PARTNERS!$E74="New partner")</f>
        <v>0</v>
      </c>
      <c r="AB70" s="2" t="b">
        <f>AND(PARTNERS!$C74="East Riding of Yorkshire",PARTNERS!$E74="New partner")</f>
        <v>0</v>
      </c>
      <c r="AC70" s="2" t="b">
        <f>AND(PARTNERS!$C74="Elsewhere in Yorkshire &amp; Humber",PARTNERS!$E74="New partner")</f>
        <v>0</v>
      </c>
      <c r="AD70" s="2" t="b">
        <f>AND(PARTNERS!$C74="Elsewhere in the UK",PARTNERS!$E74="New partner")</f>
        <v>0</v>
      </c>
      <c r="AE70" s="2" t="b">
        <f>AND(PARTNERS!$C74="Outside UK",PARTNERS!$E74="New partner")</f>
        <v>0</v>
      </c>
      <c r="AF70" s="2" t="b">
        <f>AND(PARTNERS!$C74="Hull",PARTNERS!$E74="Existing partner")</f>
        <v>0</v>
      </c>
      <c r="AG70" s="2" t="b">
        <f>AND(PARTNERS!$C74="East Riding of Yorkshire",PARTNERS!$E74="Existing partner")</f>
        <v>0</v>
      </c>
      <c r="AH70" s="2" t="b">
        <f>AND(PARTNERS!$C74="Elsewhere in Yorkshire &amp; Humber",PARTNERS!$E74="Existing partner")</f>
        <v>0</v>
      </c>
      <c r="AI70" s="2" t="b">
        <f>AND(PARTNERS!$C74="Elsewhere in the UK",PARTNERS!$E74="Existing partner")</f>
        <v>0</v>
      </c>
      <c r="AJ70" s="2" t="b">
        <f>AND(PARTNERS!$C74="Outside UK",PARTNERS!$E74="Existing partner")</f>
        <v>0</v>
      </c>
      <c r="AK70" s="2" t="b">
        <f>AND(PARTNERS!$D74="Artistic partner",PARTNERS!$E74="New partner")</f>
        <v>0</v>
      </c>
      <c r="AL70" s="2" t="b">
        <f>AND(PARTNERS!$D74="Heritage partner",PARTNERS!$E74="New partner")</f>
        <v>0</v>
      </c>
      <c r="AM70" s="2" t="b">
        <f>AND(PARTNERS!$D74="Funder",PARTNERS!$E74="New partner")</f>
        <v>0</v>
      </c>
      <c r="AN70" s="2" t="b">
        <f>AND(PARTNERS!$D74="Public Service partner",PARTNERS!$E74="New partner")</f>
        <v>0</v>
      </c>
      <c r="AO70" s="2" t="b">
        <f>AND(PARTNERS!$D74="Voluntary Sector / Charity partner",PARTNERS!$E74="New partner")</f>
        <v>0</v>
      </c>
      <c r="AP70" s="2" t="b">
        <f>AND(PARTNERS!$D74="Education partner",PARTNERS!$E74="New partner")</f>
        <v>0</v>
      </c>
      <c r="AQ70" s="2" t="b">
        <f>AND(PARTNERS!$D74="Other",PARTNERS!$E74="New partner")</f>
        <v>0</v>
      </c>
      <c r="AR70" s="2" t="b">
        <f>AND(PARTNERS!$D74="Artistic partner",PARTNERS!$E74="Existing partner")</f>
        <v>0</v>
      </c>
      <c r="AS70" s="2" t="b">
        <f>AND(PARTNERS!$D74="Heritage partner",PARTNERS!$E74="Existing partner")</f>
        <v>0</v>
      </c>
      <c r="AT70" s="2" t="b">
        <f>AND(PARTNERS!$D74="Funder",PARTNERS!$E74="Existing partner")</f>
        <v>0</v>
      </c>
      <c r="AU70" s="2" t="b">
        <f>AND(PARTNERS!$D74="Public Service partner",PARTNERS!$E74="Existing partner")</f>
        <v>0</v>
      </c>
      <c r="AV70" s="2" t="b">
        <f>AND(PARTNERS!$D74="Voluntary Sector / Charity partner",PARTNERS!$E74="Existing partner")</f>
        <v>0</v>
      </c>
      <c r="AW70" s="2" t="b">
        <f>AND(PARTNERS!$D74="Education partner",PARTNERS!$E74="Existing partner")</f>
        <v>0</v>
      </c>
      <c r="AX70" s="2" t="b">
        <f>AND(PARTNERS!$D74="Other",PARTNERS!$E74="Existing partner")</f>
        <v>0</v>
      </c>
    </row>
    <row r="71" spans="20:50">
      <c r="T71" s="2" t="b">
        <f>AND(LEFT('EVENT DELIVERY'!B76,2)="HU",OR(LEN('EVENT DELIVERY'!B76)=6,AND(LEN('EVENT DELIVERY'!B76)=7,MID('EVENT DELIVERY'!B76,4,1)=" ")))</f>
        <v>0</v>
      </c>
      <c r="U71" s="2" t="b">
        <f>AND(LEFT('PROJECT DELIVERY TEAM'!B76,2)="HU",OR(LEN('PROJECT DELIVERY TEAM'!B76)=6,AND(LEN('PROJECT DELIVERY TEAM'!B76)=7,MID('PROJECT DELIVERY TEAM'!B76,4,1)=" ")))</f>
        <v>0</v>
      </c>
      <c r="V71" s="2" t="b">
        <f>AND(LEFT('AUDIENCES &amp; PART... - BY TYPE'!B76,2)="HU",OR(LEN('AUDIENCES &amp; PART... - BY TYPE'!B76)=6,AND(LEN('AUDIENCES &amp; PART... - BY TYPE'!B76)=7,MID('AUDIENCES &amp; PART... - BY TYPE'!B76,4,1)=" ")))</f>
        <v>0</v>
      </c>
      <c r="W71" s="2" t="b">
        <f>AND(LEFT(PARTNERS!B75,2)="HU",OR(LEN(PARTNERS!B75)=6,AND(LEN(PARTNERS!B75)=7,MID(PARTNERS!B75,4,1)=" ")),PARTNERS!E75="New partner")</f>
        <v>0</v>
      </c>
      <c r="X71" s="2" t="b">
        <f>AND(LEFT(PARTNERS!B75,2)="HU",OR(LEN(PARTNERS!B75)=6,AND(LEN(PARTNERS!B75)=7,MID(PARTNERS!B75,4,1)=" ")),PARTNERS!E75="Existing partner")</f>
        <v>0</v>
      </c>
      <c r="Y71" s="2" t="b">
        <f>AND(NOT(AND(LEFT(PARTNERS!B75,2)="HU",OR(LEN(PARTNERS!B75)=6,AND(LEN(PARTNERS!B75)=7,MID(PARTNERS!B75,4,1)=" ")))),PARTNERS!E75="New partner")</f>
        <v>0</v>
      </c>
      <c r="Z71" s="2" t="b">
        <f>AND(NOT(AND(LEFT(PARTNERS!B75,2)="HU",OR(LEN(PARTNERS!B75)=6,AND(LEN(PARTNERS!B75)=7,MID(PARTNERS!B75,4,1)=" ")))),PARTNERS!E75="Existing partner")</f>
        <v>0</v>
      </c>
      <c r="AA71" s="2" t="b">
        <f>AND(PARTNERS!$C75="Hull",PARTNERS!$E75="New partner")</f>
        <v>0</v>
      </c>
      <c r="AB71" s="2" t="b">
        <f>AND(PARTNERS!$C75="East Riding of Yorkshire",PARTNERS!$E75="New partner")</f>
        <v>0</v>
      </c>
      <c r="AC71" s="2" t="b">
        <f>AND(PARTNERS!$C75="Elsewhere in Yorkshire &amp; Humber",PARTNERS!$E75="New partner")</f>
        <v>0</v>
      </c>
      <c r="AD71" s="2" t="b">
        <f>AND(PARTNERS!$C75="Elsewhere in the UK",PARTNERS!$E75="New partner")</f>
        <v>0</v>
      </c>
      <c r="AE71" s="2" t="b">
        <f>AND(PARTNERS!$C75="Outside UK",PARTNERS!$E75="New partner")</f>
        <v>0</v>
      </c>
      <c r="AF71" s="2" t="b">
        <f>AND(PARTNERS!$C75="Hull",PARTNERS!$E75="Existing partner")</f>
        <v>0</v>
      </c>
      <c r="AG71" s="2" t="b">
        <f>AND(PARTNERS!$C75="East Riding of Yorkshire",PARTNERS!$E75="Existing partner")</f>
        <v>0</v>
      </c>
      <c r="AH71" s="2" t="b">
        <f>AND(PARTNERS!$C75="Elsewhere in Yorkshire &amp; Humber",PARTNERS!$E75="Existing partner")</f>
        <v>0</v>
      </c>
      <c r="AI71" s="2" t="b">
        <f>AND(PARTNERS!$C75="Elsewhere in the UK",PARTNERS!$E75="Existing partner")</f>
        <v>0</v>
      </c>
      <c r="AJ71" s="2" t="b">
        <f>AND(PARTNERS!$C75="Outside UK",PARTNERS!$E75="Existing partner")</f>
        <v>0</v>
      </c>
      <c r="AK71" s="2" t="b">
        <f>AND(PARTNERS!$D75="Artistic partner",PARTNERS!$E75="New partner")</f>
        <v>0</v>
      </c>
      <c r="AL71" s="2" t="b">
        <f>AND(PARTNERS!$D75="Heritage partner",PARTNERS!$E75="New partner")</f>
        <v>0</v>
      </c>
      <c r="AM71" s="2" t="b">
        <f>AND(PARTNERS!$D75="Funder",PARTNERS!$E75="New partner")</f>
        <v>0</v>
      </c>
      <c r="AN71" s="2" t="b">
        <f>AND(PARTNERS!$D75="Public Service partner",PARTNERS!$E75="New partner")</f>
        <v>0</v>
      </c>
      <c r="AO71" s="2" t="b">
        <f>AND(PARTNERS!$D75="Voluntary Sector / Charity partner",PARTNERS!$E75="New partner")</f>
        <v>0</v>
      </c>
      <c r="AP71" s="2" t="b">
        <f>AND(PARTNERS!$D75="Education partner",PARTNERS!$E75="New partner")</f>
        <v>0</v>
      </c>
      <c r="AQ71" s="2" t="b">
        <f>AND(PARTNERS!$D75="Other",PARTNERS!$E75="New partner")</f>
        <v>0</v>
      </c>
      <c r="AR71" s="2" t="b">
        <f>AND(PARTNERS!$D75="Artistic partner",PARTNERS!$E75="Existing partner")</f>
        <v>0</v>
      </c>
      <c r="AS71" s="2" t="b">
        <f>AND(PARTNERS!$D75="Heritage partner",PARTNERS!$E75="Existing partner")</f>
        <v>0</v>
      </c>
      <c r="AT71" s="2" t="b">
        <f>AND(PARTNERS!$D75="Funder",PARTNERS!$E75="Existing partner")</f>
        <v>0</v>
      </c>
      <c r="AU71" s="2" t="b">
        <f>AND(PARTNERS!$D75="Public Service partner",PARTNERS!$E75="Existing partner")</f>
        <v>0</v>
      </c>
      <c r="AV71" s="2" t="b">
        <f>AND(PARTNERS!$D75="Voluntary Sector / Charity partner",PARTNERS!$E75="Existing partner")</f>
        <v>0</v>
      </c>
      <c r="AW71" s="2" t="b">
        <f>AND(PARTNERS!$D75="Education partner",PARTNERS!$E75="Existing partner")</f>
        <v>0</v>
      </c>
      <c r="AX71" s="2" t="b">
        <f>AND(PARTNERS!$D75="Other",PARTNERS!$E75="Existing partner")</f>
        <v>0</v>
      </c>
    </row>
    <row r="72" spans="20:50">
      <c r="T72" s="2" t="b">
        <f>AND(LEFT('EVENT DELIVERY'!B77,2)="HU",OR(LEN('EVENT DELIVERY'!B77)=6,AND(LEN('EVENT DELIVERY'!B77)=7,MID('EVENT DELIVERY'!B77,4,1)=" ")))</f>
        <v>0</v>
      </c>
      <c r="U72" s="2" t="b">
        <f>AND(LEFT('PROJECT DELIVERY TEAM'!B77,2)="HU",OR(LEN('PROJECT DELIVERY TEAM'!B77)=6,AND(LEN('PROJECT DELIVERY TEAM'!B77)=7,MID('PROJECT DELIVERY TEAM'!B77,4,1)=" ")))</f>
        <v>0</v>
      </c>
      <c r="V72" s="2" t="b">
        <f>AND(LEFT('AUDIENCES &amp; PART... - BY TYPE'!B77,2)="HU",OR(LEN('AUDIENCES &amp; PART... - BY TYPE'!B77)=6,AND(LEN('AUDIENCES &amp; PART... - BY TYPE'!B77)=7,MID('AUDIENCES &amp; PART... - BY TYPE'!B77,4,1)=" ")))</f>
        <v>0</v>
      </c>
      <c r="W72" s="2" t="b">
        <f>AND(LEFT(PARTNERS!B76,2)="HU",OR(LEN(PARTNERS!B76)=6,AND(LEN(PARTNERS!B76)=7,MID(PARTNERS!B76,4,1)=" ")),PARTNERS!E76="New partner")</f>
        <v>0</v>
      </c>
      <c r="X72" s="2" t="b">
        <f>AND(LEFT(PARTNERS!B76,2)="HU",OR(LEN(PARTNERS!B76)=6,AND(LEN(PARTNERS!B76)=7,MID(PARTNERS!B76,4,1)=" ")),PARTNERS!E76="Existing partner")</f>
        <v>0</v>
      </c>
      <c r="Y72" s="2" t="b">
        <f>AND(NOT(AND(LEFT(PARTNERS!B76,2)="HU",OR(LEN(PARTNERS!B76)=6,AND(LEN(PARTNERS!B76)=7,MID(PARTNERS!B76,4,1)=" ")))),PARTNERS!E76="New partner")</f>
        <v>0</v>
      </c>
      <c r="Z72" s="2" t="b">
        <f>AND(NOT(AND(LEFT(PARTNERS!B76,2)="HU",OR(LEN(PARTNERS!B76)=6,AND(LEN(PARTNERS!B76)=7,MID(PARTNERS!B76,4,1)=" ")))),PARTNERS!E76="Existing partner")</f>
        <v>0</v>
      </c>
      <c r="AA72" s="2" t="b">
        <f>AND(PARTNERS!$C76="Hull",PARTNERS!$E76="New partner")</f>
        <v>0</v>
      </c>
      <c r="AB72" s="2" t="b">
        <f>AND(PARTNERS!$C76="East Riding of Yorkshire",PARTNERS!$E76="New partner")</f>
        <v>0</v>
      </c>
      <c r="AC72" s="2" t="b">
        <f>AND(PARTNERS!$C76="Elsewhere in Yorkshire &amp; Humber",PARTNERS!$E76="New partner")</f>
        <v>0</v>
      </c>
      <c r="AD72" s="2" t="b">
        <f>AND(PARTNERS!$C76="Elsewhere in the UK",PARTNERS!$E76="New partner")</f>
        <v>0</v>
      </c>
      <c r="AE72" s="2" t="b">
        <f>AND(PARTNERS!$C76="Outside UK",PARTNERS!$E76="New partner")</f>
        <v>0</v>
      </c>
      <c r="AF72" s="2" t="b">
        <f>AND(PARTNERS!$C76="Hull",PARTNERS!$E76="Existing partner")</f>
        <v>0</v>
      </c>
      <c r="AG72" s="2" t="b">
        <f>AND(PARTNERS!$C76="East Riding of Yorkshire",PARTNERS!$E76="Existing partner")</f>
        <v>0</v>
      </c>
      <c r="AH72" s="2" t="b">
        <f>AND(PARTNERS!$C76="Elsewhere in Yorkshire &amp; Humber",PARTNERS!$E76="Existing partner")</f>
        <v>0</v>
      </c>
      <c r="AI72" s="2" t="b">
        <f>AND(PARTNERS!$C76="Elsewhere in the UK",PARTNERS!$E76="Existing partner")</f>
        <v>0</v>
      </c>
      <c r="AJ72" s="2" t="b">
        <f>AND(PARTNERS!$C76="Outside UK",PARTNERS!$E76="Existing partner")</f>
        <v>0</v>
      </c>
      <c r="AK72" s="2" t="b">
        <f>AND(PARTNERS!$D76="Artistic partner",PARTNERS!$E76="New partner")</f>
        <v>0</v>
      </c>
      <c r="AL72" s="2" t="b">
        <f>AND(PARTNERS!$D76="Heritage partner",PARTNERS!$E76="New partner")</f>
        <v>0</v>
      </c>
      <c r="AM72" s="2" t="b">
        <f>AND(PARTNERS!$D76="Funder",PARTNERS!$E76="New partner")</f>
        <v>0</v>
      </c>
      <c r="AN72" s="2" t="b">
        <f>AND(PARTNERS!$D76="Public Service partner",PARTNERS!$E76="New partner")</f>
        <v>0</v>
      </c>
      <c r="AO72" s="2" t="b">
        <f>AND(PARTNERS!$D76="Voluntary Sector / Charity partner",PARTNERS!$E76="New partner")</f>
        <v>0</v>
      </c>
      <c r="AP72" s="2" t="b">
        <f>AND(PARTNERS!$D76="Education partner",PARTNERS!$E76="New partner")</f>
        <v>0</v>
      </c>
      <c r="AQ72" s="2" t="b">
        <f>AND(PARTNERS!$D76="Other",PARTNERS!$E76="New partner")</f>
        <v>0</v>
      </c>
      <c r="AR72" s="2" t="b">
        <f>AND(PARTNERS!$D76="Artistic partner",PARTNERS!$E76="Existing partner")</f>
        <v>0</v>
      </c>
      <c r="AS72" s="2" t="b">
        <f>AND(PARTNERS!$D76="Heritage partner",PARTNERS!$E76="Existing partner")</f>
        <v>0</v>
      </c>
      <c r="AT72" s="2" t="b">
        <f>AND(PARTNERS!$D76="Funder",PARTNERS!$E76="Existing partner")</f>
        <v>0</v>
      </c>
      <c r="AU72" s="2" t="b">
        <f>AND(PARTNERS!$D76="Public Service partner",PARTNERS!$E76="Existing partner")</f>
        <v>0</v>
      </c>
      <c r="AV72" s="2" t="b">
        <f>AND(PARTNERS!$D76="Voluntary Sector / Charity partner",PARTNERS!$E76="Existing partner")</f>
        <v>0</v>
      </c>
      <c r="AW72" s="2" t="b">
        <f>AND(PARTNERS!$D76="Education partner",PARTNERS!$E76="Existing partner")</f>
        <v>0</v>
      </c>
      <c r="AX72" s="2" t="b">
        <f>AND(PARTNERS!$D76="Other",PARTNERS!$E76="Existing partner")</f>
        <v>0</v>
      </c>
    </row>
    <row r="73" spans="20:50">
      <c r="T73" s="2" t="b">
        <f>AND(LEFT('EVENT DELIVERY'!B78,2)="HU",OR(LEN('EVENT DELIVERY'!B78)=6,AND(LEN('EVENT DELIVERY'!B78)=7,MID('EVENT DELIVERY'!B78,4,1)=" ")))</f>
        <v>0</v>
      </c>
      <c r="U73" s="2" t="b">
        <f>AND(LEFT('PROJECT DELIVERY TEAM'!B78,2)="HU",OR(LEN('PROJECT DELIVERY TEAM'!B78)=6,AND(LEN('PROJECT DELIVERY TEAM'!B78)=7,MID('PROJECT DELIVERY TEAM'!B78,4,1)=" ")))</f>
        <v>0</v>
      </c>
      <c r="V73" s="2" t="b">
        <f>AND(LEFT('AUDIENCES &amp; PART... - BY TYPE'!B78,2)="HU",OR(LEN('AUDIENCES &amp; PART... - BY TYPE'!B78)=6,AND(LEN('AUDIENCES &amp; PART... - BY TYPE'!B78)=7,MID('AUDIENCES &amp; PART... - BY TYPE'!B78,4,1)=" ")))</f>
        <v>0</v>
      </c>
      <c r="W73" s="2" t="b">
        <f>AND(LEFT(PARTNERS!B77,2)="HU",OR(LEN(PARTNERS!B77)=6,AND(LEN(PARTNERS!B77)=7,MID(PARTNERS!B77,4,1)=" ")),PARTNERS!E77="New partner")</f>
        <v>0</v>
      </c>
      <c r="X73" s="2" t="b">
        <f>AND(LEFT(PARTNERS!B77,2)="HU",OR(LEN(PARTNERS!B77)=6,AND(LEN(PARTNERS!B77)=7,MID(PARTNERS!B77,4,1)=" ")),PARTNERS!E77="Existing partner")</f>
        <v>0</v>
      </c>
      <c r="Y73" s="2" t="b">
        <f>AND(NOT(AND(LEFT(PARTNERS!B77,2)="HU",OR(LEN(PARTNERS!B77)=6,AND(LEN(PARTNERS!B77)=7,MID(PARTNERS!B77,4,1)=" ")))),PARTNERS!E77="New partner")</f>
        <v>0</v>
      </c>
      <c r="Z73" s="2" t="b">
        <f>AND(NOT(AND(LEFT(PARTNERS!B77,2)="HU",OR(LEN(PARTNERS!B77)=6,AND(LEN(PARTNERS!B77)=7,MID(PARTNERS!B77,4,1)=" ")))),PARTNERS!E77="Existing partner")</f>
        <v>0</v>
      </c>
      <c r="AA73" s="2" t="b">
        <f>AND(PARTNERS!$C77="Hull",PARTNERS!$E77="New partner")</f>
        <v>0</v>
      </c>
      <c r="AB73" s="2" t="b">
        <f>AND(PARTNERS!$C77="East Riding of Yorkshire",PARTNERS!$E77="New partner")</f>
        <v>0</v>
      </c>
      <c r="AC73" s="2" t="b">
        <f>AND(PARTNERS!$C77="Elsewhere in Yorkshire &amp; Humber",PARTNERS!$E77="New partner")</f>
        <v>0</v>
      </c>
      <c r="AD73" s="2" t="b">
        <f>AND(PARTNERS!$C77="Elsewhere in the UK",PARTNERS!$E77="New partner")</f>
        <v>0</v>
      </c>
      <c r="AE73" s="2" t="b">
        <f>AND(PARTNERS!$C77="Outside UK",PARTNERS!$E77="New partner")</f>
        <v>0</v>
      </c>
      <c r="AF73" s="2" t="b">
        <f>AND(PARTNERS!$C77="Hull",PARTNERS!$E77="Existing partner")</f>
        <v>0</v>
      </c>
      <c r="AG73" s="2" t="b">
        <f>AND(PARTNERS!$C77="East Riding of Yorkshire",PARTNERS!$E77="Existing partner")</f>
        <v>0</v>
      </c>
      <c r="AH73" s="2" t="b">
        <f>AND(PARTNERS!$C77="Elsewhere in Yorkshire &amp; Humber",PARTNERS!$E77="Existing partner")</f>
        <v>0</v>
      </c>
      <c r="AI73" s="2" t="b">
        <f>AND(PARTNERS!$C77="Elsewhere in the UK",PARTNERS!$E77="Existing partner")</f>
        <v>0</v>
      </c>
      <c r="AJ73" s="2" t="b">
        <f>AND(PARTNERS!$C77="Outside UK",PARTNERS!$E77="Existing partner")</f>
        <v>0</v>
      </c>
      <c r="AK73" s="2" t="b">
        <f>AND(PARTNERS!$D77="Artistic partner",PARTNERS!$E77="New partner")</f>
        <v>0</v>
      </c>
      <c r="AL73" s="2" t="b">
        <f>AND(PARTNERS!$D77="Heritage partner",PARTNERS!$E77="New partner")</f>
        <v>0</v>
      </c>
      <c r="AM73" s="2" t="b">
        <f>AND(PARTNERS!$D77="Funder",PARTNERS!$E77="New partner")</f>
        <v>0</v>
      </c>
      <c r="AN73" s="2" t="b">
        <f>AND(PARTNERS!$D77="Public Service partner",PARTNERS!$E77="New partner")</f>
        <v>0</v>
      </c>
      <c r="AO73" s="2" t="b">
        <f>AND(PARTNERS!$D77="Voluntary Sector / Charity partner",PARTNERS!$E77="New partner")</f>
        <v>0</v>
      </c>
      <c r="AP73" s="2" t="b">
        <f>AND(PARTNERS!$D77="Education partner",PARTNERS!$E77="New partner")</f>
        <v>0</v>
      </c>
      <c r="AQ73" s="2" t="b">
        <f>AND(PARTNERS!$D77="Other",PARTNERS!$E77="New partner")</f>
        <v>0</v>
      </c>
      <c r="AR73" s="2" t="b">
        <f>AND(PARTNERS!$D77="Artistic partner",PARTNERS!$E77="Existing partner")</f>
        <v>0</v>
      </c>
      <c r="AS73" s="2" t="b">
        <f>AND(PARTNERS!$D77="Heritage partner",PARTNERS!$E77="Existing partner")</f>
        <v>0</v>
      </c>
      <c r="AT73" s="2" t="b">
        <f>AND(PARTNERS!$D77="Funder",PARTNERS!$E77="Existing partner")</f>
        <v>0</v>
      </c>
      <c r="AU73" s="2" t="b">
        <f>AND(PARTNERS!$D77="Public Service partner",PARTNERS!$E77="Existing partner")</f>
        <v>0</v>
      </c>
      <c r="AV73" s="2" t="b">
        <f>AND(PARTNERS!$D77="Voluntary Sector / Charity partner",PARTNERS!$E77="Existing partner")</f>
        <v>0</v>
      </c>
      <c r="AW73" s="2" t="b">
        <f>AND(PARTNERS!$D77="Education partner",PARTNERS!$E77="Existing partner")</f>
        <v>0</v>
      </c>
      <c r="AX73" s="2" t="b">
        <f>AND(PARTNERS!$D77="Other",PARTNERS!$E77="Existing partner")</f>
        <v>0</v>
      </c>
    </row>
    <row r="74" spans="20:50">
      <c r="T74" s="2" t="b">
        <f>AND(LEFT('EVENT DELIVERY'!B79,2)="HU",OR(LEN('EVENT DELIVERY'!B79)=6,AND(LEN('EVENT DELIVERY'!B79)=7,MID('EVENT DELIVERY'!B79,4,1)=" ")))</f>
        <v>0</v>
      </c>
      <c r="U74" s="2" t="b">
        <f>AND(LEFT('PROJECT DELIVERY TEAM'!B79,2)="HU",OR(LEN('PROJECT DELIVERY TEAM'!B79)=6,AND(LEN('PROJECT DELIVERY TEAM'!B79)=7,MID('PROJECT DELIVERY TEAM'!B79,4,1)=" ")))</f>
        <v>0</v>
      </c>
      <c r="V74" s="2" t="b">
        <f>AND(LEFT('AUDIENCES &amp; PART... - BY TYPE'!B79,2)="HU",OR(LEN('AUDIENCES &amp; PART... - BY TYPE'!B79)=6,AND(LEN('AUDIENCES &amp; PART... - BY TYPE'!B79)=7,MID('AUDIENCES &amp; PART... - BY TYPE'!B79,4,1)=" ")))</f>
        <v>0</v>
      </c>
      <c r="W74" s="2" t="b">
        <f>AND(LEFT(PARTNERS!B78,2)="HU",OR(LEN(PARTNERS!B78)=6,AND(LEN(PARTNERS!B78)=7,MID(PARTNERS!B78,4,1)=" ")),PARTNERS!E78="New partner")</f>
        <v>0</v>
      </c>
      <c r="X74" s="2" t="b">
        <f>AND(LEFT(PARTNERS!B78,2)="HU",OR(LEN(PARTNERS!B78)=6,AND(LEN(PARTNERS!B78)=7,MID(PARTNERS!B78,4,1)=" ")),PARTNERS!E78="Existing partner")</f>
        <v>0</v>
      </c>
      <c r="Y74" s="2" t="b">
        <f>AND(NOT(AND(LEFT(PARTNERS!B78,2)="HU",OR(LEN(PARTNERS!B78)=6,AND(LEN(PARTNERS!B78)=7,MID(PARTNERS!B78,4,1)=" ")))),PARTNERS!E78="New partner")</f>
        <v>0</v>
      </c>
      <c r="Z74" s="2" t="b">
        <f>AND(NOT(AND(LEFT(PARTNERS!B78,2)="HU",OR(LEN(PARTNERS!B78)=6,AND(LEN(PARTNERS!B78)=7,MID(PARTNERS!B78,4,1)=" ")))),PARTNERS!E78="Existing partner")</f>
        <v>0</v>
      </c>
      <c r="AA74" s="2" t="b">
        <f>AND(PARTNERS!$C78="Hull",PARTNERS!$E78="New partner")</f>
        <v>0</v>
      </c>
      <c r="AB74" s="2" t="b">
        <f>AND(PARTNERS!$C78="East Riding of Yorkshire",PARTNERS!$E78="New partner")</f>
        <v>0</v>
      </c>
      <c r="AC74" s="2" t="b">
        <f>AND(PARTNERS!$C78="Elsewhere in Yorkshire &amp; Humber",PARTNERS!$E78="New partner")</f>
        <v>0</v>
      </c>
      <c r="AD74" s="2" t="b">
        <f>AND(PARTNERS!$C78="Elsewhere in the UK",PARTNERS!$E78="New partner")</f>
        <v>0</v>
      </c>
      <c r="AE74" s="2" t="b">
        <f>AND(PARTNERS!$C78="Outside UK",PARTNERS!$E78="New partner")</f>
        <v>0</v>
      </c>
      <c r="AF74" s="2" t="b">
        <f>AND(PARTNERS!$C78="Hull",PARTNERS!$E78="Existing partner")</f>
        <v>0</v>
      </c>
      <c r="AG74" s="2" t="b">
        <f>AND(PARTNERS!$C78="East Riding of Yorkshire",PARTNERS!$E78="Existing partner")</f>
        <v>0</v>
      </c>
      <c r="AH74" s="2" t="b">
        <f>AND(PARTNERS!$C78="Elsewhere in Yorkshire &amp; Humber",PARTNERS!$E78="Existing partner")</f>
        <v>0</v>
      </c>
      <c r="AI74" s="2" t="b">
        <f>AND(PARTNERS!$C78="Elsewhere in the UK",PARTNERS!$E78="Existing partner")</f>
        <v>0</v>
      </c>
      <c r="AJ74" s="2" t="b">
        <f>AND(PARTNERS!$C78="Outside UK",PARTNERS!$E78="Existing partner")</f>
        <v>0</v>
      </c>
      <c r="AK74" s="2" t="b">
        <f>AND(PARTNERS!$D78="Artistic partner",PARTNERS!$E78="New partner")</f>
        <v>0</v>
      </c>
      <c r="AL74" s="2" t="b">
        <f>AND(PARTNERS!$D78="Heritage partner",PARTNERS!$E78="New partner")</f>
        <v>0</v>
      </c>
      <c r="AM74" s="2" t="b">
        <f>AND(PARTNERS!$D78="Funder",PARTNERS!$E78="New partner")</f>
        <v>0</v>
      </c>
      <c r="AN74" s="2" t="b">
        <f>AND(PARTNERS!$D78="Public Service partner",PARTNERS!$E78="New partner")</f>
        <v>0</v>
      </c>
      <c r="AO74" s="2" t="b">
        <f>AND(PARTNERS!$D78="Voluntary Sector / Charity partner",PARTNERS!$E78="New partner")</f>
        <v>0</v>
      </c>
      <c r="AP74" s="2" t="b">
        <f>AND(PARTNERS!$D78="Education partner",PARTNERS!$E78="New partner")</f>
        <v>0</v>
      </c>
      <c r="AQ74" s="2" t="b">
        <f>AND(PARTNERS!$D78="Other",PARTNERS!$E78="New partner")</f>
        <v>0</v>
      </c>
      <c r="AR74" s="2" t="b">
        <f>AND(PARTNERS!$D78="Artistic partner",PARTNERS!$E78="Existing partner")</f>
        <v>0</v>
      </c>
      <c r="AS74" s="2" t="b">
        <f>AND(PARTNERS!$D78="Heritage partner",PARTNERS!$E78="Existing partner")</f>
        <v>0</v>
      </c>
      <c r="AT74" s="2" t="b">
        <f>AND(PARTNERS!$D78="Funder",PARTNERS!$E78="Existing partner")</f>
        <v>0</v>
      </c>
      <c r="AU74" s="2" t="b">
        <f>AND(PARTNERS!$D78="Public Service partner",PARTNERS!$E78="Existing partner")</f>
        <v>0</v>
      </c>
      <c r="AV74" s="2" t="b">
        <f>AND(PARTNERS!$D78="Voluntary Sector / Charity partner",PARTNERS!$E78="Existing partner")</f>
        <v>0</v>
      </c>
      <c r="AW74" s="2" t="b">
        <f>AND(PARTNERS!$D78="Education partner",PARTNERS!$E78="Existing partner")</f>
        <v>0</v>
      </c>
      <c r="AX74" s="2" t="b">
        <f>AND(PARTNERS!$D78="Other",PARTNERS!$E78="Existing partner")</f>
        <v>0</v>
      </c>
    </row>
    <row r="75" spans="20:50">
      <c r="T75" s="2" t="b">
        <f>AND(LEFT('EVENT DELIVERY'!B80,2)="HU",OR(LEN('EVENT DELIVERY'!B80)=6,AND(LEN('EVENT DELIVERY'!B80)=7,MID('EVENT DELIVERY'!B80,4,1)=" ")))</f>
        <v>0</v>
      </c>
      <c r="U75" s="2" t="b">
        <f>AND(LEFT('PROJECT DELIVERY TEAM'!B80,2)="HU",OR(LEN('PROJECT DELIVERY TEAM'!B80)=6,AND(LEN('PROJECT DELIVERY TEAM'!B80)=7,MID('PROJECT DELIVERY TEAM'!B80,4,1)=" ")))</f>
        <v>0</v>
      </c>
      <c r="V75" s="2" t="b">
        <f>AND(LEFT('AUDIENCES &amp; PART... - BY TYPE'!B80,2)="HU",OR(LEN('AUDIENCES &amp; PART... - BY TYPE'!B80)=6,AND(LEN('AUDIENCES &amp; PART... - BY TYPE'!B80)=7,MID('AUDIENCES &amp; PART... - BY TYPE'!B80,4,1)=" ")))</f>
        <v>0</v>
      </c>
      <c r="W75" s="2" t="b">
        <f>AND(LEFT(PARTNERS!B79,2)="HU",OR(LEN(PARTNERS!B79)=6,AND(LEN(PARTNERS!B79)=7,MID(PARTNERS!B79,4,1)=" ")),PARTNERS!E79="New partner")</f>
        <v>0</v>
      </c>
      <c r="X75" s="2" t="b">
        <f>AND(LEFT(PARTNERS!B79,2)="HU",OR(LEN(PARTNERS!B79)=6,AND(LEN(PARTNERS!B79)=7,MID(PARTNERS!B79,4,1)=" ")),PARTNERS!E79="Existing partner")</f>
        <v>0</v>
      </c>
      <c r="Y75" s="2" t="b">
        <f>AND(NOT(AND(LEFT(PARTNERS!B79,2)="HU",OR(LEN(PARTNERS!B79)=6,AND(LEN(PARTNERS!B79)=7,MID(PARTNERS!B79,4,1)=" ")))),PARTNERS!E79="New partner")</f>
        <v>0</v>
      </c>
      <c r="Z75" s="2" t="b">
        <f>AND(NOT(AND(LEFT(PARTNERS!B79,2)="HU",OR(LEN(PARTNERS!B79)=6,AND(LEN(PARTNERS!B79)=7,MID(PARTNERS!B79,4,1)=" ")))),PARTNERS!E79="Existing partner")</f>
        <v>0</v>
      </c>
      <c r="AA75" s="2" t="b">
        <f>AND(PARTNERS!$C79="Hull",PARTNERS!$E79="New partner")</f>
        <v>0</v>
      </c>
      <c r="AB75" s="2" t="b">
        <f>AND(PARTNERS!$C79="East Riding of Yorkshire",PARTNERS!$E79="New partner")</f>
        <v>0</v>
      </c>
      <c r="AC75" s="2" t="b">
        <f>AND(PARTNERS!$C79="Elsewhere in Yorkshire &amp; Humber",PARTNERS!$E79="New partner")</f>
        <v>0</v>
      </c>
      <c r="AD75" s="2" t="b">
        <f>AND(PARTNERS!$C79="Elsewhere in the UK",PARTNERS!$E79="New partner")</f>
        <v>0</v>
      </c>
      <c r="AE75" s="2" t="b">
        <f>AND(PARTNERS!$C79="Outside UK",PARTNERS!$E79="New partner")</f>
        <v>0</v>
      </c>
      <c r="AF75" s="2" t="b">
        <f>AND(PARTNERS!$C79="Hull",PARTNERS!$E79="Existing partner")</f>
        <v>0</v>
      </c>
      <c r="AG75" s="2" t="b">
        <f>AND(PARTNERS!$C79="East Riding of Yorkshire",PARTNERS!$E79="Existing partner")</f>
        <v>0</v>
      </c>
      <c r="AH75" s="2" t="b">
        <f>AND(PARTNERS!$C79="Elsewhere in Yorkshire &amp; Humber",PARTNERS!$E79="Existing partner")</f>
        <v>0</v>
      </c>
      <c r="AI75" s="2" t="b">
        <f>AND(PARTNERS!$C79="Elsewhere in the UK",PARTNERS!$E79="Existing partner")</f>
        <v>0</v>
      </c>
      <c r="AJ75" s="2" t="b">
        <f>AND(PARTNERS!$C79="Outside UK",PARTNERS!$E79="Existing partner")</f>
        <v>0</v>
      </c>
      <c r="AK75" s="2" t="b">
        <f>AND(PARTNERS!$D79="Artistic partner",PARTNERS!$E79="New partner")</f>
        <v>0</v>
      </c>
      <c r="AL75" s="2" t="b">
        <f>AND(PARTNERS!$D79="Heritage partner",PARTNERS!$E79="New partner")</f>
        <v>0</v>
      </c>
      <c r="AM75" s="2" t="b">
        <f>AND(PARTNERS!$D79="Funder",PARTNERS!$E79="New partner")</f>
        <v>0</v>
      </c>
      <c r="AN75" s="2" t="b">
        <f>AND(PARTNERS!$D79="Public Service partner",PARTNERS!$E79="New partner")</f>
        <v>0</v>
      </c>
      <c r="AO75" s="2" t="b">
        <f>AND(PARTNERS!$D79="Voluntary Sector / Charity partner",PARTNERS!$E79="New partner")</f>
        <v>0</v>
      </c>
      <c r="AP75" s="2" t="b">
        <f>AND(PARTNERS!$D79="Education partner",PARTNERS!$E79="New partner")</f>
        <v>0</v>
      </c>
      <c r="AQ75" s="2" t="b">
        <f>AND(PARTNERS!$D79="Other",PARTNERS!$E79="New partner")</f>
        <v>0</v>
      </c>
      <c r="AR75" s="2" t="b">
        <f>AND(PARTNERS!$D79="Artistic partner",PARTNERS!$E79="Existing partner")</f>
        <v>0</v>
      </c>
      <c r="AS75" s="2" t="b">
        <f>AND(PARTNERS!$D79="Heritage partner",PARTNERS!$E79="Existing partner")</f>
        <v>0</v>
      </c>
      <c r="AT75" s="2" t="b">
        <f>AND(PARTNERS!$D79="Funder",PARTNERS!$E79="Existing partner")</f>
        <v>0</v>
      </c>
      <c r="AU75" s="2" t="b">
        <f>AND(PARTNERS!$D79="Public Service partner",PARTNERS!$E79="Existing partner")</f>
        <v>0</v>
      </c>
      <c r="AV75" s="2" t="b">
        <f>AND(PARTNERS!$D79="Voluntary Sector / Charity partner",PARTNERS!$E79="Existing partner")</f>
        <v>0</v>
      </c>
      <c r="AW75" s="2" t="b">
        <f>AND(PARTNERS!$D79="Education partner",PARTNERS!$E79="Existing partner")</f>
        <v>0</v>
      </c>
      <c r="AX75" s="2" t="b">
        <f>AND(PARTNERS!$D79="Other",PARTNERS!$E79="Existing partner")</f>
        <v>0</v>
      </c>
    </row>
    <row r="76" spans="20:50">
      <c r="T76" s="2" t="b">
        <f>AND(LEFT('EVENT DELIVERY'!B81,2)="HU",OR(LEN('EVENT DELIVERY'!B81)=6,AND(LEN('EVENT DELIVERY'!B81)=7,MID('EVENT DELIVERY'!B81,4,1)=" ")))</f>
        <v>0</v>
      </c>
      <c r="U76" s="2" t="b">
        <f>AND(LEFT('PROJECT DELIVERY TEAM'!B81,2)="HU",OR(LEN('PROJECT DELIVERY TEAM'!B81)=6,AND(LEN('PROJECT DELIVERY TEAM'!B81)=7,MID('PROJECT DELIVERY TEAM'!B81,4,1)=" ")))</f>
        <v>0</v>
      </c>
      <c r="V76" s="2" t="b">
        <f>AND(LEFT('AUDIENCES &amp; PART... - BY TYPE'!B81,2)="HU",OR(LEN('AUDIENCES &amp; PART... - BY TYPE'!B81)=6,AND(LEN('AUDIENCES &amp; PART... - BY TYPE'!B81)=7,MID('AUDIENCES &amp; PART... - BY TYPE'!B81,4,1)=" ")))</f>
        <v>0</v>
      </c>
      <c r="W76" s="2" t="b">
        <f>AND(LEFT(PARTNERS!B80,2)="HU",OR(LEN(PARTNERS!B80)=6,AND(LEN(PARTNERS!B80)=7,MID(PARTNERS!B80,4,1)=" ")),PARTNERS!E80="New partner")</f>
        <v>0</v>
      </c>
      <c r="X76" s="2" t="b">
        <f>AND(LEFT(PARTNERS!B80,2)="HU",OR(LEN(PARTNERS!B80)=6,AND(LEN(PARTNERS!B80)=7,MID(PARTNERS!B80,4,1)=" ")),PARTNERS!E80="Existing partner")</f>
        <v>0</v>
      </c>
      <c r="Y76" s="2" t="b">
        <f>AND(NOT(AND(LEFT(PARTNERS!B80,2)="HU",OR(LEN(PARTNERS!B80)=6,AND(LEN(PARTNERS!B80)=7,MID(PARTNERS!B80,4,1)=" ")))),PARTNERS!E80="New partner")</f>
        <v>0</v>
      </c>
      <c r="Z76" s="2" t="b">
        <f>AND(NOT(AND(LEFT(PARTNERS!B80,2)="HU",OR(LEN(PARTNERS!B80)=6,AND(LEN(PARTNERS!B80)=7,MID(PARTNERS!B80,4,1)=" ")))),PARTNERS!E80="Existing partner")</f>
        <v>0</v>
      </c>
      <c r="AA76" s="2" t="b">
        <f>AND(PARTNERS!$C80="Hull",PARTNERS!$E80="New partner")</f>
        <v>0</v>
      </c>
      <c r="AB76" s="2" t="b">
        <f>AND(PARTNERS!$C80="East Riding of Yorkshire",PARTNERS!$E80="New partner")</f>
        <v>0</v>
      </c>
      <c r="AC76" s="2" t="b">
        <f>AND(PARTNERS!$C80="Elsewhere in Yorkshire &amp; Humber",PARTNERS!$E80="New partner")</f>
        <v>0</v>
      </c>
      <c r="AD76" s="2" t="b">
        <f>AND(PARTNERS!$C80="Elsewhere in the UK",PARTNERS!$E80="New partner")</f>
        <v>0</v>
      </c>
      <c r="AE76" s="2" t="b">
        <f>AND(PARTNERS!$C80="Outside UK",PARTNERS!$E80="New partner")</f>
        <v>0</v>
      </c>
      <c r="AF76" s="2" t="b">
        <f>AND(PARTNERS!$C80="Hull",PARTNERS!$E80="Existing partner")</f>
        <v>0</v>
      </c>
      <c r="AG76" s="2" t="b">
        <f>AND(PARTNERS!$C80="East Riding of Yorkshire",PARTNERS!$E80="Existing partner")</f>
        <v>0</v>
      </c>
      <c r="AH76" s="2" t="b">
        <f>AND(PARTNERS!$C80="Elsewhere in Yorkshire &amp; Humber",PARTNERS!$E80="Existing partner")</f>
        <v>0</v>
      </c>
      <c r="AI76" s="2" t="b">
        <f>AND(PARTNERS!$C80="Elsewhere in the UK",PARTNERS!$E80="Existing partner")</f>
        <v>0</v>
      </c>
      <c r="AJ76" s="2" t="b">
        <f>AND(PARTNERS!$C80="Outside UK",PARTNERS!$E80="Existing partner")</f>
        <v>0</v>
      </c>
      <c r="AK76" s="2" t="b">
        <f>AND(PARTNERS!$D80="Artistic partner",PARTNERS!$E80="New partner")</f>
        <v>0</v>
      </c>
      <c r="AL76" s="2" t="b">
        <f>AND(PARTNERS!$D80="Heritage partner",PARTNERS!$E80="New partner")</f>
        <v>0</v>
      </c>
      <c r="AM76" s="2" t="b">
        <f>AND(PARTNERS!$D80="Funder",PARTNERS!$E80="New partner")</f>
        <v>0</v>
      </c>
      <c r="AN76" s="2" t="b">
        <f>AND(PARTNERS!$D80="Public Service partner",PARTNERS!$E80="New partner")</f>
        <v>0</v>
      </c>
      <c r="AO76" s="2" t="b">
        <f>AND(PARTNERS!$D80="Voluntary Sector / Charity partner",PARTNERS!$E80="New partner")</f>
        <v>0</v>
      </c>
      <c r="AP76" s="2" t="b">
        <f>AND(PARTNERS!$D80="Education partner",PARTNERS!$E80="New partner")</f>
        <v>0</v>
      </c>
      <c r="AQ76" s="2" t="b">
        <f>AND(PARTNERS!$D80="Other",PARTNERS!$E80="New partner")</f>
        <v>0</v>
      </c>
      <c r="AR76" s="2" t="b">
        <f>AND(PARTNERS!$D80="Artistic partner",PARTNERS!$E80="Existing partner")</f>
        <v>0</v>
      </c>
      <c r="AS76" s="2" t="b">
        <f>AND(PARTNERS!$D80="Heritage partner",PARTNERS!$E80="Existing partner")</f>
        <v>0</v>
      </c>
      <c r="AT76" s="2" t="b">
        <f>AND(PARTNERS!$D80="Funder",PARTNERS!$E80="Existing partner")</f>
        <v>0</v>
      </c>
      <c r="AU76" s="2" t="b">
        <f>AND(PARTNERS!$D80="Public Service partner",PARTNERS!$E80="Existing partner")</f>
        <v>0</v>
      </c>
      <c r="AV76" s="2" t="b">
        <f>AND(PARTNERS!$D80="Voluntary Sector / Charity partner",PARTNERS!$E80="Existing partner")</f>
        <v>0</v>
      </c>
      <c r="AW76" s="2" t="b">
        <f>AND(PARTNERS!$D80="Education partner",PARTNERS!$E80="Existing partner")</f>
        <v>0</v>
      </c>
      <c r="AX76" s="2" t="b">
        <f>AND(PARTNERS!$D80="Other",PARTNERS!$E80="Existing partner")</f>
        <v>0</v>
      </c>
    </row>
    <row r="77" spans="20:50">
      <c r="T77" s="2" t="b">
        <f>AND(LEFT('EVENT DELIVERY'!B82,2)="HU",OR(LEN('EVENT DELIVERY'!B82)=6,AND(LEN('EVENT DELIVERY'!B82)=7,MID('EVENT DELIVERY'!B82,4,1)=" ")))</f>
        <v>0</v>
      </c>
      <c r="U77" s="2" t="b">
        <f>AND(LEFT('PROJECT DELIVERY TEAM'!B82,2)="HU",OR(LEN('PROJECT DELIVERY TEAM'!B82)=6,AND(LEN('PROJECT DELIVERY TEAM'!B82)=7,MID('PROJECT DELIVERY TEAM'!B82,4,1)=" ")))</f>
        <v>0</v>
      </c>
      <c r="V77" s="2" t="b">
        <f>AND(LEFT('AUDIENCES &amp; PART... - BY TYPE'!B82,2)="HU",OR(LEN('AUDIENCES &amp; PART... - BY TYPE'!B82)=6,AND(LEN('AUDIENCES &amp; PART... - BY TYPE'!B82)=7,MID('AUDIENCES &amp; PART... - BY TYPE'!B82,4,1)=" ")))</f>
        <v>0</v>
      </c>
      <c r="W77" s="2" t="b">
        <f>AND(LEFT(PARTNERS!B81,2)="HU",OR(LEN(PARTNERS!B81)=6,AND(LEN(PARTNERS!B81)=7,MID(PARTNERS!B81,4,1)=" ")),PARTNERS!E81="New partner")</f>
        <v>0</v>
      </c>
      <c r="X77" s="2" t="b">
        <f>AND(LEFT(PARTNERS!B81,2)="HU",OR(LEN(PARTNERS!B81)=6,AND(LEN(PARTNERS!B81)=7,MID(PARTNERS!B81,4,1)=" ")),PARTNERS!E81="Existing partner")</f>
        <v>0</v>
      </c>
      <c r="Y77" s="2" t="b">
        <f>AND(NOT(AND(LEFT(PARTNERS!B81,2)="HU",OR(LEN(PARTNERS!B81)=6,AND(LEN(PARTNERS!B81)=7,MID(PARTNERS!B81,4,1)=" ")))),PARTNERS!E81="New partner")</f>
        <v>0</v>
      </c>
      <c r="Z77" s="2" t="b">
        <f>AND(NOT(AND(LEFT(PARTNERS!B81,2)="HU",OR(LEN(PARTNERS!B81)=6,AND(LEN(PARTNERS!B81)=7,MID(PARTNERS!B81,4,1)=" ")))),PARTNERS!E81="Existing partner")</f>
        <v>0</v>
      </c>
      <c r="AA77" s="2" t="b">
        <f>AND(PARTNERS!$C81="Hull",PARTNERS!$E81="New partner")</f>
        <v>0</v>
      </c>
      <c r="AB77" s="2" t="b">
        <f>AND(PARTNERS!$C81="East Riding of Yorkshire",PARTNERS!$E81="New partner")</f>
        <v>0</v>
      </c>
      <c r="AC77" s="2" t="b">
        <f>AND(PARTNERS!$C81="Elsewhere in Yorkshire &amp; Humber",PARTNERS!$E81="New partner")</f>
        <v>0</v>
      </c>
      <c r="AD77" s="2" t="b">
        <f>AND(PARTNERS!$C81="Elsewhere in the UK",PARTNERS!$E81="New partner")</f>
        <v>0</v>
      </c>
      <c r="AE77" s="2" t="b">
        <f>AND(PARTNERS!$C81="Outside UK",PARTNERS!$E81="New partner")</f>
        <v>0</v>
      </c>
      <c r="AF77" s="2" t="b">
        <f>AND(PARTNERS!$C81="Hull",PARTNERS!$E81="Existing partner")</f>
        <v>0</v>
      </c>
      <c r="AG77" s="2" t="b">
        <f>AND(PARTNERS!$C81="East Riding of Yorkshire",PARTNERS!$E81="Existing partner")</f>
        <v>0</v>
      </c>
      <c r="AH77" s="2" t="b">
        <f>AND(PARTNERS!$C81="Elsewhere in Yorkshire &amp; Humber",PARTNERS!$E81="Existing partner")</f>
        <v>0</v>
      </c>
      <c r="AI77" s="2" t="b">
        <f>AND(PARTNERS!$C81="Elsewhere in the UK",PARTNERS!$E81="Existing partner")</f>
        <v>0</v>
      </c>
      <c r="AJ77" s="2" t="b">
        <f>AND(PARTNERS!$C81="Outside UK",PARTNERS!$E81="Existing partner")</f>
        <v>0</v>
      </c>
      <c r="AK77" s="2" t="b">
        <f>AND(PARTNERS!$D81="Artistic partner",PARTNERS!$E81="New partner")</f>
        <v>0</v>
      </c>
      <c r="AL77" s="2" t="b">
        <f>AND(PARTNERS!$D81="Heritage partner",PARTNERS!$E81="New partner")</f>
        <v>0</v>
      </c>
      <c r="AM77" s="2" t="b">
        <f>AND(PARTNERS!$D81="Funder",PARTNERS!$E81="New partner")</f>
        <v>0</v>
      </c>
      <c r="AN77" s="2" t="b">
        <f>AND(PARTNERS!$D81="Public Service partner",PARTNERS!$E81="New partner")</f>
        <v>0</v>
      </c>
      <c r="AO77" s="2" t="b">
        <f>AND(PARTNERS!$D81="Voluntary Sector / Charity partner",PARTNERS!$E81="New partner")</f>
        <v>0</v>
      </c>
      <c r="AP77" s="2" t="b">
        <f>AND(PARTNERS!$D81="Education partner",PARTNERS!$E81="New partner")</f>
        <v>0</v>
      </c>
      <c r="AQ77" s="2" t="b">
        <f>AND(PARTNERS!$D81="Other",PARTNERS!$E81="New partner")</f>
        <v>0</v>
      </c>
      <c r="AR77" s="2" t="b">
        <f>AND(PARTNERS!$D81="Artistic partner",PARTNERS!$E81="Existing partner")</f>
        <v>0</v>
      </c>
      <c r="AS77" s="2" t="b">
        <f>AND(PARTNERS!$D81="Heritage partner",PARTNERS!$E81="Existing partner")</f>
        <v>0</v>
      </c>
      <c r="AT77" s="2" t="b">
        <f>AND(PARTNERS!$D81="Funder",PARTNERS!$E81="Existing partner")</f>
        <v>0</v>
      </c>
      <c r="AU77" s="2" t="b">
        <f>AND(PARTNERS!$D81="Public Service partner",PARTNERS!$E81="Existing partner")</f>
        <v>0</v>
      </c>
      <c r="AV77" s="2" t="b">
        <f>AND(PARTNERS!$D81="Voluntary Sector / Charity partner",PARTNERS!$E81="Existing partner")</f>
        <v>0</v>
      </c>
      <c r="AW77" s="2" t="b">
        <f>AND(PARTNERS!$D81="Education partner",PARTNERS!$E81="Existing partner")</f>
        <v>0</v>
      </c>
      <c r="AX77" s="2" t="b">
        <f>AND(PARTNERS!$D81="Other",PARTNERS!$E81="Existing partner")</f>
        <v>0</v>
      </c>
    </row>
    <row r="78" spans="20:50">
      <c r="T78" s="2" t="b">
        <f>AND(LEFT('EVENT DELIVERY'!B83,2)="HU",OR(LEN('EVENT DELIVERY'!B83)=6,AND(LEN('EVENT DELIVERY'!B83)=7,MID('EVENT DELIVERY'!B83,4,1)=" ")))</f>
        <v>0</v>
      </c>
      <c r="U78" s="2" t="b">
        <f>AND(LEFT('PROJECT DELIVERY TEAM'!B83,2)="HU",OR(LEN('PROJECT DELIVERY TEAM'!B83)=6,AND(LEN('PROJECT DELIVERY TEAM'!B83)=7,MID('PROJECT DELIVERY TEAM'!B83,4,1)=" ")))</f>
        <v>0</v>
      </c>
      <c r="V78" s="2" t="b">
        <f>AND(LEFT('AUDIENCES &amp; PART... - BY TYPE'!B83,2)="HU",OR(LEN('AUDIENCES &amp; PART... - BY TYPE'!B83)=6,AND(LEN('AUDIENCES &amp; PART... - BY TYPE'!B83)=7,MID('AUDIENCES &amp; PART... - BY TYPE'!B83,4,1)=" ")))</f>
        <v>0</v>
      </c>
      <c r="W78" s="2" t="b">
        <f>AND(LEFT(PARTNERS!B82,2)="HU",OR(LEN(PARTNERS!B82)=6,AND(LEN(PARTNERS!B82)=7,MID(PARTNERS!B82,4,1)=" ")),PARTNERS!E82="New partner")</f>
        <v>0</v>
      </c>
      <c r="X78" s="2" t="b">
        <f>AND(LEFT(PARTNERS!B82,2)="HU",OR(LEN(PARTNERS!B82)=6,AND(LEN(PARTNERS!B82)=7,MID(PARTNERS!B82,4,1)=" ")),PARTNERS!E82="Existing partner")</f>
        <v>0</v>
      </c>
      <c r="Y78" s="2" t="b">
        <f>AND(NOT(AND(LEFT(PARTNERS!B82,2)="HU",OR(LEN(PARTNERS!B82)=6,AND(LEN(PARTNERS!B82)=7,MID(PARTNERS!B82,4,1)=" ")))),PARTNERS!E82="New partner")</f>
        <v>0</v>
      </c>
      <c r="Z78" s="2" t="b">
        <f>AND(NOT(AND(LEFT(PARTNERS!B82,2)="HU",OR(LEN(PARTNERS!B82)=6,AND(LEN(PARTNERS!B82)=7,MID(PARTNERS!B82,4,1)=" ")))),PARTNERS!E82="Existing partner")</f>
        <v>0</v>
      </c>
      <c r="AA78" s="2" t="b">
        <f>AND(PARTNERS!$C82="Hull",PARTNERS!$E82="New partner")</f>
        <v>0</v>
      </c>
      <c r="AB78" s="2" t="b">
        <f>AND(PARTNERS!$C82="East Riding of Yorkshire",PARTNERS!$E82="New partner")</f>
        <v>0</v>
      </c>
      <c r="AC78" s="2" t="b">
        <f>AND(PARTNERS!$C82="Elsewhere in Yorkshire &amp; Humber",PARTNERS!$E82="New partner")</f>
        <v>0</v>
      </c>
      <c r="AD78" s="2" t="b">
        <f>AND(PARTNERS!$C82="Elsewhere in the UK",PARTNERS!$E82="New partner")</f>
        <v>0</v>
      </c>
      <c r="AE78" s="2" t="b">
        <f>AND(PARTNERS!$C82="Outside UK",PARTNERS!$E82="New partner")</f>
        <v>0</v>
      </c>
      <c r="AF78" s="2" t="b">
        <f>AND(PARTNERS!$C82="Hull",PARTNERS!$E82="Existing partner")</f>
        <v>0</v>
      </c>
      <c r="AG78" s="2" t="b">
        <f>AND(PARTNERS!$C82="East Riding of Yorkshire",PARTNERS!$E82="Existing partner")</f>
        <v>0</v>
      </c>
      <c r="AH78" s="2" t="b">
        <f>AND(PARTNERS!$C82="Elsewhere in Yorkshire &amp; Humber",PARTNERS!$E82="Existing partner")</f>
        <v>0</v>
      </c>
      <c r="AI78" s="2" t="b">
        <f>AND(PARTNERS!$C82="Elsewhere in the UK",PARTNERS!$E82="Existing partner")</f>
        <v>0</v>
      </c>
      <c r="AJ78" s="2" t="b">
        <f>AND(PARTNERS!$C82="Outside UK",PARTNERS!$E82="Existing partner")</f>
        <v>0</v>
      </c>
      <c r="AK78" s="2" t="b">
        <f>AND(PARTNERS!$D82="Artistic partner",PARTNERS!$E82="New partner")</f>
        <v>0</v>
      </c>
      <c r="AL78" s="2" t="b">
        <f>AND(PARTNERS!$D82="Heritage partner",PARTNERS!$E82="New partner")</f>
        <v>0</v>
      </c>
      <c r="AM78" s="2" t="b">
        <f>AND(PARTNERS!$D82="Funder",PARTNERS!$E82="New partner")</f>
        <v>0</v>
      </c>
      <c r="AN78" s="2" t="b">
        <f>AND(PARTNERS!$D82="Public Service partner",PARTNERS!$E82="New partner")</f>
        <v>0</v>
      </c>
      <c r="AO78" s="2" t="b">
        <f>AND(PARTNERS!$D82="Voluntary Sector / Charity partner",PARTNERS!$E82="New partner")</f>
        <v>0</v>
      </c>
      <c r="AP78" s="2" t="b">
        <f>AND(PARTNERS!$D82="Education partner",PARTNERS!$E82="New partner")</f>
        <v>0</v>
      </c>
      <c r="AQ78" s="2" t="b">
        <f>AND(PARTNERS!$D82="Other",PARTNERS!$E82="New partner")</f>
        <v>0</v>
      </c>
      <c r="AR78" s="2" t="b">
        <f>AND(PARTNERS!$D82="Artistic partner",PARTNERS!$E82="Existing partner")</f>
        <v>0</v>
      </c>
      <c r="AS78" s="2" t="b">
        <f>AND(PARTNERS!$D82="Heritage partner",PARTNERS!$E82="Existing partner")</f>
        <v>0</v>
      </c>
      <c r="AT78" s="2" t="b">
        <f>AND(PARTNERS!$D82="Funder",PARTNERS!$E82="Existing partner")</f>
        <v>0</v>
      </c>
      <c r="AU78" s="2" t="b">
        <f>AND(PARTNERS!$D82="Public Service partner",PARTNERS!$E82="Existing partner")</f>
        <v>0</v>
      </c>
      <c r="AV78" s="2" t="b">
        <f>AND(PARTNERS!$D82="Voluntary Sector / Charity partner",PARTNERS!$E82="Existing partner")</f>
        <v>0</v>
      </c>
      <c r="AW78" s="2" t="b">
        <f>AND(PARTNERS!$D82="Education partner",PARTNERS!$E82="Existing partner")</f>
        <v>0</v>
      </c>
      <c r="AX78" s="2" t="b">
        <f>AND(PARTNERS!$D82="Other",PARTNERS!$E82="Existing partner")</f>
        <v>0</v>
      </c>
    </row>
    <row r="79" spans="20:50">
      <c r="T79" s="2" t="b">
        <f>AND(LEFT('EVENT DELIVERY'!B84,2)="HU",OR(LEN('EVENT DELIVERY'!B84)=6,AND(LEN('EVENT DELIVERY'!B84)=7,MID('EVENT DELIVERY'!B84,4,1)=" ")))</f>
        <v>0</v>
      </c>
      <c r="U79" s="2" t="b">
        <f>AND(LEFT('PROJECT DELIVERY TEAM'!B84,2)="HU",OR(LEN('PROJECT DELIVERY TEAM'!B84)=6,AND(LEN('PROJECT DELIVERY TEAM'!B84)=7,MID('PROJECT DELIVERY TEAM'!B84,4,1)=" ")))</f>
        <v>0</v>
      </c>
      <c r="V79" s="2" t="b">
        <f>AND(LEFT('AUDIENCES &amp; PART... - BY TYPE'!B84,2)="HU",OR(LEN('AUDIENCES &amp; PART... - BY TYPE'!B84)=6,AND(LEN('AUDIENCES &amp; PART... - BY TYPE'!B84)=7,MID('AUDIENCES &amp; PART... - BY TYPE'!B84,4,1)=" ")))</f>
        <v>0</v>
      </c>
      <c r="W79" s="2" t="b">
        <f>AND(LEFT(PARTNERS!B83,2)="HU",OR(LEN(PARTNERS!B83)=6,AND(LEN(PARTNERS!B83)=7,MID(PARTNERS!B83,4,1)=" ")),PARTNERS!E83="New partner")</f>
        <v>0</v>
      </c>
      <c r="X79" s="2" t="b">
        <f>AND(LEFT(PARTNERS!B83,2)="HU",OR(LEN(PARTNERS!B83)=6,AND(LEN(PARTNERS!B83)=7,MID(PARTNERS!B83,4,1)=" ")),PARTNERS!E83="Existing partner")</f>
        <v>0</v>
      </c>
      <c r="Y79" s="2" t="b">
        <f>AND(NOT(AND(LEFT(PARTNERS!B83,2)="HU",OR(LEN(PARTNERS!B83)=6,AND(LEN(PARTNERS!B83)=7,MID(PARTNERS!B83,4,1)=" ")))),PARTNERS!E83="New partner")</f>
        <v>0</v>
      </c>
      <c r="Z79" s="2" t="b">
        <f>AND(NOT(AND(LEFT(PARTNERS!B83,2)="HU",OR(LEN(PARTNERS!B83)=6,AND(LEN(PARTNERS!B83)=7,MID(PARTNERS!B83,4,1)=" ")))),PARTNERS!E83="Existing partner")</f>
        <v>0</v>
      </c>
      <c r="AA79" s="2" t="b">
        <f>AND(PARTNERS!$C83="Hull",PARTNERS!$E83="New partner")</f>
        <v>0</v>
      </c>
      <c r="AB79" s="2" t="b">
        <f>AND(PARTNERS!$C83="East Riding of Yorkshire",PARTNERS!$E83="New partner")</f>
        <v>0</v>
      </c>
      <c r="AC79" s="2" t="b">
        <f>AND(PARTNERS!$C83="Elsewhere in Yorkshire &amp; Humber",PARTNERS!$E83="New partner")</f>
        <v>0</v>
      </c>
      <c r="AD79" s="2" t="b">
        <f>AND(PARTNERS!$C83="Elsewhere in the UK",PARTNERS!$E83="New partner")</f>
        <v>0</v>
      </c>
      <c r="AE79" s="2" t="b">
        <f>AND(PARTNERS!$C83="Outside UK",PARTNERS!$E83="New partner")</f>
        <v>0</v>
      </c>
      <c r="AF79" s="2" t="b">
        <f>AND(PARTNERS!$C83="Hull",PARTNERS!$E83="Existing partner")</f>
        <v>0</v>
      </c>
      <c r="AG79" s="2" t="b">
        <f>AND(PARTNERS!$C83="East Riding of Yorkshire",PARTNERS!$E83="Existing partner")</f>
        <v>0</v>
      </c>
      <c r="AH79" s="2" t="b">
        <f>AND(PARTNERS!$C83="Elsewhere in Yorkshire &amp; Humber",PARTNERS!$E83="Existing partner")</f>
        <v>0</v>
      </c>
      <c r="AI79" s="2" t="b">
        <f>AND(PARTNERS!$C83="Elsewhere in the UK",PARTNERS!$E83="Existing partner")</f>
        <v>0</v>
      </c>
      <c r="AJ79" s="2" t="b">
        <f>AND(PARTNERS!$C83="Outside UK",PARTNERS!$E83="Existing partner")</f>
        <v>0</v>
      </c>
      <c r="AK79" s="2" t="b">
        <f>AND(PARTNERS!$D83="Artistic partner",PARTNERS!$E83="New partner")</f>
        <v>0</v>
      </c>
      <c r="AL79" s="2" t="b">
        <f>AND(PARTNERS!$D83="Heritage partner",PARTNERS!$E83="New partner")</f>
        <v>0</v>
      </c>
      <c r="AM79" s="2" t="b">
        <f>AND(PARTNERS!$D83="Funder",PARTNERS!$E83="New partner")</f>
        <v>0</v>
      </c>
      <c r="AN79" s="2" t="b">
        <f>AND(PARTNERS!$D83="Public Service partner",PARTNERS!$E83="New partner")</f>
        <v>0</v>
      </c>
      <c r="AO79" s="2" t="b">
        <f>AND(PARTNERS!$D83="Voluntary Sector / Charity partner",PARTNERS!$E83="New partner")</f>
        <v>0</v>
      </c>
      <c r="AP79" s="2" t="b">
        <f>AND(PARTNERS!$D83="Education partner",PARTNERS!$E83="New partner")</f>
        <v>0</v>
      </c>
      <c r="AQ79" s="2" t="b">
        <f>AND(PARTNERS!$D83="Other",PARTNERS!$E83="New partner")</f>
        <v>0</v>
      </c>
      <c r="AR79" s="2" t="b">
        <f>AND(PARTNERS!$D83="Artistic partner",PARTNERS!$E83="Existing partner")</f>
        <v>0</v>
      </c>
      <c r="AS79" s="2" t="b">
        <f>AND(PARTNERS!$D83="Heritage partner",PARTNERS!$E83="Existing partner")</f>
        <v>0</v>
      </c>
      <c r="AT79" s="2" t="b">
        <f>AND(PARTNERS!$D83="Funder",PARTNERS!$E83="Existing partner")</f>
        <v>0</v>
      </c>
      <c r="AU79" s="2" t="b">
        <f>AND(PARTNERS!$D83="Public Service partner",PARTNERS!$E83="Existing partner")</f>
        <v>0</v>
      </c>
      <c r="AV79" s="2" t="b">
        <f>AND(PARTNERS!$D83="Voluntary Sector / Charity partner",PARTNERS!$E83="Existing partner")</f>
        <v>0</v>
      </c>
      <c r="AW79" s="2" t="b">
        <f>AND(PARTNERS!$D83="Education partner",PARTNERS!$E83="Existing partner")</f>
        <v>0</v>
      </c>
      <c r="AX79" s="2" t="b">
        <f>AND(PARTNERS!$D83="Other",PARTNERS!$E83="Existing partner")</f>
        <v>0</v>
      </c>
    </row>
    <row r="80" spans="20:50">
      <c r="T80" s="2" t="b">
        <f>AND(LEFT('EVENT DELIVERY'!B85,2)="HU",OR(LEN('EVENT DELIVERY'!B85)=6,AND(LEN('EVENT DELIVERY'!B85)=7,MID('EVENT DELIVERY'!B85,4,1)=" ")))</f>
        <v>0</v>
      </c>
      <c r="U80" s="2" t="b">
        <f>AND(LEFT('PROJECT DELIVERY TEAM'!B85,2)="HU",OR(LEN('PROJECT DELIVERY TEAM'!B85)=6,AND(LEN('PROJECT DELIVERY TEAM'!B85)=7,MID('PROJECT DELIVERY TEAM'!B85,4,1)=" ")))</f>
        <v>0</v>
      </c>
      <c r="V80" s="2" t="b">
        <f>AND(LEFT('AUDIENCES &amp; PART... - BY TYPE'!B85,2)="HU",OR(LEN('AUDIENCES &amp; PART... - BY TYPE'!B85)=6,AND(LEN('AUDIENCES &amp; PART... - BY TYPE'!B85)=7,MID('AUDIENCES &amp; PART... - BY TYPE'!B85,4,1)=" ")))</f>
        <v>0</v>
      </c>
      <c r="W80" s="2" t="b">
        <f>AND(LEFT(PARTNERS!B84,2)="HU",OR(LEN(PARTNERS!B84)=6,AND(LEN(PARTNERS!B84)=7,MID(PARTNERS!B84,4,1)=" ")),PARTNERS!E84="New partner")</f>
        <v>0</v>
      </c>
      <c r="X80" s="2" t="b">
        <f>AND(LEFT(PARTNERS!B84,2)="HU",OR(LEN(PARTNERS!B84)=6,AND(LEN(PARTNERS!B84)=7,MID(PARTNERS!B84,4,1)=" ")),PARTNERS!E84="Existing partner")</f>
        <v>0</v>
      </c>
      <c r="Y80" s="2" t="b">
        <f>AND(NOT(AND(LEFT(PARTNERS!B84,2)="HU",OR(LEN(PARTNERS!B84)=6,AND(LEN(PARTNERS!B84)=7,MID(PARTNERS!B84,4,1)=" ")))),PARTNERS!E84="New partner")</f>
        <v>0</v>
      </c>
      <c r="Z80" s="2" t="b">
        <f>AND(NOT(AND(LEFT(PARTNERS!B84,2)="HU",OR(LEN(PARTNERS!B84)=6,AND(LEN(PARTNERS!B84)=7,MID(PARTNERS!B84,4,1)=" ")))),PARTNERS!E84="Existing partner")</f>
        <v>0</v>
      </c>
      <c r="AA80" s="2" t="b">
        <f>AND(PARTNERS!$C84="Hull",PARTNERS!$E84="New partner")</f>
        <v>0</v>
      </c>
      <c r="AB80" s="2" t="b">
        <f>AND(PARTNERS!$C84="East Riding of Yorkshire",PARTNERS!$E84="New partner")</f>
        <v>0</v>
      </c>
      <c r="AC80" s="2" t="b">
        <f>AND(PARTNERS!$C84="Elsewhere in Yorkshire &amp; Humber",PARTNERS!$E84="New partner")</f>
        <v>0</v>
      </c>
      <c r="AD80" s="2" t="b">
        <f>AND(PARTNERS!$C84="Elsewhere in the UK",PARTNERS!$E84="New partner")</f>
        <v>0</v>
      </c>
      <c r="AE80" s="2" t="b">
        <f>AND(PARTNERS!$C84="Outside UK",PARTNERS!$E84="New partner")</f>
        <v>0</v>
      </c>
      <c r="AF80" s="2" t="b">
        <f>AND(PARTNERS!$C84="Hull",PARTNERS!$E84="Existing partner")</f>
        <v>0</v>
      </c>
      <c r="AG80" s="2" t="b">
        <f>AND(PARTNERS!$C84="East Riding of Yorkshire",PARTNERS!$E84="Existing partner")</f>
        <v>0</v>
      </c>
      <c r="AH80" s="2" t="b">
        <f>AND(PARTNERS!$C84="Elsewhere in Yorkshire &amp; Humber",PARTNERS!$E84="Existing partner")</f>
        <v>0</v>
      </c>
      <c r="AI80" s="2" t="b">
        <f>AND(PARTNERS!$C84="Elsewhere in the UK",PARTNERS!$E84="Existing partner")</f>
        <v>0</v>
      </c>
      <c r="AJ80" s="2" t="b">
        <f>AND(PARTNERS!$C84="Outside UK",PARTNERS!$E84="Existing partner")</f>
        <v>0</v>
      </c>
      <c r="AK80" s="2" t="b">
        <f>AND(PARTNERS!$D84="Artistic partner",PARTNERS!$E84="New partner")</f>
        <v>0</v>
      </c>
      <c r="AL80" s="2" t="b">
        <f>AND(PARTNERS!$D84="Heritage partner",PARTNERS!$E84="New partner")</f>
        <v>0</v>
      </c>
      <c r="AM80" s="2" t="b">
        <f>AND(PARTNERS!$D84="Funder",PARTNERS!$E84="New partner")</f>
        <v>0</v>
      </c>
      <c r="AN80" s="2" t="b">
        <f>AND(PARTNERS!$D84="Public Service partner",PARTNERS!$E84="New partner")</f>
        <v>0</v>
      </c>
      <c r="AO80" s="2" t="b">
        <f>AND(PARTNERS!$D84="Voluntary Sector / Charity partner",PARTNERS!$E84="New partner")</f>
        <v>0</v>
      </c>
      <c r="AP80" s="2" t="b">
        <f>AND(PARTNERS!$D84="Education partner",PARTNERS!$E84="New partner")</f>
        <v>0</v>
      </c>
      <c r="AQ80" s="2" t="b">
        <f>AND(PARTNERS!$D84="Other",PARTNERS!$E84="New partner")</f>
        <v>0</v>
      </c>
      <c r="AR80" s="2" t="b">
        <f>AND(PARTNERS!$D84="Artistic partner",PARTNERS!$E84="Existing partner")</f>
        <v>0</v>
      </c>
      <c r="AS80" s="2" t="b">
        <f>AND(PARTNERS!$D84="Heritage partner",PARTNERS!$E84="Existing partner")</f>
        <v>0</v>
      </c>
      <c r="AT80" s="2" t="b">
        <f>AND(PARTNERS!$D84="Funder",PARTNERS!$E84="Existing partner")</f>
        <v>0</v>
      </c>
      <c r="AU80" s="2" t="b">
        <f>AND(PARTNERS!$D84="Public Service partner",PARTNERS!$E84="Existing partner")</f>
        <v>0</v>
      </c>
      <c r="AV80" s="2" t="b">
        <f>AND(PARTNERS!$D84="Voluntary Sector / Charity partner",PARTNERS!$E84="Existing partner")</f>
        <v>0</v>
      </c>
      <c r="AW80" s="2" t="b">
        <f>AND(PARTNERS!$D84="Education partner",PARTNERS!$E84="Existing partner")</f>
        <v>0</v>
      </c>
      <c r="AX80" s="2" t="b">
        <f>AND(PARTNERS!$D84="Other",PARTNERS!$E84="Existing partner")</f>
        <v>0</v>
      </c>
    </row>
    <row r="81" spans="20:50">
      <c r="T81" s="2" t="b">
        <f>AND(LEFT('EVENT DELIVERY'!B86,2)="HU",OR(LEN('EVENT DELIVERY'!B86)=6,AND(LEN('EVENT DELIVERY'!B86)=7,MID('EVENT DELIVERY'!B86,4,1)=" ")))</f>
        <v>0</v>
      </c>
      <c r="U81" s="2" t="b">
        <f>AND(LEFT('PROJECT DELIVERY TEAM'!B86,2)="HU",OR(LEN('PROJECT DELIVERY TEAM'!B86)=6,AND(LEN('PROJECT DELIVERY TEAM'!B86)=7,MID('PROJECT DELIVERY TEAM'!B86,4,1)=" ")))</f>
        <v>0</v>
      </c>
      <c r="V81" s="2" t="b">
        <f>AND(LEFT('AUDIENCES &amp; PART... - BY TYPE'!B86,2)="HU",OR(LEN('AUDIENCES &amp; PART... - BY TYPE'!B86)=6,AND(LEN('AUDIENCES &amp; PART... - BY TYPE'!B86)=7,MID('AUDIENCES &amp; PART... - BY TYPE'!B86,4,1)=" ")))</f>
        <v>0</v>
      </c>
      <c r="W81" s="2" t="b">
        <f>AND(LEFT(PARTNERS!B85,2)="HU",OR(LEN(PARTNERS!B85)=6,AND(LEN(PARTNERS!B85)=7,MID(PARTNERS!B85,4,1)=" ")),PARTNERS!E85="New partner")</f>
        <v>0</v>
      </c>
      <c r="X81" s="2" t="b">
        <f>AND(LEFT(PARTNERS!B85,2)="HU",OR(LEN(PARTNERS!B85)=6,AND(LEN(PARTNERS!B85)=7,MID(PARTNERS!B85,4,1)=" ")),PARTNERS!E85="Existing partner")</f>
        <v>0</v>
      </c>
      <c r="Y81" s="2" t="b">
        <f>AND(NOT(AND(LEFT(PARTNERS!B85,2)="HU",OR(LEN(PARTNERS!B85)=6,AND(LEN(PARTNERS!B85)=7,MID(PARTNERS!B85,4,1)=" ")))),PARTNERS!E85="New partner")</f>
        <v>0</v>
      </c>
      <c r="Z81" s="2" t="b">
        <f>AND(NOT(AND(LEFT(PARTNERS!B85,2)="HU",OR(LEN(PARTNERS!B85)=6,AND(LEN(PARTNERS!B85)=7,MID(PARTNERS!B85,4,1)=" ")))),PARTNERS!E85="Existing partner")</f>
        <v>0</v>
      </c>
      <c r="AA81" s="2" t="b">
        <f>AND(PARTNERS!$C85="Hull",PARTNERS!$E85="New partner")</f>
        <v>0</v>
      </c>
      <c r="AB81" s="2" t="b">
        <f>AND(PARTNERS!$C85="East Riding of Yorkshire",PARTNERS!$E85="New partner")</f>
        <v>0</v>
      </c>
      <c r="AC81" s="2" t="b">
        <f>AND(PARTNERS!$C85="Elsewhere in Yorkshire &amp; Humber",PARTNERS!$E85="New partner")</f>
        <v>0</v>
      </c>
      <c r="AD81" s="2" t="b">
        <f>AND(PARTNERS!$C85="Elsewhere in the UK",PARTNERS!$E85="New partner")</f>
        <v>0</v>
      </c>
      <c r="AE81" s="2" t="b">
        <f>AND(PARTNERS!$C85="Outside UK",PARTNERS!$E85="New partner")</f>
        <v>0</v>
      </c>
      <c r="AF81" s="2" t="b">
        <f>AND(PARTNERS!$C85="Hull",PARTNERS!$E85="Existing partner")</f>
        <v>0</v>
      </c>
      <c r="AG81" s="2" t="b">
        <f>AND(PARTNERS!$C85="East Riding of Yorkshire",PARTNERS!$E85="Existing partner")</f>
        <v>0</v>
      </c>
      <c r="AH81" s="2" t="b">
        <f>AND(PARTNERS!$C85="Elsewhere in Yorkshire &amp; Humber",PARTNERS!$E85="Existing partner")</f>
        <v>0</v>
      </c>
      <c r="AI81" s="2" t="b">
        <f>AND(PARTNERS!$C85="Elsewhere in the UK",PARTNERS!$E85="Existing partner")</f>
        <v>0</v>
      </c>
      <c r="AJ81" s="2" t="b">
        <f>AND(PARTNERS!$C85="Outside UK",PARTNERS!$E85="Existing partner")</f>
        <v>0</v>
      </c>
      <c r="AK81" s="2" t="b">
        <f>AND(PARTNERS!$D85="Artistic partner",PARTNERS!$E85="New partner")</f>
        <v>0</v>
      </c>
      <c r="AL81" s="2" t="b">
        <f>AND(PARTNERS!$D85="Heritage partner",PARTNERS!$E85="New partner")</f>
        <v>0</v>
      </c>
      <c r="AM81" s="2" t="b">
        <f>AND(PARTNERS!$D85="Funder",PARTNERS!$E85="New partner")</f>
        <v>0</v>
      </c>
      <c r="AN81" s="2" t="b">
        <f>AND(PARTNERS!$D85="Public Service partner",PARTNERS!$E85="New partner")</f>
        <v>0</v>
      </c>
      <c r="AO81" s="2" t="b">
        <f>AND(PARTNERS!$D85="Voluntary Sector / Charity partner",PARTNERS!$E85="New partner")</f>
        <v>0</v>
      </c>
      <c r="AP81" s="2" t="b">
        <f>AND(PARTNERS!$D85="Education partner",PARTNERS!$E85="New partner")</f>
        <v>0</v>
      </c>
      <c r="AQ81" s="2" t="b">
        <f>AND(PARTNERS!$D85="Other",PARTNERS!$E85="New partner")</f>
        <v>0</v>
      </c>
      <c r="AR81" s="2" t="b">
        <f>AND(PARTNERS!$D85="Artistic partner",PARTNERS!$E85="Existing partner")</f>
        <v>0</v>
      </c>
      <c r="AS81" s="2" t="b">
        <f>AND(PARTNERS!$D85="Heritage partner",PARTNERS!$E85="Existing partner")</f>
        <v>0</v>
      </c>
      <c r="AT81" s="2" t="b">
        <f>AND(PARTNERS!$D85="Funder",PARTNERS!$E85="Existing partner")</f>
        <v>0</v>
      </c>
      <c r="AU81" s="2" t="b">
        <f>AND(PARTNERS!$D85="Public Service partner",PARTNERS!$E85="Existing partner")</f>
        <v>0</v>
      </c>
      <c r="AV81" s="2" t="b">
        <f>AND(PARTNERS!$D85="Voluntary Sector / Charity partner",PARTNERS!$E85="Existing partner")</f>
        <v>0</v>
      </c>
      <c r="AW81" s="2" t="b">
        <f>AND(PARTNERS!$D85="Education partner",PARTNERS!$E85="Existing partner")</f>
        <v>0</v>
      </c>
      <c r="AX81" s="2" t="b">
        <f>AND(PARTNERS!$D85="Other",PARTNERS!$E85="Existing partner")</f>
        <v>0</v>
      </c>
    </row>
    <row r="82" spans="20:50">
      <c r="T82" s="2" t="b">
        <f>AND(LEFT('EVENT DELIVERY'!B87,2)="HU",OR(LEN('EVENT DELIVERY'!B87)=6,AND(LEN('EVENT DELIVERY'!B87)=7,MID('EVENT DELIVERY'!B87,4,1)=" ")))</f>
        <v>0</v>
      </c>
      <c r="U82" s="2" t="b">
        <f>AND(LEFT('PROJECT DELIVERY TEAM'!B87,2)="HU",OR(LEN('PROJECT DELIVERY TEAM'!B87)=6,AND(LEN('PROJECT DELIVERY TEAM'!B87)=7,MID('PROJECT DELIVERY TEAM'!B87,4,1)=" ")))</f>
        <v>0</v>
      </c>
      <c r="V82" s="2" t="b">
        <f>AND(LEFT('AUDIENCES &amp; PART... - BY TYPE'!B87,2)="HU",OR(LEN('AUDIENCES &amp; PART... - BY TYPE'!B87)=6,AND(LEN('AUDIENCES &amp; PART... - BY TYPE'!B87)=7,MID('AUDIENCES &amp; PART... - BY TYPE'!B87,4,1)=" ")))</f>
        <v>0</v>
      </c>
      <c r="W82" s="2" t="b">
        <f>AND(LEFT(PARTNERS!B86,2)="HU",OR(LEN(PARTNERS!B86)=6,AND(LEN(PARTNERS!B86)=7,MID(PARTNERS!B86,4,1)=" ")),PARTNERS!E86="New partner")</f>
        <v>0</v>
      </c>
      <c r="X82" s="2" t="b">
        <f>AND(LEFT(PARTNERS!B86,2)="HU",OR(LEN(PARTNERS!B86)=6,AND(LEN(PARTNERS!B86)=7,MID(PARTNERS!B86,4,1)=" ")),PARTNERS!E86="Existing partner")</f>
        <v>0</v>
      </c>
      <c r="Y82" s="2" t="b">
        <f>AND(NOT(AND(LEFT(PARTNERS!B86,2)="HU",OR(LEN(PARTNERS!B86)=6,AND(LEN(PARTNERS!B86)=7,MID(PARTNERS!B86,4,1)=" ")))),PARTNERS!E86="New partner")</f>
        <v>0</v>
      </c>
      <c r="Z82" s="2" t="b">
        <f>AND(NOT(AND(LEFT(PARTNERS!B86,2)="HU",OR(LEN(PARTNERS!B86)=6,AND(LEN(PARTNERS!B86)=7,MID(PARTNERS!B86,4,1)=" ")))),PARTNERS!E86="Existing partner")</f>
        <v>0</v>
      </c>
      <c r="AA82" s="2" t="b">
        <f>AND(PARTNERS!$C86="Hull",PARTNERS!$E86="New partner")</f>
        <v>0</v>
      </c>
      <c r="AB82" s="2" t="b">
        <f>AND(PARTNERS!$C86="East Riding of Yorkshire",PARTNERS!$E86="New partner")</f>
        <v>0</v>
      </c>
      <c r="AC82" s="2" t="b">
        <f>AND(PARTNERS!$C86="Elsewhere in Yorkshire &amp; Humber",PARTNERS!$E86="New partner")</f>
        <v>0</v>
      </c>
      <c r="AD82" s="2" t="b">
        <f>AND(PARTNERS!$C86="Elsewhere in the UK",PARTNERS!$E86="New partner")</f>
        <v>0</v>
      </c>
      <c r="AE82" s="2" t="b">
        <f>AND(PARTNERS!$C86="Outside UK",PARTNERS!$E86="New partner")</f>
        <v>0</v>
      </c>
      <c r="AF82" s="2" t="b">
        <f>AND(PARTNERS!$C86="Hull",PARTNERS!$E86="Existing partner")</f>
        <v>0</v>
      </c>
      <c r="AG82" s="2" t="b">
        <f>AND(PARTNERS!$C86="East Riding of Yorkshire",PARTNERS!$E86="Existing partner")</f>
        <v>0</v>
      </c>
      <c r="AH82" s="2" t="b">
        <f>AND(PARTNERS!$C86="Elsewhere in Yorkshire &amp; Humber",PARTNERS!$E86="Existing partner")</f>
        <v>0</v>
      </c>
      <c r="AI82" s="2" t="b">
        <f>AND(PARTNERS!$C86="Elsewhere in the UK",PARTNERS!$E86="Existing partner")</f>
        <v>0</v>
      </c>
      <c r="AJ82" s="2" t="b">
        <f>AND(PARTNERS!$C86="Outside UK",PARTNERS!$E86="Existing partner")</f>
        <v>0</v>
      </c>
      <c r="AK82" s="2" t="b">
        <f>AND(PARTNERS!$D86="Artistic partner",PARTNERS!$E86="New partner")</f>
        <v>0</v>
      </c>
      <c r="AL82" s="2" t="b">
        <f>AND(PARTNERS!$D86="Heritage partner",PARTNERS!$E86="New partner")</f>
        <v>0</v>
      </c>
      <c r="AM82" s="2" t="b">
        <f>AND(PARTNERS!$D86="Funder",PARTNERS!$E86="New partner")</f>
        <v>0</v>
      </c>
      <c r="AN82" s="2" t="b">
        <f>AND(PARTNERS!$D86="Public Service partner",PARTNERS!$E86="New partner")</f>
        <v>0</v>
      </c>
      <c r="AO82" s="2" t="b">
        <f>AND(PARTNERS!$D86="Voluntary Sector / Charity partner",PARTNERS!$E86="New partner")</f>
        <v>0</v>
      </c>
      <c r="AP82" s="2" t="b">
        <f>AND(PARTNERS!$D86="Education partner",PARTNERS!$E86="New partner")</f>
        <v>0</v>
      </c>
      <c r="AQ82" s="2" t="b">
        <f>AND(PARTNERS!$D86="Other",PARTNERS!$E86="New partner")</f>
        <v>0</v>
      </c>
      <c r="AR82" s="2" t="b">
        <f>AND(PARTNERS!$D86="Artistic partner",PARTNERS!$E86="Existing partner")</f>
        <v>0</v>
      </c>
      <c r="AS82" s="2" t="b">
        <f>AND(PARTNERS!$D86="Heritage partner",PARTNERS!$E86="Existing partner")</f>
        <v>0</v>
      </c>
      <c r="AT82" s="2" t="b">
        <f>AND(PARTNERS!$D86="Funder",PARTNERS!$E86="Existing partner")</f>
        <v>0</v>
      </c>
      <c r="AU82" s="2" t="b">
        <f>AND(PARTNERS!$D86="Public Service partner",PARTNERS!$E86="Existing partner")</f>
        <v>0</v>
      </c>
      <c r="AV82" s="2" t="b">
        <f>AND(PARTNERS!$D86="Voluntary Sector / Charity partner",PARTNERS!$E86="Existing partner")</f>
        <v>0</v>
      </c>
      <c r="AW82" s="2" t="b">
        <f>AND(PARTNERS!$D86="Education partner",PARTNERS!$E86="Existing partner")</f>
        <v>0</v>
      </c>
      <c r="AX82" s="2" t="b">
        <f>AND(PARTNERS!$D86="Other",PARTNERS!$E86="Existing partner")</f>
        <v>0</v>
      </c>
    </row>
    <row r="83" spans="20:50">
      <c r="T83" s="2" t="b">
        <f>AND(LEFT('EVENT DELIVERY'!B88,2)="HU",OR(LEN('EVENT DELIVERY'!B88)=6,AND(LEN('EVENT DELIVERY'!B88)=7,MID('EVENT DELIVERY'!B88,4,1)=" ")))</f>
        <v>0</v>
      </c>
      <c r="U83" s="2" t="b">
        <f>AND(LEFT('PROJECT DELIVERY TEAM'!B88,2)="HU",OR(LEN('PROJECT DELIVERY TEAM'!B88)=6,AND(LEN('PROJECT DELIVERY TEAM'!B88)=7,MID('PROJECT DELIVERY TEAM'!B88,4,1)=" ")))</f>
        <v>0</v>
      </c>
      <c r="V83" s="2" t="b">
        <f>AND(LEFT('AUDIENCES &amp; PART... - BY TYPE'!B88,2)="HU",OR(LEN('AUDIENCES &amp; PART... - BY TYPE'!B88)=6,AND(LEN('AUDIENCES &amp; PART... - BY TYPE'!B88)=7,MID('AUDIENCES &amp; PART... - BY TYPE'!B88,4,1)=" ")))</f>
        <v>0</v>
      </c>
      <c r="W83" s="2" t="b">
        <f>AND(LEFT(PARTNERS!B87,2)="HU",OR(LEN(PARTNERS!B87)=6,AND(LEN(PARTNERS!B87)=7,MID(PARTNERS!B87,4,1)=" ")),PARTNERS!E87="New partner")</f>
        <v>0</v>
      </c>
      <c r="X83" s="2" t="b">
        <f>AND(LEFT(PARTNERS!B87,2)="HU",OR(LEN(PARTNERS!B87)=6,AND(LEN(PARTNERS!B87)=7,MID(PARTNERS!B87,4,1)=" ")),PARTNERS!E87="Existing partner")</f>
        <v>0</v>
      </c>
      <c r="Y83" s="2" t="b">
        <f>AND(NOT(AND(LEFT(PARTNERS!B87,2)="HU",OR(LEN(PARTNERS!B87)=6,AND(LEN(PARTNERS!B87)=7,MID(PARTNERS!B87,4,1)=" ")))),PARTNERS!E87="New partner")</f>
        <v>0</v>
      </c>
      <c r="Z83" s="2" t="b">
        <f>AND(NOT(AND(LEFT(PARTNERS!B87,2)="HU",OR(LEN(PARTNERS!B87)=6,AND(LEN(PARTNERS!B87)=7,MID(PARTNERS!B87,4,1)=" ")))),PARTNERS!E87="Existing partner")</f>
        <v>0</v>
      </c>
      <c r="AA83" s="2" t="b">
        <f>AND(PARTNERS!$C87="Hull",PARTNERS!$E87="New partner")</f>
        <v>0</v>
      </c>
      <c r="AB83" s="2" t="b">
        <f>AND(PARTNERS!$C87="East Riding of Yorkshire",PARTNERS!$E87="New partner")</f>
        <v>0</v>
      </c>
      <c r="AC83" s="2" t="b">
        <f>AND(PARTNERS!$C87="Elsewhere in Yorkshire &amp; Humber",PARTNERS!$E87="New partner")</f>
        <v>0</v>
      </c>
      <c r="AD83" s="2" t="b">
        <f>AND(PARTNERS!$C87="Elsewhere in the UK",PARTNERS!$E87="New partner")</f>
        <v>0</v>
      </c>
      <c r="AE83" s="2" t="b">
        <f>AND(PARTNERS!$C87="Outside UK",PARTNERS!$E87="New partner")</f>
        <v>0</v>
      </c>
      <c r="AF83" s="2" t="b">
        <f>AND(PARTNERS!$C87="Hull",PARTNERS!$E87="Existing partner")</f>
        <v>0</v>
      </c>
      <c r="AG83" s="2" t="b">
        <f>AND(PARTNERS!$C87="East Riding of Yorkshire",PARTNERS!$E87="Existing partner")</f>
        <v>0</v>
      </c>
      <c r="AH83" s="2" t="b">
        <f>AND(PARTNERS!$C87="Elsewhere in Yorkshire &amp; Humber",PARTNERS!$E87="Existing partner")</f>
        <v>0</v>
      </c>
      <c r="AI83" s="2" t="b">
        <f>AND(PARTNERS!$C87="Elsewhere in the UK",PARTNERS!$E87="Existing partner")</f>
        <v>0</v>
      </c>
      <c r="AJ83" s="2" t="b">
        <f>AND(PARTNERS!$C87="Outside UK",PARTNERS!$E87="Existing partner")</f>
        <v>0</v>
      </c>
      <c r="AK83" s="2" t="b">
        <f>AND(PARTNERS!$D87="Artistic partner",PARTNERS!$E87="New partner")</f>
        <v>0</v>
      </c>
      <c r="AL83" s="2" t="b">
        <f>AND(PARTNERS!$D87="Heritage partner",PARTNERS!$E87="New partner")</f>
        <v>0</v>
      </c>
      <c r="AM83" s="2" t="b">
        <f>AND(PARTNERS!$D87="Funder",PARTNERS!$E87="New partner")</f>
        <v>0</v>
      </c>
      <c r="AN83" s="2" t="b">
        <f>AND(PARTNERS!$D87="Public Service partner",PARTNERS!$E87="New partner")</f>
        <v>0</v>
      </c>
      <c r="AO83" s="2" t="b">
        <f>AND(PARTNERS!$D87="Voluntary Sector / Charity partner",PARTNERS!$E87="New partner")</f>
        <v>0</v>
      </c>
      <c r="AP83" s="2" t="b">
        <f>AND(PARTNERS!$D87="Education partner",PARTNERS!$E87="New partner")</f>
        <v>0</v>
      </c>
      <c r="AQ83" s="2" t="b">
        <f>AND(PARTNERS!$D87="Other",PARTNERS!$E87="New partner")</f>
        <v>0</v>
      </c>
      <c r="AR83" s="2" t="b">
        <f>AND(PARTNERS!$D87="Artistic partner",PARTNERS!$E87="Existing partner")</f>
        <v>0</v>
      </c>
      <c r="AS83" s="2" t="b">
        <f>AND(PARTNERS!$D87="Heritage partner",PARTNERS!$E87="Existing partner")</f>
        <v>0</v>
      </c>
      <c r="AT83" s="2" t="b">
        <f>AND(PARTNERS!$D87="Funder",PARTNERS!$E87="Existing partner")</f>
        <v>0</v>
      </c>
      <c r="AU83" s="2" t="b">
        <f>AND(PARTNERS!$D87="Public Service partner",PARTNERS!$E87="Existing partner")</f>
        <v>0</v>
      </c>
      <c r="AV83" s="2" t="b">
        <f>AND(PARTNERS!$D87="Voluntary Sector / Charity partner",PARTNERS!$E87="Existing partner")</f>
        <v>0</v>
      </c>
      <c r="AW83" s="2" t="b">
        <f>AND(PARTNERS!$D87="Education partner",PARTNERS!$E87="Existing partner")</f>
        <v>0</v>
      </c>
      <c r="AX83" s="2" t="b">
        <f>AND(PARTNERS!$D87="Other",PARTNERS!$E87="Existing partner")</f>
        <v>0</v>
      </c>
    </row>
    <row r="84" spans="20:50">
      <c r="T84" s="2" t="b">
        <f>AND(LEFT('EVENT DELIVERY'!B89,2)="HU",OR(LEN('EVENT DELIVERY'!B89)=6,AND(LEN('EVENT DELIVERY'!B89)=7,MID('EVENT DELIVERY'!B89,4,1)=" ")))</f>
        <v>0</v>
      </c>
      <c r="U84" s="2" t="b">
        <f>AND(LEFT('PROJECT DELIVERY TEAM'!B89,2)="HU",OR(LEN('PROJECT DELIVERY TEAM'!B89)=6,AND(LEN('PROJECT DELIVERY TEAM'!B89)=7,MID('PROJECT DELIVERY TEAM'!B89,4,1)=" ")))</f>
        <v>0</v>
      </c>
      <c r="V84" s="2" t="b">
        <f>AND(LEFT('AUDIENCES &amp; PART... - BY TYPE'!B89,2)="HU",OR(LEN('AUDIENCES &amp; PART... - BY TYPE'!B89)=6,AND(LEN('AUDIENCES &amp; PART... - BY TYPE'!B89)=7,MID('AUDIENCES &amp; PART... - BY TYPE'!B89,4,1)=" ")))</f>
        <v>0</v>
      </c>
      <c r="W84" s="2" t="b">
        <f>AND(LEFT(PARTNERS!B88,2)="HU",OR(LEN(PARTNERS!B88)=6,AND(LEN(PARTNERS!B88)=7,MID(PARTNERS!B88,4,1)=" ")),PARTNERS!E88="New partner")</f>
        <v>0</v>
      </c>
      <c r="X84" s="2" t="b">
        <f>AND(LEFT(PARTNERS!B88,2)="HU",OR(LEN(PARTNERS!B88)=6,AND(LEN(PARTNERS!B88)=7,MID(PARTNERS!B88,4,1)=" ")),PARTNERS!E88="Existing partner")</f>
        <v>0</v>
      </c>
      <c r="Y84" s="2" t="b">
        <f>AND(NOT(AND(LEFT(PARTNERS!B88,2)="HU",OR(LEN(PARTNERS!B88)=6,AND(LEN(PARTNERS!B88)=7,MID(PARTNERS!B88,4,1)=" ")))),PARTNERS!E88="New partner")</f>
        <v>0</v>
      </c>
      <c r="Z84" s="2" t="b">
        <f>AND(NOT(AND(LEFT(PARTNERS!B88,2)="HU",OR(LEN(PARTNERS!B88)=6,AND(LEN(PARTNERS!B88)=7,MID(PARTNERS!B88,4,1)=" ")))),PARTNERS!E88="Existing partner")</f>
        <v>0</v>
      </c>
      <c r="AA84" s="2" t="b">
        <f>AND(PARTNERS!$C88="Hull",PARTNERS!$E88="New partner")</f>
        <v>0</v>
      </c>
      <c r="AB84" s="2" t="b">
        <f>AND(PARTNERS!$C88="East Riding of Yorkshire",PARTNERS!$E88="New partner")</f>
        <v>0</v>
      </c>
      <c r="AC84" s="2" t="b">
        <f>AND(PARTNERS!$C88="Elsewhere in Yorkshire &amp; Humber",PARTNERS!$E88="New partner")</f>
        <v>0</v>
      </c>
      <c r="AD84" s="2" t="b">
        <f>AND(PARTNERS!$C88="Elsewhere in the UK",PARTNERS!$E88="New partner")</f>
        <v>0</v>
      </c>
      <c r="AE84" s="2" t="b">
        <f>AND(PARTNERS!$C88="Outside UK",PARTNERS!$E88="New partner")</f>
        <v>0</v>
      </c>
      <c r="AF84" s="2" t="b">
        <f>AND(PARTNERS!$C88="Hull",PARTNERS!$E88="Existing partner")</f>
        <v>0</v>
      </c>
      <c r="AG84" s="2" t="b">
        <f>AND(PARTNERS!$C88="East Riding of Yorkshire",PARTNERS!$E88="Existing partner")</f>
        <v>0</v>
      </c>
      <c r="AH84" s="2" t="b">
        <f>AND(PARTNERS!$C88="Elsewhere in Yorkshire &amp; Humber",PARTNERS!$E88="Existing partner")</f>
        <v>0</v>
      </c>
      <c r="AI84" s="2" t="b">
        <f>AND(PARTNERS!$C88="Elsewhere in the UK",PARTNERS!$E88="Existing partner")</f>
        <v>0</v>
      </c>
      <c r="AJ84" s="2" t="b">
        <f>AND(PARTNERS!$C88="Outside UK",PARTNERS!$E88="Existing partner")</f>
        <v>0</v>
      </c>
      <c r="AK84" s="2" t="b">
        <f>AND(PARTNERS!$D88="Artistic partner",PARTNERS!$E88="New partner")</f>
        <v>0</v>
      </c>
      <c r="AL84" s="2" t="b">
        <f>AND(PARTNERS!$D88="Heritage partner",PARTNERS!$E88="New partner")</f>
        <v>0</v>
      </c>
      <c r="AM84" s="2" t="b">
        <f>AND(PARTNERS!$D88="Funder",PARTNERS!$E88="New partner")</f>
        <v>0</v>
      </c>
      <c r="AN84" s="2" t="b">
        <f>AND(PARTNERS!$D88="Public Service partner",PARTNERS!$E88="New partner")</f>
        <v>0</v>
      </c>
      <c r="AO84" s="2" t="b">
        <f>AND(PARTNERS!$D88="Voluntary Sector / Charity partner",PARTNERS!$E88="New partner")</f>
        <v>0</v>
      </c>
      <c r="AP84" s="2" t="b">
        <f>AND(PARTNERS!$D88="Education partner",PARTNERS!$E88="New partner")</f>
        <v>0</v>
      </c>
      <c r="AQ84" s="2" t="b">
        <f>AND(PARTNERS!$D88="Other",PARTNERS!$E88="New partner")</f>
        <v>0</v>
      </c>
      <c r="AR84" s="2" t="b">
        <f>AND(PARTNERS!$D88="Artistic partner",PARTNERS!$E88="Existing partner")</f>
        <v>0</v>
      </c>
      <c r="AS84" s="2" t="b">
        <f>AND(PARTNERS!$D88="Heritage partner",PARTNERS!$E88="Existing partner")</f>
        <v>0</v>
      </c>
      <c r="AT84" s="2" t="b">
        <f>AND(PARTNERS!$D88="Funder",PARTNERS!$E88="Existing partner")</f>
        <v>0</v>
      </c>
      <c r="AU84" s="2" t="b">
        <f>AND(PARTNERS!$D88="Public Service partner",PARTNERS!$E88="Existing partner")</f>
        <v>0</v>
      </c>
      <c r="AV84" s="2" t="b">
        <f>AND(PARTNERS!$D88="Voluntary Sector / Charity partner",PARTNERS!$E88="Existing partner")</f>
        <v>0</v>
      </c>
      <c r="AW84" s="2" t="b">
        <f>AND(PARTNERS!$D88="Education partner",PARTNERS!$E88="Existing partner")</f>
        <v>0</v>
      </c>
      <c r="AX84" s="2" t="b">
        <f>AND(PARTNERS!$D88="Other",PARTNERS!$E88="Existing partner")</f>
        <v>0</v>
      </c>
    </row>
    <row r="85" spans="20:50">
      <c r="T85" s="2" t="b">
        <f>AND(LEFT('EVENT DELIVERY'!B90,2)="HU",OR(LEN('EVENT DELIVERY'!B90)=6,AND(LEN('EVENT DELIVERY'!B90)=7,MID('EVENT DELIVERY'!B90,4,1)=" ")))</f>
        <v>0</v>
      </c>
      <c r="U85" s="2" t="b">
        <f>AND(LEFT('PROJECT DELIVERY TEAM'!B90,2)="HU",OR(LEN('PROJECT DELIVERY TEAM'!B90)=6,AND(LEN('PROJECT DELIVERY TEAM'!B90)=7,MID('PROJECT DELIVERY TEAM'!B90,4,1)=" ")))</f>
        <v>0</v>
      </c>
      <c r="V85" s="2" t="b">
        <f>AND(LEFT('AUDIENCES &amp; PART... - BY TYPE'!B90,2)="HU",OR(LEN('AUDIENCES &amp; PART... - BY TYPE'!B90)=6,AND(LEN('AUDIENCES &amp; PART... - BY TYPE'!B90)=7,MID('AUDIENCES &amp; PART... - BY TYPE'!B90,4,1)=" ")))</f>
        <v>0</v>
      </c>
      <c r="W85" s="2" t="b">
        <f>AND(LEFT(PARTNERS!B89,2)="HU",OR(LEN(PARTNERS!B89)=6,AND(LEN(PARTNERS!B89)=7,MID(PARTNERS!B89,4,1)=" ")),PARTNERS!E89="New partner")</f>
        <v>0</v>
      </c>
      <c r="X85" s="2" t="b">
        <f>AND(LEFT(PARTNERS!B89,2)="HU",OR(LEN(PARTNERS!B89)=6,AND(LEN(PARTNERS!B89)=7,MID(PARTNERS!B89,4,1)=" ")),PARTNERS!E89="Existing partner")</f>
        <v>0</v>
      </c>
      <c r="Y85" s="2" t="b">
        <f>AND(NOT(AND(LEFT(PARTNERS!B89,2)="HU",OR(LEN(PARTNERS!B89)=6,AND(LEN(PARTNERS!B89)=7,MID(PARTNERS!B89,4,1)=" ")))),PARTNERS!E89="New partner")</f>
        <v>0</v>
      </c>
      <c r="Z85" s="2" t="b">
        <f>AND(NOT(AND(LEFT(PARTNERS!B89,2)="HU",OR(LEN(PARTNERS!B89)=6,AND(LEN(PARTNERS!B89)=7,MID(PARTNERS!B89,4,1)=" ")))),PARTNERS!E89="Existing partner")</f>
        <v>0</v>
      </c>
      <c r="AA85" s="2" t="b">
        <f>AND(PARTNERS!$C89="Hull",PARTNERS!$E89="New partner")</f>
        <v>0</v>
      </c>
      <c r="AB85" s="2" t="b">
        <f>AND(PARTNERS!$C89="East Riding of Yorkshire",PARTNERS!$E89="New partner")</f>
        <v>0</v>
      </c>
      <c r="AC85" s="2" t="b">
        <f>AND(PARTNERS!$C89="Elsewhere in Yorkshire &amp; Humber",PARTNERS!$E89="New partner")</f>
        <v>0</v>
      </c>
      <c r="AD85" s="2" t="b">
        <f>AND(PARTNERS!$C89="Elsewhere in the UK",PARTNERS!$E89="New partner")</f>
        <v>0</v>
      </c>
      <c r="AE85" s="2" t="b">
        <f>AND(PARTNERS!$C89="Outside UK",PARTNERS!$E89="New partner")</f>
        <v>0</v>
      </c>
      <c r="AF85" s="2" t="b">
        <f>AND(PARTNERS!$C89="Hull",PARTNERS!$E89="Existing partner")</f>
        <v>0</v>
      </c>
      <c r="AG85" s="2" t="b">
        <f>AND(PARTNERS!$C89="East Riding of Yorkshire",PARTNERS!$E89="Existing partner")</f>
        <v>0</v>
      </c>
      <c r="AH85" s="2" t="b">
        <f>AND(PARTNERS!$C89="Elsewhere in Yorkshire &amp; Humber",PARTNERS!$E89="Existing partner")</f>
        <v>0</v>
      </c>
      <c r="AI85" s="2" t="b">
        <f>AND(PARTNERS!$C89="Elsewhere in the UK",PARTNERS!$E89="Existing partner")</f>
        <v>0</v>
      </c>
      <c r="AJ85" s="2" t="b">
        <f>AND(PARTNERS!$C89="Outside UK",PARTNERS!$E89="Existing partner")</f>
        <v>0</v>
      </c>
      <c r="AK85" s="2" t="b">
        <f>AND(PARTNERS!$D89="Artistic partner",PARTNERS!$E89="New partner")</f>
        <v>0</v>
      </c>
      <c r="AL85" s="2" t="b">
        <f>AND(PARTNERS!$D89="Heritage partner",PARTNERS!$E89="New partner")</f>
        <v>0</v>
      </c>
      <c r="AM85" s="2" t="b">
        <f>AND(PARTNERS!$D89="Funder",PARTNERS!$E89="New partner")</f>
        <v>0</v>
      </c>
      <c r="AN85" s="2" t="b">
        <f>AND(PARTNERS!$D89="Public Service partner",PARTNERS!$E89="New partner")</f>
        <v>0</v>
      </c>
      <c r="AO85" s="2" t="b">
        <f>AND(PARTNERS!$D89="Voluntary Sector / Charity partner",PARTNERS!$E89="New partner")</f>
        <v>0</v>
      </c>
      <c r="AP85" s="2" t="b">
        <f>AND(PARTNERS!$D89="Education partner",PARTNERS!$E89="New partner")</f>
        <v>0</v>
      </c>
      <c r="AQ85" s="2" t="b">
        <f>AND(PARTNERS!$D89="Other",PARTNERS!$E89="New partner")</f>
        <v>0</v>
      </c>
      <c r="AR85" s="2" t="b">
        <f>AND(PARTNERS!$D89="Artistic partner",PARTNERS!$E89="Existing partner")</f>
        <v>0</v>
      </c>
      <c r="AS85" s="2" t="b">
        <f>AND(PARTNERS!$D89="Heritage partner",PARTNERS!$E89="Existing partner")</f>
        <v>0</v>
      </c>
      <c r="AT85" s="2" t="b">
        <f>AND(PARTNERS!$D89="Funder",PARTNERS!$E89="Existing partner")</f>
        <v>0</v>
      </c>
      <c r="AU85" s="2" t="b">
        <f>AND(PARTNERS!$D89="Public Service partner",PARTNERS!$E89="Existing partner")</f>
        <v>0</v>
      </c>
      <c r="AV85" s="2" t="b">
        <f>AND(PARTNERS!$D89="Voluntary Sector / Charity partner",PARTNERS!$E89="Existing partner")</f>
        <v>0</v>
      </c>
      <c r="AW85" s="2" t="b">
        <f>AND(PARTNERS!$D89="Education partner",PARTNERS!$E89="Existing partner")</f>
        <v>0</v>
      </c>
      <c r="AX85" s="2" t="b">
        <f>AND(PARTNERS!$D89="Other",PARTNERS!$E89="Existing partner")</f>
        <v>0</v>
      </c>
    </row>
    <row r="86" spans="20:50">
      <c r="T86" s="2" t="b">
        <f>AND(LEFT('EVENT DELIVERY'!B91,2)="HU",OR(LEN('EVENT DELIVERY'!B91)=6,AND(LEN('EVENT DELIVERY'!B91)=7,MID('EVENT DELIVERY'!B91,4,1)=" ")))</f>
        <v>0</v>
      </c>
      <c r="U86" s="2" t="b">
        <f>AND(LEFT('PROJECT DELIVERY TEAM'!B91,2)="HU",OR(LEN('PROJECT DELIVERY TEAM'!B91)=6,AND(LEN('PROJECT DELIVERY TEAM'!B91)=7,MID('PROJECT DELIVERY TEAM'!B91,4,1)=" ")))</f>
        <v>0</v>
      </c>
      <c r="V86" s="2" t="b">
        <f>AND(LEFT('AUDIENCES &amp; PART... - BY TYPE'!B91,2)="HU",OR(LEN('AUDIENCES &amp; PART... - BY TYPE'!B91)=6,AND(LEN('AUDIENCES &amp; PART... - BY TYPE'!B91)=7,MID('AUDIENCES &amp; PART... - BY TYPE'!B91,4,1)=" ")))</f>
        <v>0</v>
      </c>
      <c r="W86" s="2" t="b">
        <f>AND(LEFT(PARTNERS!B90,2)="HU",OR(LEN(PARTNERS!B90)=6,AND(LEN(PARTNERS!B90)=7,MID(PARTNERS!B90,4,1)=" ")),PARTNERS!E90="New partner")</f>
        <v>0</v>
      </c>
      <c r="X86" s="2" t="b">
        <f>AND(LEFT(PARTNERS!B90,2)="HU",OR(LEN(PARTNERS!B90)=6,AND(LEN(PARTNERS!B90)=7,MID(PARTNERS!B90,4,1)=" ")),PARTNERS!E90="Existing partner")</f>
        <v>0</v>
      </c>
      <c r="Y86" s="2" t="b">
        <f>AND(NOT(AND(LEFT(PARTNERS!B90,2)="HU",OR(LEN(PARTNERS!B90)=6,AND(LEN(PARTNERS!B90)=7,MID(PARTNERS!B90,4,1)=" ")))),PARTNERS!E90="New partner")</f>
        <v>0</v>
      </c>
      <c r="Z86" s="2" t="b">
        <f>AND(NOT(AND(LEFT(PARTNERS!B90,2)="HU",OR(LEN(PARTNERS!B90)=6,AND(LEN(PARTNERS!B90)=7,MID(PARTNERS!B90,4,1)=" ")))),PARTNERS!E90="Existing partner")</f>
        <v>0</v>
      </c>
      <c r="AA86" s="2" t="b">
        <f>AND(PARTNERS!$C90="Hull",PARTNERS!$E90="New partner")</f>
        <v>0</v>
      </c>
      <c r="AB86" s="2" t="b">
        <f>AND(PARTNERS!$C90="East Riding of Yorkshire",PARTNERS!$E90="New partner")</f>
        <v>0</v>
      </c>
      <c r="AC86" s="2" t="b">
        <f>AND(PARTNERS!$C90="Elsewhere in Yorkshire &amp; Humber",PARTNERS!$E90="New partner")</f>
        <v>0</v>
      </c>
      <c r="AD86" s="2" t="b">
        <f>AND(PARTNERS!$C90="Elsewhere in the UK",PARTNERS!$E90="New partner")</f>
        <v>0</v>
      </c>
      <c r="AE86" s="2" t="b">
        <f>AND(PARTNERS!$C90="Outside UK",PARTNERS!$E90="New partner")</f>
        <v>0</v>
      </c>
      <c r="AF86" s="2" t="b">
        <f>AND(PARTNERS!$C90="Hull",PARTNERS!$E90="Existing partner")</f>
        <v>0</v>
      </c>
      <c r="AG86" s="2" t="b">
        <f>AND(PARTNERS!$C90="East Riding of Yorkshire",PARTNERS!$E90="Existing partner")</f>
        <v>0</v>
      </c>
      <c r="AH86" s="2" t="b">
        <f>AND(PARTNERS!$C90="Elsewhere in Yorkshire &amp; Humber",PARTNERS!$E90="Existing partner")</f>
        <v>0</v>
      </c>
      <c r="AI86" s="2" t="b">
        <f>AND(PARTNERS!$C90="Elsewhere in the UK",PARTNERS!$E90="Existing partner")</f>
        <v>0</v>
      </c>
      <c r="AJ86" s="2" t="b">
        <f>AND(PARTNERS!$C90="Outside UK",PARTNERS!$E90="Existing partner")</f>
        <v>0</v>
      </c>
      <c r="AK86" s="2" t="b">
        <f>AND(PARTNERS!$D90="Artistic partner",PARTNERS!$E90="New partner")</f>
        <v>0</v>
      </c>
      <c r="AL86" s="2" t="b">
        <f>AND(PARTNERS!$D90="Heritage partner",PARTNERS!$E90="New partner")</f>
        <v>0</v>
      </c>
      <c r="AM86" s="2" t="b">
        <f>AND(PARTNERS!$D90="Funder",PARTNERS!$E90="New partner")</f>
        <v>0</v>
      </c>
      <c r="AN86" s="2" t="b">
        <f>AND(PARTNERS!$D90="Public Service partner",PARTNERS!$E90="New partner")</f>
        <v>0</v>
      </c>
      <c r="AO86" s="2" t="b">
        <f>AND(PARTNERS!$D90="Voluntary Sector / Charity partner",PARTNERS!$E90="New partner")</f>
        <v>0</v>
      </c>
      <c r="AP86" s="2" t="b">
        <f>AND(PARTNERS!$D90="Education partner",PARTNERS!$E90="New partner")</f>
        <v>0</v>
      </c>
      <c r="AQ86" s="2" t="b">
        <f>AND(PARTNERS!$D90="Other",PARTNERS!$E90="New partner")</f>
        <v>0</v>
      </c>
      <c r="AR86" s="2" t="b">
        <f>AND(PARTNERS!$D90="Artistic partner",PARTNERS!$E90="Existing partner")</f>
        <v>0</v>
      </c>
      <c r="AS86" s="2" t="b">
        <f>AND(PARTNERS!$D90="Heritage partner",PARTNERS!$E90="Existing partner")</f>
        <v>0</v>
      </c>
      <c r="AT86" s="2" t="b">
        <f>AND(PARTNERS!$D90="Funder",PARTNERS!$E90="Existing partner")</f>
        <v>0</v>
      </c>
      <c r="AU86" s="2" t="b">
        <f>AND(PARTNERS!$D90="Public Service partner",PARTNERS!$E90="Existing partner")</f>
        <v>0</v>
      </c>
      <c r="AV86" s="2" t="b">
        <f>AND(PARTNERS!$D90="Voluntary Sector / Charity partner",PARTNERS!$E90="Existing partner")</f>
        <v>0</v>
      </c>
      <c r="AW86" s="2" t="b">
        <f>AND(PARTNERS!$D90="Education partner",PARTNERS!$E90="Existing partner")</f>
        <v>0</v>
      </c>
      <c r="AX86" s="2" t="b">
        <f>AND(PARTNERS!$D90="Other",PARTNERS!$E90="Existing partner")</f>
        <v>0</v>
      </c>
    </row>
    <row r="87" spans="20:50">
      <c r="T87" s="2" t="b">
        <f>AND(LEFT('EVENT DELIVERY'!B92,2)="HU",OR(LEN('EVENT DELIVERY'!B92)=6,AND(LEN('EVENT DELIVERY'!B92)=7,MID('EVENT DELIVERY'!B92,4,1)=" ")))</f>
        <v>0</v>
      </c>
      <c r="U87" s="2" t="b">
        <f>AND(LEFT('PROJECT DELIVERY TEAM'!B92,2)="HU",OR(LEN('PROJECT DELIVERY TEAM'!B92)=6,AND(LEN('PROJECT DELIVERY TEAM'!B92)=7,MID('PROJECT DELIVERY TEAM'!B92,4,1)=" ")))</f>
        <v>0</v>
      </c>
      <c r="V87" s="2" t="b">
        <f>AND(LEFT('AUDIENCES &amp; PART... - BY TYPE'!B92,2)="HU",OR(LEN('AUDIENCES &amp; PART... - BY TYPE'!B92)=6,AND(LEN('AUDIENCES &amp; PART... - BY TYPE'!B92)=7,MID('AUDIENCES &amp; PART... - BY TYPE'!B92,4,1)=" ")))</f>
        <v>0</v>
      </c>
      <c r="W87" s="2" t="b">
        <f>AND(LEFT(PARTNERS!B91,2)="HU",OR(LEN(PARTNERS!B91)=6,AND(LEN(PARTNERS!B91)=7,MID(PARTNERS!B91,4,1)=" ")),PARTNERS!E91="New partner")</f>
        <v>0</v>
      </c>
      <c r="X87" s="2" t="b">
        <f>AND(LEFT(PARTNERS!B91,2)="HU",OR(LEN(PARTNERS!B91)=6,AND(LEN(PARTNERS!B91)=7,MID(PARTNERS!B91,4,1)=" ")),PARTNERS!E91="Existing partner")</f>
        <v>0</v>
      </c>
      <c r="Y87" s="2" t="b">
        <f>AND(NOT(AND(LEFT(PARTNERS!B91,2)="HU",OR(LEN(PARTNERS!B91)=6,AND(LEN(PARTNERS!B91)=7,MID(PARTNERS!B91,4,1)=" ")))),PARTNERS!E91="New partner")</f>
        <v>0</v>
      </c>
      <c r="Z87" s="2" t="b">
        <f>AND(NOT(AND(LEFT(PARTNERS!B91,2)="HU",OR(LEN(PARTNERS!B91)=6,AND(LEN(PARTNERS!B91)=7,MID(PARTNERS!B91,4,1)=" ")))),PARTNERS!E91="Existing partner")</f>
        <v>0</v>
      </c>
      <c r="AA87" s="2" t="b">
        <f>AND(PARTNERS!$C91="Hull",PARTNERS!$E91="New partner")</f>
        <v>0</v>
      </c>
      <c r="AB87" s="2" t="b">
        <f>AND(PARTNERS!$C91="East Riding of Yorkshire",PARTNERS!$E91="New partner")</f>
        <v>0</v>
      </c>
      <c r="AC87" s="2" t="b">
        <f>AND(PARTNERS!$C91="Elsewhere in Yorkshire &amp; Humber",PARTNERS!$E91="New partner")</f>
        <v>0</v>
      </c>
      <c r="AD87" s="2" t="b">
        <f>AND(PARTNERS!$C91="Elsewhere in the UK",PARTNERS!$E91="New partner")</f>
        <v>0</v>
      </c>
      <c r="AE87" s="2" t="b">
        <f>AND(PARTNERS!$C91="Outside UK",PARTNERS!$E91="New partner")</f>
        <v>0</v>
      </c>
      <c r="AF87" s="2" t="b">
        <f>AND(PARTNERS!$C91="Hull",PARTNERS!$E91="Existing partner")</f>
        <v>0</v>
      </c>
      <c r="AG87" s="2" t="b">
        <f>AND(PARTNERS!$C91="East Riding of Yorkshire",PARTNERS!$E91="Existing partner")</f>
        <v>0</v>
      </c>
      <c r="AH87" s="2" t="b">
        <f>AND(PARTNERS!$C91="Elsewhere in Yorkshire &amp; Humber",PARTNERS!$E91="Existing partner")</f>
        <v>0</v>
      </c>
      <c r="AI87" s="2" t="b">
        <f>AND(PARTNERS!$C91="Elsewhere in the UK",PARTNERS!$E91="Existing partner")</f>
        <v>0</v>
      </c>
      <c r="AJ87" s="2" t="b">
        <f>AND(PARTNERS!$C91="Outside UK",PARTNERS!$E91="Existing partner")</f>
        <v>0</v>
      </c>
      <c r="AK87" s="2" t="b">
        <f>AND(PARTNERS!$D91="Artistic partner",PARTNERS!$E91="New partner")</f>
        <v>0</v>
      </c>
      <c r="AL87" s="2" t="b">
        <f>AND(PARTNERS!$D91="Heritage partner",PARTNERS!$E91="New partner")</f>
        <v>0</v>
      </c>
      <c r="AM87" s="2" t="b">
        <f>AND(PARTNERS!$D91="Funder",PARTNERS!$E91="New partner")</f>
        <v>0</v>
      </c>
      <c r="AN87" s="2" t="b">
        <f>AND(PARTNERS!$D91="Public Service partner",PARTNERS!$E91="New partner")</f>
        <v>0</v>
      </c>
      <c r="AO87" s="2" t="b">
        <f>AND(PARTNERS!$D91="Voluntary Sector / Charity partner",PARTNERS!$E91="New partner")</f>
        <v>0</v>
      </c>
      <c r="AP87" s="2" t="b">
        <f>AND(PARTNERS!$D91="Education partner",PARTNERS!$E91="New partner")</f>
        <v>0</v>
      </c>
      <c r="AQ87" s="2" t="b">
        <f>AND(PARTNERS!$D91="Other",PARTNERS!$E91="New partner")</f>
        <v>0</v>
      </c>
      <c r="AR87" s="2" t="b">
        <f>AND(PARTNERS!$D91="Artistic partner",PARTNERS!$E91="Existing partner")</f>
        <v>0</v>
      </c>
      <c r="AS87" s="2" t="b">
        <f>AND(PARTNERS!$D91="Heritage partner",PARTNERS!$E91="Existing partner")</f>
        <v>0</v>
      </c>
      <c r="AT87" s="2" t="b">
        <f>AND(PARTNERS!$D91="Funder",PARTNERS!$E91="Existing partner")</f>
        <v>0</v>
      </c>
      <c r="AU87" s="2" t="b">
        <f>AND(PARTNERS!$D91="Public Service partner",PARTNERS!$E91="Existing partner")</f>
        <v>0</v>
      </c>
      <c r="AV87" s="2" t="b">
        <f>AND(PARTNERS!$D91="Voluntary Sector / Charity partner",PARTNERS!$E91="Existing partner")</f>
        <v>0</v>
      </c>
      <c r="AW87" s="2" t="b">
        <f>AND(PARTNERS!$D91="Education partner",PARTNERS!$E91="Existing partner")</f>
        <v>0</v>
      </c>
      <c r="AX87" s="2" t="b">
        <f>AND(PARTNERS!$D91="Other",PARTNERS!$E91="Existing partner")</f>
        <v>0</v>
      </c>
    </row>
    <row r="88" spans="20:50">
      <c r="T88" s="2" t="b">
        <f>AND(LEFT('EVENT DELIVERY'!B93,2)="HU",OR(LEN('EVENT DELIVERY'!B93)=6,AND(LEN('EVENT DELIVERY'!B93)=7,MID('EVENT DELIVERY'!B93,4,1)=" ")))</f>
        <v>0</v>
      </c>
      <c r="U88" s="2" t="b">
        <f>AND(LEFT('PROJECT DELIVERY TEAM'!B93,2)="HU",OR(LEN('PROJECT DELIVERY TEAM'!B93)=6,AND(LEN('PROJECT DELIVERY TEAM'!B93)=7,MID('PROJECT DELIVERY TEAM'!B93,4,1)=" ")))</f>
        <v>0</v>
      </c>
      <c r="V88" s="2" t="b">
        <f>AND(LEFT('AUDIENCES &amp; PART... - BY TYPE'!B93,2)="HU",OR(LEN('AUDIENCES &amp; PART... - BY TYPE'!B93)=6,AND(LEN('AUDIENCES &amp; PART... - BY TYPE'!B93)=7,MID('AUDIENCES &amp; PART... - BY TYPE'!B93,4,1)=" ")))</f>
        <v>0</v>
      </c>
      <c r="W88" s="2" t="b">
        <f>AND(LEFT(PARTNERS!B92,2)="HU",OR(LEN(PARTNERS!B92)=6,AND(LEN(PARTNERS!B92)=7,MID(PARTNERS!B92,4,1)=" ")),PARTNERS!E92="New partner")</f>
        <v>0</v>
      </c>
      <c r="X88" s="2" t="b">
        <f>AND(LEFT(PARTNERS!B92,2)="HU",OR(LEN(PARTNERS!B92)=6,AND(LEN(PARTNERS!B92)=7,MID(PARTNERS!B92,4,1)=" ")),PARTNERS!E92="Existing partner")</f>
        <v>0</v>
      </c>
      <c r="Y88" s="2" t="b">
        <f>AND(NOT(AND(LEFT(PARTNERS!B92,2)="HU",OR(LEN(PARTNERS!B92)=6,AND(LEN(PARTNERS!B92)=7,MID(PARTNERS!B92,4,1)=" ")))),PARTNERS!E92="New partner")</f>
        <v>0</v>
      </c>
      <c r="Z88" s="2" t="b">
        <f>AND(NOT(AND(LEFT(PARTNERS!B92,2)="HU",OR(LEN(PARTNERS!B92)=6,AND(LEN(PARTNERS!B92)=7,MID(PARTNERS!B92,4,1)=" ")))),PARTNERS!E92="Existing partner")</f>
        <v>0</v>
      </c>
      <c r="AA88" s="2" t="b">
        <f>AND(PARTNERS!$C92="Hull",PARTNERS!$E92="New partner")</f>
        <v>0</v>
      </c>
      <c r="AB88" s="2" t="b">
        <f>AND(PARTNERS!$C92="East Riding of Yorkshire",PARTNERS!$E92="New partner")</f>
        <v>0</v>
      </c>
      <c r="AC88" s="2" t="b">
        <f>AND(PARTNERS!$C92="Elsewhere in Yorkshire &amp; Humber",PARTNERS!$E92="New partner")</f>
        <v>0</v>
      </c>
      <c r="AD88" s="2" t="b">
        <f>AND(PARTNERS!$C92="Elsewhere in the UK",PARTNERS!$E92="New partner")</f>
        <v>0</v>
      </c>
      <c r="AE88" s="2" t="b">
        <f>AND(PARTNERS!$C92="Outside UK",PARTNERS!$E92="New partner")</f>
        <v>0</v>
      </c>
      <c r="AF88" s="2" t="b">
        <f>AND(PARTNERS!$C92="Hull",PARTNERS!$E92="Existing partner")</f>
        <v>0</v>
      </c>
      <c r="AG88" s="2" t="b">
        <f>AND(PARTNERS!$C92="East Riding of Yorkshire",PARTNERS!$E92="Existing partner")</f>
        <v>0</v>
      </c>
      <c r="AH88" s="2" t="b">
        <f>AND(PARTNERS!$C92="Elsewhere in Yorkshire &amp; Humber",PARTNERS!$E92="Existing partner")</f>
        <v>0</v>
      </c>
      <c r="AI88" s="2" t="b">
        <f>AND(PARTNERS!$C92="Elsewhere in the UK",PARTNERS!$E92="Existing partner")</f>
        <v>0</v>
      </c>
      <c r="AJ88" s="2" t="b">
        <f>AND(PARTNERS!$C92="Outside UK",PARTNERS!$E92="Existing partner")</f>
        <v>0</v>
      </c>
      <c r="AK88" s="2" t="b">
        <f>AND(PARTNERS!$D92="Artistic partner",PARTNERS!$E92="New partner")</f>
        <v>0</v>
      </c>
      <c r="AL88" s="2" t="b">
        <f>AND(PARTNERS!$D92="Heritage partner",PARTNERS!$E92="New partner")</f>
        <v>0</v>
      </c>
      <c r="AM88" s="2" t="b">
        <f>AND(PARTNERS!$D92="Funder",PARTNERS!$E92="New partner")</f>
        <v>0</v>
      </c>
      <c r="AN88" s="2" t="b">
        <f>AND(PARTNERS!$D92="Public Service partner",PARTNERS!$E92="New partner")</f>
        <v>0</v>
      </c>
      <c r="AO88" s="2" t="b">
        <f>AND(PARTNERS!$D92="Voluntary Sector / Charity partner",PARTNERS!$E92="New partner")</f>
        <v>0</v>
      </c>
      <c r="AP88" s="2" t="b">
        <f>AND(PARTNERS!$D92="Education partner",PARTNERS!$E92="New partner")</f>
        <v>0</v>
      </c>
      <c r="AQ88" s="2" t="b">
        <f>AND(PARTNERS!$D92="Other",PARTNERS!$E92="New partner")</f>
        <v>0</v>
      </c>
      <c r="AR88" s="2" t="b">
        <f>AND(PARTNERS!$D92="Artistic partner",PARTNERS!$E92="Existing partner")</f>
        <v>0</v>
      </c>
      <c r="AS88" s="2" t="b">
        <f>AND(PARTNERS!$D92="Heritage partner",PARTNERS!$E92="Existing partner")</f>
        <v>0</v>
      </c>
      <c r="AT88" s="2" t="b">
        <f>AND(PARTNERS!$D92="Funder",PARTNERS!$E92="Existing partner")</f>
        <v>0</v>
      </c>
      <c r="AU88" s="2" t="b">
        <f>AND(PARTNERS!$D92="Public Service partner",PARTNERS!$E92="Existing partner")</f>
        <v>0</v>
      </c>
      <c r="AV88" s="2" t="b">
        <f>AND(PARTNERS!$D92="Voluntary Sector / Charity partner",PARTNERS!$E92="Existing partner")</f>
        <v>0</v>
      </c>
      <c r="AW88" s="2" t="b">
        <f>AND(PARTNERS!$D92="Education partner",PARTNERS!$E92="Existing partner")</f>
        <v>0</v>
      </c>
      <c r="AX88" s="2" t="b">
        <f>AND(PARTNERS!$D92="Other",PARTNERS!$E92="Existing partner")</f>
        <v>0</v>
      </c>
    </row>
    <row r="89" spans="20:50">
      <c r="T89" s="2" t="b">
        <f>AND(LEFT('EVENT DELIVERY'!B94,2)="HU",OR(LEN('EVENT DELIVERY'!B94)=6,AND(LEN('EVENT DELIVERY'!B94)=7,MID('EVENT DELIVERY'!B94,4,1)=" ")))</f>
        <v>0</v>
      </c>
      <c r="U89" s="2" t="b">
        <f>AND(LEFT('PROJECT DELIVERY TEAM'!B94,2)="HU",OR(LEN('PROJECT DELIVERY TEAM'!B94)=6,AND(LEN('PROJECT DELIVERY TEAM'!B94)=7,MID('PROJECT DELIVERY TEAM'!B94,4,1)=" ")))</f>
        <v>0</v>
      </c>
      <c r="V89" s="2" t="b">
        <f>AND(LEFT('AUDIENCES &amp; PART... - BY TYPE'!B94,2)="HU",OR(LEN('AUDIENCES &amp; PART... - BY TYPE'!B94)=6,AND(LEN('AUDIENCES &amp; PART... - BY TYPE'!B94)=7,MID('AUDIENCES &amp; PART... - BY TYPE'!B94,4,1)=" ")))</f>
        <v>0</v>
      </c>
      <c r="W89" s="2" t="b">
        <f>AND(LEFT(PARTNERS!B93,2)="HU",OR(LEN(PARTNERS!B93)=6,AND(LEN(PARTNERS!B93)=7,MID(PARTNERS!B93,4,1)=" ")),PARTNERS!E93="New partner")</f>
        <v>0</v>
      </c>
      <c r="X89" s="2" t="b">
        <f>AND(LEFT(PARTNERS!B93,2)="HU",OR(LEN(PARTNERS!B93)=6,AND(LEN(PARTNERS!B93)=7,MID(PARTNERS!B93,4,1)=" ")),PARTNERS!E93="Existing partner")</f>
        <v>0</v>
      </c>
      <c r="Y89" s="2" t="b">
        <f>AND(NOT(AND(LEFT(PARTNERS!B93,2)="HU",OR(LEN(PARTNERS!B93)=6,AND(LEN(PARTNERS!B93)=7,MID(PARTNERS!B93,4,1)=" ")))),PARTNERS!E93="New partner")</f>
        <v>0</v>
      </c>
      <c r="Z89" s="2" t="b">
        <f>AND(NOT(AND(LEFT(PARTNERS!B93,2)="HU",OR(LEN(PARTNERS!B93)=6,AND(LEN(PARTNERS!B93)=7,MID(PARTNERS!B93,4,1)=" ")))),PARTNERS!E93="Existing partner")</f>
        <v>0</v>
      </c>
      <c r="AA89" s="2" t="b">
        <f>AND(PARTNERS!$C93="Hull",PARTNERS!$E93="New partner")</f>
        <v>0</v>
      </c>
      <c r="AB89" s="2" t="b">
        <f>AND(PARTNERS!$C93="East Riding of Yorkshire",PARTNERS!$E93="New partner")</f>
        <v>0</v>
      </c>
      <c r="AC89" s="2" t="b">
        <f>AND(PARTNERS!$C93="Elsewhere in Yorkshire &amp; Humber",PARTNERS!$E93="New partner")</f>
        <v>0</v>
      </c>
      <c r="AD89" s="2" t="b">
        <f>AND(PARTNERS!$C93="Elsewhere in the UK",PARTNERS!$E93="New partner")</f>
        <v>0</v>
      </c>
      <c r="AE89" s="2" t="b">
        <f>AND(PARTNERS!$C93="Outside UK",PARTNERS!$E93="New partner")</f>
        <v>0</v>
      </c>
      <c r="AF89" s="2" t="b">
        <f>AND(PARTNERS!$C93="Hull",PARTNERS!$E93="Existing partner")</f>
        <v>0</v>
      </c>
      <c r="AG89" s="2" t="b">
        <f>AND(PARTNERS!$C93="East Riding of Yorkshire",PARTNERS!$E93="Existing partner")</f>
        <v>0</v>
      </c>
      <c r="AH89" s="2" t="b">
        <f>AND(PARTNERS!$C93="Elsewhere in Yorkshire &amp; Humber",PARTNERS!$E93="Existing partner")</f>
        <v>0</v>
      </c>
      <c r="AI89" s="2" t="b">
        <f>AND(PARTNERS!$C93="Elsewhere in the UK",PARTNERS!$E93="Existing partner")</f>
        <v>0</v>
      </c>
      <c r="AJ89" s="2" t="b">
        <f>AND(PARTNERS!$C93="Outside UK",PARTNERS!$E93="Existing partner")</f>
        <v>0</v>
      </c>
      <c r="AK89" s="2" t="b">
        <f>AND(PARTNERS!$D93="Artistic partner",PARTNERS!$E93="New partner")</f>
        <v>0</v>
      </c>
      <c r="AL89" s="2" t="b">
        <f>AND(PARTNERS!$D93="Heritage partner",PARTNERS!$E93="New partner")</f>
        <v>0</v>
      </c>
      <c r="AM89" s="2" t="b">
        <f>AND(PARTNERS!$D93="Funder",PARTNERS!$E93="New partner")</f>
        <v>0</v>
      </c>
      <c r="AN89" s="2" t="b">
        <f>AND(PARTNERS!$D93="Public Service partner",PARTNERS!$E93="New partner")</f>
        <v>0</v>
      </c>
      <c r="AO89" s="2" t="b">
        <f>AND(PARTNERS!$D93="Voluntary Sector / Charity partner",PARTNERS!$E93="New partner")</f>
        <v>0</v>
      </c>
      <c r="AP89" s="2" t="b">
        <f>AND(PARTNERS!$D93="Education partner",PARTNERS!$E93="New partner")</f>
        <v>0</v>
      </c>
      <c r="AQ89" s="2" t="b">
        <f>AND(PARTNERS!$D93="Other",PARTNERS!$E93="New partner")</f>
        <v>0</v>
      </c>
      <c r="AR89" s="2" t="b">
        <f>AND(PARTNERS!$D93="Artistic partner",PARTNERS!$E93="Existing partner")</f>
        <v>0</v>
      </c>
      <c r="AS89" s="2" t="b">
        <f>AND(PARTNERS!$D93="Heritage partner",PARTNERS!$E93="Existing partner")</f>
        <v>0</v>
      </c>
      <c r="AT89" s="2" t="b">
        <f>AND(PARTNERS!$D93="Funder",PARTNERS!$E93="Existing partner")</f>
        <v>0</v>
      </c>
      <c r="AU89" s="2" t="b">
        <f>AND(PARTNERS!$D93="Public Service partner",PARTNERS!$E93="Existing partner")</f>
        <v>0</v>
      </c>
      <c r="AV89" s="2" t="b">
        <f>AND(PARTNERS!$D93="Voluntary Sector / Charity partner",PARTNERS!$E93="Existing partner")</f>
        <v>0</v>
      </c>
      <c r="AW89" s="2" t="b">
        <f>AND(PARTNERS!$D93="Education partner",PARTNERS!$E93="Existing partner")</f>
        <v>0</v>
      </c>
      <c r="AX89" s="2" t="b">
        <f>AND(PARTNERS!$D93="Other",PARTNERS!$E93="Existing partner")</f>
        <v>0</v>
      </c>
    </row>
    <row r="90" spans="20:50">
      <c r="T90" s="2" t="b">
        <f>AND(LEFT('EVENT DELIVERY'!B95,2)="HU",OR(LEN('EVENT DELIVERY'!B95)=6,AND(LEN('EVENT DELIVERY'!B95)=7,MID('EVENT DELIVERY'!B95,4,1)=" ")))</f>
        <v>0</v>
      </c>
      <c r="U90" s="2" t="b">
        <f>AND(LEFT('PROJECT DELIVERY TEAM'!B95,2)="HU",OR(LEN('PROJECT DELIVERY TEAM'!B95)=6,AND(LEN('PROJECT DELIVERY TEAM'!B95)=7,MID('PROJECT DELIVERY TEAM'!B95,4,1)=" ")))</f>
        <v>0</v>
      </c>
      <c r="V90" s="2" t="b">
        <f>AND(LEFT('AUDIENCES &amp; PART... - BY TYPE'!B95,2)="HU",OR(LEN('AUDIENCES &amp; PART... - BY TYPE'!B95)=6,AND(LEN('AUDIENCES &amp; PART... - BY TYPE'!B95)=7,MID('AUDIENCES &amp; PART... - BY TYPE'!B95,4,1)=" ")))</f>
        <v>0</v>
      </c>
      <c r="W90" s="2" t="b">
        <f>AND(LEFT(PARTNERS!B94,2)="HU",OR(LEN(PARTNERS!B94)=6,AND(LEN(PARTNERS!B94)=7,MID(PARTNERS!B94,4,1)=" ")),PARTNERS!E94="New partner")</f>
        <v>0</v>
      </c>
      <c r="X90" s="2" t="b">
        <f>AND(LEFT(PARTNERS!B94,2)="HU",OR(LEN(PARTNERS!B94)=6,AND(LEN(PARTNERS!B94)=7,MID(PARTNERS!B94,4,1)=" ")),PARTNERS!E94="Existing partner")</f>
        <v>0</v>
      </c>
      <c r="Y90" s="2" t="b">
        <f>AND(NOT(AND(LEFT(PARTNERS!B94,2)="HU",OR(LEN(PARTNERS!B94)=6,AND(LEN(PARTNERS!B94)=7,MID(PARTNERS!B94,4,1)=" ")))),PARTNERS!E94="New partner")</f>
        <v>0</v>
      </c>
      <c r="Z90" s="2" t="b">
        <f>AND(NOT(AND(LEFT(PARTNERS!B94,2)="HU",OR(LEN(PARTNERS!B94)=6,AND(LEN(PARTNERS!B94)=7,MID(PARTNERS!B94,4,1)=" ")))),PARTNERS!E94="Existing partner")</f>
        <v>0</v>
      </c>
      <c r="AA90" s="2" t="b">
        <f>AND(PARTNERS!$C94="Hull",PARTNERS!$E94="New partner")</f>
        <v>0</v>
      </c>
      <c r="AB90" s="2" t="b">
        <f>AND(PARTNERS!$C94="East Riding of Yorkshire",PARTNERS!$E94="New partner")</f>
        <v>0</v>
      </c>
      <c r="AC90" s="2" t="b">
        <f>AND(PARTNERS!$C94="Elsewhere in Yorkshire &amp; Humber",PARTNERS!$E94="New partner")</f>
        <v>0</v>
      </c>
      <c r="AD90" s="2" t="b">
        <f>AND(PARTNERS!$C94="Elsewhere in the UK",PARTNERS!$E94="New partner")</f>
        <v>0</v>
      </c>
      <c r="AE90" s="2" t="b">
        <f>AND(PARTNERS!$C94="Outside UK",PARTNERS!$E94="New partner")</f>
        <v>0</v>
      </c>
      <c r="AF90" s="2" t="b">
        <f>AND(PARTNERS!$C94="Hull",PARTNERS!$E94="Existing partner")</f>
        <v>0</v>
      </c>
      <c r="AG90" s="2" t="b">
        <f>AND(PARTNERS!$C94="East Riding of Yorkshire",PARTNERS!$E94="Existing partner")</f>
        <v>0</v>
      </c>
      <c r="AH90" s="2" t="b">
        <f>AND(PARTNERS!$C94="Elsewhere in Yorkshire &amp; Humber",PARTNERS!$E94="Existing partner")</f>
        <v>0</v>
      </c>
      <c r="AI90" s="2" t="b">
        <f>AND(PARTNERS!$C94="Elsewhere in the UK",PARTNERS!$E94="Existing partner")</f>
        <v>0</v>
      </c>
      <c r="AJ90" s="2" t="b">
        <f>AND(PARTNERS!$C94="Outside UK",PARTNERS!$E94="Existing partner")</f>
        <v>0</v>
      </c>
      <c r="AK90" s="2" t="b">
        <f>AND(PARTNERS!$D94="Artistic partner",PARTNERS!$E94="New partner")</f>
        <v>0</v>
      </c>
      <c r="AL90" s="2" t="b">
        <f>AND(PARTNERS!$D94="Heritage partner",PARTNERS!$E94="New partner")</f>
        <v>0</v>
      </c>
      <c r="AM90" s="2" t="b">
        <f>AND(PARTNERS!$D94="Funder",PARTNERS!$E94="New partner")</f>
        <v>0</v>
      </c>
      <c r="AN90" s="2" t="b">
        <f>AND(PARTNERS!$D94="Public Service partner",PARTNERS!$E94="New partner")</f>
        <v>0</v>
      </c>
      <c r="AO90" s="2" t="b">
        <f>AND(PARTNERS!$D94="Voluntary Sector / Charity partner",PARTNERS!$E94="New partner")</f>
        <v>0</v>
      </c>
      <c r="AP90" s="2" t="b">
        <f>AND(PARTNERS!$D94="Education partner",PARTNERS!$E94="New partner")</f>
        <v>0</v>
      </c>
      <c r="AQ90" s="2" t="b">
        <f>AND(PARTNERS!$D94="Other",PARTNERS!$E94="New partner")</f>
        <v>0</v>
      </c>
      <c r="AR90" s="2" t="b">
        <f>AND(PARTNERS!$D94="Artistic partner",PARTNERS!$E94="Existing partner")</f>
        <v>0</v>
      </c>
      <c r="AS90" s="2" t="b">
        <f>AND(PARTNERS!$D94="Heritage partner",PARTNERS!$E94="Existing partner")</f>
        <v>0</v>
      </c>
      <c r="AT90" s="2" t="b">
        <f>AND(PARTNERS!$D94="Funder",PARTNERS!$E94="Existing partner")</f>
        <v>0</v>
      </c>
      <c r="AU90" s="2" t="b">
        <f>AND(PARTNERS!$D94="Public Service partner",PARTNERS!$E94="Existing partner")</f>
        <v>0</v>
      </c>
      <c r="AV90" s="2" t="b">
        <f>AND(PARTNERS!$D94="Voluntary Sector / Charity partner",PARTNERS!$E94="Existing partner")</f>
        <v>0</v>
      </c>
      <c r="AW90" s="2" t="b">
        <f>AND(PARTNERS!$D94="Education partner",PARTNERS!$E94="Existing partner")</f>
        <v>0</v>
      </c>
      <c r="AX90" s="2" t="b">
        <f>AND(PARTNERS!$D94="Other",PARTNERS!$E94="Existing partner")</f>
        <v>0</v>
      </c>
    </row>
    <row r="91" spans="20:50">
      <c r="T91" s="2" t="b">
        <f>AND(LEFT('EVENT DELIVERY'!B96,2)="HU",OR(LEN('EVENT DELIVERY'!B96)=6,AND(LEN('EVENT DELIVERY'!B96)=7,MID('EVENT DELIVERY'!B96,4,1)=" ")))</f>
        <v>0</v>
      </c>
      <c r="U91" s="2" t="b">
        <f>AND(LEFT('PROJECT DELIVERY TEAM'!B96,2)="HU",OR(LEN('PROJECT DELIVERY TEAM'!B96)=6,AND(LEN('PROJECT DELIVERY TEAM'!B96)=7,MID('PROJECT DELIVERY TEAM'!B96,4,1)=" ")))</f>
        <v>0</v>
      </c>
      <c r="V91" s="2" t="b">
        <f>AND(LEFT('AUDIENCES &amp; PART... - BY TYPE'!B96,2)="HU",OR(LEN('AUDIENCES &amp; PART... - BY TYPE'!B96)=6,AND(LEN('AUDIENCES &amp; PART... - BY TYPE'!B96)=7,MID('AUDIENCES &amp; PART... - BY TYPE'!B96,4,1)=" ")))</f>
        <v>0</v>
      </c>
      <c r="W91" s="2" t="b">
        <f>AND(LEFT(PARTNERS!B95,2)="HU",OR(LEN(PARTNERS!B95)=6,AND(LEN(PARTNERS!B95)=7,MID(PARTNERS!B95,4,1)=" ")),PARTNERS!E95="New partner")</f>
        <v>0</v>
      </c>
      <c r="X91" s="2" t="b">
        <f>AND(LEFT(PARTNERS!B95,2)="HU",OR(LEN(PARTNERS!B95)=6,AND(LEN(PARTNERS!B95)=7,MID(PARTNERS!B95,4,1)=" ")),PARTNERS!E95="Existing partner")</f>
        <v>0</v>
      </c>
      <c r="Y91" s="2" t="b">
        <f>AND(NOT(AND(LEFT(PARTNERS!B95,2)="HU",OR(LEN(PARTNERS!B95)=6,AND(LEN(PARTNERS!B95)=7,MID(PARTNERS!B95,4,1)=" ")))),PARTNERS!E95="New partner")</f>
        <v>0</v>
      </c>
      <c r="Z91" s="2" t="b">
        <f>AND(NOT(AND(LEFT(PARTNERS!B95,2)="HU",OR(LEN(PARTNERS!B95)=6,AND(LEN(PARTNERS!B95)=7,MID(PARTNERS!B95,4,1)=" ")))),PARTNERS!E95="Existing partner")</f>
        <v>0</v>
      </c>
      <c r="AA91" s="2" t="b">
        <f>AND(PARTNERS!$C95="Hull",PARTNERS!$E95="New partner")</f>
        <v>0</v>
      </c>
      <c r="AB91" s="2" t="b">
        <f>AND(PARTNERS!$C95="East Riding of Yorkshire",PARTNERS!$E95="New partner")</f>
        <v>0</v>
      </c>
      <c r="AC91" s="2" t="b">
        <f>AND(PARTNERS!$C95="Elsewhere in Yorkshire &amp; Humber",PARTNERS!$E95="New partner")</f>
        <v>0</v>
      </c>
      <c r="AD91" s="2" t="b">
        <f>AND(PARTNERS!$C95="Elsewhere in the UK",PARTNERS!$E95="New partner")</f>
        <v>0</v>
      </c>
      <c r="AE91" s="2" t="b">
        <f>AND(PARTNERS!$C95="Outside UK",PARTNERS!$E95="New partner")</f>
        <v>0</v>
      </c>
      <c r="AF91" s="2" t="b">
        <f>AND(PARTNERS!$C95="Hull",PARTNERS!$E95="Existing partner")</f>
        <v>0</v>
      </c>
      <c r="AG91" s="2" t="b">
        <f>AND(PARTNERS!$C95="East Riding of Yorkshire",PARTNERS!$E95="Existing partner")</f>
        <v>0</v>
      </c>
      <c r="AH91" s="2" t="b">
        <f>AND(PARTNERS!$C95="Elsewhere in Yorkshire &amp; Humber",PARTNERS!$E95="Existing partner")</f>
        <v>0</v>
      </c>
      <c r="AI91" s="2" t="b">
        <f>AND(PARTNERS!$C95="Elsewhere in the UK",PARTNERS!$E95="Existing partner")</f>
        <v>0</v>
      </c>
      <c r="AJ91" s="2" t="b">
        <f>AND(PARTNERS!$C95="Outside UK",PARTNERS!$E95="Existing partner")</f>
        <v>0</v>
      </c>
      <c r="AK91" s="2" t="b">
        <f>AND(PARTNERS!$D95="Artistic partner",PARTNERS!$E95="New partner")</f>
        <v>0</v>
      </c>
      <c r="AL91" s="2" t="b">
        <f>AND(PARTNERS!$D95="Heritage partner",PARTNERS!$E95="New partner")</f>
        <v>0</v>
      </c>
      <c r="AM91" s="2" t="b">
        <f>AND(PARTNERS!$D95="Funder",PARTNERS!$E95="New partner")</f>
        <v>0</v>
      </c>
      <c r="AN91" s="2" t="b">
        <f>AND(PARTNERS!$D95="Public Service partner",PARTNERS!$E95="New partner")</f>
        <v>0</v>
      </c>
      <c r="AO91" s="2" t="b">
        <f>AND(PARTNERS!$D95="Voluntary Sector / Charity partner",PARTNERS!$E95="New partner")</f>
        <v>0</v>
      </c>
      <c r="AP91" s="2" t="b">
        <f>AND(PARTNERS!$D95="Education partner",PARTNERS!$E95="New partner")</f>
        <v>0</v>
      </c>
      <c r="AQ91" s="2" t="b">
        <f>AND(PARTNERS!$D95="Other",PARTNERS!$E95="New partner")</f>
        <v>0</v>
      </c>
      <c r="AR91" s="2" t="b">
        <f>AND(PARTNERS!$D95="Artistic partner",PARTNERS!$E95="Existing partner")</f>
        <v>0</v>
      </c>
      <c r="AS91" s="2" t="b">
        <f>AND(PARTNERS!$D95="Heritage partner",PARTNERS!$E95="Existing partner")</f>
        <v>0</v>
      </c>
      <c r="AT91" s="2" t="b">
        <f>AND(PARTNERS!$D95="Funder",PARTNERS!$E95="Existing partner")</f>
        <v>0</v>
      </c>
      <c r="AU91" s="2" t="b">
        <f>AND(PARTNERS!$D95="Public Service partner",PARTNERS!$E95="Existing partner")</f>
        <v>0</v>
      </c>
      <c r="AV91" s="2" t="b">
        <f>AND(PARTNERS!$D95="Voluntary Sector / Charity partner",PARTNERS!$E95="Existing partner")</f>
        <v>0</v>
      </c>
      <c r="AW91" s="2" t="b">
        <f>AND(PARTNERS!$D95="Education partner",PARTNERS!$E95="Existing partner")</f>
        <v>0</v>
      </c>
      <c r="AX91" s="2" t="b">
        <f>AND(PARTNERS!$D95="Other",PARTNERS!$E95="Existing partner")</f>
        <v>0</v>
      </c>
    </row>
    <row r="92" spans="20:50">
      <c r="T92" s="2" t="b">
        <f>AND(LEFT('EVENT DELIVERY'!B97,2)="HU",OR(LEN('EVENT DELIVERY'!B97)=6,AND(LEN('EVENT DELIVERY'!B97)=7,MID('EVENT DELIVERY'!B97,4,1)=" ")))</f>
        <v>0</v>
      </c>
      <c r="U92" s="2" t="b">
        <f>AND(LEFT('PROJECT DELIVERY TEAM'!B97,2)="HU",OR(LEN('PROJECT DELIVERY TEAM'!B97)=6,AND(LEN('PROJECT DELIVERY TEAM'!B97)=7,MID('PROJECT DELIVERY TEAM'!B97,4,1)=" ")))</f>
        <v>0</v>
      </c>
      <c r="V92" s="2" t="b">
        <f>AND(LEFT('AUDIENCES &amp; PART... - BY TYPE'!B97,2)="HU",OR(LEN('AUDIENCES &amp; PART... - BY TYPE'!B97)=6,AND(LEN('AUDIENCES &amp; PART... - BY TYPE'!B97)=7,MID('AUDIENCES &amp; PART... - BY TYPE'!B97,4,1)=" ")))</f>
        <v>0</v>
      </c>
      <c r="W92" s="2" t="b">
        <f>AND(LEFT(PARTNERS!B96,2)="HU",OR(LEN(PARTNERS!B96)=6,AND(LEN(PARTNERS!B96)=7,MID(PARTNERS!B96,4,1)=" ")),PARTNERS!E96="New partner")</f>
        <v>0</v>
      </c>
      <c r="X92" s="2" t="b">
        <f>AND(LEFT(PARTNERS!B96,2)="HU",OR(LEN(PARTNERS!B96)=6,AND(LEN(PARTNERS!B96)=7,MID(PARTNERS!B96,4,1)=" ")),PARTNERS!E96="Existing partner")</f>
        <v>0</v>
      </c>
      <c r="Y92" s="2" t="b">
        <f>AND(NOT(AND(LEFT(PARTNERS!B96,2)="HU",OR(LEN(PARTNERS!B96)=6,AND(LEN(PARTNERS!B96)=7,MID(PARTNERS!B96,4,1)=" ")))),PARTNERS!E96="New partner")</f>
        <v>0</v>
      </c>
      <c r="Z92" s="2" t="b">
        <f>AND(NOT(AND(LEFT(PARTNERS!B96,2)="HU",OR(LEN(PARTNERS!B96)=6,AND(LEN(PARTNERS!B96)=7,MID(PARTNERS!B96,4,1)=" ")))),PARTNERS!E96="Existing partner")</f>
        <v>0</v>
      </c>
      <c r="AA92" s="2" t="b">
        <f>AND(PARTNERS!$C96="Hull",PARTNERS!$E96="New partner")</f>
        <v>0</v>
      </c>
      <c r="AB92" s="2" t="b">
        <f>AND(PARTNERS!$C96="East Riding of Yorkshire",PARTNERS!$E96="New partner")</f>
        <v>0</v>
      </c>
      <c r="AC92" s="2" t="b">
        <f>AND(PARTNERS!$C96="Elsewhere in Yorkshire &amp; Humber",PARTNERS!$E96="New partner")</f>
        <v>0</v>
      </c>
      <c r="AD92" s="2" t="b">
        <f>AND(PARTNERS!$C96="Elsewhere in the UK",PARTNERS!$E96="New partner")</f>
        <v>0</v>
      </c>
      <c r="AE92" s="2" t="b">
        <f>AND(PARTNERS!$C96="Outside UK",PARTNERS!$E96="New partner")</f>
        <v>0</v>
      </c>
      <c r="AF92" s="2" t="b">
        <f>AND(PARTNERS!$C96="Hull",PARTNERS!$E96="Existing partner")</f>
        <v>0</v>
      </c>
      <c r="AG92" s="2" t="b">
        <f>AND(PARTNERS!$C96="East Riding of Yorkshire",PARTNERS!$E96="Existing partner")</f>
        <v>0</v>
      </c>
      <c r="AH92" s="2" t="b">
        <f>AND(PARTNERS!$C96="Elsewhere in Yorkshire &amp; Humber",PARTNERS!$E96="Existing partner")</f>
        <v>0</v>
      </c>
      <c r="AI92" s="2" t="b">
        <f>AND(PARTNERS!$C96="Elsewhere in the UK",PARTNERS!$E96="Existing partner")</f>
        <v>0</v>
      </c>
      <c r="AJ92" s="2" t="b">
        <f>AND(PARTNERS!$C96="Outside UK",PARTNERS!$E96="Existing partner")</f>
        <v>0</v>
      </c>
      <c r="AK92" s="2" t="b">
        <f>AND(PARTNERS!$D96="Artistic partner",PARTNERS!$E96="New partner")</f>
        <v>0</v>
      </c>
      <c r="AL92" s="2" t="b">
        <f>AND(PARTNERS!$D96="Heritage partner",PARTNERS!$E96="New partner")</f>
        <v>0</v>
      </c>
      <c r="AM92" s="2" t="b">
        <f>AND(PARTNERS!$D96="Funder",PARTNERS!$E96="New partner")</f>
        <v>0</v>
      </c>
      <c r="AN92" s="2" t="b">
        <f>AND(PARTNERS!$D96="Public Service partner",PARTNERS!$E96="New partner")</f>
        <v>0</v>
      </c>
      <c r="AO92" s="2" t="b">
        <f>AND(PARTNERS!$D96="Voluntary Sector / Charity partner",PARTNERS!$E96="New partner")</f>
        <v>0</v>
      </c>
      <c r="AP92" s="2" t="b">
        <f>AND(PARTNERS!$D96="Education partner",PARTNERS!$E96="New partner")</f>
        <v>0</v>
      </c>
      <c r="AQ92" s="2" t="b">
        <f>AND(PARTNERS!$D96="Other",PARTNERS!$E96="New partner")</f>
        <v>0</v>
      </c>
      <c r="AR92" s="2" t="b">
        <f>AND(PARTNERS!$D96="Artistic partner",PARTNERS!$E96="Existing partner")</f>
        <v>0</v>
      </c>
      <c r="AS92" s="2" t="b">
        <f>AND(PARTNERS!$D96="Heritage partner",PARTNERS!$E96="Existing partner")</f>
        <v>0</v>
      </c>
      <c r="AT92" s="2" t="b">
        <f>AND(PARTNERS!$D96="Funder",PARTNERS!$E96="Existing partner")</f>
        <v>0</v>
      </c>
      <c r="AU92" s="2" t="b">
        <f>AND(PARTNERS!$D96="Public Service partner",PARTNERS!$E96="Existing partner")</f>
        <v>0</v>
      </c>
      <c r="AV92" s="2" t="b">
        <f>AND(PARTNERS!$D96="Voluntary Sector / Charity partner",PARTNERS!$E96="Existing partner")</f>
        <v>0</v>
      </c>
      <c r="AW92" s="2" t="b">
        <f>AND(PARTNERS!$D96="Education partner",PARTNERS!$E96="Existing partner")</f>
        <v>0</v>
      </c>
      <c r="AX92" s="2" t="b">
        <f>AND(PARTNERS!$D96="Other",PARTNERS!$E96="Existing partner")</f>
        <v>0</v>
      </c>
    </row>
    <row r="93" spans="20:50">
      <c r="T93" s="2" t="b">
        <f>AND(LEFT('EVENT DELIVERY'!B98,2)="HU",OR(LEN('EVENT DELIVERY'!B98)=6,AND(LEN('EVENT DELIVERY'!B98)=7,MID('EVENT DELIVERY'!B98,4,1)=" ")))</f>
        <v>0</v>
      </c>
      <c r="U93" s="2" t="b">
        <f>AND(LEFT('PROJECT DELIVERY TEAM'!B98,2)="HU",OR(LEN('PROJECT DELIVERY TEAM'!B98)=6,AND(LEN('PROJECT DELIVERY TEAM'!B98)=7,MID('PROJECT DELIVERY TEAM'!B98,4,1)=" ")))</f>
        <v>0</v>
      </c>
      <c r="V93" s="2" t="b">
        <f>AND(LEFT('AUDIENCES &amp; PART... - BY TYPE'!B98,2)="HU",OR(LEN('AUDIENCES &amp; PART... - BY TYPE'!B98)=6,AND(LEN('AUDIENCES &amp; PART... - BY TYPE'!B98)=7,MID('AUDIENCES &amp; PART... - BY TYPE'!B98,4,1)=" ")))</f>
        <v>0</v>
      </c>
      <c r="W93" s="2" t="b">
        <f>AND(LEFT(PARTNERS!B97,2)="HU",OR(LEN(PARTNERS!B97)=6,AND(LEN(PARTNERS!B97)=7,MID(PARTNERS!B97,4,1)=" ")),PARTNERS!E97="New partner")</f>
        <v>0</v>
      </c>
      <c r="X93" s="2" t="b">
        <f>AND(LEFT(PARTNERS!B97,2)="HU",OR(LEN(PARTNERS!B97)=6,AND(LEN(PARTNERS!B97)=7,MID(PARTNERS!B97,4,1)=" ")),PARTNERS!E97="Existing partner")</f>
        <v>0</v>
      </c>
      <c r="Y93" s="2" t="b">
        <f>AND(NOT(AND(LEFT(PARTNERS!B97,2)="HU",OR(LEN(PARTNERS!B97)=6,AND(LEN(PARTNERS!B97)=7,MID(PARTNERS!B97,4,1)=" ")))),PARTNERS!E97="New partner")</f>
        <v>0</v>
      </c>
      <c r="Z93" s="2" t="b">
        <f>AND(NOT(AND(LEFT(PARTNERS!B97,2)="HU",OR(LEN(PARTNERS!B97)=6,AND(LEN(PARTNERS!B97)=7,MID(PARTNERS!B97,4,1)=" ")))),PARTNERS!E97="Existing partner")</f>
        <v>0</v>
      </c>
      <c r="AA93" s="2" t="b">
        <f>AND(PARTNERS!$C97="Hull",PARTNERS!$E97="New partner")</f>
        <v>0</v>
      </c>
      <c r="AB93" s="2" t="b">
        <f>AND(PARTNERS!$C97="East Riding of Yorkshire",PARTNERS!$E97="New partner")</f>
        <v>0</v>
      </c>
      <c r="AC93" s="2" t="b">
        <f>AND(PARTNERS!$C97="Elsewhere in Yorkshire &amp; Humber",PARTNERS!$E97="New partner")</f>
        <v>0</v>
      </c>
      <c r="AD93" s="2" t="b">
        <f>AND(PARTNERS!$C97="Elsewhere in the UK",PARTNERS!$E97="New partner")</f>
        <v>0</v>
      </c>
      <c r="AE93" s="2" t="b">
        <f>AND(PARTNERS!$C97="Outside UK",PARTNERS!$E97="New partner")</f>
        <v>0</v>
      </c>
      <c r="AF93" s="2" t="b">
        <f>AND(PARTNERS!$C97="Hull",PARTNERS!$E97="Existing partner")</f>
        <v>0</v>
      </c>
      <c r="AG93" s="2" t="b">
        <f>AND(PARTNERS!$C97="East Riding of Yorkshire",PARTNERS!$E97="Existing partner")</f>
        <v>0</v>
      </c>
      <c r="AH93" s="2" t="b">
        <f>AND(PARTNERS!$C97="Elsewhere in Yorkshire &amp; Humber",PARTNERS!$E97="Existing partner")</f>
        <v>0</v>
      </c>
      <c r="AI93" s="2" t="b">
        <f>AND(PARTNERS!$C97="Elsewhere in the UK",PARTNERS!$E97="Existing partner")</f>
        <v>0</v>
      </c>
      <c r="AJ93" s="2" t="b">
        <f>AND(PARTNERS!$C97="Outside UK",PARTNERS!$E97="Existing partner")</f>
        <v>0</v>
      </c>
      <c r="AK93" s="2" t="b">
        <f>AND(PARTNERS!$D97="Artistic partner",PARTNERS!$E97="New partner")</f>
        <v>0</v>
      </c>
      <c r="AL93" s="2" t="b">
        <f>AND(PARTNERS!$D97="Heritage partner",PARTNERS!$E97="New partner")</f>
        <v>0</v>
      </c>
      <c r="AM93" s="2" t="b">
        <f>AND(PARTNERS!$D97="Funder",PARTNERS!$E97="New partner")</f>
        <v>0</v>
      </c>
      <c r="AN93" s="2" t="b">
        <f>AND(PARTNERS!$D97="Public Service partner",PARTNERS!$E97="New partner")</f>
        <v>0</v>
      </c>
      <c r="AO93" s="2" t="b">
        <f>AND(PARTNERS!$D97="Voluntary Sector / Charity partner",PARTNERS!$E97="New partner")</f>
        <v>0</v>
      </c>
      <c r="AP93" s="2" t="b">
        <f>AND(PARTNERS!$D97="Education partner",PARTNERS!$E97="New partner")</f>
        <v>0</v>
      </c>
      <c r="AQ93" s="2" t="b">
        <f>AND(PARTNERS!$D97="Other",PARTNERS!$E97="New partner")</f>
        <v>0</v>
      </c>
      <c r="AR93" s="2" t="b">
        <f>AND(PARTNERS!$D97="Artistic partner",PARTNERS!$E97="Existing partner")</f>
        <v>0</v>
      </c>
      <c r="AS93" s="2" t="b">
        <f>AND(PARTNERS!$D97="Heritage partner",PARTNERS!$E97="Existing partner")</f>
        <v>0</v>
      </c>
      <c r="AT93" s="2" t="b">
        <f>AND(PARTNERS!$D97="Funder",PARTNERS!$E97="Existing partner")</f>
        <v>0</v>
      </c>
      <c r="AU93" s="2" t="b">
        <f>AND(PARTNERS!$D97="Public Service partner",PARTNERS!$E97="Existing partner")</f>
        <v>0</v>
      </c>
      <c r="AV93" s="2" t="b">
        <f>AND(PARTNERS!$D97="Voluntary Sector / Charity partner",PARTNERS!$E97="Existing partner")</f>
        <v>0</v>
      </c>
      <c r="AW93" s="2" t="b">
        <f>AND(PARTNERS!$D97="Education partner",PARTNERS!$E97="Existing partner")</f>
        <v>0</v>
      </c>
      <c r="AX93" s="2" t="b">
        <f>AND(PARTNERS!$D97="Other",PARTNERS!$E97="Existing partner")</f>
        <v>0</v>
      </c>
    </row>
    <row r="94" spans="20:50">
      <c r="T94" s="2" t="b">
        <f>AND(LEFT('EVENT DELIVERY'!B99,2)="HU",OR(LEN('EVENT DELIVERY'!B99)=6,AND(LEN('EVENT DELIVERY'!B99)=7,MID('EVENT DELIVERY'!B99,4,1)=" ")))</f>
        <v>0</v>
      </c>
      <c r="U94" s="2" t="b">
        <f>AND(LEFT('PROJECT DELIVERY TEAM'!B99,2)="HU",OR(LEN('PROJECT DELIVERY TEAM'!B99)=6,AND(LEN('PROJECT DELIVERY TEAM'!B99)=7,MID('PROJECT DELIVERY TEAM'!B99,4,1)=" ")))</f>
        <v>0</v>
      </c>
      <c r="V94" s="2" t="b">
        <f>AND(LEFT('AUDIENCES &amp; PART... - BY TYPE'!B99,2)="HU",OR(LEN('AUDIENCES &amp; PART... - BY TYPE'!B99)=6,AND(LEN('AUDIENCES &amp; PART... - BY TYPE'!B99)=7,MID('AUDIENCES &amp; PART... - BY TYPE'!B99,4,1)=" ")))</f>
        <v>0</v>
      </c>
      <c r="W94" s="2" t="b">
        <f>AND(LEFT(PARTNERS!B98,2)="HU",OR(LEN(PARTNERS!B98)=6,AND(LEN(PARTNERS!B98)=7,MID(PARTNERS!B98,4,1)=" ")),PARTNERS!E98="New partner")</f>
        <v>0</v>
      </c>
      <c r="X94" s="2" t="b">
        <f>AND(LEFT(PARTNERS!B98,2)="HU",OR(LEN(PARTNERS!B98)=6,AND(LEN(PARTNERS!B98)=7,MID(PARTNERS!B98,4,1)=" ")),PARTNERS!E98="Existing partner")</f>
        <v>0</v>
      </c>
      <c r="Y94" s="2" t="b">
        <f>AND(NOT(AND(LEFT(PARTNERS!B98,2)="HU",OR(LEN(PARTNERS!B98)=6,AND(LEN(PARTNERS!B98)=7,MID(PARTNERS!B98,4,1)=" ")))),PARTNERS!E98="New partner")</f>
        <v>0</v>
      </c>
      <c r="Z94" s="2" t="b">
        <f>AND(NOT(AND(LEFT(PARTNERS!B98,2)="HU",OR(LEN(PARTNERS!B98)=6,AND(LEN(PARTNERS!B98)=7,MID(PARTNERS!B98,4,1)=" ")))),PARTNERS!E98="Existing partner")</f>
        <v>0</v>
      </c>
      <c r="AA94" s="2" t="b">
        <f>AND(PARTNERS!$C98="Hull",PARTNERS!$E98="New partner")</f>
        <v>0</v>
      </c>
      <c r="AB94" s="2" t="b">
        <f>AND(PARTNERS!$C98="East Riding of Yorkshire",PARTNERS!$E98="New partner")</f>
        <v>0</v>
      </c>
      <c r="AC94" s="2" t="b">
        <f>AND(PARTNERS!$C98="Elsewhere in Yorkshire &amp; Humber",PARTNERS!$E98="New partner")</f>
        <v>0</v>
      </c>
      <c r="AD94" s="2" t="b">
        <f>AND(PARTNERS!$C98="Elsewhere in the UK",PARTNERS!$E98="New partner")</f>
        <v>0</v>
      </c>
      <c r="AE94" s="2" t="b">
        <f>AND(PARTNERS!$C98="Outside UK",PARTNERS!$E98="New partner")</f>
        <v>0</v>
      </c>
      <c r="AF94" s="2" t="b">
        <f>AND(PARTNERS!$C98="Hull",PARTNERS!$E98="Existing partner")</f>
        <v>0</v>
      </c>
      <c r="AG94" s="2" t="b">
        <f>AND(PARTNERS!$C98="East Riding of Yorkshire",PARTNERS!$E98="Existing partner")</f>
        <v>0</v>
      </c>
      <c r="AH94" s="2" t="b">
        <f>AND(PARTNERS!$C98="Elsewhere in Yorkshire &amp; Humber",PARTNERS!$E98="Existing partner")</f>
        <v>0</v>
      </c>
      <c r="AI94" s="2" t="b">
        <f>AND(PARTNERS!$C98="Elsewhere in the UK",PARTNERS!$E98="Existing partner")</f>
        <v>0</v>
      </c>
      <c r="AJ94" s="2" t="b">
        <f>AND(PARTNERS!$C98="Outside UK",PARTNERS!$E98="Existing partner")</f>
        <v>0</v>
      </c>
      <c r="AK94" s="2" t="b">
        <f>AND(PARTNERS!$D98="Artistic partner",PARTNERS!$E98="New partner")</f>
        <v>0</v>
      </c>
      <c r="AL94" s="2" t="b">
        <f>AND(PARTNERS!$D98="Heritage partner",PARTNERS!$E98="New partner")</f>
        <v>0</v>
      </c>
      <c r="AM94" s="2" t="b">
        <f>AND(PARTNERS!$D98="Funder",PARTNERS!$E98="New partner")</f>
        <v>0</v>
      </c>
      <c r="AN94" s="2" t="b">
        <f>AND(PARTNERS!$D98="Public Service partner",PARTNERS!$E98="New partner")</f>
        <v>0</v>
      </c>
      <c r="AO94" s="2" t="b">
        <f>AND(PARTNERS!$D98="Voluntary Sector / Charity partner",PARTNERS!$E98="New partner")</f>
        <v>0</v>
      </c>
      <c r="AP94" s="2" t="b">
        <f>AND(PARTNERS!$D98="Education partner",PARTNERS!$E98="New partner")</f>
        <v>0</v>
      </c>
      <c r="AQ94" s="2" t="b">
        <f>AND(PARTNERS!$D98="Other",PARTNERS!$E98="New partner")</f>
        <v>0</v>
      </c>
      <c r="AR94" s="2" t="b">
        <f>AND(PARTNERS!$D98="Artistic partner",PARTNERS!$E98="Existing partner")</f>
        <v>0</v>
      </c>
      <c r="AS94" s="2" t="b">
        <f>AND(PARTNERS!$D98="Heritage partner",PARTNERS!$E98="Existing partner")</f>
        <v>0</v>
      </c>
      <c r="AT94" s="2" t="b">
        <f>AND(PARTNERS!$D98="Funder",PARTNERS!$E98="Existing partner")</f>
        <v>0</v>
      </c>
      <c r="AU94" s="2" t="b">
        <f>AND(PARTNERS!$D98="Public Service partner",PARTNERS!$E98="Existing partner")</f>
        <v>0</v>
      </c>
      <c r="AV94" s="2" t="b">
        <f>AND(PARTNERS!$D98="Voluntary Sector / Charity partner",PARTNERS!$E98="Existing partner")</f>
        <v>0</v>
      </c>
      <c r="AW94" s="2" t="b">
        <f>AND(PARTNERS!$D98="Education partner",PARTNERS!$E98="Existing partner")</f>
        <v>0</v>
      </c>
      <c r="AX94" s="2" t="b">
        <f>AND(PARTNERS!$D98="Other",PARTNERS!$E98="Existing partner")</f>
        <v>0</v>
      </c>
    </row>
    <row r="95" spans="20:50">
      <c r="T95" s="2" t="b">
        <f>AND(LEFT('EVENT DELIVERY'!B100,2)="HU",OR(LEN('EVENT DELIVERY'!B100)=6,AND(LEN('EVENT DELIVERY'!B100)=7,MID('EVENT DELIVERY'!B100,4,1)=" ")))</f>
        <v>0</v>
      </c>
      <c r="U95" s="2" t="b">
        <f>AND(LEFT('PROJECT DELIVERY TEAM'!B100,2)="HU",OR(LEN('PROJECT DELIVERY TEAM'!B100)=6,AND(LEN('PROJECT DELIVERY TEAM'!B100)=7,MID('PROJECT DELIVERY TEAM'!B100,4,1)=" ")))</f>
        <v>0</v>
      </c>
      <c r="V95" s="2" t="b">
        <f>AND(LEFT('AUDIENCES &amp; PART... - BY TYPE'!B100,2)="HU",OR(LEN('AUDIENCES &amp; PART... - BY TYPE'!B100)=6,AND(LEN('AUDIENCES &amp; PART... - BY TYPE'!B100)=7,MID('AUDIENCES &amp; PART... - BY TYPE'!B100,4,1)=" ")))</f>
        <v>0</v>
      </c>
      <c r="W95" s="2" t="b">
        <f>AND(LEFT(PARTNERS!B99,2)="HU",OR(LEN(PARTNERS!B99)=6,AND(LEN(PARTNERS!B99)=7,MID(PARTNERS!B99,4,1)=" ")),PARTNERS!E99="New partner")</f>
        <v>0</v>
      </c>
      <c r="X95" s="2" t="b">
        <f>AND(LEFT(PARTNERS!B99,2)="HU",OR(LEN(PARTNERS!B99)=6,AND(LEN(PARTNERS!B99)=7,MID(PARTNERS!B99,4,1)=" ")),PARTNERS!E99="Existing partner")</f>
        <v>0</v>
      </c>
      <c r="Y95" s="2" t="b">
        <f>AND(NOT(AND(LEFT(PARTNERS!B99,2)="HU",OR(LEN(PARTNERS!B99)=6,AND(LEN(PARTNERS!B99)=7,MID(PARTNERS!B99,4,1)=" ")))),PARTNERS!E99="New partner")</f>
        <v>0</v>
      </c>
      <c r="Z95" s="2" t="b">
        <f>AND(NOT(AND(LEFT(PARTNERS!B99,2)="HU",OR(LEN(PARTNERS!B99)=6,AND(LEN(PARTNERS!B99)=7,MID(PARTNERS!B99,4,1)=" ")))),PARTNERS!E99="Existing partner")</f>
        <v>0</v>
      </c>
      <c r="AA95" s="2" t="b">
        <f>AND(PARTNERS!$C99="Hull",PARTNERS!$E99="New partner")</f>
        <v>0</v>
      </c>
      <c r="AB95" s="2" t="b">
        <f>AND(PARTNERS!$C99="East Riding of Yorkshire",PARTNERS!$E99="New partner")</f>
        <v>0</v>
      </c>
      <c r="AC95" s="2" t="b">
        <f>AND(PARTNERS!$C99="Elsewhere in Yorkshire &amp; Humber",PARTNERS!$E99="New partner")</f>
        <v>0</v>
      </c>
      <c r="AD95" s="2" t="b">
        <f>AND(PARTNERS!$C99="Elsewhere in the UK",PARTNERS!$E99="New partner")</f>
        <v>0</v>
      </c>
      <c r="AE95" s="2" t="b">
        <f>AND(PARTNERS!$C99="Outside UK",PARTNERS!$E99="New partner")</f>
        <v>0</v>
      </c>
      <c r="AF95" s="2" t="b">
        <f>AND(PARTNERS!$C99="Hull",PARTNERS!$E99="Existing partner")</f>
        <v>0</v>
      </c>
      <c r="AG95" s="2" t="b">
        <f>AND(PARTNERS!$C99="East Riding of Yorkshire",PARTNERS!$E99="Existing partner")</f>
        <v>0</v>
      </c>
      <c r="AH95" s="2" t="b">
        <f>AND(PARTNERS!$C99="Elsewhere in Yorkshire &amp; Humber",PARTNERS!$E99="Existing partner")</f>
        <v>0</v>
      </c>
      <c r="AI95" s="2" t="b">
        <f>AND(PARTNERS!$C99="Elsewhere in the UK",PARTNERS!$E99="Existing partner")</f>
        <v>0</v>
      </c>
      <c r="AJ95" s="2" t="b">
        <f>AND(PARTNERS!$C99="Outside UK",PARTNERS!$E99="Existing partner")</f>
        <v>0</v>
      </c>
      <c r="AK95" s="2" t="b">
        <f>AND(PARTNERS!$D99="Artistic partner",PARTNERS!$E99="New partner")</f>
        <v>0</v>
      </c>
      <c r="AL95" s="2" t="b">
        <f>AND(PARTNERS!$D99="Heritage partner",PARTNERS!$E99="New partner")</f>
        <v>0</v>
      </c>
      <c r="AM95" s="2" t="b">
        <f>AND(PARTNERS!$D99="Funder",PARTNERS!$E99="New partner")</f>
        <v>0</v>
      </c>
      <c r="AN95" s="2" t="b">
        <f>AND(PARTNERS!$D99="Public Service partner",PARTNERS!$E99="New partner")</f>
        <v>0</v>
      </c>
      <c r="AO95" s="2" t="b">
        <f>AND(PARTNERS!$D99="Voluntary Sector / Charity partner",PARTNERS!$E99="New partner")</f>
        <v>0</v>
      </c>
      <c r="AP95" s="2" t="b">
        <f>AND(PARTNERS!$D99="Education partner",PARTNERS!$E99="New partner")</f>
        <v>0</v>
      </c>
      <c r="AQ95" s="2" t="b">
        <f>AND(PARTNERS!$D99="Other",PARTNERS!$E99="New partner")</f>
        <v>0</v>
      </c>
      <c r="AR95" s="2" t="b">
        <f>AND(PARTNERS!$D99="Artistic partner",PARTNERS!$E99="Existing partner")</f>
        <v>0</v>
      </c>
      <c r="AS95" s="2" t="b">
        <f>AND(PARTNERS!$D99="Heritage partner",PARTNERS!$E99="Existing partner")</f>
        <v>0</v>
      </c>
      <c r="AT95" s="2" t="b">
        <f>AND(PARTNERS!$D99="Funder",PARTNERS!$E99="Existing partner")</f>
        <v>0</v>
      </c>
      <c r="AU95" s="2" t="b">
        <f>AND(PARTNERS!$D99="Public Service partner",PARTNERS!$E99="Existing partner")</f>
        <v>0</v>
      </c>
      <c r="AV95" s="2" t="b">
        <f>AND(PARTNERS!$D99="Voluntary Sector / Charity partner",PARTNERS!$E99="Existing partner")</f>
        <v>0</v>
      </c>
      <c r="AW95" s="2" t="b">
        <f>AND(PARTNERS!$D99="Education partner",PARTNERS!$E99="Existing partner")</f>
        <v>0</v>
      </c>
      <c r="AX95" s="2" t="b">
        <f>AND(PARTNERS!$D99="Other",PARTNERS!$E99="Existing partner")</f>
        <v>0</v>
      </c>
    </row>
    <row r="96" spans="20:50">
      <c r="T96" s="2" t="b">
        <f>AND(LEFT('EVENT DELIVERY'!B101,2)="HU",OR(LEN('EVENT DELIVERY'!B101)=6,AND(LEN('EVENT DELIVERY'!B101)=7,MID('EVENT DELIVERY'!B101,4,1)=" ")))</f>
        <v>0</v>
      </c>
      <c r="U96" s="2" t="b">
        <f>AND(LEFT('PROJECT DELIVERY TEAM'!B101,2)="HU",OR(LEN('PROJECT DELIVERY TEAM'!B101)=6,AND(LEN('PROJECT DELIVERY TEAM'!B101)=7,MID('PROJECT DELIVERY TEAM'!B101,4,1)=" ")))</f>
        <v>0</v>
      </c>
      <c r="V96" s="2" t="b">
        <f>AND(LEFT('AUDIENCES &amp; PART... - BY TYPE'!B101,2)="HU",OR(LEN('AUDIENCES &amp; PART... - BY TYPE'!B101)=6,AND(LEN('AUDIENCES &amp; PART... - BY TYPE'!B101)=7,MID('AUDIENCES &amp; PART... - BY TYPE'!B101,4,1)=" ")))</f>
        <v>0</v>
      </c>
      <c r="W96" s="2" t="b">
        <f>AND(LEFT(PARTNERS!B100,2)="HU",OR(LEN(PARTNERS!B100)=6,AND(LEN(PARTNERS!B100)=7,MID(PARTNERS!B100,4,1)=" ")),PARTNERS!E100="New partner")</f>
        <v>0</v>
      </c>
      <c r="X96" s="2" t="b">
        <f>AND(LEFT(PARTNERS!B100,2)="HU",OR(LEN(PARTNERS!B100)=6,AND(LEN(PARTNERS!B100)=7,MID(PARTNERS!B100,4,1)=" ")),PARTNERS!E100="Existing partner")</f>
        <v>0</v>
      </c>
      <c r="Y96" s="2" t="b">
        <f>AND(NOT(AND(LEFT(PARTNERS!B100,2)="HU",OR(LEN(PARTNERS!B100)=6,AND(LEN(PARTNERS!B100)=7,MID(PARTNERS!B100,4,1)=" ")))),PARTNERS!E100="New partner")</f>
        <v>0</v>
      </c>
      <c r="Z96" s="2" t="b">
        <f>AND(NOT(AND(LEFT(PARTNERS!B100,2)="HU",OR(LEN(PARTNERS!B100)=6,AND(LEN(PARTNERS!B100)=7,MID(PARTNERS!B100,4,1)=" ")))),PARTNERS!E100="Existing partner")</f>
        <v>0</v>
      </c>
      <c r="AA96" s="2" t="b">
        <f>AND(PARTNERS!$C100="Hull",PARTNERS!$E100="New partner")</f>
        <v>0</v>
      </c>
      <c r="AB96" s="2" t="b">
        <f>AND(PARTNERS!$C100="East Riding of Yorkshire",PARTNERS!$E100="New partner")</f>
        <v>0</v>
      </c>
      <c r="AC96" s="2" t="b">
        <f>AND(PARTNERS!$C100="Elsewhere in Yorkshire &amp; Humber",PARTNERS!$E100="New partner")</f>
        <v>0</v>
      </c>
      <c r="AD96" s="2" t="b">
        <f>AND(PARTNERS!$C100="Elsewhere in the UK",PARTNERS!$E100="New partner")</f>
        <v>0</v>
      </c>
      <c r="AE96" s="2" t="b">
        <f>AND(PARTNERS!$C100="Outside UK",PARTNERS!$E100="New partner")</f>
        <v>0</v>
      </c>
      <c r="AF96" s="2" t="b">
        <f>AND(PARTNERS!$C100="Hull",PARTNERS!$E100="Existing partner")</f>
        <v>0</v>
      </c>
      <c r="AG96" s="2" t="b">
        <f>AND(PARTNERS!$C100="East Riding of Yorkshire",PARTNERS!$E100="Existing partner")</f>
        <v>0</v>
      </c>
      <c r="AH96" s="2" t="b">
        <f>AND(PARTNERS!$C100="Elsewhere in Yorkshire &amp; Humber",PARTNERS!$E100="Existing partner")</f>
        <v>0</v>
      </c>
      <c r="AI96" s="2" t="b">
        <f>AND(PARTNERS!$C100="Elsewhere in the UK",PARTNERS!$E100="Existing partner")</f>
        <v>0</v>
      </c>
      <c r="AJ96" s="2" t="b">
        <f>AND(PARTNERS!$C100="Outside UK",PARTNERS!$E100="Existing partner")</f>
        <v>0</v>
      </c>
      <c r="AK96" s="2" t="b">
        <f>AND(PARTNERS!$D100="Artistic partner",PARTNERS!$E100="New partner")</f>
        <v>0</v>
      </c>
      <c r="AL96" s="2" t="b">
        <f>AND(PARTNERS!$D100="Heritage partner",PARTNERS!$E100="New partner")</f>
        <v>0</v>
      </c>
      <c r="AM96" s="2" t="b">
        <f>AND(PARTNERS!$D100="Funder",PARTNERS!$E100="New partner")</f>
        <v>0</v>
      </c>
      <c r="AN96" s="2" t="b">
        <f>AND(PARTNERS!$D100="Public Service partner",PARTNERS!$E100="New partner")</f>
        <v>0</v>
      </c>
      <c r="AO96" s="2" t="b">
        <f>AND(PARTNERS!$D100="Voluntary Sector / Charity partner",PARTNERS!$E100="New partner")</f>
        <v>0</v>
      </c>
      <c r="AP96" s="2" t="b">
        <f>AND(PARTNERS!$D100="Education partner",PARTNERS!$E100="New partner")</f>
        <v>0</v>
      </c>
      <c r="AQ96" s="2" t="b">
        <f>AND(PARTNERS!$D100="Other",PARTNERS!$E100="New partner")</f>
        <v>0</v>
      </c>
      <c r="AR96" s="2" t="b">
        <f>AND(PARTNERS!$D100="Artistic partner",PARTNERS!$E100="Existing partner")</f>
        <v>0</v>
      </c>
      <c r="AS96" s="2" t="b">
        <f>AND(PARTNERS!$D100="Heritage partner",PARTNERS!$E100="Existing partner")</f>
        <v>0</v>
      </c>
      <c r="AT96" s="2" t="b">
        <f>AND(PARTNERS!$D100="Funder",PARTNERS!$E100="Existing partner")</f>
        <v>0</v>
      </c>
      <c r="AU96" s="2" t="b">
        <f>AND(PARTNERS!$D100="Public Service partner",PARTNERS!$E100="Existing partner")</f>
        <v>0</v>
      </c>
      <c r="AV96" s="2" t="b">
        <f>AND(PARTNERS!$D100="Voluntary Sector / Charity partner",PARTNERS!$E100="Existing partner")</f>
        <v>0</v>
      </c>
      <c r="AW96" s="2" t="b">
        <f>AND(PARTNERS!$D100="Education partner",PARTNERS!$E100="Existing partner")</f>
        <v>0</v>
      </c>
      <c r="AX96" s="2" t="b">
        <f>AND(PARTNERS!$D100="Other",PARTNERS!$E100="Existing partner")</f>
        <v>0</v>
      </c>
    </row>
    <row r="97" spans="20:50">
      <c r="T97" s="2" t="b">
        <f>AND(LEFT('EVENT DELIVERY'!B102,2)="HU",OR(LEN('EVENT DELIVERY'!B102)=6,AND(LEN('EVENT DELIVERY'!B102)=7,MID('EVENT DELIVERY'!B102,4,1)=" ")))</f>
        <v>0</v>
      </c>
      <c r="U97" s="2" t="b">
        <f>AND(LEFT('PROJECT DELIVERY TEAM'!B102,2)="HU",OR(LEN('PROJECT DELIVERY TEAM'!B102)=6,AND(LEN('PROJECT DELIVERY TEAM'!B102)=7,MID('PROJECT DELIVERY TEAM'!B102,4,1)=" ")))</f>
        <v>0</v>
      </c>
      <c r="V97" s="2" t="b">
        <f>AND(LEFT('AUDIENCES &amp; PART... - BY TYPE'!B102,2)="HU",OR(LEN('AUDIENCES &amp; PART... - BY TYPE'!B102)=6,AND(LEN('AUDIENCES &amp; PART... - BY TYPE'!B102)=7,MID('AUDIENCES &amp; PART... - BY TYPE'!B102,4,1)=" ")))</f>
        <v>0</v>
      </c>
      <c r="W97" s="2" t="b">
        <f>AND(LEFT(PARTNERS!B101,2)="HU",OR(LEN(PARTNERS!B101)=6,AND(LEN(PARTNERS!B101)=7,MID(PARTNERS!B101,4,1)=" ")),PARTNERS!E101="New partner")</f>
        <v>0</v>
      </c>
      <c r="X97" s="2" t="b">
        <f>AND(LEFT(PARTNERS!B101,2)="HU",OR(LEN(PARTNERS!B101)=6,AND(LEN(PARTNERS!B101)=7,MID(PARTNERS!B101,4,1)=" ")),PARTNERS!E101="Existing partner")</f>
        <v>0</v>
      </c>
      <c r="Y97" s="2" t="b">
        <f>AND(NOT(AND(LEFT(PARTNERS!B101,2)="HU",OR(LEN(PARTNERS!B101)=6,AND(LEN(PARTNERS!B101)=7,MID(PARTNERS!B101,4,1)=" ")))),PARTNERS!E101="New partner")</f>
        <v>0</v>
      </c>
      <c r="Z97" s="2" t="b">
        <f>AND(NOT(AND(LEFT(PARTNERS!B101,2)="HU",OR(LEN(PARTNERS!B101)=6,AND(LEN(PARTNERS!B101)=7,MID(PARTNERS!B101,4,1)=" ")))),PARTNERS!E101="Existing partner")</f>
        <v>0</v>
      </c>
      <c r="AA97" s="2" t="b">
        <f>AND(PARTNERS!$C101="Hull",PARTNERS!$E101="New partner")</f>
        <v>0</v>
      </c>
      <c r="AB97" s="2" t="b">
        <f>AND(PARTNERS!$C101="East Riding of Yorkshire",PARTNERS!$E101="New partner")</f>
        <v>0</v>
      </c>
      <c r="AC97" s="2" t="b">
        <f>AND(PARTNERS!$C101="Elsewhere in Yorkshire &amp; Humber",PARTNERS!$E101="New partner")</f>
        <v>0</v>
      </c>
      <c r="AD97" s="2" t="b">
        <f>AND(PARTNERS!$C101="Elsewhere in the UK",PARTNERS!$E101="New partner")</f>
        <v>0</v>
      </c>
      <c r="AE97" s="2" t="b">
        <f>AND(PARTNERS!$C101="Outside UK",PARTNERS!$E101="New partner")</f>
        <v>0</v>
      </c>
      <c r="AF97" s="2" t="b">
        <f>AND(PARTNERS!$C101="Hull",PARTNERS!$E101="Existing partner")</f>
        <v>0</v>
      </c>
      <c r="AG97" s="2" t="b">
        <f>AND(PARTNERS!$C101="East Riding of Yorkshire",PARTNERS!$E101="Existing partner")</f>
        <v>0</v>
      </c>
      <c r="AH97" s="2" t="b">
        <f>AND(PARTNERS!$C101="Elsewhere in Yorkshire &amp; Humber",PARTNERS!$E101="Existing partner")</f>
        <v>0</v>
      </c>
      <c r="AI97" s="2" t="b">
        <f>AND(PARTNERS!$C101="Elsewhere in the UK",PARTNERS!$E101="Existing partner")</f>
        <v>0</v>
      </c>
      <c r="AJ97" s="2" t="b">
        <f>AND(PARTNERS!$C101="Outside UK",PARTNERS!$E101="Existing partner")</f>
        <v>0</v>
      </c>
      <c r="AK97" s="2" t="b">
        <f>AND(PARTNERS!$D101="Artistic partner",PARTNERS!$E101="New partner")</f>
        <v>0</v>
      </c>
      <c r="AL97" s="2" t="b">
        <f>AND(PARTNERS!$D101="Heritage partner",PARTNERS!$E101="New partner")</f>
        <v>0</v>
      </c>
      <c r="AM97" s="2" t="b">
        <f>AND(PARTNERS!$D101="Funder",PARTNERS!$E101="New partner")</f>
        <v>0</v>
      </c>
      <c r="AN97" s="2" t="b">
        <f>AND(PARTNERS!$D101="Public Service partner",PARTNERS!$E101="New partner")</f>
        <v>0</v>
      </c>
      <c r="AO97" s="2" t="b">
        <f>AND(PARTNERS!$D101="Voluntary Sector / Charity partner",PARTNERS!$E101="New partner")</f>
        <v>0</v>
      </c>
      <c r="AP97" s="2" t="b">
        <f>AND(PARTNERS!$D101="Education partner",PARTNERS!$E101="New partner")</f>
        <v>0</v>
      </c>
      <c r="AQ97" s="2" t="b">
        <f>AND(PARTNERS!$D101="Other",PARTNERS!$E101="New partner")</f>
        <v>0</v>
      </c>
      <c r="AR97" s="2" t="b">
        <f>AND(PARTNERS!$D101="Artistic partner",PARTNERS!$E101="Existing partner")</f>
        <v>0</v>
      </c>
      <c r="AS97" s="2" t="b">
        <f>AND(PARTNERS!$D101="Heritage partner",PARTNERS!$E101="Existing partner")</f>
        <v>0</v>
      </c>
      <c r="AT97" s="2" t="b">
        <f>AND(PARTNERS!$D101="Funder",PARTNERS!$E101="Existing partner")</f>
        <v>0</v>
      </c>
      <c r="AU97" s="2" t="b">
        <f>AND(PARTNERS!$D101="Public Service partner",PARTNERS!$E101="Existing partner")</f>
        <v>0</v>
      </c>
      <c r="AV97" s="2" t="b">
        <f>AND(PARTNERS!$D101="Voluntary Sector / Charity partner",PARTNERS!$E101="Existing partner")</f>
        <v>0</v>
      </c>
      <c r="AW97" s="2" t="b">
        <f>AND(PARTNERS!$D101="Education partner",PARTNERS!$E101="Existing partner")</f>
        <v>0</v>
      </c>
      <c r="AX97" s="2" t="b">
        <f>AND(PARTNERS!$D101="Other",PARTNERS!$E101="Existing partner")</f>
        <v>0</v>
      </c>
    </row>
    <row r="98" spans="20:50">
      <c r="T98" s="2" t="b">
        <f>AND(LEFT('EVENT DELIVERY'!B103,2)="HU",OR(LEN('EVENT DELIVERY'!B103)=6,AND(LEN('EVENT DELIVERY'!B103)=7,MID('EVENT DELIVERY'!B103,4,1)=" ")))</f>
        <v>0</v>
      </c>
      <c r="U98" s="2" t="b">
        <f>AND(LEFT('PROJECT DELIVERY TEAM'!B103,2)="HU",OR(LEN('PROJECT DELIVERY TEAM'!B103)=6,AND(LEN('PROJECT DELIVERY TEAM'!B103)=7,MID('PROJECT DELIVERY TEAM'!B103,4,1)=" ")))</f>
        <v>0</v>
      </c>
      <c r="V98" s="2" t="b">
        <f>AND(LEFT('AUDIENCES &amp; PART... - BY TYPE'!B103,2)="HU",OR(LEN('AUDIENCES &amp; PART... - BY TYPE'!B103)=6,AND(LEN('AUDIENCES &amp; PART... - BY TYPE'!B103)=7,MID('AUDIENCES &amp; PART... - BY TYPE'!B103,4,1)=" ")))</f>
        <v>0</v>
      </c>
      <c r="W98" s="2" t="b">
        <f>AND(LEFT(PARTNERS!B102,2)="HU",OR(LEN(PARTNERS!B102)=6,AND(LEN(PARTNERS!B102)=7,MID(PARTNERS!B102,4,1)=" ")),PARTNERS!E102="New partner")</f>
        <v>0</v>
      </c>
      <c r="X98" s="2" t="b">
        <f>AND(LEFT(PARTNERS!B102,2)="HU",OR(LEN(PARTNERS!B102)=6,AND(LEN(PARTNERS!B102)=7,MID(PARTNERS!B102,4,1)=" ")),PARTNERS!E102="Existing partner")</f>
        <v>0</v>
      </c>
      <c r="Y98" s="2" t="b">
        <f>AND(NOT(AND(LEFT(PARTNERS!B102,2)="HU",OR(LEN(PARTNERS!B102)=6,AND(LEN(PARTNERS!B102)=7,MID(PARTNERS!B102,4,1)=" ")))),PARTNERS!E102="New partner")</f>
        <v>0</v>
      </c>
      <c r="Z98" s="2" t="b">
        <f>AND(NOT(AND(LEFT(PARTNERS!B102,2)="HU",OR(LEN(PARTNERS!B102)=6,AND(LEN(PARTNERS!B102)=7,MID(PARTNERS!B102,4,1)=" ")))),PARTNERS!E102="Existing partner")</f>
        <v>0</v>
      </c>
      <c r="AA98" s="2" t="b">
        <f>AND(PARTNERS!$C102="Hull",PARTNERS!$E102="New partner")</f>
        <v>0</v>
      </c>
      <c r="AB98" s="2" t="b">
        <f>AND(PARTNERS!$C102="East Riding of Yorkshire",PARTNERS!$E102="New partner")</f>
        <v>0</v>
      </c>
      <c r="AC98" s="2" t="b">
        <f>AND(PARTNERS!$C102="Elsewhere in Yorkshire &amp; Humber",PARTNERS!$E102="New partner")</f>
        <v>0</v>
      </c>
      <c r="AD98" s="2" t="b">
        <f>AND(PARTNERS!$C102="Elsewhere in the UK",PARTNERS!$E102="New partner")</f>
        <v>0</v>
      </c>
      <c r="AE98" s="2" t="b">
        <f>AND(PARTNERS!$C102="Outside UK",PARTNERS!$E102="New partner")</f>
        <v>0</v>
      </c>
      <c r="AF98" s="2" t="b">
        <f>AND(PARTNERS!$C102="Hull",PARTNERS!$E102="Existing partner")</f>
        <v>0</v>
      </c>
      <c r="AG98" s="2" t="b">
        <f>AND(PARTNERS!$C102="East Riding of Yorkshire",PARTNERS!$E102="Existing partner")</f>
        <v>0</v>
      </c>
      <c r="AH98" s="2" t="b">
        <f>AND(PARTNERS!$C102="Elsewhere in Yorkshire &amp; Humber",PARTNERS!$E102="Existing partner")</f>
        <v>0</v>
      </c>
      <c r="AI98" s="2" t="b">
        <f>AND(PARTNERS!$C102="Elsewhere in the UK",PARTNERS!$E102="Existing partner")</f>
        <v>0</v>
      </c>
      <c r="AJ98" s="2" t="b">
        <f>AND(PARTNERS!$C102="Outside UK",PARTNERS!$E102="Existing partner")</f>
        <v>0</v>
      </c>
      <c r="AK98" s="2" t="b">
        <f>AND(PARTNERS!$D102="Artistic partner",PARTNERS!$E102="New partner")</f>
        <v>0</v>
      </c>
      <c r="AL98" s="2" t="b">
        <f>AND(PARTNERS!$D102="Heritage partner",PARTNERS!$E102="New partner")</f>
        <v>0</v>
      </c>
      <c r="AM98" s="2" t="b">
        <f>AND(PARTNERS!$D102="Funder",PARTNERS!$E102="New partner")</f>
        <v>0</v>
      </c>
      <c r="AN98" s="2" t="b">
        <f>AND(PARTNERS!$D102="Public Service partner",PARTNERS!$E102="New partner")</f>
        <v>0</v>
      </c>
      <c r="AO98" s="2" t="b">
        <f>AND(PARTNERS!$D102="Voluntary Sector / Charity partner",PARTNERS!$E102="New partner")</f>
        <v>0</v>
      </c>
      <c r="AP98" s="2" t="b">
        <f>AND(PARTNERS!$D102="Education partner",PARTNERS!$E102="New partner")</f>
        <v>0</v>
      </c>
      <c r="AQ98" s="2" t="b">
        <f>AND(PARTNERS!$D102="Other",PARTNERS!$E102="New partner")</f>
        <v>0</v>
      </c>
      <c r="AR98" s="2" t="b">
        <f>AND(PARTNERS!$D102="Artistic partner",PARTNERS!$E102="Existing partner")</f>
        <v>0</v>
      </c>
      <c r="AS98" s="2" t="b">
        <f>AND(PARTNERS!$D102="Heritage partner",PARTNERS!$E102="Existing partner")</f>
        <v>0</v>
      </c>
      <c r="AT98" s="2" t="b">
        <f>AND(PARTNERS!$D102="Funder",PARTNERS!$E102="Existing partner")</f>
        <v>0</v>
      </c>
      <c r="AU98" s="2" t="b">
        <f>AND(PARTNERS!$D102="Public Service partner",PARTNERS!$E102="Existing partner")</f>
        <v>0</v>
      </c>
      <c r="AV98" s="2" t="b">
        <f>AND(PARTNERS!$D102="Voluntary Sector / Charity partner",PARTNERS!$E102="Existing partner")</f>
        <v>0</v>
      </c>
      <c r="AW98" s="2" t="b">
        <f>AND(PARTNERS!$D102="Education partner",PARTNERS!$E102="Existing partner")</f>
        <v>0</v>
      </c>
      <c r="AX98" s="2" t="b">
        <f>AND(PARTNERS!$D102="Other",PARTNERS!$E102="Existing partner")</f>
        <v>0</v>
      </c>
    </row>
    <row r="99" spans="20:50">
      <c r="T99" s="2" t="b">
        <f>AND(LEFT('EVENT DELIVERY'!B104,2)="HU",OR(LEN('EVENT DELIVERY'!B104)=6,AND(LEN('EVENT DELIVERY'!B104)=7,MID('EVENT DELIVERY'!B104,4,1)=" ")))</f>
        <v>0</v>
      </c>
      <c r="U99" s="2" t="b">
        <f>AND(LEFT('PROJECT DELIVERY TEAM'!B104,2)="HU",OR(LEN('PROJECT DELIVERY TEAM'!B104)=6,AND(LEN('PROJECT DELIVERY TEAM'!B104)=7,MID('PROJECT DELIVERY TEAM'!B104,4,1)=" ")))</f>
        <v>0</v>
      </c>
      <c r="V99" s="2" t="b">
        <f>AND(LEFT('AUDIENCES &amp; PART... - BY TYPE'!B104,2)="HU",OR(LEN('AUDIENCES &amp; PART... - BY TYPE'!B104)=6,AND(LEN('AUDIENCES &amp; PART... - BY TYPE'!B104)=7,MID('AUDIENCES &amp; PART... - BY TYPE'!B104,4,1)=" ")))</f>
        <v>0</v>
      </c>
      <c r="W99" s="2" t="b">
        <f>AND(LEFT(PARTNERS!B103,2)="HU",OR(LEN(PARTNERS!B103)=6,AND(LEN(PARTNERS!B103)=7,MID(PARTNERS!B103,4,1)=" ")),PARTNERS!E103="New partner")</f>
        <v>0</v>
      </c>
      <c r="X99" s="2" t="b">
        <f>AND(LEFT(PARTNERS!B103,2)="HU",OR(LEN(PARTNERS!B103)=6,AND(LEN(PARTNERS!B103)=7,MID(PARTNERS!B103,4,1)=" ")),PARTNERS!E103="Existing partner")</f>
        <v>0</v>
      </c>
      <c r="Y99" s="2" t="b">
        <f>AND(NOT(AND(LEFT(PARTNERS!B103,2)="HU",OR(LEN(PARTNERS!B103)=6,AND(LEN(PARTNERS!B103)=7,MID(PARTNERS!B103,4,1)=" ")))),PARTNERS!E103="New partner")</f>
        <v>0</v>
      </c>
      <c r="Z99" s="2" t="b">
        <f>AND(NOT(AND(LEFT(PARTNERS!B103,2)="HU",OR(LEN(PARTNERS!B103)=6,AND(LEN(PARTNERS!B103)=7,MID(PARTNERS!B103,4,1)=" ")))),PARTNERS!E103="Existing partner")</f>
        <v>0</v>
      </c>
      <c r="AA99" s="2" t="b">
        <f>AND(PARTNERS!$C103="Hull",PARTNERS!$E103="New partner")</f>
        <v>0</v>
      </c>
      <c r="AB99" s="2" t="b">
        <f>AND(PARTNERS!$C103="East Riding of Yorkshire",PARTNERS!$E103="New partner")</f>
        <v>0</v>
      </c>
      <c r="AC99" s="2" t="b">
        <f>AND(PARTNERS!$C103="Elsewhere in Yorkshire &amp; Humber",PARTNERS!$E103="New partner")</f>
        <v>0</v>
      </c>
      <c r="AD99" s="2" t="b">
        <f>AND(PARTNERS!$C103="Elsewhere in the UK",PARTNERS!$E103="New partner")</f>
        <v>0</v>
      </c>
      <c r="AE99" s="2" t="b">
        <f>AND(PARTNERS!$C103="Outside UK",PARTNERS!$E103="New partner")</f>
        <v>0</v>
      </c>
      <c r="AF99" s="2" t="b">
        <f>AND(PARTNERS!$C103="Hull",PARTNERS!$E103="Existing partner")</f>
        <v>0</v>
      </c>
      <c r="AG99" s="2" t="b">
        <f>AND(PARTNERS!$C103="East Riding of Yorkshire",PARTNERS!$E103="Existing partner")</f>
        <v>0</v>
      </c>
      <c r="AH99" s="2" t="b">
        <f>AND(PARTNERS!$C103="Elsewhere in Yorkshire &amp; Humber",PARTNERS!$E103="Existing partner")</f>
        <v>0</v>
      </c>
      <c r="AI99" s="2" t="b">
        <f>AND(PARTNERS!$C103="Elsewhere in the UK",PARTNERS!$E103="Existing partner")</f>
        <v>0</v>
      </c>
      <c r="AJ99" s="2" t="b">
        <f>AND(PARTNERS!$C103="Outside UK",PARTNERS!$E103="Existing partner")</f>
        <v>0</v>
      </c>
      <c r="AK99" s="2" t="b">
        <f>AND(PARTNERS!$D103="Artistic partner",PARTNERS!$E103="New partner")</f>
        <v>0</v>
      </c>
      <c r="AL99" s="2" t="b">
        <f>AND(PARTNERS!$D103="Heritage partner",PARTNERS!$E103="New partner")</f>
        <v>0</v>
      </c>
      <c r="AM99" s="2" t="b">
        <f>AND(PARTNERS!$D103="Funder",PARTNERS!$E103="New partner")</f>
        <v>0</v>
      </c>
      <c r="AN99" s="2" t="b">
        <f>AND(PARTNERS!$D103="Public Service partner",PARTNERS!$E103="New partner")</f>
        <v>0</v>
      </c>
      <c r="AO99" s="2" t="b">
        <f>AND(PARTNERS!$D103="Voluntary Sector / Charity partner",PARTNERS!$E103="New partner")</f>
        <v>0</v>
      </c>
      <c r="AP99" s="2" t="b">
        <f>AND(PARTNERS!$D103="Education partner",PARTNERS!$E103="New partner")</f>
        <v>0</v>
      </c>
      <c r="AQ99" s="2" t="b">
        <f>AND(PARTNERS!$D103="Other",PARTNERS!$E103="New partner")</f>
        <v>0</v>
      </c>
      <c r="AR99" s="2" t="b">
        <f>AND(PARTNERS!$D103="Artistic partner",PARTNERS!$E103="Existing partner")</f>
        <v>0</v>
      </c>
      <c r="AS99" s="2" t="b">
        <f>AND(PARTNERS!$D103="Heritage partner",PARTNERS!$E103="Existing partner")</f>
        <v>0</v>
      </c>
      <c r="AT99" s="2" t="b">
        <f>AND(PARTNERS!$D103="Funder",PARTNERS!$E103="Existing partner")</f>
        <v>0</v>
      </c>
      <c r="AU99" s="2" t="b">
        <f>AND(PARTNERS!$D103="Public Service partner",PARTNERS!$E103="Existing partner")</f>
        <v>0</v>
      </c>
      <c r="AV99" s="2" t="b">
        <f>AND(PARTNERS!$D103="Voluntary Sector / Charity partner",PARTNERS!$E103="Existing partner")</f>
        <v>0</v>
      </c>
      <c r="AW99" s="2" t="b">
        <f>AND(PARTNERS!$D103="Education partner",PARTNERS!$E103="Existing partner")</f>
        <v>0</v>
      </c>
      <c r="AX99" s="2" t="b">
        <f>AND(PARTNERS!$D103="Other",PARTNERS!$E103="Existing partner")</f>
        <v>0</v>
      </c>
    </row>
    <row r="100" spans="20:50">
      <c r="T100" s="2" t="b">
        <f>AND(LEFT('EVENT DELIVERY'!B105,2)="HU",OR(LEN('EVENT DELIVERY'!B105)=6,AND(LEN('EVENT DELIVERY'!B105)=7,MID('EVENT DELIVERY'!B105,4,1)=" ")))</f>
        <v>0</v>
      </c>
      <c r="U100" s="2" t="b">
        <f>AND(LEFT('PROJECT DELIVERY TEAM'!B105,2)="HU",OR(LEN('PROJECT DELIVERY TEAM'!B105)=6,AND(LEN('PROJECT DELIVERY TEAM'!B105)=7,MID('PROJECT DELIVERY TEAM'!B105,4,1)=" ")))</f>
        <v>0</v>
      </c>
      <c r="V100" s="2" t="b">
        <f>AND(LEFT('AUDIENCES &amp; PART... - BY TYPE'!B105,2)="HU",OR(LEN('AUDIENCES &amp; PART... - BY TYPE'!B105)=6,AND(LEN('AUDIENCES &amp; PART... - BY TYPE'!B105)=7,MID('AUDIENCES &amp; PART... - BY TYPE'!B105,4,1)=" ")))</f>
        <v>0</v>
      </c>
      <c r="W100" s="2" t="b">
        <f>AND(LEFT(PARTNERS!B104,2)="HU",OR(LEN(PARTNERS!B104)=6,AND(LEN(PARTNERS!B104)=7,MID(PARTNERS!B104,4,1)=" ")),PARTNERS!E104="New partner")</f>
        <v>0</v>
      </c>
      <c r="X100" s="2" t="b">
        <f>AND(LEFT(PARTNERS!B104,2)="HU",OR(LEN(PARTNERS!B104)=6,AND(LEN(PARTNERS!B104)=7,MID(PARTNERS!B104,4,1)=" ")),PARTNERS!E104="Existing partner")</f>
        <v>0</v>
      </c>
      <c r="Y100" s="2" t="b">
        <f>AND(NOT(AND(LEFT(PARTNERS!B104,2)="HU",OR(LEN(PARTNERS!B104)=6,AND(LEN(PARTNERS!B104)=7,MID(PARTNERS!B104,4,1)=" ")))),PARTNERS!E104="New partner")</f>
        <v>0</v>
      </c>
      <c r="Z100" s="2" t="b">
        <f>AND(NOT(AND(LEFT(PARTNERS!B104,2)="HU",OR(LEN(PARTNERS!B104)=6,AND(LEN(PARTNERS!B104)=7,MID(PARTNERS!B104,4,1)=" ")))),PARTNERS!E104="Existing partner")</f>
        <v>0</v>
      </c>
      <c r="AA100" s="2" t="b">
        <f>AND(PARTNERS!$C104="Hull",PARTNERS!$E104="New partner")</f>
        <v>0</v>
      </c>
      <c r="AB100" s="2" t="b">
        <f>AND(PARTNERS!$C104="East Riding of Yorkshire",PARTNERS!$E104="New partner")</f>
        <v>0</v>
      </c>
      <c r="AC100" s="2" t="b">
        <f>AND(PARTNERS!$C104="Elsewhere in Yorkshire &amp; Humber",PARTNERS!$E104="New partner")</f>
        <v>0</v>
      </c>
      <c r="AD100" s="2" t="b">
        <f>AND(PARTNERS!$C104="Elsewhere in the UK",PARTNERS!$E104="New partner")</f>
        <v>0</v>
      </c>
      <c r="AE100" s="2" t="b">
        <f>AND(PARTNERS!$C104="Outside UK",PARTNERS!$E104="New partner")</f>
        <v>0</v>
      </c>
      <c r="AF100" s="2" t="b">
        <f>AND(PARTNERS!$C104="Hull",PARTNERS!$E104="Existing partner")</f>
        <v>0</v>
      </c>
      <c r="AG100" s="2" t="b">
        <f>AND(PARTNERS!$C104="East Riding of Yorkshire",PARTNERS!$E104="Existing partner")</f>
        <v>0</v>
      </c>
      <c r="AH100" s="2" t="b">
        <f>AND(PARTNERS!$C104="Elsewhere in Yorkshire &amp; Humber",PARTNERS!$E104="Existing partner")</f>
        <v>0</v>
      </c>
      <c r="AI100" s="2" t="b">
        <f>AND(PARTNERS!$C104="Elsewhere in the UK",PARTNERS!$E104="Existing partner")</f>
        <v>0</v>
      </c>
      <c r="AJ100" s="2" t="b">
        <f>AND(PARTNERS!$C104="Outside UK",PARTNERS!$E104="Existing partner")</f>
        <v>0</v>
      </c>
      <c r="AK100" s="2" t="b">
        <f>AND(PARTNERS!$D104="Artistic partner",PARTNERS!$E104="New partner")</f>
        <v>0</v>
      </c>
      <c r="AL100" s="2" t="b">
        <f>AND(PARTNERS!$D104="Heritage partner",PARTNERS!$E104="New partner")</f>
        <v>0</v>
      </c>
      <c r="AM100" s="2" t="b">
        <f>AND(PARTNERS!$D104="Funder",PARTNERS!$E104="New partner")</f>
        <v>0</v>
      </c>
      <c r="AN100" s="2" t="b">
        <f>AND(PARTNERS!$D104="Public Service partner",PARTNERS!$E104="New partner")</f>
        <v>0</v>
      </c>
      <c r="AO100" s="2" t="b">
        <f>AND(PARTNERS!$D104="Voluntary Sector / Charity partner",PARTNERS!$E104="New partner")</f>
        <v>0</v>
      </c>
      <c r="AP100" s="2" t="b">
        <f>AND(PARTNERS!$D104="Education partner",PARTNERS!$E104="New partner")</f>
        <v>0</v>
      </c>
      <c r="AQ100" s="2" t="b">
        <f>AND(PARTNERS!$D104="Other",PARTNERS!$E104="New partner")</f>
        <v>0</v>
      </c>
      <c r="AR100" s="2" t="b">
        <f>AND(PARTNERS!$D104="Artistic partner",PARTNERS!$E104="Existing partner")</f>
        <v>0</v>
      </c>
      <c r="AS100" s="2" t="b">
        <f>AND(PARTNERS!$D104="Heritage partner",PARTNERS!$E104="Existing partner")</f>
        <v>0</v>
      </c>
      <c r="AT100" s="2" t="b">
        <f>AND(PARTNERS!$D104="Funder",PARTNERS!$E104="Existing partner")</f>
        <v>0</v>
      </c>
      <c r="AU100" s="2" t="b">
        <f>AND(PARTNERS!$D104="Public Service partner",PARTNERS!$E104="Existing partner")</f>
        <v>0</v>
      </c>
      <c r="AV100" s="2" t="b">
        <f>AND(PARTNERS!$D104="Voluntary Sector / Charity partner",PARTNERS!$E104="Existing partner")</f>
        <v>0</v>
      </c>
      <c r="AW100" s="2" t="b">
        <f>AND(PARTNERS!$D104="Education partner",PARTNERS!$E104="Existing partner")</f>
        <v>0</v>
      </c>
      <c r="AX100" s="2" t="b">
        <f>AND(PARTNERS!$D104="Other",PARTNERS!$E104="Existing partner")</f>
        <v>0</v>
      </c>
    </row>
    <row r="101" spans="20:50">
      <c r="T101" s="2" t="b">
        <f>AND(LEFT('EVENT DELIVERY'!B106,2)="HU",OR(LEN('EVENT DELIVERY'!B106)=6,AND(LEN('EVENT DELIVERY'!B106)=7,MID('EVENT DELIVERY'!B106,4,1)=" ")))</f>
        <v>0</v>
      </c>
      <c r="U101" s="2" t="b">
        <f>AND(LEFT('PROJECT DELIVERY TEAM'!B106,2)="HU",OR(LEN('PROJECT DELIVERY TEAM'!B106)=6,AND(LEN('PROJECT DELIVERY TEAM'!B106)=7,MID('PROJECT DELIVERY TEAM'!B106,4,1)=" ")))</f>
        <v>0</v>
      </c>
      <c r="V101" s="2" t="b">
        <f>AND(LEFT('AUDIENCES &amp; PART... - BY TYPE'!B106,2)="HU",OR(LEN('AUDIENCES &amp; PART... - BY TYPE'!B106)=6,AND(LEN('AUDIENCES &amp; PART... - BY TYPE'!B106)=7,MID('AUDIENCES &amp; PART... - BY TYPE'!B106,4,1)=" ")))</f>
        <v>0</v>
      </c>
      <c r="W101" s="2" t="b">
        <f>AND(LEFT(PARTNERS!B105,2)="HU",OR(LEN(PARTNERS!B105)=6,AND(LEN(PARTNERS!B105)=7,MID(PARTNERS!B105,4,1)=" ")),PARTNERS!E105="New partner")</f>
        <v>0</v>
      </c>
      <c r="X101" s="2" t="b">
        <f>AND(LEFT(PARTNERS!B105,2)="HU",OR(LEN(PARTNERS!B105)=6,AND(LEN(PARTNERS!B105)=7,MID(PARTNERS!B105,4,1)=" ")),PARTNERS!E105="Existing partner")</f>
        <v>0</v>
      </c>
      <c r="Y101" s="2" t="b">
        <f>AND(NOT(AND(LEFT(PARTNERS!B105,2)="HU",OR(LEN(PARTNERS!B105)=6,AND(LEN(PARTNERS!B105)=7,MID(PARTNERS!B105,4,1)=" ")))),PARTNERS!E105="New partner")</f>
        <v>0</v>
      </c>
      <c r="Z101" s="2" t="b">
        <f>AND(NOT(AND(LEFT(PARTNERS!B105,2)="HU",OR(LEN(PARTNERS!B105)=6,AND(LEN(PARTNERS!B105)=7,MID(PARTNERS!B105,4,1)=" ")))),PARTNERS!E105="Existing partner")</f>
        <v>0</v>
      </c>
      <c r="AA101" s="2" t="b">
        <f>AND(PARTNERS!$C105="Hull",PARTNERS!$E105="New partner")</f>
        <v>0</v>
      </c>
      <c r="AB101" s="2" t="b">
        <f>AND(PARTNERS!$C105="East Riding of Yorkshire",PARTNERS!$E105="New partner")</f>
        <v>0</v>
      </c>
      <c r="AC101" s="2" t="b">
        <f>AND(PARTNERS!$C105="Elsewhere in Yorkshire &amp; Humber",PARTNERS!$E105="New partner")</f>
        <v>0</v>
      </c>
      <c r="AD101" s="2" t="b">
        <f>AND(PARTNERS!$C105="Elsewhere in the UK",PARTNERS!$E105="New partner")</f>
        <v>0</v>
      </c>
      <c r="AE101" s="2" t="b">
        <f>AND(PARTNERS!$C105="Outside UK",PARTNERS!$E105="New partner")</f>
        <v>0</v>
      </c>
      <c r="AF101" s="2" t="b">
        <f>AND(PARTNERS!$C105="Hull",PARTNERS!$E105="Existing partner")</f>
        <v>0</v>
      </c>
      <c r="AG101" s="2" t="b">
        <f>AND(PARTNERS!$C105="East Riding of Yorkshire",PARTNERS!$E105="Existing partner")</f>
        <v>0</v>
      </c>
      <c r="AH101" s="2" t="b">
        <f>AND(PARTNERS!$C105="Elsewhere in Yorkshire &amp; Humber",PARTNERS!$E105="Existing partner")</f>
        <v>0</v>
      </c>
      <c r="AI101" s="2" t="b">
        <f>AND(PARTNERS!$C105="Elsewhere in the UK",PARTNERS!$E105="Existing partner")</f>
        <v>0</v>
      </c>
      <c r="AJ101" s="2" t="b">
        <f>AND(PARTNERS!$C105="Outside UK",PARTNERS!$E105="Existing partner")</f>
        <v>0</v>
      </c>
      <c r="AK101" s="2" t="b">
        <f>AND(PARTNERS!$D105="Artistic partner",PARTNERS!$E105="New partner")</f>
        <v>0</v>
      </c>
      <c r="AL101" s="2" t="b">
        <f>AND(PARTNERS!$D105="Heritage partner",PARTNERS!$E105="New partner")</f>
        <v>0</v>
      </c>
      <c r="AM101" s="2" t="b">
        <f>AND(PARTNERS!$D105="Funder",PARTNERS!$E105="New partner")</f>
        <v>0</v>
      </c>
      <c r="AN101" s="2" t="b">
        <f>AND(PARTNERS!$D105="Public Service partner",PARTNERS!$E105="New partner")</f>
        <v>0</v>
      </c>
      <c r="AO101" s="2" t="b">
        <f>AND(PARTNERS!$D105="Voluntary Sector / Charity partner",PARTNERS!$E105="New partner")</f>
        <v>0</v>
      </c>
      <c r="AP101" s="2" t="b">
        <f>AND(PARTNERS!$D105="Education partner",PARTNERS!$E105="New partner")</f>
        <v>0</v>
      </c>
      <c r="AQ101" s="2" t="b">
        <f>AND(PARTNERS!$D105="Other",PARTNERS!$E105="New partner")</f>
        <v>0</v>
      </c>
      <c r="AR101" s="2" t="b">
        <f>AND(PARTNERS!$D105="Artistic partner",PARTNERS!$E105="Existing partner")</f>
        <v>0</v>
      </c>
      <c r="AS101" s="2" t="b">
        <f>AND(PARTNERS!$D105="Heritage partner",PARTNERS!$E105="Existing partner")</f>
        <v>0</v>
      </c>
      <c r="AT101" s="2" t="b">
        <f>AND(PARTNERS!$D105="Funder",PARTNERS!$E105="Existing partner")</f>
        <v>0</v>
      </c>
      <c r="AU101" s="2" t="b">
        <f>AND(PARTNERS!$D105="Public Service partner",PARTNERS!$E105="Existing partner")</f>
        <v>0</v>
      </c>
      <c r="AV101" s="2" t="b">
        <f>AND(PARTNERS!$D105="Voluntary Sector / Charity partner",PARTNERS!$E105="Existing partner")</f>
        <v>0</v>
      </c>
      <c r="AW101" s="2" t="b">
        <f>AND(PARTNERS!$D105="Education partner",PARTNERS!$E105="Existing partner")</f>
        <v>0</v>
      </c>
      <c r="AX101" s="2" t="b">
        <f>AND(PARTNERS!$D105="Other",PARTNERS!$E105="Existing partner")</f>
        <v>0</v>
      </c>
    </row>
    <row r="102" spans="20:50">
      <c r="T102" s="2" t="b">
        <f>AND(LEFT('EVENT DELIVERY'!B107,2)="HU",OR(LEN('EVENT DELIVERY'!B107)=6,AND(LEN('EVENT DELIVERY'!B107)=7,MID('EVENT DELIVERY'!B107,4,1)=" ")))</f>
        <v>0</v>
      </c>
      <c r="U102" s="2" t="b">
        <f>AND(LEFT('PROJECT DELIVERY TEAM'!B107,2)="HU",OR(LEN('PROJECT DELIVERY TEAM'!B107)=6,AND(LEN('PROJECT DELIVERY TEAM'!B107)=7,MID('PROJECT DELIVERY TEAM'!B107,4,1)=" ")))</f>
        <v>0</v>
      </c>
      <c r="V102" s="2" t="b">
        <f>AND(LEFT('AUDIENCES &amp; PART... - BY TYPE'!B107,2)="HU",OR(LEN('AUDIENCES &amp; PART... - BY TYPE'!B107)=6,AND(LEN('AUDIENCES &amp; PART... - BY TYPE'!B107)=7,MID('AUDIENCES &amp; PART... - BY TYPE'!B107,4,1)=" ")))</f>
        <v>0</v>
      </c>
      <c r="W102" s="2" t="b">
        <f>AND(LEFT(PARTNERS!B106,2)="HU",OR(LEN(PARTNERS!B106)=6,AND(LEN(PARTNERS!B106)=7,MID(PARTNERS!B106,4,1)=" ")),PARTNERS!E106="New partner")</f>
        <v>0</v>
      </c>
      <c r="X102" s="2" t="b">
        <f>AND(LEFT(PARTNERS!B106,2)="HU",OR(LEN(PARTNERS!B106)=6,AND(LEN(PARTNERS!B106)=7,MID(PARTNERS!B106,4,1)=" ")),PARTNERS!E106="Existing partner")</f>
        <v>0</v>
      </c>
      <c r="Y102" s="2" t="b">
        <f>AND(NOT(AND(LEFT(PARTNERS!B106,2)="HU",OR(LEN(PARTNERS!B106)=6,AND(LEN(PARTNERS!B106)=7,MID(PARTNERS!B106,4,1)=" ")))),PARTNERS!E106="New partner")</f>
        <v>0</v>
      </c>
      <c r="Z102" s="2" t="b">
        <f>AND(NOT(AND(LEFT(PARTNERS!B106,2)="HU",OR(LEN(PARTNERS!B106)=6,AND(LEN(PARTNERS!B106)=7,MID(PARTNERS!B106,4,1)=" ")))),PARTNERS!E106="Existing partner")</f>
        <v>0</v>
      </c>
      <c r="AA102" s="2" t="b">
        <f>AND(PARTNERS!$C106="Hull",PARTNERS!$E106="New partner")</f>
        <v>0</v>
      </c>
      <c r="AB102" s="2" t="b">
        <f>AND(PARTNERS!$C106="East Riding of Yorkshire",PARTNERS!$E106="New partner")</f>
        <v>0</v>
      </c>
      <c r="AC102" s="2" t="b">
        <f>AND(PARTNERS!$C106="Elsewhere in Yorkshire &amp; Humber",PARTNERS!$E106="New partner")</f>
        <v>0</v>
      </c>
      <c r="AD102" s="2" t="b">
        <f>AND(PARTNERS!$C106="Elsewhere in the UK",PARTNERS!$E106="New partner")</f>
        <v>0</v>
      </c>
      <c r="AE102" s="2" t="b">
        <f>AND(PARTNERS!$C106="Outside UK",PARTNERS!$E106="New partner")</f>
        <v>0</v>
      </c>
      <c r="AF102" s="2" t="b">
        <f>AND(PARTNERS!$C106="Hull",PARTNERS!$E106="Existing partner")</f>
        <v>0</v>
      </c>
      <c r="AG102" s="2" t="b">
        <f>AND(PARTNERS!$C106="East Riding of Yorkshire",PARTNERS!$E106="Existing partner")</f>
        <v>0</v>
      </c>
      <c r="AH102" s="2" t="b">
        <f>AND(PARTNERS!$C106="Elsewhere in Yorkshire &amp; Humber",PARTNERS!$E106="Existing partner")</f>
        <v>0</v>
      </c>
      <c r="AI102" s="2" t="b">
        <f>AND(PARTNERS!$C106="Elsewhere in the UK",PARTNERS!$E106="Existing partner")</f>
        <v>0</v>
      </c>
      <c r="AJ102" s="2" t="b">
        <f>AND(PARTNERS!$C106="Outside UK",PARTNERS!$E106="Existing partner")</f>
        <v>0</v>
      </c>
      <c r="AK102" s="2" t="b">
        <f>AND(PARTNERS!$D106="Artistic partner",PARTNERS!$E106="New partner")</f>
        <v>0</v>
      </c>
      <c r="AL102" s="2" t="b">
        <f>AND(PARTNERS!$D106="Heritage partner",PARTNERS!$E106="New partner")</f>
        <v>0</v>
      </c>
      <c r="AM102" s="2" t="b">
        <f>AND(PARTNERS!$D106="Funder",PARTNERS!$E106="New partner")</f>
        <v>0</v>
      </c>
      <c r="AN102" s="2" t="b">
        <f>AND(PARTNERS!$D106="Public Service partner",PARTNERS!$E106="New partner")</f>
        <v>0</v>
      </c>
      <c r="AO102" s="2" t="b">
        <f>AND(PARTNERS!$D106="Voluntary Sector / Charity partner",PARTNERS!$E106="New partner")</f>
        <v>0</v>
      </c>
      <c r="AP102" s="2" t="b">
        <f>AND(PARTNERS!$D106="Education partner",PARTNERS!$E106="New partner")</f>
        <v>0</v>
      </c>
      <c r="AQ102" s="2" t="b">
        <f>AND(PARTNERS!$D106="Other",PARTNERS!$E106="New partner")</f>
        <v>0</v>
      </c>
      <c r="AR102" s="2" t="b">
        <f>AND(PARTNERS!$D106="Artistic partner",PARTNERS!$E106="Existing partner")</f>
        <v>0</v>
      </c>
      <c r="AS102" s="2" t="b">
        <f>AND(PARTNERS!$D106="Heritage partner",PARTNERS!$E106="Existing partner")</f>
        <v>0</v>
      </c>
      <c r="AT102" s="2" t="b">
        <f>AND(PARTNERS!$D106="Funder",PARTNERS!$E106="Existing partner")</f>
        <v>0</v>
      </c>
      <c r="AU102" s="2" t="b">
        <f>AND(PARTNERS!$D106="Public Service partner",PARTNERS!$E106="Existing partner")</f>
        <v>0</v>
      </c>
      <c r="AV102" s="2" t="b">
        <f>AND(PARTNERS!$D106="Voluntary Sector / Charity partner",PARTNERS!$E106="Existing partner")</f>
        <v>0</v>
      </c>
      <c r="AW102" s="2" t="b">
        <f>AND(PARTNERS!$D106="Education partner",PARTNERS!$E106="Existing partner")</f>
        <v>0</v>
      </c>
      <c r="AX102" s="2" t="b">
        <f>AND(PARTNERS!$D106="Other",PARTNERS!$E106="Existing partner")</f>
        <v>0</v>
      </c>
    </row>
    <row r="103" spans="20:50">
      <c r="T103" s="2" t="b">
        <f>AND(LEFT('EVENT DELIVERY'!B108,2)="HU",OR(LEN('EVENT DELIVERY'!B108)=6,AND(LEN('EVENT DELIVERY'!B108)=7,MID('EVENT DELIVERY'!B108,4,1)=" ")))</f>
        <v>0</v>
      </c>
      <c r="U103" s="2" t="b">
        <f>AND(LEFT('PROJECT DELIVERY TEAM'!B108,2)="HU",OR(LEN('PROJECT DELIVERY TEAM'!B108)=6,AND(LEN('PROJECT DELIVERY TEAM'!B108)=7,MID('PROJECT DELIVERY TEAM'!B108,4,1)=" ")))</f>
        <v>0</v>
      </c>
      <c r="V103" s="2" t="b">
        <f>AND(LEFT('AUDIENCES &amp; PART... - BY TYPE'!B108,2)="HU",OR(LEN('AUDIENCES &amp; PART... - BY TYPE'!B108)=6,AND(LEN('AUDIENCES &amp; PART... - BY TYPE'!B108)=7,MID('AUDIENCES &amp; PART... - BY TYPE'!B108,4,1)=" ")))</f>
        <v>0</v>
      </c>
      <c r="W103" s="2" t="b">
        <f>AND(LEFT(PARTNERS!B107,2)="HU",OR(LEN(PARTNERS!B107)=6,AND(LEN(PARTNERS!B107)=7,MID(PARTNERS!B107,4,1)=" ")),PARTNERS!E107="New partner")</f>
        <v>0</v>
      </c>
      <c r="X103" s="2" t="b">
        <f>AND(LEFT(PARTNERS!B107,2)="HU",OR(LEN(PARTNERS!B107)=6,AND(LEN(PARTNERS!B107)=7,MID(PARTNERS!B107,4,1)=" ")),PARTNERS!E107="Existing partner")</f>
        <v>0</v>
      </c>
      <c r="Y103" s="2" t="b">
        <f>AND(NOT(AND(LEFT(PARTNERS!B107,2)="HU",OR(LEN(PARTNERS!B107)=6,AND(LEN(PARTNERS!B107)=7,MID(PARTNERS!B107,4,1)=" ")))),PARTNERS!E107="New partner")</f>
        <v>0</v>
      </c>
      <c r="Z103" s="2" t="b">
        <f>AND(NOT(AND(LEFT(PARTNERS!B107,2)="HU",OR(LEN(PARTNERS!B107)=6,AND(LEN(PARTNERS!B107)=7,MID(PARTNERS!B107,4,1)=" ")))),PARTNERS!E107="Existing partner")</f>
        <v>0</v>
      </c>
      <c r="AA103" s="2" t="b">
        <f>AND(PARTNERS!$C107="Hull",PARTNERS!$E107="New partner")</f>
        <v>0</v>
      </c>
      <c r="AB103" s="2" t="b">
        <f>AND(PARTNERS!$C107="East Riding of Yorkshire",PARTNERS!$E107="New partner")</f>
        <v>0</v>
      </c>
      <c r="AC103" s="2" t="b">
        <f>AND(PARTNERS!$C107="Elsewhere in Yorkshire &amp; Humber",PARTNERS!$E107="New partner")</f>
        <v>0</v>
      </c>
      <c r="AD103" s="2" t="b">
        <f>AND(PARTNERS!$C107="Elsewhere in the UK",PARTNERS!$E107="New partner")</f>
        <v>0</v>
      </c>
      <c r="AE103" s="2" t="b">
        <f>AND(PARTNERS!$C107="Outside UK",PARTNERS!$E107="New partner")</f>
        <v>0</v>
      </c>
      <c r="AF103" s="2" t="b">
        <f>AND(PARTNERS!$C107="Hull",PARTNERS!$E107="Existing partner")</f>
        <v>0</v>
      </c>
      <c r="AG103" s="2" t="b">
        <f>AND(PARTNERS!$C107="East Riding of Yorkshire",PARTNERS!$E107="Existing partner")</f>
        <v>0</v>
      </c>
      <c r="AH103" s="2" t="b">
        <f>AND(PARTNERS!$C107="Elsewhere in Yorkshire &amp; Humber",PARTNERS!$E107="Existing partner")</f>
        <v>0</v>
      </c>
      <c r="AI103" s="2" t="b">
        <f>AND(PARTNERS!$C107="Elsewhere in the UK",PARTNERS!$E107="Existing partner")</f>
        <v>0</v>
      </c>
      <c r="AJ103" s="2" t="b">
        <f>AND(PARTNERS!$C107="Outside UK",PARTNERS!$E107="Existing partner")</f>
        <v>0</v>
      </c>
      <c r="AK103" s="2" t="b">
        <f>AND(PARTNERS!$D107="Artistic partner",PARTNERS!$E107="New partner")</f>
        <v>0</v>
      </c>
      <c r="AL103" s="2" t="b">
        <f>AND(PARTNERS!$D107="Heritage partner",PARTNERS!$E107="New partner")</f>
        <v>0</v>
      </c>
      <c r="AM103" s="2" t="b">
        <f>AND(PARTNERS!$D107="Funder",PARTNERS!$E107="New partner")</f>
        <v>0</v>
      </c>
      <c r="AN103" s="2" t="b">
        <f>AND(PARTNERS!$D107="Public Service partner",PARTNERS!$E107="New partner")</f>
        <v>0</v>
      </c>
      <c r="AO103" s="2" t="b">
        <f>AND(PARTNERS!$D107="Voluntary Sector / Charity partner",PARTNERS!$E107="New partner")</f>
        <v>0</v>
      </c>
      <c r="AP103" s="2" t="b">
        <f>AND(PARTNERS!$D107="Education partner",PARTNERS!$E107="New partner")</f>
        <v>0</v>
      </c>
      <c r="AQ103" s="2" t="b">
        <f>AND(PARTNERS!$D107="Other",PARTNERS!$E107="New partner")</f>
        <v>0</v>
      </c>
      <c r="AR103" s="2" t="b">
        <f>AND(PARTNERS!$D107="Artistic partner",PARTNERS!$E107="Existing partner")</f>
        <v>0</v>
      </c>
      <c r="AS103" s="2" t="b">
        <f>AND(PARTNERS!$D107="Heritage partner",PARTNERS!$E107="Existing partner")</f>
        <v>0</v>
      </c>
      <c r="AT103" s="2" t="b">
        <f>AND(PARTNERS!$D107="Funder",PARTNERS!$E107="Existing partner")</f>
        <v>0</v>
      </c>
      <c r="AU103" s="2" t="b">
        <f>AND(PARTNERS!$D107="Public Service partner",PARTNERS!$E107="Existing partner")</f>
        <v>0</v>
      </c>
      <c r="AV103" s="2" t="b">
        <f>AND(PARTNERS!$D107="Voluntary Sector / Charity partner",PARTNERS!$E107="Existing partner")</f>
        <v>0</v>
      </c>
      <c r="AW103" s="2" t="b">
        <f>AND(PARTNERS!$D107="Education partner",PARTNERS!$E107="Existing partner")</f>
        <v>0</v>
      </c>
      <c r="AX103" s="2" t="b">
        <f>AND(PARTNERS!$D107="Other",PARTNERS!$E107="Existing partner")</f>
        <v>0</v>
      </c>
    </row>
    <row r="104" spans="20:50">
      <c r="T104" s="2" t="b">
        <f>AND(LEFT('EVENT DELIVERY'!B109,2)="HU",OR(LEN('EVENT DELIVERY'!B109)=6,AND(LEN('EVENT DELIVERY'!B109)=7,MID('EVENT DELIVERY'!B109,4,1)=" ")))</f>
        <v>0</v>
      </c>
      <c r="U104" s="2" t="b">
        <f>AND(LEFT('PROJECT DELIVERY TEAM'!B109,2)="HU",OR(LEN('PROJECT DELIVERY TEAM'!B109)=6,AND(LEN('PROJECT DELIVERY TEAM'!B109)=7,MID('PROJECT DELIVERY TEAM'!B109,4,1)=" ")))</f>
        <v>0</v>
      </c>
      <c r="V104" s="2" t="b">
        <f>AND(LEFT('AUDIENCES &amp; PART... - BY TYPE'!B109,2)="HU",OR(LEN('AUDIENCES &amp; PART... - BY TYPE'!B109)=6,AND(LEN('AUDIENCES &amp; PART... - BY TYPE'!B109)=7,MID('AUDIENCES &amp; PART... - BY TYPE'!B109,4,1)=" ")))</f>
        <v>0</v>
      </c>
      <c r="W104" s="2" t="b">
        <f>AND(LEFT(PARTNERS!B108,2)="HU",OR(LEN(PARTNERS!B108)=6,AND(LEN(PARTNERS!B108)=7,MID(PARTNERS!B108,4,1)=" ")),PARTNERS!E108="New partner")</f>
        <v>0</v>
      </c>
      <c r="X104" s="2" t="b">
        <f>AND(LEFT(PARTNERS!B108,2)="HU",OR(LEN(PARTNERS!B108)=6,AND(LEN(PARTNERS!B108)=7,MID(PARTNERS!B108,4,1)=" ")),PARTNERS!E108="Existing partner")</f>
        <v>0</v>
      </c>
      <c r="Y104" s="2" t="b">
        <f>AND(NOT(AND(LEFT(PARTNERS!B108,2)="HU",OR(LEN(PARTNERS!B108)=6,AND(LEN(PARTNERS!B108)=7,MID(PARTNERS!B108,4,1)=" ")))),PARTNERS!E108="New partner")</f>
        <v>0</v>
      </c>
      <c r="Z104" s="2" t="b">
        <f>AND(NOT(AND(LEFT(PARTNERS!B108,2)="HU",OR(LEN(PARTNERS!B108)=6,AND(LEN(PARTNERS!B108)=7,MID(PARTNERS!B108,4,1)=" ")))),PARTNERS!E108="Existing partner")</f>
        <v>0</v>
      </c>
      <c r="AA104" s="2" t="b">
        <f>AND(PARTNERS!$C108="Hull",PARTNERS!$E108="New partner")</f>
        <v>0</v>
      </c>
      <c r="AB104" s="2" t="b">
        <f>AND(PARTNERS!$C108="East Riding of Yorkshire",PARTNERS!$E108="New partner")</f>
        <v>0</v>
      </c>
      <c r="AC104" s="2" t="b">
        <f>AND(PARTNERS!$C108="Elsewhere in Yorkshire &amp; Humber",PARTNERS!$E108="New partner")</f>
        <v>0</v>
      </c>
      <c r="AD104" s="2" t="b">
        <f>AND(PARTNERS!$C108="Elsewhere in the UK",PARTNERS!$E108="New partner")</f>
        <v>0</v>
      </c>
      <c r="AE104" s="2" t="b">
        <f>AND(PARTNERS!$C108="Outside UK",PARTNERS!$E108="New partner")</f>
        <v>0</v>
      </c>
      <c r="AF104" s="2" t="b">
        <f>AND(PARTNERS!$C108="Hull",PARTNERS!$E108="Existing partner")</f>
        <v>0</v>
      </c>
      <c r="AG104" s="2" t="b">
        <f>AND(PARTNERS!$C108="East Riding of Yorkshire",PARTNERS!$E108="Existing partner")</f>
        <v>0</v>
      </c>
      <c r="AH104" s="2" t="b">
        <f>AND(PARTNERS!$C108="Elsewhere in Yorkshire &amp; Humber",PARTNERS!$E108="Existing partner")</f>
        <v>0</v>
      </c>
      <c r="AI104" s="2" t="b">
        <f>AND(PARTNERS!$C108="Elsewhere in the UK",PARTNERS!$E108="Existing partner")</f>
        <v>0</v>
      </c>
      <c r="AJ104" s="2" t="b">
        <f>AND(PARTNERS!$C108="Outside UK",PARTNERS!$E108="Existing partner")</f>
        <v>0</v>
      </c>
      <c r="AK104" s="2" t="b">
        <f>AND(PARTNERS!$D108="Artistic partner",PARTNERS!$E108="New partner")</f>
        <v>0</v>
      </c>
      <c r="AL104" s="2" t="b">
        <f>AND(PARTNERS!$D108="Heritage partner",PARTNERS!$E108="New partner")</f>
        <v>0</v>
      </c>
      <c r="AM104" s="2" t="b">
        <f>AND(PARTNERS!$D108="Funder",PARTNERS!$E108="New partner")</f>
        <v>0</v>
      </c>
      <c r="AN104" s="2" t="b">
        <f>AND(PARTNERS!$D108="Public Service partner",PARTNERS!$E108="New partner")</f>
        <v>0</v>
      </c>
      <c r="AO104" s="2" t="b">
        <f>AND(PARTNERS!$D108="Voluntary Sector / Charity partner",PARTNERS!$E108="New partner")</f>
        <v>0</v>
      </c>
      <c r="AP104" s="2" t="b">
        <f>AND(PARTNERS!$D108="Education partner",PARTNERS!$E108="New partner")</f>
        <v>0</v>
      </c>
      <c r="AQ104" s="2" t="b">
        <f>AND(PARTNERS!$D108="Other",PARTNERS!$E108="New partner")</f>
        <v>0</v>
      </c>
      <c r="AR104" s="2" t="b">
        <f>AND(PARTNERS!$D108="Artistic partner",PARTNERS!$E108="Existing partner")</f>
        <v>0</v>
      </c>
      <c r="AS104" s="2" t="b">
        <f>AND(PARTNERS!$D108="Heritage partner",PARTNERS!$E108="Existing partner")</f>
        <v>0</v>
      </c>
      <c r="AT104" s="2" t="b">
        <f>AND(PARTNERS!$D108="Funder",PARTNERS!$E108="Existing partner")</f>
        <v>0</v>
      </c>
      <c r="AU104" s="2" t="b">
        <f>AND(PARTNERS!$D108="Public Service partner",PARTNERS!$E108="Existing partner")</f>
        <v>0</v>
      </c>
      <c r="AV104" s="2" t="b">
        <f>AND(PARTNERS!$D108="Voluntary Sector / Charity partner",PARTNERS!$E108="Existing partner")</f>
        <v>0</v>
      </c>
      <c r="AW104" s="2" t="b">
        <f>AND(PARTNERS!$D108="Education partner",PARTNERS!$E108="Existing partner")</f>
        <v>0</v>
      </c>
      <c r="AX104" s="2" t="b">
        <f>AND(PARTNERS!$D108="Other",PARTNERS!$E108="Existing partner")</f>
        <v>0</v>
      </c>
    </row>
    <row r="105" spans="20:50">
      <c r="T105" s="2" t="b">
        <f>AND(LEFT('EVENT DELIVERY'!B110,2)="HU",OR(LEN('EVENT DELIVERY'!B110)=6,AND(LEN('EVENT DELIVERY'!B110)=7,MID('EVENT DELIVERY'!B110,4,1)=" ")))</f>
        <v>0</v>
      </c>
      <c r="U105" s="2" t="b">
        <f>AND(LEFT('PROJECT DELIVERY TEAM'!B110,2)="HU",OR(LEN('PROJECT DELIVERY TEAM'!B110)=6,AND(LEN('PROJECT DELIVERY TEAM'!B110)=7,MID('PROJECT DELIVERY TEAM'!B110,4,1)=" ")))</f>
        <v>0</v>
      </c>
      <c r="V105" s="2" t="b">
        <f>AND(LEFT('AUDIENCES &amp; PART... - BY TYPE'!B110,2)="HU",OR(LEN('AUDIENCES &amp; PART... - BY TYPE'!B110)=6,AND(LEN('AUDIENCES &amp; PART... - BY TYPE'!B110)=7,MID('AUDIENCES &amp; PART... - BY TYPE'!B110,4,1)=" ")))</f>
        <v>0</v>
      </c>
      <c r="W105" s="2" t="b">
        <f>AND(LEFT(PARTNERS!B109,2)="HU",OR(LEN(PARTNERS!B109)=6,AND(LEN(PARTNERS!B109)=7,MID(PARTNERS!B109,4,1)=" ")),PARTNERS!E109="New partner")</f>
        <v>0</v>
      </c>
      <c r="X105" s="2" t="b">
        <f>AND(LEFT(PARTNERS!B109,2)="HU",OR(LEN(PARTNERS!B109)=6,AND(LEN(PARTNERS!B109)=7,MID(PARTNERS!B109,4,1)=" ")),PARTNERS!E109="Existing partner")</f>
        <v>0</v>
      </c>
      <c r="Y105" s="2" t="b">
        <f>AND(NOT(AND(LEFT(PARTNERS!B109,2)="HU",OR(LEN(PARTNERS!B109)=6,AND(LEN(PARTNERS!B109)=7,MID(PARTNERS!B109,4,1)=" ")))),PARTNERS!E109="New partner")</f>
        <v>0</v>
      </c>
      <c r="Z105" s="2" t="b">
        <f>AND(NOT(AND(LEFT(PARTNERS!B109,2)="HU",OR(LEN(PARTNERS!B109)=6,AND(LEN(PARTNERS!B109)=7,MID(PARTNERS!B109,4,1)=" ")))),PARTNERS!E109="Existing partner")</f>
        <v>0</v>
      </c>
      <c r="AA105" s="2" t="b">
        <f>AND(PARTNERS!$C109="Hull",PARTNERS!$E109="New partner")</f>
        <v>0</v>
      </c>
      <c r="AB105" s="2" t="b">
        <f>AND(PARTNERS!$C109="East Riding of Yorkshire",PARTNERS!$E109="New partner")</f>
        <v>0</v>
      </c>
      <c r="AC105" s="2" t="b">
        <f>AND(PARTNERS!$C109="Elsewhere in Yorkshire &amp; Humber",PARTNERS!$E109="New partner")</f>
        <v>0</v>
      </c>
      <c r="AD105" s="2" t="b">
        <f>AND(PARTNERS!$C109="Elsewhere in the UK",PARTNERS!$E109="New partner")</f>
        <v>0</v>
      </c>
      <c r="AE105" s="2" t="b">
        <f>AND(PARTNERS!$C109="Outside UK",PARTNERS!$E109="New partner")</f>
        <v>0</v>
      </c>
      <c r="AF105" s="2" t="b">
        <f>AND(PARTNERS!$C109="Hull",PARTNERS!$E109="Existing partner")</f>
        <v>0</v>
      </c>
      <c r="AG105" s="2" t="b">
        <f>AND(PARTNERS!$C109="East Riding of Yorkshire",PARTNERS!$E109="Existing partner")</f>
        <v>0</v>
      </c>
      <c r="AH105" s="2" t="b">
        <f>AND(PARTNERS!$C109="Elsewhere in Yorkshire &amp; Humber",PARTNERS!$E109="Existing partner")</f>
        <v>0</v>
      </c>
      <c r="AI105" s="2" t="b">
        <f>AND(PARTNERS!$C109="Elsewhere in the UK",PARTNERS!$E109="Existing partner")</f>
        <v>0</v>
      </c>
      <c r="AJ105" s="2" t="b">
        <f>AND(PARTNERS!$C109="Outside UK",PARTNERS!$E109="Existing partner")</f>
        <v>0</v>
      </c>
      <c r="AK105" s="2" t="b">
        <f>AND(PARTNERS!$D109="Artistic partner",PARTNERS!$E109="New partner")</f>
        <v>0</v>
      </c>
      <c r="AL105" s="2" t="b">
        <f>AND(PARTNERS!$D109="Heritage partner",PARTNERS!$E109="New partner")</f>
        <v>0</v>
      </c>
      <c r="AM105" s="2" t="b">
        <f>AND(PARTNERS!$D109="Funder",PARTNERS!$E109="New partner")</f>
        <v>0</v>
      </c>
      <c r="AN105" s="2" t="b">
        <f>AND(PARTNERS!$D109="Public Service partner",PARTNERS!$E109="New partner")</f>
        <v>0</v>
      </c>
      <c r="AO105" s="2" t="b">
        <f>AND(PARTNERS!$D109="Voluntary Sector / Charity partner",PARTNERS!$E109="New partner")</f>
        <v>0</v>
      </c>
      <c r="AP105" s="2" t="b">
        <f>AND(PARTNERS!$D109="Education partner",PARTNERS!$E109="New partner")</f>
        <v>0</v>
      </c>
      <c r="AQ105" s="2" t="b">
        <f>AND(PARTNERS!$D109="Other",PARTNERS!$E109="New partner")</f>
        <v>0</v>
      </c>
      <c r="AR105" s="2" t="b">
        <f>AND(PARTNERS!$D109="Artistic partner",PARTNERS!$E109="Existing partner")</f>
        <v>0</v>
      </c>
      <c r="AS105" s="2" t="b">
        <f>AND(PARTNERS!$D109="Heritage partner",PARTNERS!$E109="Existing partner")</f>
        <v>0</v>
      </c>
      <c r="AT105" s="2" t="b">
        <f>AND(PARTNERS!$D109="Funder",PARTNERS!$E109="Existing partner")</f>
        <v>0</v>
      </c>
      <c r="AU105" s="2" t="b">
        <f>AND(PARTNERS!$D109="Public Service partner",PARTNERS!$E109="Existing partner")</f>
        <v>0</v>
      </c>
      <c r="AV105" s="2" t="b">
        <f>AND(PARTNERS!$D109="Voluntary Sector / Charity partner",PARTNERS!$E109="Existing partner")</f>
        <v>0</v>
      </c>
      <c r="AW105" s="2" t="b">
        <f>AND(PARTNERS!$D109="Education partner",PARTNERS!$E109="Existing partner")</f>
        <v>0</v>
      </c>
      <c r="AX105" s="2" t="b">
        <f>AND(PARTNERS!$D109="Other",PARTNERS!$E109="Existing partner")</f>
        <v>0</v>
      </c>
    </row>
    <row r="106" spans="20:50">
      <c r="T106" s="2" t="b">
        <f>AND(LEFT('EVENT DELIVERY'!B111,2)="HU",OR(LEN('EVENT DELIVERY'!B111)=6,AND(LEN('EVENT DELIVERY'!B111)=7,MID('EVENT DELIVERY'!B111,4,1)=" ")))</f>
        <v>0</v>
      </c>
      <c r="U106" s="2" t="b">
        <f>AND(LEFT('PROJECT DELIVERY TEAM'!B111,2)="HU",OR(LEN('PROJECT DELIVERY TEAM'!B111)=6,AND(LEN('PROJECT DELIVERY TEAM'!B111)=7,MID('PROJECT DELIVERY TEAM'!B111,4,1)=" ")))</f>
        <v>0</v>
      </c>
      <c r="V106" s="2" t="b">
        <f>AND(LEFT('AUDIENCES &amp; PART... - BY TYPE'!B111,2)="HU",OR(LEN('AUDIENCES &amp; PART... - BY TYPE'!B111)=6,AND(LEN('AUDIENCES &amp; PART... - BY TYPE'!B111)=7,MID('AUDIENCES &amp; PART... - BY TYPE'!B111,4,1)=" ")))</f>
        <v>0</v>
      </c>
      <c r="W106" s="2" t="b">
        <f>AND(LEFT(PARTNERS!B110,2)="HU",OR(LEN(PARTNERS!B110)=6,AND(LEN(PARTNERS!B110)=7,MID(PARTNERS!B110,4,1)=" ")),PARTNERS!E110="New partner")</f>
        <v>0</v>
      </c>
      <c r="X106" s="2" t="b">
        <f>AND(LEFT(PARTNERS!B110,2)="HU",OR(LEN(PARTNERS!B110)=6,AND(LEN(PARTNERS!B110)=7,MID(PARTNERS!B110,4,1)=" ")),PARTNERS!E110="Existing partner")</f>
        <v>0</v>
      </c>
      <c r="Y106" s="2" t="b">
        <f>AND(NOT(AND(LEFT(PARTNERS!B110,2)="HU",OR(LEN(PARTNERS!B110)=6,AND(LEN(PARTNERS!B110)=7,MID(PARTNERS!B110,4,1)=" ")))),PARTNERS!E110="New partner")</f>
        <v>0</v>
      </c>
      <c r="Z106" s="2" t="b">
        <f>AND(NOT(AND(LEFT(PARTNERS!B110,2)="HU",OR(LEN(PARTNERS!B110)=6,AND(LEN(PARTNERS!B110)=7,MID(PARTNERS!B110,4,1)=" ")))),PARTNERS!E110="Existing partner")</f>
        <v>0</v>
      </c>
      <c r="AA106" s="2" t="b">
        <f>AND(PARTNERS!$C110="Hull",PARTNERS!$E110="New partner")</f>
        <v>0</v>
      </c>
      <c r="AB106" s="2" t="b">
        <f>AND(PARTNERS!$C110="East Riding of Yorkshire",PARTNERS!$E110="New partner")</f>
        <v>0</v>
      </c>
      <c r="AC106" s="2" t="b">
        <f>AND(PARTNERS!$C110="Elsewhere in Yorkshire &amp; Humber",PARTNERS!$E110="New partner")</f>
        <v>0</v>
      </c>
      <c r="AD106" s="2" t="b">
        <f>AND(PARTNERS!$C110="Elsewhere in the UK",PARTNERS!$E110="New partner")</f>
        <v>0</v>
      </c>
      <c r="AE106" s="2" t="b">
        <f>AND(PARTNERS!$C110="Outside UK",PARTNERS!$E110="New partner")</f>
        <v>0</v>
      </c>
      <c r="AF106" s="2" t="b">
        <f>AND(PARTNERS!$C110="Hull",PARTNERS!$E110="Existing partner")</f>
        <v>0</v>
      </c>
      <c r="AG106" s="2" t="b">
        <f>AND(PARTNERS!$C110="East Riding of Yorkshire",PARTNERS!$E110="Existing partner")</f>
        <v>0</v>
      </c>
      <c r="AH106" s="2" t="b">
        <f>AND(PARTNERS!$C110="Elsewhere in Yorkshire &amp; Humber",PARTNERS!$E110="Existing partner")</f>
        <v>0</v>
      </c>
      <c r="AI106" s="2" t="b">
        <f>AND(PARTNERS!$C110="Elsewhere in the UK",PARTNERS!$E110="Existing partner")</f>
        <v>0</v>
      </c>
      <c r="AJ106" s="2" t="b">
        <f>AND(PARTNERS!$C110="Outside UK",PARTNERS!$E110="Existing partner")</f>
        <v>0</v>
      </c>
      <c r="AK106" s="2" t="b">
        <f>AND(PARTNERS!$D110="Artistic partner",PARTNERS!$E110="New partner")</f>
        <v>0</v>
      </c>
      <c r="AL106" s="2" t="b">
        <f>AND(PARTNERS!$D110="Heritage partner",PARTNERS!$E110="New partner")</f>
        <v>0</v>
      </c>
      <c r="AM106" s="2" t="b">
        <f>AND(PARTNERS!$D110="Funder",PARTNERS!$E110="New partner")</f>
        <v>0</v>
      </c>
      <c r="AN106" s="2" t="b">
        <f>AND(PARTNERS!$D110="Public Service partner",PARTNERS!$E110="New partner")</f>
        <v>0</v>
      </c>
      <c r="AO106" s="2" t="b">
        <f>AND(PARTNERS!$D110="Voluntary Sector / Charity partner",PARTNERS!$E110="New partner")</f>
        <v>0</v>
      </c>
      <c r="AP106" s="2" t="b">
        <f>AND(PARTNERS!$D110="Education partner",PARTNERS!$E110="New partner")</f>
        <v>0</v>
      </c>
      <c r="AQ106" s="2" t="b">
        <f>AND(PARTNERS!$D110="Other",PARTNERS!$E110="New partner")</f>
        <v>0</v>
      </c>
      <c r="AR106" s="2" t="b">
        <f>AND(PARTNERS!$D110="Artistic partner",PARTNERS!$E110="Existing partner")</f>
        <v>0</v>
      </c>
      <c r="AS106" s="2" t="b">
        <f>AND(PARTNERS!$D110="Heritage partner",PARTNERS!$E110="Existing partner")</f>
        <v>0</v>
      </c>
      <c r="AT106" s="2" t="b">
        <f>AND(PARTNERS!$D110="Funder",PARTNERS!$E110="Existing partner")</f>
        <v>0</v>
      </c>
      <c r="AU106" s="2" t="b">
        <f>AND(PARTNERS!$D110="Public Service partner",PARTNERS!$E110="Existing partner")</f>
        <v>0</v>
      </c>
      <c r="AV106" s="2" t="b">
        <f>AND(PARTNERS!$D110="Voluntary Sector / Charity partner",PARTNERS!$E110="Existing partner")</f>
        <v>0</v>
      </c>
      <c r="AW106" s="2" t="b">
        <f>AND(PARTNERS!$D110="Education partner",PARTNERS!$E110="Existing partner")</f>
        <v>0</v>
      </c>
      <c r="AX106" s="2" t="b">
        <f>AND(PARTNERS!$D110="Other",PARTNERS!$E110="Existing partner")</f>
        <v>0</v>
      </c>
    </row>
    <row r="107" spans="20:50">
      <c r="T107" s="2" t="b">
        <f>AND(LEFT('EVENT DELIVERY'!B112,2)="HU",OR(LEN('EVENT DELIVERY'!B112)=6,AND(LEN('EVENT DELIVERY'!B112)=7,MID('EVENT DELIVERY'!B112,4,1)=" ")))</f>
        <v>0</v>
      </c>
      <c r="U107" s="2" t="b">
        <f>AND(LEFT('PROJECT DELIVERY TEAM'!B112,2)="HU",OR(LEN('PROJECT DELIVERY TEAM'!B112)=6,AND(LEN('PROJECT DELIVERY TEAM'!B112)=7,MID('PROJECT DELIVERY TEAM'!B112,4,1)=" ")))</f>
        <v>0</v>
      </c>
      <c r="V107" s="2" t="b">
        <f>AND(LEFT('AUDIENCES &amp; PART... - BY TYPE'!B112,2)="HU",OR(LEN('AUDIENCES &amp; PART... - BY TYPE'!B112)=6,AND(LEN('AUDIENCES &amp; PART... - BY TYPE'!B112)=7,MID('AUDIENCES &amp; PART... - BY TYPE'!B112,4,1)=" ")))</f>
        <v>0</v>
      </c>
      <c r="W107" s="2" t="b">
        <f>AND(LEFT(PARTNERS!B111,2)="HU",OR(LEN(PARTNERS!B111)=6,AND(LEN(PARTNERS!B111)=7,MID(PARTNERS!B111,4,1)=" ")),PARTNERS!E111="New partner")</f>
        <v>0</v>
      </c>
      <c r="X107" s="2" t="b">
        <f>AND(LEFT(PARTNERS!B111,2)="HU",OR(LEN(PARTNERS!B111)=6,AND(LEN(PARTNERS!B111)=7,MID(PARTNERS!B111,4,1)=" ")),PARTNERS!E111="Existing partner")</f>
        <v>0</v>
      </c>
      <c r="Y107" s="2" t="b">
        <f>AND(NOT(AND(LEFT(PARTNERS!B111,2)="HU",OR(LEN(PARTNERS!B111)=6,AND(LEN(PARTNERS!B111)=7,MID(PARTNERS!B111,4,1)=" ")))),PARTNERS!E111="New partner")</f>
        <v>0</v>
      </c>
      <c r="Z107" s="2" t="b">
        <f>AND(NOT(AND(LEFT(PARTNERS!B111,2)="HU",OR(LEN(PARTNERS!B111)=6,AND(LEN(PARTNERS!B111)=7,MID(PARTNERS!B111,4,1)=" ")))),PARTNERS!E111="Existing partner")</f>
        <v>0</v>
      </c>
      <c r="AA107" s="2" t="b">
        <f>AND(PARTNERS!$C111="Hull",PARTNERS!$E111="New partner")</f>
        <v>0</v>
      </c>
      <c r="AB107" s="2" t="b">
        <f>AND(PARTNERS!$C111="East Riding of Yorkshire",PARTNERS!$E111="New partner")</f>
        <v>0</v>
      </c>
      <c r="AC107" s="2" t="b">
        <f>AND(PARTNERS!$C111="Elsewhere in Yorkshire &amp; Humber",PARTNERS!$E111="New partner")</f>
        <v>0</v>
      </c>
      <c r="AD107" s="2" t="b">
        <f>AND(PARTNERS!$C111="Elsewhere in the UK",PARTNERS!$E111="New partner")</f>
        <v>0</v>
      </c>
      <c r="AE107" s="2" t="b">
        <f>AND(PARTNERS!$C111="Outside UK",PARTNERS!$E111="New partner")</f>
        <v>0</v>
      </c>
      <c r="AF107" s="2" t="b">
        <f>AND(PARTNERS!$C111="Hull",PARTNERS!$E111="Existing partner")</f>
        <v>0</v>
      </c>
      <c r="AG107" s="2" t="b">
        <f>AND(PARTNERS!$C111="East Riding of Yorkshire",PARTNERS!$E111="Existing partner")</f>
        <v>0</v>
      </c>
      <c r="AH107" s="2" t="b">
        <f>AND(PARTNERS!$C111="Elsewhere in Yorkshire &amp; Humber",PARTNERS!$E111="Existing partner")</f>
        <v>0</v>
      </c>
      <c r="AI107" s="2" t="b">
        <f>AND(PARTNERS!$C111="Elsewhere in the UK",PARTNERS!$E111="Existing partner")</f>
        <v>0</v>
      </c>
      <c r="AJ107" s="2" t="b">
        <f>AND(PARTNERS!$C111="Outside UK",PARTNERS!$E111="Existing partner")</f>
        <v>0</v>
      </c>
      <c r="AK107" s="2" t="b">
        <f>AND(PARTNERS!$D111="Artistic partner",PARTNERS!$E111="New partner")</f>
        <v>0</v>
      </c>
      <c r="AL107" s="2" t="b">
        <f>AND(PARTNERS!$D111="Heritage partner",PARTNERS!$E111="New partner")</f>
        <v>0</v>
      </c>
      <c r="AM107" s="2" t="b">
        <f>AND(PARTNERS!$D111="Funder",PARTNERS!$E111="New partner")</f>
        <v>0</v>
      </c>
      <c r="AN107" s="2" t="b">
        <f>AND(PARTNERS!$D111="Public Service partner",PARTNERS!$E111="New partner")</f>
        <v>0</v>
      </c>
      <c r="AO107" s="2" t="b">
        <f>AND(PARTNERS!$D111="Voluntary Sector / Charity partner",PARTNERS!$E111="New partner")</f>
        <v>0</v>
      </c>
      <c r="AP107" s="2" t="b">
        <f>AND(PARTNERS!$D111="Education partner",PARTNERS!$E111="New partner")</f>
        <v>0</v>
      </c>
      <c r="AQ107" s="2" t="b">
        <f>AND(PARTNERS!$D111="Other",PARTNERS!$E111="New partner")</f>
        <v>0</v>
      </c>
      <c r="AR107" s="2" t="b">
        <f>AND(PARTNERS!$D111="Artistic partner",PARTNERS!$E111="Existing partner")</f>
        <v>0</v>
      </c>
      <c r="AS107" s="2" t="b">
        <f>AND(PARTNERS!$D111="Heritage partner",PARTNERS!$E111="Existing partner")</f>
        <v>0</v>
      </c>
      <c r="AT107" s="2" t="b">
        <f>AND(PARTNERS!$D111="Funder",PARTNERS!$E111="Existing partner")</f>
        <v>0</v>
      </c>
      <c r="AU107" s="2" t="b">
        <f>AND(PARTNERS!$D111="Public Service partner",PARTNERS!$E111="Existing partner")</f>
        <v>0</v>
      </c>
      <c r="AV107" s="2" t="b">
        <f>AND(PARTNERS!$D111="Voluntary Sector / Charity partner",PARTNERS!$E111="Existing partner")</f>
        <v>0</v>
      </c>
      <c r="AW107" s="2" t="b">
        <f>AND(PARTNERS!$D111="Education partner",PARTNERS!$E111="Existing partner")</f>
        <v>0</v>
      </c>
      <c r="AX107" s="2" t="b">
        <f>AND(PARTNERS!$D111="Other",PARTNERS!$E111="Existing partner")</f>
        <v>0</v>
      </c>
    </row>
    <row r="108" spans="20:50">
      <c r="T108" s="2" t="b">
        <f>AND(LEFT('EVENT DELIVERY'!B113,2)="HU",OR(LEN('EVENT DELIVERY'!B113)=6,AND(LEN('EVENT DELIVERY'!B113)=7,MID('EVENT DELIVERY'!B113,4,1)=" ")))</f>
        <v>0</v>
      </c>
      <c r="U108" s="2" t="b">
        <f>AND(LEFT('PROJECT DELIVERY TEAM'!B113,2)="HU",OR(LEN('PROJECT DELIVERY TEAM'!B113)=6,AND(LEN('PROJECT DELIVERY TEAM'!B113)=7,MID('PROJECT DELIVERY TEAM'!B113,4,1)=" ")))</f>
        <v>0</v>
      </c>
      <c r="V108" s="2" t="b">
        <f>AND(LEFT('AUDIENCES &amp; PART... - BY TYPE'!B113,2)="HU",OR(LEN('AUDIENCES &amp; PART... - BY TYPE'!B113)=6,AND(LEN('AUDIENCES &amp; PART... - BY TYPE'!B113)=7,MID('AUDIENCES &amp; PART... - BY TYPE'!B113,4,1)=" ")))</f>
        <v>0</v>
      </c>
      <c r="W108" s="2" t="b">
        <f>AND(LEFT(PARTNERS!B112,2)="HU",OR(LEN(PARTNERS!B112)=6,AND(LEN(PARTNERS!B112)=7,MID(PARTNERS!B112,4,1)=" ")),PARTNERS!E112="New partner")</f>
        <v>0</v>
      </c>
      <c r="X108" s="2" t="b">
        <f>AND(LEFT(PARTNERS!B112,2)="HU",OR(LEN(PARTNERS!B112)=6,AND(LEN(PARTNERS!B112)=7,MID(PARTNERS!B112,4,1)=" ")),PARTNERS!E112="Existing partner")</f>
        <v>0</v>
      </c>
      <c r="Y108" s="2" t="b">
        <f>AND(NOT(AND(LEFT(PARTNERS!B112,2)="HU",OR(LEN(PARTNERS!B112)=6,AND(LEN(PARTNERS!B112)=7,MID(PARTNERS!B112,4,1)=" ")))),PARTNERS!E112="New partner")</f>
        <v>0</v>
      </c>
      <c r="Z108" s="2" t="b">
        <f>AND(NOT(AND(LEFT(PARTNERS!B112,2)="HU",OR(LEN(PARTNERS!B112)=6,AND(LEN(PARTNERS!B112)=7,MID(PARTNERS!B112,4,1)=" ")))),PARTNERS!E112="Existing partner")</f>
        <v>0</v>
      </c>
      <c r="AA108" s="2" t="b">
        <f>AND(PARTNERS!$C112="Hull",PARTNERS!$E112="New partner")</f>
        <v>0</v>
      </c>
      <c r="AB108" s="2" t="b">
        <f>AND(PARTNERS!$C112="East Riding of Yorkshire",PARTNERS!$E112="New partner")</f>
        <v>0</v>
      </c>
      <c r="AC108" s="2" t="b">
        <f>AND(PARTNERS!$C112="Elsewhere in Yorkshire &amp; Humber",PARTNERS!$E112="New partner")</f>
        <v>0</v>
      </c>
      <c r="AD108" s="2" t="b">
        <f>AND(PARTNERS!$C112="Elsewhere in the UK",PARTNERS!$E112="New partner")</f>
        <v>0</v>
      </c>
      <c r="AE108" s="2" t="b">
        <f>AND(PARTNERS!$C112="Outside UK",PARTNERS!$E112="New partner")</f>
        <v>0</v>
      </c>
      <c r="AF108" s="2" t="b">
        <f>AND(PARTNERS!$C112="Hull",PARTNERS!$E112="Existing partner")</f>
        <v>0</v>
      </c>
      <c r="AG108" s="2" t="b">
        <f>AND(PARTNERS!$C112="East Riding of Yorkshire",PARTNERS!$E112="Existing partner")</f>
        <v>0</v>
      </c>
      <c r="AH108" s="2" t="b">
        <f>AND(PARTNERS!$C112="Elsewhere in Yorkshire &amp; Humber",PARTNERS!$E112="Existing partner")</f>
        <v>0</v>
      </c>
      <c r="AI108" s="2" t="b">
        <f>AND(PARTNERS!$C112="Elsewhere in the UK",PARTNERS!$E112="Existing partner")</f>
        <v>0</v>
      </c>
      <c r="AJ108" s="2" t="b">
        <f>AND(PARTNERS!$C112="Outside UK",PARTNERS!$E112="Existing partner")</f>
        <v>0</v>
      </c>
      <c r="AK108" s="2" t="b">
        <f>AND(PARTNERS!$D112="Artistic partner",PARTNERS!$E112="New partner")</f>
        <v>0</v>
      </c>
      <c r="AL108" s="2" t="b">
        <f>AND(PARTNERS!$D112="Heritage partner",PARTNERS!$E112="New partner")</f>
        <v>0</v>
      </c>
      <c r="AM108" s="2" t="b">
        <f>AND(PARTNERS!$D112="Funder",PARTNERS!$E112="New partner")</f>
        <v>0</v>
      </c>
      <c r="AN108" s="2" t="b">
        <f>AND(PARTNERS!$D112="Public Service partner",PARTNERS!$E112="New partner")</f>
        <v>0</v>
      </c>
      <c r="AO108" s="2" t="b">
        <f>AND(PARTNERS!$D112="Voluntary Sector / Charity partner",PARTNERS!$E112="New partner")</f>
        <v>0</v>
      </c>
      <c r="AP108" s="2" t="b">
        <f>AND(PARTNERS!$D112="Education partner",PARTNERS!$E112="New partner")</f>
        <v>0</v>
      </c>
      <c r="AQ108" s="2" t="b">
        <f>AND(PARTNERS!$D112="Other",PARTNERS!$E112="New partner")</f>
        <v>0</v>
      </c>
      <c r="AR108" s="2" t="b">
        <f>AND(PARTNERS!$D112="Artistic partner",PARTNERS!$E112="Existing partner")</f>
        <v>0</v>
      </c>
      <c r="AS108" s="2" t="b">
        <f>AND(PARTNERS!$D112="Heritage partner",PARTNERS!$E112="Existing partner")</f>
        <v>0</v>
      </c>
      <c r="AT108" s="2" t="b">
        <f>AND(PARTNERS!$D112="Funder",PARTNERS!$E112="Existing partner")</f>
        <v>0</v>
      </c>
      <c r="AU108" s="2" t="b">
        <f>AND(PARTNERS!$D112="Public Service partner",PARTNERS!$E112="Existing partner")</f>
        <v>0</v>
      </c>
      <c r="AV108" s="2" t="b">
        <f>AND(PARTNERS!$D112="Voluntary Sector / Charity partner",PARTNERS!$E112="Existing partner")</f>
        <v>0</v>
      </c>
      <c r="AW108" s="2" t="b">
        <f>AND(PARTNERS!$D112="Education partner",PARTNERS!$E112="Existing partner")</f>
        <v>0</v>
      </c>
      <c r="AX108" s="2" t="b">
        <f>AND(PARTNERS!$D112="Other",PARTNERS!$E112="Existing partner")</f>
        <v>0</v>
      </c>
    </row>
    <row r="109" spans="20:50">
      <c r="T109" s="2" t="b">
        <f>AND(LEFT('EVENT DELIVERY'!B114,2)="HU",OR(LEN('EVENT DELIVERY'!B114)=6,AND(LEN('EVENT DELIVERY'!B114)=7,MID('EVENT DELIVERY'!B114,4,1)=" ")))</f>
        <v>0</v>
      </c>
      <c r="U109" s="2" t="b">
        <f>AND(LEFT('PROJECT DELIVERY TEAM'!B114,2)="HU",OR(LEN('PROJECT DELIVERY TEAM'!B114)=6,AND(LEN('PROJECT DELIVERY TEAM'!B114)=7,MID('PROJECT DELIVERY TEAM'!B114,4,1)=" ")))</f>
        <v>0</v>
      </c>
      <c r="V109" s="2" t="b">
        <f>AND(LEFT('AUDIENCES &amp; PART... - BY TYPE'!B114,2)="HU",OR(LEN('AUDIENCES &amp; PART... - BY TYPE'!B114)=6,AND(LEN('AUDIENCES &amp; PART... - BY TYPE'!B114)=7,MID('AUDIENCES &amp; PART... - BY TYPE'!B114,4,1)=" ")))</f>
        <v>0</v>
      </c>
      <c r="W109" s="2" t="b">
        <f>AND(LEFT(PARTNERS!B113,2)="HU",OR(LEN(PARTNERS!B113)=6,AND(LEN(PARTNERS!B113)=7,MID(PARTNERS!B113,4,1)=" ")),PARTNERS!E113="New partner")</f>
        <v>0</v>
      </c>
      <c r="X109" s="2" t="b">
        <f>AND(LEFT(PARTNERS!B113,2)="HU",OR(LEN(PARTNERS!B113)=6,AND(LEN(PARTNERS!B113)=7,MID(PARTNERS!B113,4,1)=" ")),PARTNERS!E113="Existing partner")</f>
        <v>0</v>
      </c>
      <c r="Y109" s="2" t="b">
        <f>AND(NOT(AND(LEFT(PARTNERS!B113,2)="HU",OR(LEN(PARTNERS!B113)=6,AND(LEN(PARTNERS!B113)=7,MID(PARTNERS!B113,4,1)=" ")))),PARTNERS!E113="New partner")</f>
        <v>0</v>
      </c>
      <c r="Z109" s="2" t="b">
        <f>AND(NOT(AND(LEFT(PARTNERS!B113,2)="HU",OR(LEN(PARTNERS!B113)=6,AND(LEN(PARTNERS!B113)=7,MID(PARTNERS!B113,4,1)=" ")))),PARTNERS!E113="Existing partner")</f>
        <v>0</v>
      </c>
      <c r="AA109" s="2" t="b">
        <f>AND(PARTNERS!$C113="Hull",PARTNERS!$E113="New partner")</f>
        <v>0</v>
      </c>
      <c r="AB109" s="2" t="b">
        <f>AND(PARTNERS!$C113="East Riding of Yorkshire",PARTNERS!$E113="New partner")</f>
        <v>0</v>
      </c>
      <c r="AC109" s="2" t="b">
        <f>AND(PARTNERS!$C113="Elsewhere in Yorkshire &amp; Humber",PARTNERS!$E113="New partner")</f>
        <v>0</v>
      </c>
      <c r="AD109" s="2" t="b">
        <f>AND(PARTNERS!$C113="Elsewhere in the UK",PARTNERS!$E113="New partner")</f>
        <v>0</v>
      </c>
      <c r="AE109" s="2" t="b">
        <f>AND(PARTNERS!$C113="Outside UK",PARTNERS!$E113="New partner")</f>
        <v>0</v>
      </c>
      <c r="AF109" s="2" t="b">
        <f>AND(PARTNERS!$C113="Hull",PARTNERS!$E113="Existing partner")</f>
        <v>0</v>
      </c>
      <c r="AG109" s="2" t="b">
        <f>AND(PARTNERS!$C113="East Riding of Yorkshire",PARTNERS!$E113="Existing partner")</f>
        <v>0</v>
      </c>
      <c r="AH109" s="2" t="b">
        <f>AND(PARTNERS!$C113="Elsewhere in Yorkshire &amp; Humber",PARTNERS!$E113="Existing partner")</f>
        <v>0</v>
      </c>
      <c r="AI109" s="2" t="b">
        <f>AND(PARTNERS!$C113="Elsewhere in the UK",PARTNERS!$E113="Existing partner")</f>
        <v>0</v>
      </c>
      <c r="AJ109" s="2" t="b">
        <f>AND(PARTNERS!$C113="Outside UK",PARTNERS!$E113="Existing partner")</f>
        <v>0</v>
      </c>
      <c r="AK109" s="2" t="b">
        <f>AND(PARTNERS!$D113="Artistic partner",PARTNERS!$E113="New partner")</f>
        <v>0</v>
      </c>
      <c r="AL109" s="2" t="b">
        <f>AND(PARTNERS!$D113="Heritage partner",PARTNERS!$E113="New partner")</f>
        <v>0</v>
      </c>
      <c r="AM109" s="2" t="b">
        <f>AND(PARTNERS!$D113="Funder",PARTNERS!$E113="New partner")</f>
        <v>0</v>
      </c>
      <c r="AN109" s="2" t="b">
        <f>AND(PARTNERS!$D113="Public Service partner",PARTNERS!$E113="New partner")</f>
        <v>0</v>
      </c>
      <c r="AO109" s="2" t="b">
        <f>AND(PARTNERS!$D113="Voluntary Sector / Charity partner",PARTNERS!$E113="New partner")</f>
        <v>0</v>
      </c>
      <c r="AP109" s="2" t="b">
        <f>AND(PARTNERS!$D113="Education partner",PARTNERS!$E113="New partner")</f>
        <v>0</v>
      </c>
      <c r="AQ109" s="2" t="b">
        <f>AND(PARTNERS!$D113="Other",PARTNERS!$E113="New partner")</f>
        <v>0</v>
      </c>
      <c r="AR109" s="2" t="b">
        <f>AND(PARTNERS!$D113="Artistic partner",PARTNERS!$E113="Existing partner")</f>
        <v>0</v>
      </c>
      <c r="AS109" s="2" t="b">
        <f>AND(PARTNERS!$D113="Heritage partner",PARTNERS!$E113="Existing partner")</f>
        <v>0</v>
      </c>
      <c r="AT109" s="2" t="b">
        <f>AND(PARTNERS!$D113="Funder",PARTNERS!$E113="Existing partner")</f>
        <v>0</v>
      </c>
      <c r="AU109" s="2" t="b">
        <f>AND(PARTNERS!$D113="Public Service partner",PARTNERS!$E113="Existing partner")</f>
        <v>0</v>
      </c>
      <c r="AV109" s="2" t="b">
        <f>AND(PARTNERS!$D113="Voluntary Sector / Charity partner",PARTNERS!$E113="Existing partner")</f>
        <v>0</v>
      </c>
      <c r="AW109" s="2" t="b">
        <f>AND(PARTNERS!$D113="Education partner",PARTNERS!$E113="Existing partner")</f>
        <v>0</v>
      </c>
      <c r="AX109" s="2" t="b">
        <f>AND(PARTNERS!$D113="Other",PARTNERS!$E113="Existing partner")</f>
        <v>0</v>
      </c>
    </row>
    <row r="110" spans="20:50">
      <c r="T110" s="2" t="b">
        <f>AND(LEFT('EVENT DELIVERY'!B115,2)="HU",OR(LEN('EVENT DELIVERY'!B115)=6,AND(LEN('EVENT DELIVERY'!B115)=7,MID('EVENT DELIVERY'!B115,4,1)=" ")))</f>
        <v>0</v>
      </c>
      <c r="U110" s="2" t="b">
        <f>AND(LEFT('PROJECT DELIVERY TEAM'!B115,2)="HU",OR(LEN('PROJECT DELIVERY TEAM'!B115)=6,AND(LEN('PROJECT DELIVERY TEAM'!B115)=7,MID('PROJECT DELIVERY TEAM'!B115,4,1)=" ")))</f>
        <v>0</v>
      </c>
      <c r="V110" s="2" t="b">
        <f>AND(LEFT('AUDIENCES &amp; PART... - BY TYPE'!B115,2)="HU",OR(LEN('AUDIENCES &amp; PART... - BY TYPE'!B115)=6,AND(LEN('AUDIENCES &amp; PART... - BY TYPE'!B115)=7,MID('AUDIENCES &amp; PART... - BY TYPE'!B115,4,1)=" ")))</f>
        <v>0</v>
      </c>
      <c r="W110" s="2" t="b">
        <f>AND(LEFT(PARTNERS!B114,2)="HU",OR(LEN(PARTNERS!B114)=6,AND(LEN(PARTNERS!B114)=7,MID(PARTNERS!B114,4,1)=" ")),PARTNERS!E114="New partner")</f>
        <v>0</v>
      </c>
      <c r="X110" s="2" t="b">
        <f>AND(LEFT(PARTNERS!B114,2)="HU",OR(LEN(PARTNERS!B114)=6,AND(LEN(PARTNERS!B114)=7,MID(PARTNERS!B114,4,1)=" ")),PARTNERS!E114="Existing partner")</f>
        <v>0</v>
      </c>
      <c r="Y110" s="2" t="b">
        <f>AND(NOT(AND(LEFT(PARTNERS!B114,2)="HU",OR(LEN(PARTNERS!B114)=6,AND(LEN(PARTNERS!B114)=7,MID(PARTNERS!B114,4,1)=" ")))),PARTNERS!E114="New partner")</f>
        <v>0</v>
      </c>
      <c r="Z110" s="2" t="b">
        <f>AND(NOT(AND(LEFT(PARTNERS!B114,2)="HU",OR(LEN(PARTNERS!B114)=6,AND(LEN(PARTNERS!B114)=7,MID(PARTNERS!B114,4,1)=" ")))),PARTNERS!E114="Existing partner")</f>
        <v>0</v>
      </c>
      <c r="AA110" s="2" t="b">
        <f>AND(PARTNERS!$C114="Hull",PARTNERS!$E114="New partner")</f>
        <v>0</v>
      </c>
      <c r="AB110" s="2" t="b">
        <f>AND(PARTNERS!$C114="East Riding of Yorkshire",PARTNERS!$E114="New partner")</f>
        <v>0</v>
      </c>
      <c r="AC110" s="2" t="b">
        <f>AND(PARTNERS!$C114="Elsewhere in Yorkshire &amp; Humber",PARTNERS!$E114="New partner")</f>
        <v>0</v>
      </c>
      <c r="AD110" s="2" t="b">
        <f>AND(PARTNERS!$C114="Elsewhere in the UK",PARTNERS!$E114="New partner")</f>
        <v>0</v>
      </c>
      <c r="AE110" s="2" t="b">
        <f>AND(PARTNERS!$C114="Outside UK",PARTNERS!$E114="New partner")</f>
        <v>0</v>
      </c>
      <c r="AF110" s="2" t="b">
        <f>AND(PARTNERS!$C114="Hull",PARTNERS!$E114="Existing partner")</f>
        <v>0</v>
      </c>
      <c r="AG110" s="2" t="b">
        <f>AND(PARTNERS!$C114="East Riding of Yorkshire",PARTNERS!$E114="Existing partner")</f>
        <v>0</v>
      </c>
      <c r="AH110" s="2" t="b">
        <f>AND(PARTNERS!$C114="Elsewhere in Yorkshire &amp; Humber",PARTNERS!$E114="Existing partner")</f>
        <v>0</v>
      </c>
      <c r="AI110" s="2" t="b">
        <f>AND(PARTNERS!$C114="Elsewhere in the UK",PARTNERS!$E114="Existing partner")</f>
        <v>0</v>
      </c>
      <c r="AJ110" s="2" t="b">
        <f>AND(PARTNERS!$C114="Outside UK",PARTNERS!$E114="Existing partner")</f>
        <v>0</v>
      </c>
      <c r="AK110" s="2" t="b">
        <f>AND(PARTNERS!$D114="Artistic partner",PARTNERS!$E114="New partner")</f>
        <v>0</v>
      </c>
      <c r="AL110" s="2" t="b">
        <f>AND(PARTNERS!$D114="Heritage partner",PARTNERS!$E114="New partner")</f>
        <v>0</v>
      </c>
      <c r="AM110" s="2" t="b">
        <f>AND(PARTNERS!$D114="Funder",PARTNERS!$E114="New partner")</f>
        <v>0</v>
      </c>
      <c r="AN110" s="2" t="b">
        <f>AND(PARTNERS!$D114="Public Service partner",PARTNERS!$E114="New partner")</f>
        <v>0</v>
      </c>
      <c r="AO110" s="2" t="b">
        <f>AND(PARTNERS!$D114="Voluntary Sector / Charity partner",PARTNERS!$E114="New partner")</f>
        <v>0</v>
      </c>
      <c r="AP110" s="2" t="b">
        <f>AND(PARTNERS!$D114="Education partner",PARTNERS!$E114="New partner")</f>
        <v>0</v>
      </c>
      <c r="AQ110" s="2" t="b">
        <f>AND(PARTNERS!$D114="Other",PARTNERS!$E114="New partner")</f>
        <v>0</v>
      </c>
      <c r="AR110" s="2" t="b">
        <f>AND(PARTNERS!$D114="Artistic partner",PARTNERS!$E114="Existing partner")</f>
        <v>0</v>
      </c>
      <c r="AS110" s="2" t="b">
        <f>AND(PARTNERS!$D114="Heritage partner",PARTNERS!$E114="Existing partner")</f>
        <v>0</v>
      </c>
      <c r="AT110" s="2" t="b">
        <f>AND(PARTNERS!$D114="Funder",PARTNERS!$E114="Existing partner")</f>
        <v>0</v>
      </c>
      <c r="AU110" s="2" t="b">
        <f>AND(PARTNERS!$D114="Public Service partner",PARTNERS!$E114="Existing partner")</f>
        <v>0</v>
      </c>
      <c r="AV110" s="2" t="b">
        <f>AND(PARTNERS!$D114="Voluntary Sector / Charity partner",PARTNERS!$E114="Existing partner")</f>
        <v>0</v>
      </c>
      <c r="AW110" s="2" t="b">
        <f>AND(PARTNERS!$D114="Education partner",PARTNERS!$E114="Existing partner")</f>
        <v>0</v>
      </c>
      <c r="AX110" s="2" t="b">
        <f>AND(PARTNERS!$D114="Other",PARTNERS!$E114="Existing partner")</f>
        <v>0</v>
      </c>
    </row>
    <row r="111" spans="20:50">
      <c r="T111" s="2" t="b">
        <f>AND(LEFT('EVENT DELIVERY'!B116,2)="HU",OR(LEN('EVENT DELIVERY'!B116)=6,AND(LEN('EVENT DELIVERY'!B116)=7,MID('EVENT DELIVERY'!B116,4,1)=" ")))</f>
        <v>0</v>
      </c>
      <c r="U111" s="2" t="b">
        <f>AND(LEFT('PROJECT DELIVERY TEAM'!B116,2)="HU",OR(LEN('PROJECT DELIVERY TEAM'!B116)=6,AND(LEN('PROJECT DELIVERY TEAM'!B116)=7,MID('PROJECT DELIVERY TEAM'!B116,4,1)=" ")))</f>
        <v>0</v>
      </c>
      <c r="V111" s="2" t="b">
        <f>AND(LEFT('AUDIENCES &amp; PART... - BY TYPE'!B116,2)="HU",OR(LEN('AUDIENCES &amp; PART... - BY TYPE'!B116)=6,AND(LEN('AUDIENCES &amp; PART... - BY TYPE'!B116)=7,MID('AUDIENCES &amp; PART... - BY TYPE'!B116,4,1)=" ")))</f>
        <v>0</v>
      </c>
      <c r="W111" s="2" t="b">
        <f>AND(LEFT(PARTNERS!B115,2)="HU",OR(LEN(PARTNERS!B115)=6,AND(LEN(PARTNERS!B115)=7,MID(PARTNERS!B115,4,1)=" ")),PARTNERS!E115="New partner")</f>
        <v>0</v>
      </c>
      <c r="X111" s="2" t="b">
        <f>AND(LEFT(PARTNERS!B115,2)="HU",OR(LEN(PARTNERS!B115)=6,AND(LEN(PARTNERS!B115)=7,MID(PARTNERS!B115,4,1)=" ")),PARTNERS!E115="Existing partner")</f>
        <v>0</v>
      </c>
      <c r="Y111" s="2" t="b">
        <f>AND(NOT(AND(LEFT(PARTNERS!B115,2)="HU",OR(LEN(PARTNERS!B115)=6,AND(LEN(PARTNERS!B115)=7,MID(PARTNERS!B115,4,1)=" ")))),PARTNERS!E115="New partner")</f>
        <v>0</v>
      </c>
      <c r="Z111" s="2" t="b">
        <f>AND(NOT(AND(LEFT(PARTNERS!B115,2)="HU",OR(LEN(PARTNERS!B115)=6,AND(LEN(PARTNERS!B115)=7,MID(PARTNERS!B115,4,1)=" ")))),PARTNERS!E115="Existing partner")</f>
        <v>0</v>
      </c>
      <c r="AA111" s="2" t="b">
        <f>AND(PARTNERS!$C115="Hull",PARTNERS!$E115="New partner")</f>
        <v>0</v>
      </c>
      <c r="AB111" s="2" t="b">
        <f>AND(PARTNERS!$C115="East Riding of Yorkshire",PARTNERS!$E115="New partner")</f>
        <v>0</v>
      </c>
      <c r="AC111" s="2" t="b">
        <f>AND(PARTNERS!$C115="Elsewhere in Yorkshire &amp; Humber",PARTNERS!$E115="New partner")</f>
        <v>0</v>
      </c>
      <c r="AD111" s="2" t="b">
        <f>AND(PARTNERS!$C115="Elsewhere in the UK",PARTNERS!$E115="New partner")</f>
        <v>0</v>
      </c>
      <c r="AE111" s="2" t="b">
        <f>AND(PARTNERS!$C115="Outside UK",PARTNERS!$E115="New partner")</f>
        <v>0</v>
      </c>
      <c r="AF111" s="2" t="b">
        <f>AND(PARTNERS!$C115="Hull",PARTNERS!$E115="Existing partner")</f>
        <v>0</v>
      </c>
      <c r="AG111" s="2" t="b">
        <f>AND(PARTNERS!$C115="East Riding of Yorkshire",PARTNERS!$E115="Existing partner")</f>
        <v>0</v>
      </c>
      <c r="AH111" s="2" t="b">
        <f>AND(PARTNERS!$C115="Elsewhere in Yorkshire &amp; Humber",PARTNERS!$E115="Existing partner")</f>
        <v>0</v>
      </c>
      <c r="AI111" s="2" t="b">
        <f>AND(PARTNERS!$C115="Elsewhere in the UK",PARTNERS!$E115="Existing partner")</f>
        <v>0</v>
      </c>
      <c r="AJ111" s="2" t="b">
        <f>AND(PARTNERS!$C115="Outside UK",PARTNERS!$E115="Existing partner")</f>
        <v>0</v>
      </c>
      <c r="AK111" s="2" t="b">
        <f>AND(PARTNERS!$D115="Artistic partner",PARTNERS!$E115="New partner")</f>
        <v>0</v>
      </c>
      <c r="AL111" s="2" t="b">
        <f>AND(PARTNERS!$D115="Heritage partner",PARTNERS!$E115="New partner")</f>
        <v>0</v>
      </c>
      <c r="AM111" s="2" t="b">
        <f>AND(PARTNERS!$D115="Funder",PARTNERS!$E115="New partner")</f>
        <v>0</v>
      </c>
      <c r="AN111" s="2" t="b">
        <f>AND(PARTNERS!$D115="Public Service partner",PARTNERS!$E115="New partner")</f>
        <v>0</v>
      </c>
      <c r="AO111" s="2" t="b">
        <f>AND(PARTNERS!$D115="Voluntary Sector / Charity partner",PARTNERS!$E115="New partner")</f>
        <v>0</v>
      </c>
      <c r="AP111" s="2" t="b">
        <f>AND(PARTNERS!$D115="Education partner",PARTNERS!$E115="New partner")</f>
        <v>0</v>
      </c>
      <c r="AQ111" s="2" t="b">
        <f>AND(PARTNERS!$D115="Other",PARTNERS!$E115="New partner")</f>
        <v>0</v>
      </c>
      <c r="AR111" s="2" t="b">
        <f>AND(PARTNERS!$D115="Artistic partner",PARTNERS!$E115="Existing partner")</f>
        <v>0</v>
      </c>
      <c r="AS111" s="2" t="b">
        <f>AND(PARTNERS!$D115="Heritage partner",PARTNERS!$E115="Existing partner")</f>
        <v>0</v>
      </c>
      <c r="AT111" s="2" t="b">
        <f>AND(PARTNERS!$D115="Funder",PARTNERS!$E115="Existing partner")</f>
        <v>0</v>
      </c>
      <c r="AU111" s="2" t="b">
        <f>AND(PARTNERS!$D115="Public Service partner",PARTNERS!$E115="Existing partner")</f>
        <v>0</v>
      </c>
      <c r="AV111" s="2" t="b">
        <f>AND(PARTNERS!$D115="Voluntary Sector / Charity partner",PARTNERS!$E115="Existing partner")</f>
        <v>0</v>
      </c>
      <c r="AW111" s="2" t="b">
        <f>AND(PARTNERS!$D115="Education partner",PARTNERS!$E115="Existing partner")</f>
        <v>0</v>
      </c>
      <c r="AX111" s="2" t="b">
        <f>AND(PARTNERS!$D115="Other",PARTNERS!$E115="Existing partner")</f>
        <v>0</v>
      </c>
    </row>
    <row r="112" spans="20:50">
      <c r="T112" s="2" t="b">
        <f>AND(LEFT('EVENT DELIVERY'!B117,2)="HU",OR(LEN('EVENT DELIVERY'!B117)=6,AND(LEN('EVENT DELIVERY'!B117)=7,MID('EVENT DELIVERY'!B117,4,1)=" ")))</f>
        <v>0</v>
      </c>
      <c r="U112" s="2" t="b">
        <f>AND(LEFT('PROJECT DELIVERY TEAM'!B117,2)="HU",OR(LEN('PROJECT DELIVERY TEAM'!B117)=6,AND(LEN('PROJECT DELIVERY TEAM'!B117)=7,MID('PROJECT DELIVERY TEAM'!B117,4,1)=" ")))</f>
        <v>0</v>
      </c>
      <c r="V112" s="2" t="b">
        <f>AND(LEFT('AUDIENCES &amp; PART... - BY TYPE'!B117,2)="HU",OR(LEN('AUDIENCES &amp; PART... - BY TYPE'!B117)=6,AND(LEN('AUDIENCES &amp; PART... - BY TYPE'!B117)=7,MID('AUDIENCES &amp; PART... - BY TYPE'!B117,4,1)=" ")))</f>
        <v>0</v>
      </c>
      <c r="W112" s="2" t="b">
        <f>AND(LEFT(PARTNERS!B116,2)="HU",OR(LEN(PARTNERS!B116)=6,AND(LEN(PARTNERS!B116)=7,MID(PARTNERS!B116,4,1)=" ")),PARTNERS!E116="New partner")</f>
        <v>0</v>
      </c>
      <c r="X112" s="2" t="b">
        <f>AND(LEFT(PARTNERS!B116,2)="HU",OR(LEN(PARTNERS!B116)=6,AND(LEN(PARTNERS!B116)=7,MID(PARTNERS!B116,4,1)=" ")),PARTNERS!E116="Existing partner")</f>
        <v>0</v>
      </c>
      <c r="Y112" s="2" t="b">
        <f>AND(NOT(AND(LEFT(PARTNERS!B116,2)="HU",OR(LEN(PARTNERS!B116)=6,AND(LEN(PARTNERS!B116)=7,MID(PARTNERS!B116,4,1)=" ")))),PARTNERS!E116="New partner")</f>
        <v>0</v>
      </c>
      <c r="Z112" s="2" t="b">
        <f>AND(NOT(AND(LEFT(PARTNERS!B116,2)="HU",OR(LEN(PARTNERS!B116)=6,AND(LEN(PARTNERS!B116)=7,MID(PARTNERS!B116,4,1)=" ")))),PARTNERS!E116="Existing partner")</f>
        <v>0</v>
      </c>
      <c r="AA112" s="2" t="b">
        <f>AND(PARTNERS!$C116="Hull",PARTNERS!$E116="New partner")</f>
        <v>0</v>
      </c>
      <c r="AB112" s="2" t="b">
        <f>AND(PARTNERS!$C116="East Riding of Yorkshire",PARTNERS!$E116="New partner")</f>
        <v>0</v>
      </c>
      <c r="AC112" s="2" t="b">
        <f>AND(PARTNERS!$C116="Elsewhere in Yorkshire &amp; Humber",PARTNERS!$E116="New partner")</f>
        <v>0</v>
      </c>
      <c r="AD112" s="2" t="b">
        <f>AND(PARTNERS!$C116="Elsewhere in the UK",PARTNERS!$E116="New partner")</f>
        <v>0</v>
      </c>
      <c r="AE112" s="2" t="b">
        <f>AND(PARTNERS!$C116="Outside UK",PARTNERS!$E116="New partner")</f>
        <v>0</v>
      </c>
      <c r="AF112" s="2" t="b">
        <f>AND(PARTNERS!$C116="Hull",PARTNERS!$E116="Existing partner")</f>
        <v>0</v>
      </c>
      <c r="AG112" s="2" t="b">
        <f>AND(PARTNERS!$C116="East Riding of Yorkshire",PARTNERS!$E116="Existing partner")</f>
        <v>0</v>
      </c>
      <c r="AH112" s="2" t="b">
        <f>AND(PARTNERS!$C116="Elsewhere in Yorkshire &amp; Humber",PARTNERS!$E116="Existing partner")</f>
        <v>0</v>
      </c>
      <c r="AI112" s="2" t="b">
        <f>AND(PARTNERS!$C116="Elsewhere in the UK",PARTNERS!$E116="Existing partner")</f>
        <v>0</v>
      </c>
      <c r="AJ112" s="2" t="b">
        <f>AND(PARTNERS!$C116="Outside UK",PARTNERS!$E116="Existing partner")</f>
        <v>0</v>
      </c>
      <c r="AK112" s="2" t="b">
        <f>AND(PARTNERS!$D116="Artistic partner",PARTNERS!$E116="New partner")</f>
        <v>0</v>
      </c>
      <c r="AL112" s="2" t="b">
        <f>AND(PARTNERS!$D116="Heritage partner",PARTNERS!$E116="New partner")</f>
        <v>0</v>
      </c>
      <c r="AM112" s="2" t="b">
        <f>AND(PARTNERS!$D116="Funder",PARTNERS!$E116="New partner")</f>
        <v>0</v>
      </c>
      <c r="AN112" s="2" t="b">
        <f>AND(PARTNERS!$D116="Public Service partner",PARTNERS!$E116="New partner")</f>
        <v>0</v>
      </c>
      <c r="AO112" s="2" t="b">
        <f>AND(PARTNERS!$D116="Voluntary Sector / Charity partner",PARTNERS!$E116="New partner")</f>
        <v>0</v>
      </c>
      <c r="AP112" s="2" t="b">
        <f>AND(PARTNERS!$D116="Education partner",PARTNERS!$E116="New partner")</f>
        <v>0</v>
      </c>
      <c r="AQ112" s="2" t="b">
        <f>AND(PARTNERS!$D116="Other",PARTNERS!$E116="New partner")</f>
        <v>0</v>
      </c>
      <c r="AR112" s="2" t="b">
        <f>AND(PARTNERS!$D116="Artistic partner",PARTNERS!$E116="Existing partner")</f>
        <v>0</v>
      </c>
      <c r="AS112" s="2" t="b">
        <f>AND(PARTNERS!$D116="Heritage partner",PARTNERS!$E116="Existing partner")</f>
        <v>0</v>
      </c>
      <c r="AT112" s="2" t="b">
        <f>AND(PARTNERS!$D116="Funder",PARTNERS!$E116="Existing partner")</f>
        <v>0</v>
      </c>
      <c r="AU112" s="2" t="b">
        <f>AND(PARTNERS!$D116="Public Service partner",PARTNERS!$E116="Existing partner")</f>
        <v>0</v>
      </c>
      <c r="AV112" s="2" t="b">
        <f>AND(PARTNERS!$D116="Voluntary Sector / Charity partner",PARTNERS!$E116="Existing partner")</f>
        <v>0</v>
      </c>
      <c r="AW112" s="2" t="b">
        <f>AND(PARTNERS!$D116="Education partner",PARTNERS!$E116="Existing partner")</f>
        <v>0</v>
      </c>
      <c r="AX112" s="2" t="b">
        <f>AND(PARTNERS!$D116="Other",PARTNERS!$E116="Existing partner")</f>
        <v>0</v>
      </c>
    </row>
    <row r="113" spans="20:50">
      <c r="T113" s="2" t="b">
        <f>AND(LEFT('EVENT DELIVERY'!B118,2)="HU",OR(LEN('EVENT DELIVERY'!B118)=6,AND(LEN('EVENT DELIVERY'!B118)=7,MID('EVENT DELIVERY'!B118,4,1)=" ")))</f>
        <v>0</v>
      </c>
      <c r="U113" s="2" t="b">
        <f>AND(LEFT('PROJECT DELIVERY TEAM'!B118,2)="HU",OR(LEN('PROJECT DELIVERY TEAM'!B118)=6,AND(LEN('PROJECT DELIVERY TEAM'!B118)=7,MID('PROJECT DELIVERY TEAM'!B118,4,1)=" ")))</f>
        <v>0</v>
      </c>
      <c r="V113" s="2" t="b">
        <f>AND(LEFT('AUDIENCES &amp; PART... - BY TYPE'!B118,2)="HU",OR(LEN('AUDIENCES &amp; PART... - BY TYPE'!B118)=6,AND(LEN('AUDIENCES &amp; PART... - BY TYPE'!B118)=7,MID('AUDIENCES &amp; PART... - BY TYPE'!B118,4,1)=" ")))</f>
        <v>0</v>
      </c>
      <c r="W113" s="2" t="b">
        <f>AND(LEFT(PARTNERS!B117,2)="HU",OR(LEN(PARTNERS!B117)=6,AND(LEN(PARTNERS!B117)=7,MID(PARTNERS!B117,4,1)=" ")),PARTNERS!E117="New partner")</f>
        <v>0</v>
      </c>
      <c r="X113" s="2" t="b">
        <f>AND(LEFT(PARTNERS!B117,2)="HU",OR(LEN(PARTNERS!B117)=6,AND(LEN(PARTNERS!B117)=7,MID(PARTNERS!B117,4,1)=" ")),PARTNERS!E117="Existing partner")</f>
        <v>0</v>
      </c>
      <c r="Y113" s="2" t="b">
        <f>AND(NOT(AND(LEFT(PARTNERS!B117,2)="HU",OR(LEN(PARTNERS!B117)=6,AND(LEN(PARTNERS!B117)=7,MID(PARTNERS!B117,4,1)=" ")))),PARTNERS!E117="New partner")</f>
        <v>0</v>
      </c>
      <c r="Z113" s="2" t="b">
        <f>AND(NOT(AND(LEFT(PARTNERS!B117,2)="HU",OR(LEN(PARTNERS!B117)=6,AND(LEN(PARTNERS!B117)=7,MID(PARTNERS!B117,4,1)=" ")))),PARTNERS!E117="Existing partner")</f>
        <v>0</v>
      </c>
      <c r="AA113" s="2" t="b">
        <f>AND(PARTNERS!$C117="Hull",PARTNERS!$E117="New partner")</f>
        <v>0</v>
      </c>
      <c r="AB113" s="2" t="b">
        <f>AND(PARTNERS!$C117="East Riding of Yorkshire",PARTNERS!$E117="New partner")</f>
        <v>0</v>
      </c>
      <c r="AC113" s="2" t="b">
        <f>AND(PARTNERS!$C117="Elsewhere in Yorkshire &amp; Humber",PARTNERS!$E117="New partner")</f>
        <v>0</v>
      </c>
      <c r="AD113" s="2" t="b">
        <f>AND(PARTNERS!$C117="Elsewhere in the UK",PARTNERS!$E117="New partner")</f>
        <v>0</v>
      </c>
      <c r="AE113" s="2" t="b">
        <f>AND(PARTNERS!$C117="Outside UK",PARTNERS!$E117="New partner")</f>
        <v>0</v>
      </c>
      <c r="AF113" s="2" t="b">
        <f>AND(PARTNERS!$C117="Hull",PARTNERS!$E117="Existing partner")</f>
        <v>0</v>
      </c>
      <c r="AG113" s="2" t="b">
        <f>AND(PARTNERS!$C117="East Riding of Yorkshire",PARTNERS!$E117="Existing partner")</f>
        <v>0</v>
      </c>
      <c r="AH113" s="2" t="b">
        <f>AND(PARTNERS!$C117="Elsewhere in Yorkshire &amp; Humber",PARTNERS!$E117="Existing partner")</f>
        <v>0</v>
      </c>
      <c r="AI113" s="2" t="b">
        <f>AND(PARTNERS!$C117="Elsewhere in the UK",PARTNERS!$E117="Existing partner")</f>
        <v>0</v>
      </c>
      <c r="AJ113" s="2" t="b">
        <f>AND(PARTNERS!$C117="Outside UK",PARTNERS!$E117="Existing partner")</f>
        <v>0</v>
      </c>
      <c r="AK113" s="2" t="b">
        <f>AND(PARTNERS!$D117="Artistic partner",PARTNERS!$E117="New partner")</f>
        <v>0</v>
      </c>
      <c r="AL113" s="2" t="b">
        <f>AND(PARTNERS!$D117="Heritage partner",PARTNERS!$E117="New partner")</f>
        <v>0</v>
      </c>
      <c r="AM113" s="2" t="b">
        <f>AND(PARTNERS!$D117="Funder",PARTNERS!$E117="New partner")</f>
        <v>0</v>
      </c>
      <c r="AN113" s="2" t="b">
        <f>AND(PARTNERS!$D117="Public Service partner",PARTNERS!$E117="New partner")</f>
        <v>0</v>
      </c>
      <c r="AO113" s="2" t="b">
        <f>AND(PARTNERS!$D117="Voluntary Sector / Charity partner",PARTNERS!$E117="New partner")</f>
        <v>0</v>
      </c>
      <c r="AP113" s="2" t="b">
        <f>AND(PARTNERS!$D117="Education partner",PARTNERS!$E117="New partner")</f>
        <v>0</v>
      </c>
      <c r="AQ113" s="2" t="b">
        <f>AND(PARTNERS!$D117="Other",PARTNERS!$E117="New partner")</f>
        <v>0</v>
      </c>
      <c r="AR113" s="2" t="b">
        <f>AND(PARTNERS!$D117="Artistic partner",PARTNERS!$E117="Existing partner")</f>
        <v>0</v>
      </c>
      <c r="AS113" s="2" t="b">
        <f>AND(PARTNERS!$D117="Heritage partner",PARTNERS!$E117="Existing partner")</f>
        <v>0</v>
      </c>
      <c r="AT113" s="2" t="b">
        <f>AND(PARTNERS!$D117="Funder",PARTNERS!$E117="Existing partner")</f>
        <v>0</v>
      </c>
      <c r="AU113" s="2" t="b">
        <f>AND(PARTNERS!$D117="Public Service partner",PARTNERS!$E117="Existing partner")</f>
        <v>0</v>
      </c>
      <c r="AV113" s="2" t="b">
        <f>AND(PARTNERS!$D117="Voluntary Sector / Charity partner",PARTNERS!$E117="Existing partner")</f>
        <v>0</v>
      </c>
      <c r="AW113" s="2" t="b">
        <f>AND(PARTNERS!$D117="Education partner",PARTNERS!$E117="Existing partner")</f>
        <v>0</v>
      </c>
      <c r="AX113" s="2" t="b">
        <f>AND(PARTNERS!$D117="Other",PARTNERS!$E117="Existing partner")</f>
        <v>0</v>
      </c>
    </row>
    <row r="114" spans="20:50">
      <c r="T114" s="2" t="b">
        <f>AND(LEFT('EVENT DELIVERY'!B119,2)="HU",OR(LEN('EVENT DELIVERY'!B119)=6,AND(LEN('EVENT DELIVERY'!B119)=7,MID('EVENT DELIVERY'!B119,4,1)=" ")))</f>
        <v>0</v>
      </c>
      <c r="U114" s="2" t="b">
        <f>AND(LEFT('PROJECT DELIVERY TEAM'!B119,2)="HU",OR(LEN('PROJECT DELIVERY TEAM'!B119)=6,AND(LEN('PROJECT DELIVERY TEAM'!B119)=7,MID('PROJECT DELIVERY TEAM'!B119,4,1)=" ")))</f>
        <v>0</v>
      </c>
      <c r="V114" s="2" t="b">
        <f>AND(LEFT('AUDIENCES &amp; PART... - BY TYPE'!B119,2)="HU",OR(LEN('AUDIENCES &amp; PART... - BY TYPE'!B119)=6,AND(LEN('AUDIENCES &amp; PART... - BY TYPE'!B119)=7,MID('AUDIENCES &amp; PART... - BY TYPE'!B119,4,1)=" ")))</f>
        <v>0</v>
      </c>
      <c r="W114" s="2" t="b">
        <f>AND(LEFT(PARTNERS!B118,2)="HU",OR(LEN(PARTNERS!B118)=6,AND(LEN(PARTNERS!B118)=7,MID(PARTNERS!B118,4,1)=" ")),PARTNERS!E118="New partner")</f>
        <v>0</v>
      </c>
      <c r="X114" s="2" t="b">
        <f>AND(LEFT(PARTNERS!B118,2)="HU",OR(LEN(PARTNERS!B118)=6,AND(LEN(PARTNERS!B118)=7,MID(PARTNERS!B118,4,1)=" ")),PARTNERS!E118="Existing partner")</f>
        <v>0</v>
      </c>
      <c r="Y114" s="2" t="b">
        <f>AND(NOT(AND(LEFT(PARTNERS!B118,2)="HU",OR(LEN(PARTNERS!B118)=6,AND(LEN(PARTNERS!B118)=7,MID(PARTNERS!B118,4,1)=" ")))),PARTNERS!E118="New partner")</f>
        <v>0</v>
      </c>
      <c r="Z114" s="2" t="b">
        <f>AND(NOT(AND(LEFT(PARTNERS!B118,2)="HU",OR(LEN(PARTNERS!B118)=6,AND(LEN(PARTNERS!B118)=7,MID(PARTNERS!B118,4,1)=" ")))),PARTNERS!E118="Existing partner")</f>
        <v>0</v>
      </c>
      <c r="AA114" s="2" t="b">
        <f>AND(PARTNERS!$C118="Hull",PARTNERS!$E118="New partner")</f>
        <v>0</v>
      </c>
      <c r="AB114" s="2" t="b">
        <f>AND(PARTNERS!$C118="East Riding of Yorkshire",PARTNERS!$E118="New partner")</f>
        <v>0</v>
      </c>
      <c r="AC114" s="2" t="b">
        <f>AND(PARTNERS!$C118="Elsewhere in Yorkshire &amp; Humber",PARTNERS!$E118="New partner")</f>
        <v>0</v>
      </c>
      <c r="AD114" s="2" t="b">
        <f>AND(PARTNERS!$C118="Elsewhere in the UK",PARTNERS!$E118="New partner")</f>
        <v>0</v>
      </c>
      <c r="AE114" s="2" t="b">
        <f>AND(PARTNERS!$C118="Outside UK",PARTNERS!$E118="New partner")</f>
        <v>0</v>
      </c>
      <c r="AF114" s="2" t="b">
        <f>AND(PARTNERS!$C118="Hull",PARTNERS!$E118="Existing partner")</f>
        <v>0</v>
      </c>
      <c r="AG114" s="2" t="b">
        <f>AND(PARTNERS!$C118="East Riding of Yorkshire",PARTNERS!$E118="Existing partner")</f>
        <v>0</v>
      </c>
      <c r="AH114" s="2" t="b">
        <f>AND(PARTNERS!$C118="Elsewhere in Yorkshire &amp; Humber",PARTNERS!$E118="Existing partner")</f>
        <v>0</v>
      </c>
      <c r="AI114" s="2" t="b">
        <f>AND(PARTNERS!$C118="Elsewhere in the UK",PARTNERS!$E118="Existing partner")</f>
        <v>0</v>
      </c>
      <c r="AJ114" s="2" t="b">
        <f>AND(PARTNERS!$C118="Outside UK",PARTNERS!$E118="Existing partner")</f>
        <v>0</v>
      </c>
      <c r="AK114" s="2" t="b">
        <f>AND(PARTNERS!$D118="Artistic partner",PARTNERS!$E118="New partner")</f>
        <v>0</v>
      </c>
      <c r="AL114" s="2" t="b">
        <f>AND(PARTNERS!$D118="Heritage partner",PARTNERS!$E118="New partner")</f>
        <v>0</v>
      </c>
      <c r="AM114" s="2" t="b">
        <f>AND(PARTNERS!$D118="Funder",PARTNERS!$E118="New partner")</f>
        <v>0</v>
      </c>
      <c r="AN114" s="2" t="b">
        <f>AND(PARTNERS!$D118="Public Service partner",PARTNERS!$E118="New partner")</f>
        <v>0</v>
      </c>
      <c r="AO114" s="2" t="b">
        <f>AND(PARTNERS!$D118="Voluntary Sector / Charity partner",PARTNERS!$E118="New partner")</f>
        <v>0</v>
      </c>
      <c r="AP114" s="2" t="b">
        <f>AND(PARTNERS!$D118="Education partner",PARTNERS!$E118="New partner")</f>
        <v>0</v>
      </c>
      <c r="AQ114" s="2" t="b">
        <f>AND(PARTNERS!$D118="Other",PARTNERS!$E118="New partner")</f>
        <v>0</v>
      </c>
      <c r="AR114" s="2" t="b">
        <f>AND(PARTNERS!$D118="Artistic partner",PARTNERS!$E118="Existing partner")</f>
        <v>0</v>
      </c>
      <c r="AS114" s="2" t="b">
        <f>AND(PARTNERS!$D118="Heritage partner",PARTNERS!$E118="Existing partner")</f>
        <v>0</v>
      </c>
      <c r="AT114" s="2" t="b">
        <f>AND(PARTNERS!$D118="Funder",PARTNERS!$E118="Existing partner")</f>
        <v>0</v>
      </c>
      <c r="AU114" s="2" t="b">
        <f>AND(PARTNERS!$D118="Public Service partner",PARTNERS!$E118="Existing partner")</f>
        <v>0</v>
      </c>
      <c r="AV114" s="2" t="b">
        <f>AND(PARTNERS!$D118="Voluntary Sector / Charity partner",PARTNERS!$E118="Existing partner")</f>
        <v>0</v>
      </c>
      <c r="AW114" s="2" t="b">
        <f>AND(PARTNERS!$D118="Education partner",PARTNERS!$E118="Existing partner")</f>
        <v>0</v>
      </c>
      <c r="AX114" s="2" t="b">
        <f>AND(PARTNERS!$D118="Other",PARTNERS!$E118="Existing partner")</f>
        <v>0</v>
      </c>
    </row>
    <row r="115" spans="20:50">
      <c r="T115" s="2" t="b">
        <f>AND(LEFT('EVENT DELIVERY'!B120,2)="HU",OR(LEN('EVENT DELIVERY'!B120)=6,AND(LEN('EVENT DELIVERY'!B120)=7,MID('EVENT DELIVERY'!B120,4,1)=" ")))</f>
        <v>0</v>
      </c>
      <c r="U115" s="2" t="b">
        <f>AND(LEFT('PROJECT DELIVERY TEAM'!B120,2)="HU",OR(LEN('PROJECT DELIVERY TEAM'!B120)=6,AND(LEN('PROJECT DELIVERY TEAM'!B120)=7,MID('PROJECT DELIVERY TEAM'!B120,4,1)=" ")))</f>
        <v>0</v>
      </c>
      <c r="V115" s="2" t="b">
        <f>AND(LEFT('AUDIENCES &amp; PART... - BY TYPE'!B120,2)="HU",OR(LEN('AUDIENCES &amp; PART... - BY TYPE'!B120)=6,AND(LEN('AUDIENCES &amp; PART... - BY TYPE'!B120)=7,MID('AUDIENCES &amp; PART... - BY TYPE'!B120,4,1)=" ")))</f>
        <v>0</v>
      </c>
      <c r="W115" s="2" t="b">
        <f>AND(LEFT(PARTNERS!B119,2)="HU",OR(LEN(PARTNERS!B119)=6,AND(LEN(PARTNERS!B119)=7,MID(PARTNERS!B119,4,1)=" ")),PARTNERS!E119="New partner")</f>
        <v>0</v>
      </c>
      <c r="X115" s="2" t="b">
        <f>AND(LEFT(PARTNERS!B119,2)="HU",OR(LEN(PARTNERS!B119)=6,AND(LEN(PARTNERS!B119)=7,MID(PARTNERS!B119,4,1)=" ")),PARTNERS!E119="Existing partner")</f>
        <v>0</v>
      </c>
      <c r="Y115" s="2" t="b">
        <f>AND(NOT(AND(LEFT(PARTNERS!B119,2)="HU",OR(LEN(PARTNERS!B119)=6,AND(LEN(PARTNERS!B119)=7,MID(PARTNERS!B119,4,1)=" ")))),PARTNERS!E119="New partner")</f>
        <v>0</v>
      </c>
      <c r="Z115" s="2" t="b">
        <f>AND(NOT(AND(LEFT(PARTNERS!B119,2)="HU",OR(LEN(PARTNERS!B119)=6,AND(LEN(PARTNERS!B119)=7,MID(PARTNERS!B119,4,1)=" ")))),PARTNERS!E119="Existing partner")</f>
        <v>0</v>
      </c>
      <c r="AA115" s="2" t="b">
        <f>AND(PARTNERS!$C119="Hull",PARTNERS!$E119="New partner")</f>
        <v>0</v>
      </c>
      <c r="AB115" s="2" t="b">
        <f>AND(PARTNERS!$C119="East Riding of Yorkshire",PARTNERS!$E119="New partner")</f>
        <v>0</v>
      </c>
      <c r="AC115" s="2" t="b">
        <f>AND(PARTNERS!$C119="Elsewhere in Yorkshire &amp; Humber",PARTNERS!$E119="New partner")</f>
        <v>0</v>
      </c>
      <c r="AD115" s="2" t="b">
        <f>AND(PARTNERS!$C119="Elsewhere in the UK",PARTNERS!$E119="New partner")</f>
        <v>0</v>
      </c>
      <c r="AE115" s="2" t="b">
        <f>AND(PARTNERS!$C119="Outside UK",PARTNERS!$E119="New partner")</f>
        <v>0</v>
      </c>
      <c r="AF115" s="2" t="b">
        <f>AND(PARTNERS!$C119="Hull",PARTNERS!$E119="Existing partner")</f>
        <v>0</v>
      </c>
      <c r="AG115" s="2" t="b">
        <f>AND(PARTNERS!$C119="East Riding of Yorkshire",PARTNERS!$E119="Existing partner")</f>
        <v>0</v>
      </c>
      <c r="AH115" s="2" t="b">
        <f>AND(PARTNERS!$C119="Elsewhere in Yorkshire &amp; Humber",PARTNERS!$E119="Existing partner")</f>
        <v>0</v>
      </c>
      <c r="AI115" s="2" t="b">
        <f>AND(PARTNERS!$C119="Elsewhere in the UK",PARTNERS!$E119="Existing partner")</f>
        <v>0</v>
      </c>
      <c r="AJ115" s="2" t="b">
        <f>AND(PARTNERS!$C119="Outside UK",PARTNERS!$E119="Existing partner")</f>
        <v>0</v>
      </c>
      <c r="AK115" s="2" t="b">
        <f>AND(PARTNERS!$D119="Artistic partner",PARTNERS!$E119="New partner")</f>
        <v>0</v>
      </c>
      <c r="AL115" s="2" t="b">
        <f>AND(PARTNERS!$D119="Heritage partner",PARTNERS!$E119="New partner")</f>
        <v>0</v>
      </c>
      <c r="AM115" s="2" t="b">
        <f>AND(PARTNERS!$D119="Funder",PARTNERS!$E119="New partner")</f>
        <v>0</v>
      </c>
      <c r="AN115" s="2" t="b">
        <f>AND(PARTNERS!$D119="Public Service partner",PARTNERS!$E119="New partner")</f>
        <v>0</v>
      </c>
      <c r="AO115" s="2" t="b">
        <f>AND(PARTNERS!$D119="Voluntary Sector / Charity partner",PARTNERS!$E119="New partner")</f>
        <v>0</v>
      </c>
      <c r="AP115" s="2" t="b">
        <f>AND(PARTNERS!$D119="Education partner",PARTNERS!$E119="New partner")</f>
        <v>0</v>
      </c>
      <c r="AQ115" s="2" t="b">
        <f>AND(PARTNERS!$D119="Other",PARTNERS!$E119="New partner")</f>
        <v>0</v>
      </c>
      <c r="AR115" s="2" t="b">
        <f>AND(PARTNERS!$D119="Artistic partner",PARTNERS!$E119="Existing partner")</f>
        <v>0</v>
      </c>
      <c r="AS115" s="2" t="b">
        <f>AND(PARTNERS!$D119="Heritage partner",PARTNERS!$E119="Existing partner")</f>
        <v>0</v>
      </c>
      <c r="AT115" s="2" t="b">
        <f>AND(PARTNERS!$D119="Funder",PARTNERS!$E119="Existing partner")</f>
        <v>0</v>
      </c>
      <c r="AU115" s="2" t="b">
        <f>AND(PARTNERS!$D119="Public Service partner",PARTNERS!$E119="Existing partner")</f>
        <v>0</v>
      </c>
      <c r="AV115" s="2" t="b">
        <f>AND(PARTNERS!$D119="Voluntary Sector / Charity partner",PARTNERS!$E119="Existing partner")</f>
        <v>0</v>
      </c>
      <c r="AW115" s="2" t="b">
        <f>AND(PARTNERS!$D119="Education partner",PARTNERS!$E119="Existing partner")</f>
        <v>0</v>
      </c>
      <c r="AX115" s="2" t="b">
        <f>AND(PARTNERS!$D119="Other",PARTNERS!$E119="Existing partner")</f>
        <v>0</v>
      </c>
    </row>
    <row r="116" spans="20:50">
      <c r="T116" s="2" t="b">
        <f>AND(LEFT('EVENT DELIVERY'!B121,2)="HU",OR(LEN('EVENT DELIVERY'!B121)=6,AND(LEN('EVENT DELIVERY'!B121)=7,MID('EVENT DELIVERY'!B121,4,1)=" ")))</f>
        <v>0</v>
      </c>
      <c r="U116" s="2" t="b">
        <f>AND(LEFT('PROJECT DELIVERY TEAM'!B121,2)="HU",OR(LEN('PROJECT DELIVERY TEAM'!B121)=6,AND(LEN('PROJECT DELIVERY TEAM'!B121)=7,MID('PROJECT DELIVERY TEAM'!B121,4,1)=" ")))</f>
        <v>0</v>
      </c>
      <c r="V116" s="2" t="b">
        <f>AND(LEFT('AUDIENCES &amp; PART... - BY TYPE'!B121,2)="HU",OR(LEN('AUDIENCES &amp; PART... - BY TYPE'!B121)=6,AND(LEN('AUDIENCES &amp; PART... - BY TYPE'!B121)=7,MID('AUDIENCES &amp; PART... - BY TYPE'!B121,4,1)=" ")))</f>
        <v>0</v>
      </c>
      <c r="W116" s="2" t="b">
        <f>AND(LEFT(PARTNERS!B120,2)="HU",OR(LEN(PARTNERS!B120)=6,AND(LEN(PARTNERS!B120)=7,MID(PARTNERS!B120,4,1)=" ")),PARTNERS!E120="New partner")</f>
        <v>0</v>
      </c>
      <c r="X116" s="2" t="b">
        <f>AND(LEFT(PARTNERS!B120,2)="HU",OR(LEN(PARTNERS!B120)=6,AND(LEN(PARTNERS!B120)=7,MID(PARTNERS!B120,4,1)=" ")),PARTNERS!E120="Existing partner")</f>
        <v>0</v>
      </c>
      <c r="Y116" s="2" t="b">
        <f>AND(NOT(AND(LEFT(PARTNERS!B120,2)="HU",OR(LEN(PARTNERS!B120)=6,AND(LEN(PARTNERS!B120)=7,MID(PARTNERS!B120,4,1)=" ")))),PARTNERS!E120="New partner")</f>
        <v>0</v>
      </c>
      <c r="Z116" s="2" t="b">
        <f>AND(NOT(AND(LEFT(PARTNERS!B120,2)="HU",OR(LEN(PARTNERS!B120)=6,AND(LEN(PARTNERS!B120)=7,MID(PARTNERS!B120,4,1)=" ")))),PARTNERS!E120="Existing partner")</f>
        <v>0</v>
      </c>
      <c r="AA116" s="2" t="b">
        <f>AND(PARTNERS!$C120="Hull",PARTNERS!$E120="New partner")</f>
        <v>0</v>
      </c>
      <c r="AB116" s="2" t="b">
        <f>AND(PARTNERS!$C120="East Riding of Yorkshire",PARTNERS!$E120="New partner")</f>
        <v>0</v>
      </c>
      <c r="AC116" s="2" t="b">
        <f>AND(PARTNERS!$C120="Elsewhere in Yorkshire &amp; Humber",PARTNERS!$E120="New partner")</f>
        <v>0</v>
      </c>
      <c r="AD116" s="2" t="b">
        <f>AND(PARTNERS!$C120="Elsewhere in the UK",PARTNERS!$E120="New partner")</f>
        <v>0</v>
      </c>
      <c r="AE116" s="2" t="b">
        <f>AND(PARTNERS!$C120="Outside UK",PARTNERS!$E120="New partner")</f>
        <v>0</v>
      </c>
      <c r="AF116" s="2" t="b">
        <f>AND(PARTNERS!$C120="Hull",PARTNERS!$E120="Existing partner")</f>
        <v>0</v>
      </c>
      <c r="AG116" s="2" t="b">
        <f>AND(PARTNERS!$C120="East Riding of Yorkshire",PARTNERS!$E120="Existing partner")</f>
        <v>0</v>
      </c>
      <c r="AH116" s="2" t="b">
        <f>AND(PARTNERS!$C120="Elsewhere in Yorkshire &amp; Humber",PARTNERS!$E120="Existing partner")</f>
        <v>0</v>
      </c>
      <c r="AI116" s="2" t="b">
        <f>AND(PARTNERS!$C120="Elsewhere in the UK",PARTNERS!$E120="Existing partner")</f>
        <v>0</v>
      </c>
      <c r="AJ116" s="2" t="b">
        <f>AND(PARTNERS!$C120="Outside UK",PARTNERS!$E120="Existing partner")</f>
        <v>0</v>
      </c>
      <c r="AK116" s="2" t="b">
        <f>AND(PARTNERS!$D120="Artistic partner",PARTNERS!$E120="New partner")</f>
        <v>0</v>
      </c>
      <c r="AL116" s="2" t="b">
        <f>AND(PARTNERS!$D120="Heritage partner",PARTNERS!$E120="New partner")</f>
        <v>0</v>
      </c>
      <c r="AM116" s="2" t="b">
        <f>AND(PARTNERS!$D120="Funder",PARTNERS!$E120="New partner")</f>
        <v>0</v>
      </c>
      <c r="AN116" s="2" t="b">
        <f>AND(PARTNERS!$D120="Public Service partner",PARTNERS!$E120="New partner")</f>
        <v>0</v>
      </c>
      <c r="AO116" s="2" t="b">
        <f>AND(PARTNERS!$D120="Voluntary Sector / Charity partner",PARTNERS!$E120="New partner")</f>
        <v>0</v>
      </c>
      <c r="AP116" s="2" t="b">
        <f>AND(PARTNERS!$D120="Education partner",PARTNERS!$E120="New partner")</f>
        <v>0</v>
      </c>
      <c r="AQ116" s="2" t="b">
        <f>AND(PARTNERS!$D120="Other",PARTNERS!$E120="New partner")</f>
        <v>0</v>
      </c>
      <c r="AR116" s="2" t="b">
        <f>AND(PARTNERS!$D120="Artistic partner",PARTNERS!$E120="Existing partner")</f>
        <v>0</v>
      </c>
      <c r="AS116" s="2" t="b">
        <f>AND(PARTNERS!$D120="Heritage partner",PARTNERS!$E120="Existing partner")</f>
        <v>0</v>
      </c>
      <c r="AT116" s="2" t="b">
        <f>AND(PARTNERS!$D120="Funder",PARTNERS!$E120="Existing partner")</f>
        <v>0</v>
      </c>
      <c r="AU116" s="2" t="b">
        <f>AND(PARTNERS!$D120="Public Service partner",PARTNERS!$E120="Existing partner")</f>
        <v>0</v>
      </c>
      <c r="AV116" s="2" t="b">
        <f>AND(PARTNERS!$D120="Voluntary Sector / Charity partner",PARTNERS!$E120="Existing partner")</f>
        <v>0</v>
      </c>
      <c r="AW116" s="2" t="b">
        <f>AND(PARTNERS!$D120="Education partner",PARTNERS!$E120="Existing partner")</f>
        <v>0</v>
      </c>
      <c r="AX116" s="2" t="b">
        <f>AND(PARTNERS!$D120="Other",PARTNERS!$E120="Existing partner")</f>
        <v>0</v>
      </c>
    </row>
    <row r="117" spans="20:50">
      <c r="T117" s="2" t="b">
        <f>AND(LEFT('EVENT DELIVERY'!B122,2)="HU",OR(LEN('EVENT DELIVERY'!B122)=6,AND(LEN('EVENT DELIVERY'!B122)=7,MID('EVENT DELIVERY'!B122,4,1)=" ")))</f>
        <v>0</v>
      </c>
      <c r="U117" s="2" t="b">
        <f>AND(LEFT('PROJECT DELIVERY TEAM'!B122,2)="HU",OR(LEN('PROJECT DELIVERY TEAM'!B122)=6,AND(LEN('PROJECT DELIVERY TEAM'!B122)=7,MID('PROJECT DELIVERY TEAM'!B122,4,1)=" ")))</f>
        <v>0</v>
      </c>
      <c r="V117" s="2" t="b">
        <f>AND(LEFT('AUDIENCES &amp; PART... - BY TYPE'!B122,2)="HU",OR(LEN('AUDIENCES &amp; PART... - BY TYPE'!B122)=6,AND(LEN('AUDIENCES &amp; PART... - BY TYPE'!B122)=7,MID('AUDIENCES &amp; PART... - BY TYPE'!B122,4,1)=" ")))</f>
        <v>0</v>
      </c>
      <c r="W117" s="2" t="b">
        <f>AND(LEFT(PARTNERS!B121,2)="HU",OR(LEN(PARTNERS!B121)=6,AND(LEN(PARTNERS!B121)=7,MID(PARTNERS!B121,4,1)=" ")),PARTNERS!E121="New partner")</f>
        <v>0</v>
      </c>
      <c r="X117" s="2" t="b">
        <f>AND(LEFT(PARTNERS!B121,2)="HU",OR(LEN(PARTNERS!B121)=6,AND(LEN(PARTNERS!B121)=7,MID(PARTNERS!B121,4,1)=" ")),PARTNERS!E121="Existing partner")</f>
        <v>0</v>
      </c>
      <c r="Y117" s="2" t="b">
        <f>AND(NOT(AND(LEFT(PARTNERS!B121,2)="HU",OR(LEN(PARTNERS!B121)=6,AND(LEN(PARTNERS!B121)=7,MID(PARTNERS!B121,4,1)=" ")))),PARTNERS!E121="New partner")</f>
        <v>0</v>
      </c>
      <c r="Z117" s="2" t="b">
        <f>AND(NOT(AND(LEFT(PARTNERS!B121,2)="HU",OR(LEN(PARTNERS!B121)=6,AND(LEN(PARTNERS!B121)=7,MID(PARTNERS!B121,4,1)=" ")))),PARTNERS!E121="Existing partner")</f>
        <v>0</v>
      </c>
      <c r="AA117" s="2" t="b">
        <f>AND(PARTNERS!$C121="Hull",PARTNERS!$E121="New partner")</f>
        <v>0</v>
      </c>
      <c r="AB117" s="2" t="b">
        <f>AND(PARTNERS!$C121="East Riding of Yorkshire",PARTNERS!$E121="New partner")</f>
        <v>0</v>
      </c>
      <c r="AC117" s="2" t="b">
        <f>AND(PARTNERS!$C121="Elsewhere in Yorkshire &amp; Humber",PARTNERS!$E121="New partner")</f>
        <v>0</v>
      </c>
      <c r="AD117" s="2" t="b">
        <f>AND(PARTNERS!$C121="Elsewhere in the UK",PARTNERS!$E121="New partner")</f>
        <v>0</v>
      </c>
      <c r="AE117" s="2" t="b">
        <f>AND(PARTNERS!$C121="Outside UK",PARTNERS!$E121="New partner")</f>
        <v>0</v>
      </c>
      <c r="AF117" s="2" t="b">
        <f>AND(PARTNERS!$C121="Hull",PARTNERS!$E121="Existing partner")</f>
        <v>0</v>
      </c>
      <c r="AG117" s="2" t="b">
        <f>AND(PARTNERS!$C121="East Riding of Yorkshire",PARTNERS!$E121="Existing partner")</f>
        <v>0</v>
      </c>
      <c r="AH117" s="2" t="b">
        <f>AND(PARTNERS!$C121="Elsewhere in Yorkshire &amp; Humber",PARTNERS!$E121="Existing partner")</f>
        <v>0</v>
      </c>
      <c r="AI117" s="2" t="b">
        <f>AND(PARTNERS!$C121="Elsewhere in the UK",PARTNERS!$E121="Existing partner")</f>
        <v>0</v>
      </c>
      <c r="AJ117" s="2" t="b">
        <f>AND(PARTNERS!$C121="Outside UK",PARTNERS!$E121="Existing partner")</f>
        <v>0</v>
      </c>
      <c r="AK117" s="2" t="b">
        <f>AND(PARTNERS!$D121="Artistic partner",PARTNERS!$E121="New partner")</f>
        <v>0</v>
      </c>
      <c r="AL117" s="2" t="b">
        <f>AND(PARTNERS!$D121="Heritage partner",PARTNERS!$E121="New partner")</f>
        <v>0</v>
      </c>
      <c r="AM117" s="2" t="b">
        <f>AND(PARTNERS!$D121="Funder",PARTNERS!$E121="New partner")</f>
        <v>0</v>
      </c>
      <c r="AN117" s="2" t="b">
        <f>AND(PARTNERS!$D121="Public Service partner",PARTNERS!$E121="New partner")</f>
        <v>0</v>
      </c>
      <c r="AO117" s="2" t="b">
        <f>AND(PARTNERS!$D121="Voluntary Sector / Charity partner",PARTNERS!$E121="New partner")</f>
        <v>0</v>
      </c>
      <c r="AP117" s="2" t="b">
        <f>AND(PARTNERS!$D121="Education partner",PARTNERS!$E121="New partner")</f>
        <v>0</v>
      </c>
      <c r="AQ117" s="2" t="b">
        <f>AND(PARTNERS!$D121="Other",PARTNERS!$E121="New partner")</f>
        <v>0</v>
      </c>
      <c r="AR117" s="2" t="b">
        <f>AND(PARTNERS!$D121="Artistic partner",PARTNERS!$E121="Existing partner")</f>
        <v>0</v>
      </c>
      <c r="AS117" s="2" t="b">
        <f>AND(PARTNERS!$D121="Heritage partner",PARTNERS!$E121="Existing partner")</f>
        <v>0</v>
      </c>
      <c r="AT117" s="2" t="b">
        <f>AND(PARTNERS!$D121="Funder",PARTNERS!$E121="Existing partner")</f>
        <v>0</v>
      </c>
      <c r="AU117" s="2" t="b">
        <f>AND(PARTNERS!$D121="Public Service partner",PARTNERS!$E121="Existing partner")</f>
        <v>0</v>
      </c>
      <c r="AV117" s="2" t="b">
        <f>AND(PARTNERS!$D121="Voluntary Sector / Charity partner",PARTNERS!$E121="Existing partner")</f>
        <v>0</v>
      </c>
      <c r="AW117" s="2" t="b">
        <f>AND(PARTNERS!$D121="Education partner",PARTNERS!$E121="Existing partner")</f>
        <v>0</v>
      </c>
      <c r="AX117" s="2" t="b">
        <f>AND(PARTNERS!$D121="Other",PARTNERS!$E121="Existing partner")</f>
        <v>0</v>
      </c>
    </row>
    <row r="118" spans="20:50">
      <c r="T118" s="2" t="b">
        <f>AND(LEFT('EVENT DELIVERY'!B123,2)="HU",OR(LEN('EVENT DELIVERY'!B123)=6,AND(LEN('EVENT DELIVERY'!B123)=7,MID('EVENT DELIVERY'!B123,4,1)=" ")))</f>
        <v>0</v>
      </c>
      <c r="U118" s="2" t="b">
        <f>AND(LEFT('PROJECT DELIVERY TEAM'!B123,2)="HU",OR(LEN('PROJECT DELIVERY TEAM'!B123)=6,AND(LEN('PROJECT DELIVERY TEAM'!B123)=7,MID('PROJECT DELIVERY TEAM'!B123,4,1)=" ")))</f>
        <v>0</v>
      </c>
      <c r="V118" s="2" t="b">
        <f>AND(LEFT('AUDIENCES &amp; PART... - BY TYPE'!B123,2)="HU",OR(LEN('AUDIENCES &amp; PART... - BY TYPE'!B123)=6,AND(LEN('AUDIENCES &amp; PART... - BY TYPE'!B123)=7,MID('AUDIENCES &amp; PART... - BY TYPE'!B123,4,1)=" ")))</f>
        <v>0</v>
      </c>
      <c r="W118" s="2" t="b">
        <f>AND(LEFT(PARTNERS!B122,2)="HU",OR(LEN(PARTNERS!B122)=6,AND(LEN(PARTNERS!B122)=7,MID(PARTNERS!B122,4,1)=" ")),PARTNERS!E122="New partner")</f>
        <v>0</v>
      </c>
      <c r="X118" s="2" t="b">
        <f>AND(LEFT(PARTNERS!B122,2)="HU",OR(LEN(PARTNERS!B122)=6,AND(LEN(PARTNERS!B122)=7,MID(PARTNERS!B122,4,1)=" ")),PARTNERS!E122="Existing partner")</f>
        <v>0</v>
      </c>
      <c r="Y118" s="2" t="b">
        <f>AND(NOT(AND(LEFT(PARTNERS!B122,2)="HU",OR(LEN(PARTNERS!B122)=6,AND(LEN(PARTNERS!B122)=7,MID(PARTNERS!B122,4,1)=" ")))),PARTNERS!E122="New partner")</f>
        <v>0</v>
      </c>
      <c r="Z118" s="2" t="b">
        <f>AND(NOT(AND(LEFT(PARTNERS!B122,2)="HU",OR(LEN(PARTNERS!B122)=6,AND(LEN(PARTNERS!B122)=7,MID(PARTNERS!B122,4,1)=" ")))),PARTNERS!E122="Existing partner")</f>
        <v>0</v>
      </c>
      <c r="AA118" s="2" t="b">
        <f>AND(PARTNERS!$C122="Hull",PARTNERS!$E122="New partner")</f>
        <v>0</v>
      </c>
      <c r="AB118" s="2" t="b">
        <f>AND(PARTNERS!$C122="East Riding of Yorkshire",PARTNERS!$E122="New partner")</f>
        <v>0</v>
      </c>
      <c r="AC118" s="2" t="b">
        <f>AND(PARTNERS!$C122="Elsewhere in Yorkshire &amp; Humber",PARTNERS!$E122="New partner")</f>
        <v>0</v>
      </c>
      <c r="AD118" s="2" t="b">
        <f>AND(PARTNERS!$C122="Elsewhere in the UK",PARTNERS!$E122="New partner")</f>
        <v>0</v>
      </c>
      <c r="AE118" s="2" t="b">
        <f>AND(PARTNERS!$C122="Outside UK",PARTNERS!$E122="New partner")</f>
        <v>0</v>
      </c>
      <c r="AF118" s="2" t="b">
        <f>AND(PARTNERS!$C122="Hull",PARTNERS!$E122="Existing partner")</f>
        <v>0</v>
      </c>
      <c r="AG118" s="2" t="b">
        <f>AND(PARTNERS!$C122="East Riding of Yorkshire",PARTNERS!$E122="Existing partner")</f>
        <v>0</v>
      </c>
      <c r="AH118" s="2" t="b">
        <f>AND(PARTNERS!$C122="Elsewhere in Yorkshire &amp; Humber",PARTNERS!$E122="Existing partner")</f>
        <v>0</v>
      </c>
      <c r="AI118" s="2" t="b">
        <f>AND(PARTNERS!$C122="Elsewhere in the UK",PARTNERS!$E122="Existing partner")</f>
        <v>0</v>
      </c>
      <c r="AJ118" s="2" t="b">
        <f>AND(PARTNERS!$C122="Outside UK",PARTNERS!$E122="Existing partner")</f>
        <v>0</v>
      </c>
      <c r="AK118" s="2" t="b">
        <f>AND(PARTNERS!$D122="Artistic partner",PARTNERS!$E122="New partner")</f>
        <v>0</v>
      </c>
      <c r="AL118" s="2" t="b">
        <f>AND(PARTNERS!$D122="Heritage partner",PARTNERS!$E122="New partner")</f>
        <v>0</v>
      </c>
      <c r="AM118" s="2" t="b">
        <f>AND(PARTNERS!$D122="Funder",PARTNERS!$E122="New partner")</f>
        <v>0</v>
      </c>
      <c r="AN118" s="2" t="b">
        <f>AND(PARTNERS!$D122="Public Service partner",PARTNERS!$E122="New partner")</f>
        <v>0</v>
      </c>
      <c r="AO118" s="2" t="b">
        <f>AND(PARTNERS!$D122="Voluntary Sector / Charity partner",PARTNERS!$E122="New partner")</f>
        <v>0</v>
      </c>
      <c r="AP118" s="2" t="b">
        <f>AND(PARTNERS!$D122="Education partner",PARTNERS!$E122="New partner")</f>
        <v>0</v>
      </c>
      <c r="AQ118" s="2" t="b">
        <f>AND(PARTNERS!$D122="Other",PARTNERS!$E122="New partner")</f>
        <v>0</v>
      </c>
      <c r="AR118" s="2" t="b">
        <f>AND(PARTNERS!$D122="Artistic partner",PARTNERS!$E122="Existing partner")</f>
        <v>0</v>
      </c>
      <c r="AS118" s="2" t="b">
        <f>AND(PARTNERS!$D122="Heritage partner",PARTNERS!$E122="Existing partner")</f>
        <v>0</v>
      </c>
      <c r="AT118" s="2" t="b">
        <f>AND(PARTNERS!$D122="Funder",PARTNERS!$E122="Existing partner")</f>
        <v>0</v>
      </c>
      <c r="AU118" s="2" t="b">
        <f>AND(PARTNERS!$D122="Public Service partner",PARTNERS!$E122="Existing partner")</f>
        <v>0</v>
      </c>
      <c r="AV118" s="2" t="b">
        <f>AND(PARTNERS!$D122="Voluntary Sector / Charity partner",PARTNERS!$E122="Existing partner")</f>
        <v>0</v>
      </c>
      <c r="AW118" s="2" t="b">
        <f>AND(PARTNERS!$D122="Education partner",PARTNERS!$E122="Existing partner")</f>
        <v>0</v>
      </c>
      <c r="AX118" s="2" t="b">
        <f>AND(PARTNERS!$D122="Other",PARTNERS!$E122="Existing partner")</f>
        <v>0</v>
      </c>
    </row>
    <row r="119" spans="20:50">
      <c r="T119" s="2" t="b">
        <f>AND(LEFT('EVENT DELIVERY'!B124,2)="HU",OR(LEN('EVENT DELIVERY'!B124)=6,AND(LEN('EVENT DELIVERY'!B124)=7,MID('EVENT DELIVERY'!B124,4,1)=" ")))</f>
        <v>0</v>
      </c>
      <c r="U119" s="2" t="b">
        <f>AND(LEFT('PROJECT DELIVERY TEAM'!B124,2)="HU",OR(LEN('PROJECT DELIVERY TEAM'!B124)=6,AND(LEN('PROJECT DELIVERY TEAM'!B124)=7,MID('PROJECT DELIVERY TEAM'!B124,4,1)=" ")))</f>
        <v>0</v>
      </c>
      <c r="V119" s="2" t="b">
        <f>AND(LEFT('AUDIENCES &amp; PART... - BY TYPE'!B124,2)="HU",OR(LEN('AUDIENCES &amp; PART... - BY TYPE'!B124)=6,AND(LEN('AUDIENCES &amp; PART... - BY TYPE'!B124)=7,MID('AUDIENCES &amp; PART... - BY TYPE'!B124,4,1)=" ")))</f>
        <v>0</v>
      </c>
      <c r="W119" s="2" t="b">
        <f>AND(LEFT(PARTNERS!B123,2)="HU",OR(LEN(PARTNERS!B123)=6,AND(LEN(PARTNERS!B123)=7,MID(PARTNERS!B123,4,1)=" ")),PARTNERS!E123="New partner")</f>
        <v>0</v>
      </c>
      <c r="X119" s="2" t="b">
        <f>AND(LEFT(PARTNERS!B123,2)="HU",OR(LEN(PARTNERS!B123)=6,AND(LEN(PARTNERS!B123)=7,MID(PARTNERS!B123,4,1)=" ")),PARTNERS!E123="Existing partner")</f>
        <v>0</v>
      </c>
      <c r="Y119" s="2" t="b">
        <f>AND(NOT(AND(LEFT(PARTNERS!B123,2)="HU",OR(LEN(PARTNERS!B123)=6,AND(LEN(PARTNERS!B123)=7,MID(PARTNERS!B123,4,1)=" ")))),PARTNERS!E123="New partner")</f>
        <v>0</v>
      </c>
      <c r="Z119" s="2" t="b">
        <f>AND(NOT(AND(LEFT(PARTNERS!B123,2)="HU",OR(LEN(PARTNERS!B123)=6,AND(LEN(PARTNERS!B123)=7,MID(PARTNERS!B123,4,1)=" ")))),PARTNERS!E123="Existing partner")</f>
        <v>0</v>
      </c>
      <c r="AA119" s="2" t="b">
        <f>AND(PARTNERS!$C123="Hull",PARTNERS!$E123="New partner")</f>
        <v>0</v>
      </c>
      <c r="AB119" s="2" t="b">
        <f>AND(PARTNERS!$C123="East Riding of Yorkshire",PARTNERS!$E123="New partner")</f>
        <v>0</v>
      </c>
      <c r="AC119" s="2" t="b">
        <f>AND(PARTNERS!$C123="Elsewhere in Yorkshire &amp; Humber",PARTNERS!$E123="New partner")</f>
        <v>0</v>
      </c>
      <c r="AD119" s="2" t="b">
        <f>AND(PARTNERS!$C123="Elsewhere in the UK",PARTNERS!$E123="New partner")</f>
        <v>0</v>
      </c>
      <c r="AE119" s="2" t="b">
        <f>AND(PARTNERS!$C123="Outside UK",PARTNERS!$E123="New partner")</f>
        <v>0</v>
      </c>
      <c r="AF119" s="2" t="b">
        <f>AND(PARTNERS!$C123="Hull",PARTNERS!$E123="Existing partner")</f>
        <v>0</v>
      </c>
      <c r="AG119" s="2" t="b">
        <f>AND(PARTNERS!$C123="East Riding of Yorkshire",PARTNERS!$E123="Existing partner")</f>
        <v>0</v>
      </c>
      <c r="AH119" s="2" t="b">
        <f>AND(PARTNERS!$C123="Elsewhere in Yorkshire &amp; Humber",PARTNERS!$E123="Existing partner")</f>
        <v>0</v>
      </c>
      <c r="AI119" s="2" t="b">
        <f>AND(PARTNERS!$C123="Elsewhere in the UK",PARTNERS!$E123="Existing partner")</f>
        <v>0</v>
      </c>
      <c r="AJ119" s="2" t="b">
        <f>AND(PARTNERS!$C123="Outside UK",PARTNERS!$E123="Existing partner")</f>
        <v>0</v>
      </c>
      <c r="AK119" s="2" t="b">
        <f>AND(PARTNERS!$D123="Artistic partner",PARTNERS!$E123="New partner")</f>
        <v>0</v>
      </c>
      <c r="AL119" s="2" t="b">
        <f>AND(PARTNERS!$D123="Heritage partner",PARTNERS!$E123="New partner")</f>
        <v>0</v>
      </c>
      <c r="AM119" s="2" t="b">
        <f>AND(PARTNERS!$D123="Funder",PARTNERS!$E123="New partner")</f>
        <v>0</v>
      </c>
      <c r="AN119" s="2" t="b">
        <f>AND(PARTNERS!$D123="Public Service partner",PARTNERS!$E123="New partner")</f>
        <v>0</v>
      </c>
      <c r="AO119" s="2" t="b">
        <f>AND(PARTNERS!$D123="Voluntary Sector / Charity partner",PARTNERS!$E123="New partner")</f>
        <v>0</v>
      </c>
      <c r="AP119" s="2" t="b">
        <f>AND(PARTNERS!$D123="Education partner",PARTNERS!$E123="New partner")</f>
        <v>0</v>
      </c>
      <c r="AQ119" s="2" t="b">
        <f>AND(PARTNERS!$D123="Other",PARTNERS!$E123="New partner")</f>
        <v>0</v>
      </c>
      <c r="AR119" s="2" t="b">
        <f>AND(PARTNERS!$D123="Artistic partner",PARTNERS!$E123="Existing partner")</f>
        <v>0</v>
      </c>
      <c r="AS119" s="2" t="b">
        <f>AND(PARTNERS!$D123="Heritage partner",PARTNERS!$E123="Existing partner")</f>
        <v>0</v>
      </c>
      <c r="AT119" s="2" t="b">
        <f>AND(PARTNERS!$D123="Funder",PARTNERS!$E123="Existing partner")</f>
        <v>0</v>
      </c>
      <c r="AU119" s="2" t="b">
        <f>AND(PARTNERS!$D123="Public Service partner",PARTNERS!$E123="Existing partner")</f>
        <v>0</v>
      </c>
      <c r="AV119" s="2" t="b">
        <f>AND(PARTNERS!$D123="Voluntary Sector / Charity partner",PARTNERS!$E123="Existing partner")</f>
        <v>0</v>
      </c>
      <c r="AW119" s="2" t="b">
        <f>AND(PARTNERS!$D123="Education partner",PARTNERS!$E123="Existing partner")</f>
        <v>0</v>
      </c>
      <c r="AX119" s="2" t="b">
        <f>AND(PARTNERS!$D123="Other",PARTNERS!$E123="Existing partner")</f>
        <v>0</v>
      </c>
    </row>
    <row r="120" spans="20:50">
      <c r="T120" s="2" t="b">
        <f>AND(LEFT('EVENT DELIVERY'!B125,2)="HU",OR(LEN('EVENT DELIVERY'!B125)=6,AND(LEN('EVENT DELIVERY'!B125)=7,MID('EVENT DELIVERY'!B125,4,1)=" ")))</f>
        <v>0</v>
      </c>
      <c r="U120" s="2" t="b">
        <f>AND(LEFT('PROJECT DELIVERY TEAM'!B125,2)="HU",OR(LEN('PROJECT DELIVERY TEAM'!B125)=6,AND(LEN('PROJECT DELIVERY TEAM'!B125)=7,MID('PROJECT DELIVERY TEAM'!B125,4,1)=" ")))</f>
        <v>0</v>
      </c>
      <c r="V120" s="2" t="b">
        <f>AND(LEFT('AUDIENCES &amp; PART... - BY TYPE'!B125,2)="HU",OR(LEN('AUDIENCES &amp; PART... - BY TYPE'!B125)=6,AND(LEN('AUDIENCES &amp; PART... - BY TYPE'!B125)=7,MID('AUDIENCES &amp; PART... - BY TYPE'!B125,4,1)=" ")))</f>
        <v>0</v>
      </c>
      <c r="W120" s="2" t="b">
        <f>AND(LEFT(PARTNERS!B124,2)="HU",OR(LEN(PARTNERS!B124)=6,AND(LEN(PARTNERS!B124)=7,MID(PARTNERS!B124,4,1)=" ")),PARTNERS!E124="New partner")</f>
        <v>0</v>
      </c>
      <c r="X120" s="2" t="b">
        <f>AND(LEFT(PARTNERS!B124,2)="HU",OR(LEN(PARTNERS!B124)=6,AND(LEN(PARTNERS!B124)=7,MID(PARTNERS!B124,4,1)=" ")),PARTNERS!E124="Existing partner")</f>
        <v>0</v>
      </c>
      <c r="Y120" s="2" t="b">
        <f>AND(NOT(AND(LEFT(PARTNERS!B124,2)="HU",OR(LEN(PARTNERS!B124)=6,AND(LEN(PARTNERS!B124)=7,MID(PARTNERS!B124,4,1)=" ")))),PARTNERS!E124="New partner")</f>
        <v>0</v>
      </c>
      <c r="Z120" s="2" t="b">
        <f>AND(NOT(AND(LEFT(PARTNERS!B124,2)="HU",OR(LEN(PARTNERS!B124)=6,AND(LEN(PARTNERS!B124)=7,MID(PARTNERS!B124,4,1)=" ")))),PARTNERS!E124="Existing partner")</f>
        <v>0</v>
      </c>
      <c r="AA120" s="2" t="b">
        <f>AND(PARTNERS!$C124="Hull",PARTNERS!$E124="New partner")</f>
        <v>0</v>
      </c>
      <c r="AB120" s="2" t="b">
        <f>AND(PARTNERS!$C124="East Riding of Yorkshire",PARTNERS!$E124="New partner")</f>
        <v>0</v>
      </c>
      <c r="AC120" s="2" t="b">
        <f>AND(PARTNERS!$C124="Elsewhere in Yorkshire &amp; Humber",PARTNERS!$E124="New partner")</f>
        <v>0</v>
      </c>
      <c r="AD120" s="2" t="b">
        <f>AND(PARTNERS!$C124="Elsewhere in the UK",PARTNERS!$E124="New partner")</f>
        <v>0</v>
      </c>
      <c r="AE120" s="2" t="b">
        <f>AND(PARTNERS!$C124="Outside UK",PARTNERS!$E124="New partner")</f>
        <v>0</v>
      </c>
      <c r="AF120" s="2" t="b">
        <f>AND(PARTNERS!$C124="Hull",PARTNERS!$E124="Existing partner")</f>
        <v>0</v>
      </c>
      <c r="AG120" s="2" t="b">
        <f>AND(PARTNERS!$C124="East Riding of Yorkshire",PARTNERS!$E124="Existing partner")</f>
        <v>0</v>
      </c>
      <c r="AH120" s="2" t="b">
        <f>AND(PARTNERS!$C124="Elsewhere in Yorkshire &amp; Humber",PARTNERS!$E124="Existing partner")</f>
        <v>0</v>
      </c>
      <c r="AI120" s="2" t="b">
        <f>AND(PARTNERS!$C124="Elsewhere in the UK",PARTNERS!$E124="Existing partner")</f>
        <v>0</v>
      </c>
      <c r="AJ120" s="2" t="b">
        <f>AND(PARTNERS!$C124="Outside UK",PARTNERS!$E124="Existing partner")</f>
        <v>0</v>
      </c>
      <c r="AK120" s="2" t="b">
        <f>AND(PARTNERS!$D124="Artistic partner",PARTNERS!$E124="New partner")</f>
        <v>0</v>
      </c>
      <c r="AL120" s="2" t="b">
        <f>AND(PARTNERS!$D124="Heritage partner",PARTNERS!$E124="New partner")</f>
        <v>0</v>
      </c>
      <c r="AM120" s="2" t="b">
        <f>AND(PARTNERS!$D124="Funder",PARTNERS!$E124="New partner")</f>
        <v>0</v>
      </c>
      <c r="AN120" s="2" t="b">
        <f>AND(PARTNERS!$D124="Public Service partner",PARTNERS!$E124="New partner")</f>
        <v>0</v>
      </c>
      <c r="AO120" s="2" t="b">
        <f>AND(PARTNERS!$D124="Voluntary Sector / Charity partner",PARTNERS!$E124="New partner")</f>
        <v>0</v>
      </c>
      <c r="AP120" s="2" t="b">
        <f>AND(PARTNERS!$D124="Education partner",PARTNERS!$E124="New partner")</f>
        <v>0</v>
      </c>
      <c r="AQ120" s="2" t="b">
        <f>AND(PARTNERS!$D124="Other",PARTNERS!$E124="New partner")</f>
        <v>0</v>
      </c>
      <c r="AR120" s="2" t="b">
        <f>AND(PARTNERS!$D124="Artistic partner",PARTNERS!$E124="Existing partner")</f>
        <v>0</v>
      </c>
      <c r="AS120" s="2" t="b">
        <f>AND(PARTNERS!$D124="Heritage partner",PARTNERS!$E124="Existing partner")</f>
        <v>0</v>
      </c>
      <c r="AT120" s="2" t="b">
        <f>AND(PARTNERS!$D124="Funder",PARTNERS!$E124="Existing partner")</f>
        <v>0</v>
      </c>
      <c r="AU120" s="2" t="b">
        <f>AND(PARTNERS!$D124="Public Service partner",PARTNERS!$E124="Existing partner")</f>
        <v>0</v>
      </c>
      <c r="AV120" s="2" t="b">
        <f>AND(PARTNERS!$D124="Voluntary Sector / Charity partner",PARTNERS!$E124="Existing partner")</f>
        <v>0</v>
      </c>
      <c r="AW120" s="2" t="b">
        <f>AND(PARTNERS!$D124="Education partner",PARTNERS!$E124="Existing partner")</f>
        <v>0</v>
      </c>
      <c r="AX120" s="2" t="b">
        <f>AND(PARTNERS!$D124="Other",PARTNERS!$E124="Existing partner")</f>
        <v>0</v>
      </c>
    </row>
    <row r="121" spans="20:50">
      <c r="T121" s="2" t="b">
        <f>AND(LEFT('EVENT DELIVERY'!B126,2)="HU",OR(LEN('EVENT DELIVERY'!B126)=6,AND(LEN('EVENT DELIVERY'!B126)=7,MID('EVENT DELIVERY'!B126,4,1)=" ")))</f>
        <v>0</v>
      </c>
      <c r="U121" s="2" t="b">
        <f>AND(LEFT('PROJECT DELIVERY TEAM'!B126,2)="HU",OR(LEN('PROJECT DELIVERY TEAM'!B126)=6,AND(LEN('PROJECT DELIVERY TEAM'!B126)=7,MID('PROJECT DELIVERY TEAM'!B126,4,1)=" ")))</f>
        <v>0</v>
      </c>
      <c r="V121" s="2" t="b">
        <f>AND(LEFT('AUDIENCES &amp; PART... - BY TYPE'!B126,2)="HU",OR(LEN('AUDIENCES &amp; PART... - BY TYPE'!B126)=6,AND(LEN('AUDIENCES &amp; PART... - BY TYPE'!B126)=7,MID('AUDIENCES &amp; PART... - BY TYPE'!B126,4,1)=" ")))</f>
        <v>0</v>
      </c>
      <c r="W121" s="2" t="b">
        <f>AND(LEFT(PARTNERS!B125,2)="HU",OR(LEN(PARTNERS!B125)=6,AND(LEN(PARTNERS!B125)=7,MID(PARTNERS!B125,4,1)=" ")),PARTNERS!E125="New partner")</f>
        <v>0</v>
      </c>
      <c r="X121" s="2" t="b">
        <f>AND(LEFT(PARTNERS!B125,2)="HU",OR(LEN(PARTNERS!B125)=6,AND(LEN(PARTNERS!B125)=7,MID(PARTNERS!B125,4,1)=" ")),PARTNERS!E125="Existing partner")</f>
        <v>0</v>
      </c>
      <c r="Y121" s="2" t="b">
        <f>AND(NOT(AND(LEFT(PARTNERS!B125,2)="HU",OR(LEN(PARTNERS!B125)=6,AND(LEN(PARTNERS!B125)=7,MID(PARTNERS!B125,4,1)=" ")))),PARTNERS!E125="New partner")</f>
        <v>0</v>
      </c>
      <c r="Z121" s="2" t="b">
        <f>AND(NOT(AND(LEFT(PARTNERS!B125,2)="HU",OR(LEN(PARTNERS!B125)=6,AND(LEN(PARTNERS!B125)=7,MID(PARTNERS!B125,4,1)=" ")))),PARTNERS!E125="Existing partner")</f>
        <v>0</v>
      </c>
      <c r="AA121" s="2" t="b">
        <f>AND(PARTNERS!$C125="Hull",PARTNERS!$E125="New partner")</f>
        <v>0</v>
      </c>
      <c r="AB121" s="2" t="b">
        <f>AND(PARTNERS!$C125="East Riding of Yorkshire",PARTNERS!$E125="New partner")</f>
        <v>0</v>
      </c>
      <c r="AC121" s="2" t="b">
        <f>AND(PARTNERS!$C125="Elsewhere in Yorkshire &amp; Humber",PARTNERS!$E125="New partner")</f>
        <v>0</v>
      </c>
      <c r="AD121" s="2" t="b">
        <f>AND(PARTNERS!$C125="Elsewhere in the UK",PARTNERS!$E125="New partner")</f>
        <v>0</v>
      </c>
      <c r="AE121" s="2" t="b">
        <f>AND(PARTNERS!$C125="Outside UK",PARTNERS!$E125="New partner")</f>
        <v>0</v>
      </c>
      <c r="AF121" s="2" t="b">
        <f>AND(PARTNERS!$C125="Hull",PARTNERS!$E125="Existing partner")</f>
        <v>0</v>
      </c>
      <c r="AG121" s="2" t="b">
        <f>AND(PARTNERS!$C125="East Riding of Yorkshire",PARTNERS!$E125="Existing partner")</f>
        <v>0</v>
      </c>
      <c r="AH121" s="2" t="b">
        <f>AND(PARTNERS!$C125="Elsewhere in Yorkshire &amp; Humber",PARTNERS!$E125="Existing partner")</f>
        <v>0</v>
      </c>
      <c r="AI121" s="2" t="b">
        <f>AND(PARTNERS!$C125="Elsewhere in the UK",PARTNERS!$E125="Existing partner")</f>
        <v>0</v>
      </c>
      <c r="AJ121" s="2" t="b">
        <f>AND(PARTNERS!$C125="Outside UK",PARTNERS!$E125="Existing partner")</f>
        <v>0</v>
      </c>
      <c r="AK121" s="2" t="b">
        <f>AND(PARTNERS!$D125="Artistic partner",PARTNERS!$E125="New partner")</f>
        <v>0</v>
      </c>
      <c r="AL121" s="2" t="b">
        <f>AND(PARTNERS!$D125="Heritage partner",PARTNERS!$E125="New partner")</f>
        <v>0</v>
      </c>
      <c r="AM121" s="2" t="b">
        <f>AND(PARTNERS!$D125="Funder",PARTNERS!$E125="New partner")</f>
        <v>0</v>
      </c>
      <c r="AN121" s="2" t="b">
        <f>AND(PARTNERS!$D125="Public Service partner",PARTNERS!$E125="New partner")</f>
        <v>0</v>
      </c>
      <c r="AO121" s="2" t="b">
        <f>AND(PARTNERS!$D125="Voluntary Sector / Charity partner",PARTNERS!$E125="New partner")</f>
        <v>0</v>
      </c>
      <c r="AP121" s="2" t="b">
        <f>AND(PARTNERS!$D125="Education partner",PARTNERS!$E125="New partner")</f>
        <v>0</v>
      </c>
      <c r="AQ121" s="2" t="b">
        <f>AND(PARTNERS!$D125="Other",PARTNERS!$E125="New partner")</f>
        <v>0</v>
      </c>
      <c r="AR121" s="2" t="b">
        <f>AND(PARTNERS!$D125="Artistic partner",PARTNERS!$E125="Existing partner")</f>
        <v>0</v>
      </c>
      <c r="AS121" s="2" t="b">
        <f>AND(PARTNERS!$D125="Heritage partner",PARTNERS!$E125="Existing partner")</f>
        <v>0</v>
      </c>
      <c r="AT121" s="2" t="b">
        <f>AND(PARTNERS!$D125="Funder",PARTNERS!$E125="Existing partner")</f>
        <v>0</v>
      </c>
      <c r="AU121" s="2" t="b">
        <f>AND(PARTNERS!$D125="Public Service partner",PARTNERS!$E125="Existing partner")</f>
        <v>0</v>
      </c>
      <c r="AV121" s="2" t="b">
        <f>AND(PARTNERS!$D125="Voluntary Sector / Charity partner",PARTNERS!$E125="Existing partner")</f>
        <v>0</v>
      </c>
      <c r="AW121" s="2" t="b">
        <f>AND(PARTNERS!$D125="Education partner",PARTNERS!$E125="Existing partner")</f>
        <v>0</v>
      </c>
      <c r="AX121" s="2" t="b">
        <f>AND(PARTNERS!$D125="Other",PARTNERS!$E125="Existing partner")</f>
        <v>0</v>
      </c>
    </row>
    <row r="122" spans="20:50">
      <c r="T122" s="2" t="b">
        <f>AND(LEFT('EVENT DELIVERY'!B127,2)="HU",OR(LEN('EVENT DELIVERY'!B127)=6,AND(LEN('EVENT DELIVERY'!B127)=7,MID('EVENT DELIVERY'!B127,4,1)=" ")))</f>
        <v>0</v>
      </c>
      <c r="U122" s="2" t="b">
        <f>AND(LEFT('PROJECT DELIVERY TEAM'!B127,2)="HU",OR(LEN('PROJECT DELIVERY TEAM'!B127)=6,AND(LEN('PROJECT DELIVERY TEAM'!B127)=7,MID('PROJECT DELIVERY TEAM'!B127,4,1)=" ")))</f>
        <v>0</v>
      </c>
      <c r="V122" s="2" t="b">
        <f>AND(LEFT('AUDIENCES &amp; PART... - BY TYPE'!B127,2)="HU",OR(LEN('AUDIENCES &amp; PART... - BY TYPE'!B127)=6,AND(LEN('AUDIENCES &amp; PART... - BY TYPE'!B127)=7,MID('AUDIENCES &amp; PART... - BY TYPE'!B127,4,1)=" ")))</f>
        <v>0</v>
      </c>
      <c r="W122" s="2" t="b">
        <f>AND(LEFT(PARTNERS!B126,2)="HU",OR(LEN(PARTNERS!B126)=6,AND(LEN(PARTNERS!B126)=7,MID(PARTNERS!B126,4,1)=" ")),PARTNERS!E126="New partner")</f>
        <v>0</v>
      </c>
      <c r="X122" s="2" t="b">
        <f>AND(LEFT(PARTNERS!B126,2)="HU",OR(LEN(PARTNERS!B126)=6,AND(LEN(PARTNERS!B126)=7,MID(PARTNERS!B126,4,1)=" ")),PARTNERS!E126="Existing partner")</f>
        <v>0</v>
      </c>
      <c r="Y122" s="2" t="b">
        <f>AND(NOT(AND(LEFT(PARTNERS!B126,2)="HU",OR(LEN(PARTNERS!B126)=6,AND(LEN(PARTNERS!B126)=7,MID(PARTNERS!B126,4,1)=" ")))),PARTNERS!E126="New partner")</f>
        <v>0</v>
      </c>
      <c r="Z122" s="2" t="b">
        <f>AND(NOT(AND(LEFT(PARTNERS!B126,2)="HU",OR(LEN(PARTNERS!B126)=6,AND(LEN(PARTNERS!B126)=7,MID(PARTNERS!B126,4,1)=" ")))),PARTNERS!E126="Existing partner")</f>
        <v>0</v>
      </c>
      <c r="AA122" s="2" t="b">
        <f>AND(PARTNERS!$C126="Hull",PARTNERS!$E126="New partner")</f>
        <v>0</v>
      </c>
      <c r="AB122" s="2" t="b">
        <f>AND(PARTNERS!$C126="East Riding of Yorkshire",PARTNERS!$E126="New partner")</f>
        <v>0</v>
      </c>
      <c r="AC122" s="2" t="b">
        <f>AND(PARTNERS!$C126="Elsewhere in Yorkshire &amp; Humber",PARTNERS!$E126="New partner")</f>
        <v>0</v>
      </c>
      <c r="AD122" s="2" t="b">
        <f>AND(PARTNERS!$C126="Elsewhere in the UK",PARTNERS!$E126="New partner")</f>
        <v>0</v>
      </c>
      <c r="AE122" s="2" t="b">
        <f>AND(PARTNERS!$C126="Outside UK",PARTNERS!$E126="New partner")</f>
        <v>0</v>
      </c>
      <c r="AF122" s="2" t="b">
        <f>AND(PARTNERS!$C126="Hull",PARTNERS!$E126="Existing partner")</f>
        <v>0</v>
      </c>
      <c r="AG122" s="2" t="b">
        <f>AND(PARTNERS!$C126="East Riding of Yorkshire",PARTNERS!$E126="Existing partner")</f>
        <v>0</v>
      </c>
      <c r="AH122" s="2" t="b">
        <f>AND(PARTNERS!$C126="Elsewhere in Yorkshire &amp; Humber",PARTNERS!$E126="Existing partner")</f>
        <v>0</v>
      </c>
      <c r="AI122" s="2" t="b">
        <f>AND(PARTNERS!$C126="Elsewhere in the UK",PARTNERS!$E126="Existing partner")</f>
        <v>0</v>
      </c>
      <c r="AJ122" s="2" t="b">
        <f>AND(PARTNERS!$C126="Outside UK",PARTNERS!$E126="Existing partner")</f>
        <v>0</v>
      </c>
      <c r="AK122" s="2" t="b">
        <f>AND(PARTNERS!$D126="Artistic partner",PARTNERS!$E126="New partner")</f>
        <v>0</v>
      </c>
      <c r="AL122" s="2" t="b">
        <f>AND(PARTNERS!$D126="Heritage partner",PARTNERS!$E126="New partner")</f>
        <v>0</v>
      </c>
      <c r="AM122" s="2" t="b">
        <f>AND(PARTNERS!$D126="Funder",PARTNERS!$E126="New partner")</f>
        <v>0</v>
      </c>
      <c r="AN122" s="2" t="b">
        <f>AND(PARTNERS!$D126="Public Service partner",PARTNERS!$E126="New partner")</f>
        <v>0</v>
      </c>
      <c r="AO122" s="2" t="b">
        <f>AND(PARTNERS!$D126="Voluntary Sector / Charity partner",PARTNERS!$E126="New partner")</f>
        <v>0</v>
      </c>
      <c r="AP122" s="2" t="b">
        <f>AND(PARTNERS!$D126="Education partner",PARTNERS!$E126="New partner")</f>
        <v>0</v>
      </c>
      <c r="AQ122" s="2" t="b">
        <f>AND(PARTNERS!$D126="Other",PARTNERS!$E126="New partner")</f>
        <v>0</v>
      </c>
      <c r="AR122" s="2" t="b">
        <f>AND(PARTNERS!$D126="Artistic partner",PARTNERS!$E126="Existing partner")</f>
        <v>0</v>
      </c>
      <c r="AS122" s="2" t="b">
        <f>AND(PARTNERS!$D126="Heritage partner",PARTNERS!$E126="Existing partner")</f>
        <v>0</v>
      </c>
      <c r="AT122" s="2" t="b">
        <f>AND(PARTNERS!$D126="Funder",PARTNERS!$E126="Existing partner")</f>
        <v>0</v>
      </c>
      <c r="AU122" s="2" t="b">
        <f>AND(PARTNERS!$D126="Public Service partner",PARTNERS!$E126="Existing partner")</f>
        <v>0</v>
      </c>
      <c r="AV122" s="2" t="b">
        <f>AND(PARTNERS!$D126="Voluntary Sector / Charity partner",PARTNERS!$E126="Existing partner")</f>
        <v>0</v>
      </c>
      <c r="AW122" s="2" t="b">
        <f>AND(PARTNERS!$D126="Education partner",PARTNERS!$E126="Existing partner")</f>
        <v>0</v>
      </c>
      <c r="AX122" s="2" t="b">
        <f>AND(PARTNERS!$D126="Other",PARTNERS!$E126="Existing partner")</f>
        <v>0</v>
      </c>
    </row>
    <row r="123" spans="20:50">
      <c r="T123" s="2" t="b">
        <f>AND(LEFT('EVENT DELIVERY'!B128,2)="HU",OR(LEN('EVENT DELIVERY'!B128)=6,AND(LEN('EVENT DELIVERY'!B128)=7,MID('EVENT DELIVERY'!B128,4,1)=" ")))</f>
        <v>0</v>
      </c>
      <c r="U123" s="2" t="b">
        <f>AND(LEFT('PROJECT DELIVERY TEAM'!B128,2)="HU",OR(LEN('PROJECT DELIVERY TEAM'!B128)=6,AND(LEN('PROJECT DELIVERY TEAM'!B128)=7,MID('PROJECT DELIVERY TEAM'!B128,4,1)=" ")))</f>
        <v>0</v>
      </c>
      <c r="V123" s="2" t="b">
        <f>AND(LEFT('AUDIENCES &amp; PART... - BY TYPE'!B128,2)="HU",OR(LEN('AUDIENCES &amp; PART... - BY TYPE'!B128)=6,AND(LEN('AUDIENCES &amp; PART... - BY TYPE'!B128)=7,MID('AUDIENCES &amp; PART... - BY TYPE'!B128,4,1)=" ")))</f>
        <v>0</v>
      </c>
      <c r="W123" s="2" t="b">
        <f>AND(LEFT(PARTNERS!B127,2)="HU",OR(LEN(PARTNERS!B127)=6,AND(LEN(PARTNERS!B127)=7,MID(PARTNERS!B127,4,1)=" ")),PARTNERS!E127="New partner")</f>
        <v>0</v>
      </c>
      <c r="X123" s="2" t="b">
        <f>AND(LEFT(PARTNERS!B127,2)="HU",OR(LEN(PARTNERS!B127)=6,AND(LEN(PARTNERS!B127)=7,MID(PARTNERS!B127,4,1)=" ")),PARTNERS!E127="Existing partner")</f>
        <v>0</v>
      </c>
      <c r="Y123" s="2" t="b">
        <f>AND(NOT(AND(LEFT(PARTNERS!B127,2)="HU",OR(LEN(PARTNERS!B127)=6,AND(LEN(PARTNERS!B127)=7,MID(PARTNERS!B127,4,1)=" ")))),PARTNERS!E127="New partner")</f>
        <v>0</v>
      </c>
      <c r="Z123" s="2" t="b">
        <f>AND(NOT(AND(LEFT(PARTNERS!B127,2)="HU",OR(LEN(PARTNERS!B127)=6,AND(LEN(PARTNERS!B127)=7,MID(PARTNERS!B127,4,1)=" ")))),PARTNERS!E127="Existing partner")</f>
        <v>0</v>
      </c>
      <c r="AA123" s="2" t="b">
        <f>AND(PARTNERS!$C127="Hull",PARTNERS!$E127="New partner")</f>
        <v>0</v>
      </c>
      <c r="AB123" s="2" t="b">
        <f>AND(PARTNERS!$C127="East Riding of Yorkshire",PARTNERS!$E127="New partner")</f>
        <v>0</v>
      </c>
      <c r="AC123" s="2" t="b">
        <f>AND(PARTNERS!$C127="Elsewhere in Yorkshire &amp; Humber",PARTNERS!$E127="New partner")</f>
        <v>0</v>
      </c>
      <c r="AD123" s="2" t="b">
        <f>AND(PARTNERS!$C127="Elsewhere in the UK",PARTNERS!$E127="New partner")</f>
        <v>0</v>
      </c>
      <c r="AE123" s="2" t="b">
        <f>AND(PARTNERS!$C127="Outside UK",PARTNERS!$E127="New partner")</f>
        <v>0</v>
      </c>
      <c r="AF123" s="2" t="b">
        <f>AND(PARTNERS!$C127="Hull",PARTNERS!$E127="Existing partner")</f>
        <v>0</v>
      </c>
      <c r="AG123" s="2" t="b">
        <f>AND(PARTNERS!$C127="East Riding of Yorkshire",PARTNERS!$E127="Existing partner")</f>
        <v>0</v>
      </c>
      <c r="AH123" s="2" t="b">
        <f>AND(PARTNERS!$C127="Elsewhere in Yorkshire &amp; Humber",PARTNERS!$E127="Existing partner")</f>
        <v>0</v>
      </c>
      <c r="AI123" s="2" t="b">
        <f>AND(PARTNERS!$C127="Elsewhere in the UK",PARTNERS!$E127="Existing partner")</f>
        <v>0</v>
      </c>
      <c r="AJ123" s="2" t="b">
        <f>AND(PARTNERS!$C127="Outside UK",PARTNERS!$E127="Existing partner")</f>
        <v>0</v>
      </c>
      <c r="AK123" s="2" t="b">
        <f>AND(PARTNERS!$D127="Artistic partner",PARTNERS!$E127="New partner")</f>
        <v>0</v>
      </c>
      <c r="AL123" s="2" t="b">
        <f>AND(PARTNERS!$D127="Heritage partner",PARTNERS!$E127="New partner")</f>
        <v>0</v>
      </c>
      <c r="AM123" s="2" t="b">
        <f>AND(PARTNERS!$D127="Funder",PARTNERS!$E127="New partner")</f>
        <v>0</v>
      </c>
      <c r="AN123" s="2" t="b">
        <f>AND(PARTNERS!$D127="Public Service partner",PARTNERS!$E127="New partner")</f>
        <v>0</v>
      </c>
      <c r="AO123" s="2" t="b">
        <f>AND(PARTNERS!$D127="Voluntary Sector / Charity partner",PARTNERS!$E127="New partner")</f>
        <v>0</v>
      </c>
      <c r="AP123" s="2" t="b">
        <f>AND(PARTNERS!$D127="Education partner",PARTNERS!$E127="New partner")</f>
        <v>0</v>
      </c>
      <c r="AQ123" s="2" t="b">
        <f>AND(PARTNERS!$D127="Other",PARTNERS!$E127="New partner")</f>
        <v>0</v>
      </c>
      <c r="AR123" s="2" t="b">
        <f>AND(PARTNERS!$D127="Artistic partner",PARTNERS!$E127="Existing partner")</f>
        <v>0</v>
      </c>
      <c r="AS123" s="2" t="b">
        <f>AND(PARTNERS!$D127="Heritage partner",PARTNERS!$E127="Existing partner")</f>
        <v>0</v>
      </c>
      <c r="AT123" s="2" t="b">
        <f>AND(PARTNERS!$D127="Funder",PARTNERS!$E127="Existing partner")</f>
        <v>0</v>
      </c>
      <c r="AU123" s="2" t="b">
        <f>AND(PARTNERS!$D127="Public Service partner",PARTNERS!$E127="Existing partner")</f>
        <v>0</v>
      </c>
      <c r="AV123" s="2" t="b">
        <f>AND(PARTNERS!$D127="Voluntary Sector / Charity partner",PARTNERS!$E127="Existing partner")</f>
        <v>0</v>
      </c>
      <c r="AW123" s="2" t="b">
        <f>AND(PARTNERS!$D127="Education partner",PARTNERS!$E127="Existing partner")</f>
        <v>0</v>
      </c>
      <c r="AX123" s="2" t="b">
        <f>AND(PARTNERS!$D127="Other",PARTNERS!$E127="Existing partner")</f>
        <v>0</v>
      </c>
    </row>
    <row r="124" spans="20:50">
      <c r="T124" s="2" t="b">
        <f>AND(LEFT('EVENT DELIVERY'!B129,2)="HU",OR(LEN('EVENT DELIVERY'!B129)=6,AND(LEN('EVENT DELIVERY'!B129)=7,MID('EVENT DELIVERY'!B129,4,1)=" ")))</f>
        <v>0</v>
      </c>
      <c r="U124" s="2" t="b">
        <f>AND(LEFT('PROJECT DELIVERY TEAM'!B129,2)="HU",OR(LEN('PROJECT DELIVERY TEAM'!B129)=6,AND(LEN('PROJECT DELIVERY TEAM'!B129)=7,MID('PROJECT DELIVERY TEAM'!B129,4,1)=" ")))</f>
        <v>0</v>
      </c>
      <c r="V124" s="2" t="b">
        <f>AND(LEFT('AUDIENCES &amp; PART... - BY TYPE'!B129,2)="HU",OR(LEN('AUDIENCES &amp; PART... - BY TYPE'!B129)=6,AND(LEN('AUDIENCES &amp; PART... - BY TYPE'!B129)=7,MID('AUDIENCES &amp; PART... - BY TYPE'!B129,4,1)=" ")))</f>
        <v>0</v>
      </c>
      <c r="W124" s="2" t="b">
        <f>AND(LEFT(PARTNERS!B128,2)="HU",OR(LEN(PARTNERS!B128)=6,AND(LEN(PARTNERS!B128)=7,MID(PARTNERS!B128,4,1)=" ")),PARTNERS!E128="New partner")</f>
        <v>0</v>
      </c>
      <c r="X124" s="2" t="b">
        <f>AND(LEFT(PARTNERS!B128,2)="HU",OR(LEN(PARTNERS!B128)=6,AND(LEN(PARTNERS!B128)=7,MID(PARTNERS!B128,4,1)=" ")),PARTNERS!E128="Existing partner")</f>
        <v>0</v>
      </c>
      <c r="Y124" s="2" t="b">
        <f>AND(NOT(AND(LEFT(PARTNERS!B128,2)="HU",OR(LEN(PARTNERS!B128)=6,AND(LEN(PARTNERS!B128)=7,MID(PARTNERS!B128,4,1)=" ")))),PARTNERS!E128="New partner")</f>
        <v>0</v>
      </c>
      <c r="Z124" s="2" t="b">
        <f>AND(NOT(AND(LEFT(PARTNERS!B128,2)="HU",OR(LEN(PARTNERS!B128)=6,AND(LEN(PARTNERS!B128)=7,MID(PARTNERS!B128,4,1)=" ")))),PARTNERS!E128="Existing partner")</f>
        <v>0</v>
      </c>
      <c r="AA124" s="2" t="b">
        <f>AND(PARTNERS!$C128="Hull",PARTNERS!$E128="New partner")</f>
        <v>0</v>
      </c>
      <c r="AB124" s="2" t="b">
        <f>AND(PARTNERS!$C128="East Riding of Yorkshire",PARTNERS!$E128="New partner")</f>
        <v>0</v>
      </c>
      <c r="AC124" s="2" t="b">
        <f>AND(PARTNERS!$C128="Elsewhere in Yorkshire &amp; Humber",PARTNERS!$E128="New partner")</f>
        <v>0</v>
      </c>
      <c r="AD124" s="2" t="b">
        <f>AND(PARTNERS!$C128="Elsewhere in the UK",PARTNERS!$E128="New partner")</f>
        <v>0</v>
      </c>
      <c r="AE124" s="2" t="b">
        <f>AND(PARTNERS!$C128="Outside UK",PARTNERS!$E128="New partner")</f>
        <v>0</v>
      </c>
      <c r="AF124" s="2" t="b">
        <f>AND(PARTNERS!$C128="Hull",PARTNERS!$E128="Existing partner")</f>
        <v>0</v>
      </c>
      <c r="AG124" s="2" t="b">
        <f>AND(PARTNERS!$C128="East Riding of Yorkshire",PARTNERS!$E128="Existing partner")</f>
        <v>0</v>
      </c>
      <c r="AH124" s="2" t="b">
        <f>AND(PARTNERS!$C128="Elsewhere in Yorkshire &amp; Humber",PARTNERS!$E128="Existing partner")</f>
        <v>0</v>
      </c>
      <c r="AI124" s="2" t="b">
        <f>AND(PARTNERS!$C128="Elsewhere in the UK",PARTNERS!$E128="Existing partner")</f>
        <v>0</v>
      </c>
      <c r="AJ124" s="2" t="b">
        <f>AND(PARTNERS!$C128="Outside UK",PARTNERS!$E128="Existing partner")</f>
        <v>0</v>
      </c>
      <c r="AK124" s="2" t="b">
        <f>AND(PARTNERS!$D128="Artistic partner",PARTNERS!$E128="New partner")</f>
        <v>0</v>
      </c>
      <c r="AL124" s="2" t="b">
        <f>AND(PARTNERS!$D128="Heritage partner",PARTNERS!$E128="New partner")</f>
        <v>0</v>
      </c>
      <c r="AM124" s="2" t="b">
        <f>AND(PARTNERS!$D128="Funder",PARTNERS!$E128="New partner")</f>
        <v>0</v>
      </c>
      <c r="AN124" s="2" t="b">
        <f>AND(PARTNERS!$D128="Public Service partner",PARTNERS!$E128="New partner")</f>
        <v>0</v>
      </c>
      <c r="AO124" s="2" t="b">
        <f>AND(PARTNERS!$D128="Voluntary Sector / Charity partner",PARTNERS!$E128="New partner")</f>
        <v>0</v>
      </c>
      <c r="AP124" s="2" t="b">
        <f>AND(PARTNERS!$D128="Education partner",PARTNERS!$E128="New partner")</f>
        <v>0</v>
      </c>
      <c r="AQ124" s="2" t="b">
        <f>AND(PARTNERS!$D128="Other",PARTNERS!$E128="New partner")</f>
        <v>0</v>
      </c>
      <c r="AR124" s="2" t="b">
        <f>AND(PARTNERS!$D128="Artistic partner",PARTNERS!$E128="Existing partner")</f>
        <v>0</v>
      </c>
      <c r="AS124" s="2" t="b">
        <f>AND(PARTNERS!$D128="Heritage partner",PARTNERS!$E128="Existing partner")</f>
        <v>0</v>
      </c>
      <c r="AT124" s="2" t="b">
        <f>AND(PARTNERS!$D128="Funder",PARTNERS!$E128="Existing partner")</f>
        <v>0</v>
      </c>
      <c r="AU124" s="2" t="b">
        <f>AND(PARTNERS!$D128="Public Service partner",PARTNERS!$E128="Existing partner")</f>
        <v>0</v>
      </c>
      <c r="AV124" s="2" t="b">
        <f>AND(PARTNERS!$D128="Voluntary Sector / Charity partner",PARTNERS!$E128="Existing partner")</f>
        <v>0</v>
      </c>
      <c r="AW124" s="2" t="b">
        <f>AND(PARTNERS!$D128="Education partner",PARTNERS!$E128="Existing partner")</f>
        <v>0</v>
      </c>
      <c r="AX124" s="2" t="b">
        <f>AND(PARTNERS!$D128="Other",PARTNERS!$E128="Existing partner")</f>
        <v>0</v>
      </c>
    </row>
    <row r="125" spans="20:50">
      <c r="T125" s="2" t="b">
        <f>AND(LEFT('EVENT DELIVERY'!B130,2)="HU",OR(LEN('EVENT DELIVERY'!B130)=6,AND(LEN('EVENT DELIVERY'!B130)=7,MID('EVENT DELIVERY'!B130,4,1)=" ")))</f>
        <v>0</v>
      </c>
      <c r="U125" s="2" t="b">
        <f>AND(LEFT('PROJECT DELIVERY TEAM'!B130,2)="HU",OR(LEN('PROJECT DELIVERY TEAM'!B130)=6,AND(LEN('PROJECT DELIVERY TEAM'!B130)=7,MID('PROJECT DELIVERY TEAM'!B130,4,1)=" ")))</f>
        <v>0</v>
      </c>
      <c r="V125" s="2" t="b">
        <f>AND(LEFT('AUDIENCES &amp; PART... - BY TYPE'!B130,2)="HU",OR(LEN('AUDIENCES &amp; PART... - BY TYPE'!B130)=6,AND(LEN('AUDIENCES &amp; PART... - BY TYPE'!B130)=7,MID('AUDIENCES &amp; PART... - BY TYPE'!B130,4,1)=" ")))</f>
        <v>0</v>
      </c>
      <c r="W125" s="2" t="b">
        <f>AND(LEFT(PARTNERS!B129,2)="HU",OR(LEN(PARTNERS!B129)=6,AND(LEN(PARTNERS!B129)=7,MID(PARTNERS!B129,4,1)=" ")),PARTNERS!E129="New partner")</f>
        <v>0</v>
      </c>
      <c r="X125" s="2" t="b">
        <f>AND(LEFT(PARTNERS!B129,2)="HU",OR(LEN(PARTNERS!B129)=6,AND(LEN(PARTNERS!B129)=7,MID(PARTNERS!B129,4,1)=" ")),PARTNERS!E129="Existing partner")</f>
        <v>0</v>
      </c>
      <c r="Y125" s="2" t="b">
        <f>AND(NOT(AND(LEFT(PARTNERS!B129,2)="HU",OR(LEN(PARTNERS!B129)=6,AND(LEN(PARTNERS!B129)=7,MID(PARTNERS!B129,4,1)=" ")))),PARTNERS!E129="New partner")</f>
        <v>0</v>
      </c>
      <c r="Z125" s="2" t="b">
        <f>AND(NOT(AND(LEFT(PARTNERS!B129,2)="HU",OR(LEN(PARTNERS!B129)=6,AND(LEN(PARTNERS!B129)=7,MID(PARTNERS!B129,4,1)=" ")))),PARTNERS!E129="Existing partner")</f>
        <v>0</v>
      </c>
      <c r="AA125" s="2" t="b">
        <f>AND(PARTNERS!$C129="Hull",PARTNERS!$E129="New partner")</f>
        <v>0</v>
      </c>
      <c r="AB125" s="2" t="b">
        <f>AND(PARTNERS!$C129="East Riding of Yorkshire",PARTNERS!$E129="New partner")</f>
        <v>0</v>
      </c>
      <c r="AC125" s="2" t="b">
        <f>AND(PARTNERS!$C129="Elsewhere in Yorkshire &amp; Humber",PARTNERS!$E129="New partner")</f>
        <v>0</v>
      </c>
      <c r="AD125" s="2" t="b">
        <f>AND(PARTNERS!$C129="Elsewhere in the UK",PARTNERS!$E129="New partner")</f>
        <v>0</v>
      </c>
      <c r="AE125" s="2" t="b">
        <f>AND(PARTNERS!$C129="Outside UK",PARTNERS!$E129="New partner")</f>
        <v>0</v>
      </c>
      <c r="AF125" s="2" t="b">
        <f>AND(PARTNERS!$C129="Hull",PARTNERS!$E129="Existing partner")</f>
        <v>0</v>
      </c>
      <c r="AG125" s="2" t="b">
        <f>AND(PARTNERS!$C129="East Riding of Yorkshire",PARTNERS!$E129="Existing partner")</f>
        <v>0</v>
      </c>
      <c r="AH125" s="2" t="b">
        <f>AND(PARTNERS!$C129="Elsewhere in Yorkshire &amp; Humber",PARTNERS!$E129="Existing partner")</f>
        <v>0</v>
      </c>
      <c r="AI125" s="2" t="b">
        <f>AND(PARTNERS!$C129="Elsewhere in the UK",PARTNERS!$E129="Existing partner")</f>
        <v>0</v>
      </c>
      <c r="AJ125" s="2" t="b">
        <f>AND(PARTNERS!$C129="Outside UK",PARTNERS!$E129="Existing partner")</f>
        <v>0</v>
      </c>
      <c r="AK125" s="2" t="b">
        <f>AND(PARTNERS!$D129="Artistic partner",PARTNERS!$E129="New partner")</f>
        <v>0</v>
      </c>
      <c r="AL125" s="2" t="b">
        <f>AND(PARTNERS!$D129="Heritage partner",PARTNERS!$E129="New partner")</f>
        <v>0</v>
      </c>
      <c r="AM125" s="2" t="b">
        <f>AND(PARTNERS!$D129="Funder",PARTNERS!$E129="New partner")</f>
        <v>0</v>
      </c>
      <c r="AN125" s="2" t="b">
        <f>AND(PARTNERS!$D129="Public Service partner",PARTNERS!$E129="New partner")</f>
        <v>0</v>
      </c>
      <c r="AO125" s="2" t="b">
        <f>AND(PARTNERS!$D129="Voluntary Sector / Charity partner",PARTNERS!$E129="New partner")</f>
        <v>0</v>
      </c>
      <c r="AP125" s="2" t="b">
        <f>AND(PARTNERS!$D129="Education partner",PARTNERS!$E129="New partner")</f>
        <v>0</v>
      </c>
      <c r="AQ125" s="2" t="b">
        <f>AND(PARTNERS!$D129="Other",PARTNERS!$E129="New partner")</f>
        <v>0</v>
      </c>
      <c r="AR125" s="2" t="b">
        <f>AND(PARTNERS!$D129="Artistic partner",PARTNERS!$E129="Existing partner")</f>
        <v>0</v>
      </c>
      <c r="AS125" s="2" t="b">
        <f>AND(PARTNERS!$D129="Heritage partner",PARTNERS!$E129="Existing partner")</f>
        <v>0</v>
      </c>
      <c r="AT125" s="2" t="b">
        <f>AND(PARTNERS!$D129="Funder",PARTNERS!$E129="Existing partner")</f>
        <v>0</v>
      </c>
      <c r="AU125" s="2" t="b">
        <f>AND(PARTNERS!$D129="Public Service partner",PARTNERS!$E129="Existing partner")</f>
        <v>0</v>
      </c>
      <c r="AV125" s="2" t="b">
        <f>AND(PARTNERS!$D129="Voluntary Sector / Charity partner",PARTNERS!$E129="Existing partner")</f>
        <v>0</v>
      </c>
      <c r="AW125" s="2" t="b">
        <f>AND(PARTNERS!$D129="Education partner",PARTNERS!$E129="Existing partner")</f>
        <v>0</v>
      </c>
      <c r="AX125" s="2" t="b">
        <f>AND(PARTNERS!$D129="Other",PARTNERS!$E129="Existing partner")</f>
        <v>0</v>
      </c>
    </row>
    <row r="126" spans="20:50">
      <c r="T126" s="2" t="b">
        <f>AND(LEFT('EVENT DELIVERY'!B131,2)="HU",OR(LEN('EVENT DELIVERY'!B131)=6,AND(LEN('EVENT DELIVERY'!B131)=7,MID('EVENT DELIVERY'!B131,4,1)=" ")))</f>
        <v>0</v>
      </c>
      <c r="U126" s="2" t="b">
        <f>AND(LEFT('PROJECT DELIVERY TEAM'!B131,2)="HU",OR(LEN('PROJECT DELIVERY TEAM'!B131)=6,AND(LEN('PROJECT DELIVERY TEAM'!B131)=7,MID('PROJECT DELIVERY TEAM'!B131,4,1)=" ")))</f>
        <v>0</v>
      </c>
      <c r="V126" s="2" t="b">
        <f>AND(LEFT('AUDIENCES &amp; PART... - BY TYPE'!B131,2)="HU",OR(LEN('AUDIENCES &amp; PART... - BY TYPE'!B131)=6,AND(LEN('AUDIENCES &amp; PART... - BY TYPE'!B131)=7,MID('AUDIENCES &amp; PART... - BY TYPE'!B131,4,1)=" ")))</f>
        <v>0</v>
      </c>
      <c r="W126" s="2" t="b">
        <f>AND(LEFT(PARTNERS!B130,2)="HU",OR(LEN(PARTNERS!B130)=6,AND(LEN(PARTNERS!B130)=7,MID(PARTNERS!B130,4,1)=" ")),PARTNERS!E130="New partner")</f>
        <v>0</v>
      </c>
      <c r="X126" s="2" t="b">
        <f>AND(LEFT(PARTNERS!B130,2)="HU",OR(LEN(PARTNERS!B130)=6,AND(LEN(PARTNERS!B130)=7,MID(PARTNERS!B130,4,1)=" ")),PARTNERS!E130="Existing partner")</f>
        <v>0</v>
      </c>
      <c r="Y126" s="2" t="b">
        <f>AND(NOT(AND(LEFT(PARTNERS!B130,2)="HU",OR(LEN(PARTNERS!B130)=6,AND(LEN(PARTNERS!B130)=7,MID(PARTNERS!B130,4,1)=" ")))),PARTNERS!E130="New partner")</f>
        <v>0</v>
      </c>
      <c r="Z126" s="2" t="b">
        <f>AND(NOT(AND(LEFT(PARTNERS!B130,2)="HU",OR(LEN(PARTNERS!B130)=6,AND(LEN(PARTNERS!B130)=7,MID(PARTNERS!B130,4,1)=" ")))),PARTNERS!E130="Existing partner")</f>
        <v>0</v>
      </c>
      <c r="AA126" s="2" t="b">
        <f>AND(PARTNERS!$C130="Hull",PARTNERS!$E130="New partner")</f>
        <v>0</v>
      </c>
      <c r="AB126" s="2" t="b">
        <f>AND(PARTNERS!$C130="East Riding of Yorkshire",PARTNERS!$E130="New partner")</f>
        <v>0</v>
      </c>
      <c r="AC126" s="2" t="b">
        <f>AND(PARTNERS!$C130="Elsewhere in Yorkshire &amp; Humber",PARTNERS!$E130="New partner")</f>
        <v>0</v>
      </c>
      <c r="AD126" s="2" t="b">
        <f>AND(PARTNERS!$C130="Elsewhere in the UK",PARTNERS!$E130="New partner")</f>
        <v>0</v>
      </c>
      <c r="AE126" s="2" t="b">
        <f>AND(PARTNERS!$C130="Outside UK",PARTNERS!$E130="New partner")</f>
        <v>0</v>
      </c>
      <c r="AF126" s="2" t="b">
        <f>AND(PARTNERS!$C130="Hull",PARTNERS!$E130="Existing partner")</f>
        <v>0</v>
      </c>
      <c r="AG126" s="2" t="b">
        <f>AND(PARTNERS!$C130="East Riding of Yorkshire",PARTNERS!$E130="Existing partner")</f>
        <v>0</v>
      </c>
      <c r="AH126" s="2" t="b">
        <f>AND(PARTNERS!$C130="Elsewhere in Yorkshire &amp; Humber",PARTNERS!$E130="Existing partner")</f>
        <v>0</v>
      </c>
      <c r="AI126" s="2" t="b">
        <f>AND(PARTNERS!$C130="Elsewhere in the UK",PARTNERS!$E130="Existing partner")</f>
        <v>0</v>
      </c>
      <c r="AJ126" s="2" t="b">
        <f>AND(PARTNERS!$C130="Outside UK",PARTNERS!$E130="Existing partner")</f>
        <v>0</v>
      </c>
      <c r="AK126" s="2" t="b">
        <f>AND(PARTNERS!$D130="Artistic partner",PARTNERS!$E130="New partner")</f>
        <v>0</v>
      </c>
      <c r="AL126" s="2" t="b">
        <f>AND(PARTNERS!$D130="Heritage partner",PARTNERS!$E130="New partner")</f>
        <v>0</v>
      </c>
      <c r="AM126" s="2" t="b">
        <f>AND(PARTNERS!$D130="Funder",PARTNERS!$E130="New partner")</f>
        <v>0</v>
      </c>
      <c r="AN126" s="2" t="b">
        <f>AND(PARTNERS!$D130="Public Service partner",PARTNERS!$E130="New partner")</f>
        <v>0</v>
      </c>
      <c r="AO126" s="2" t="b">
        <f>AND(PARTNERS!$D130="Voluntary Sector / Charity partner",PARTNERS!$E130="New partner")</f>
        <v>0</v>
      </c>
      <c r="AP126" s="2" t="b">
        <f>AND(PARTNERS!$D130="Education partner",PARTNERS!$E130="New partner")</f>
        <v>0</v>
      </c>
      <c r="AQ126" s="2" t="b">
        <f>AND(PARTNERS!$D130="Other",PARTNERS!$E130="New partner")</f>
        <v>0</v>
      </c>
      <c r="AR126" s="2" t="b">
        <f>AND(PARTNERS!$D130="Artistic partner",PARTNERS!$E130="Existing partner")</f>
        <v>0</v>
      </c>
      <c r="AS126" s="2" t="b">
        <f>AND(PARTNERS!$D130="Heritage partner",PARTNERS!$E130="Existing partner")</f>
        <v>0</v>
      </c>
      <c r="AT126" s="2" t="b">
        <f>AND(PARTNERS!$D130="Funder",PARTNERS!$E130="Existing partner")</f>
        <v>0</v>
      </c>
      <c r="AU126" s="2" t="b">
        <f>AND(PARTNERS!$D130="Public Service partner",PARTNERS!$E130="Existing partner")</f>
        <v>0</v>
      </c>
      <c r="AV126" s="2" t="b">
        <f>AND(PARTNERS!$D130="Voluntary Sector / Charity partner",PARTNERS!$E130="Existing partner")</f>
        <v>0</v>
      </c>
      <c r="AW126" s="2" t="b">
        <f>AND(PARTNERS!$D130="Education partner",PARTNERS!$E130="Existing partner")</f>
        <v>0</v>
      </c>
      <c r="AX126" s="2" t="b">
        <f>AND(PARTNERS!$D130="Other",PARTNERS!$E130="Existing partner")</f>
        <v>0</v>
      </c>
    </row>
    <row r="127" spans="20:50">
      <c r="T127" s="2" t="b">
        <f>AND(LEFT('EVENT DELIVERY'!B132,2)="HU",OR(LEN('EVENT DELIVERY'!B132)=6,AND(LEN('EVENT DELIVERY'!B132)=7,MID('EVENT DELIVERY'!B132,4,1)=" ")))</f>
        <v>0</v>
      </c>
      <c r="U127" s="2" t="b">
        <f>AND(LEFT('PROJECT DELIVERY TEAM'!B132,2)="HU",OR(LEN('PROJECT DELIVERY TEAM'!B132)=6,AND(LEN('PROJECT DELIVERY TEAM'!B132)=7,MID('PROJECT DELIVERY TEAM'!B132,4,1)=" ")))</f>
        <v>0</v>
      </c>
      <c r="V127" s="2" t="b">
        <f>AND(LEFT('AUDIENCES &amp; PART... - BY TYPE'!B132,2)="HU",OR(LEN('AUDIENCES &amp; PART... - BY TYPE'!B132)=6,AND(LEN('AUDIENCES &amp; PART... - BY TYPE'!B132)=7,MID('AUDIENCES &amp; PART... - BY TYPE'!B132,4,1)=" ")))</f>
        <v>0</v>
      </c>
      <c r="W127" s="2" t="b">
        <f>AND(LEFT(PARTNERS!B131,2)="HU",OR(LEN(PARTNERS!B131)=6,AND(LEN(PARTNERS!B131)=7,MID(PARTNERS!B131,4,1)=" ")),PARTNERS!E131="New partner")</f>
        <v>0</v>
      </c>
      <c r="X127" s="2" t="b">
        <f>AND(LEFT(PARTNERS!B131,2)="HU",OR(LEN(PARTNERS!B131)=6,AND(LEN(PARTNERS!B131)=7,MID(PARTNERS!B131,4,1)=" ")),PARTNERS!E131="Existing partner")</f>
        <v>0</v>
      </c>
      <c r="Y127" s="2" t="b">
        <f>AND(NOT(AND(LEFT(PARTNERS!B131,2)="HU",OR(LEN(PARTNERS!B131)=6,AND(LEN(PARTNERS!B131)=7,MID(PARTNERS!B131,4,1)=" ")))),PARTNERS!E131="New partner")</f>
        <v>0</v>
      </c>
      <c r="Z127" s="2" t="b">
        <f>AND(NOT(AND(LEFT(PARTNERS!B131,2)="HU",OR(LEN(PARTNERS!B131)=6,AND(LEN(PARTNERS!B131)=7,MID(PARTNERS!B131,4,1)=" ")))),PARTNERS!E131="Existing partner")</f>
        <v>0</v>
      </c>
      <c r="AA127" s="2" t="b">
        <f>AND(PARTNERS!$C131="Hull",PARTNERS!$E131="New partner")</f>
        <v>0</v>
      </c>
      <c r="AB127" s="2" t="b">
        <f>AND(PARTNERS!$C131="East Riding of Yorkshire",PARTNERS!$E131="New partner")</f>
        <v>0</v>
      </c>
      <c r="AC127" s="2" t="b">
        <f>AND(PARTNERS!$C131="Elsewhere in Yorkshire &amp; Humber",PARTNERS!$E131="New partner")</f>
        <v>0</v>
      </c>
      <c r="AD127" s="2" t="b">
        <f>AND(PARTNERS!$C131="Elsewhere in the UK",PARTNERS!$E131="New partner")</f>
        <v>0</v>
      </c>
      <c r="AE127" s="2" t="b">
        <f>AND(PARTNERS!$C131="Outside UK",PARTNERS!$E131="New partner")</f>
        <v>0</v>
      </c>
      <c r="AF127" s="2" t="b">
        <f>AND(PARTNERS!$C131="Hull",PARTNERS!$E131="Existing partner")</f>
        <v>0</v>
      </c>
      <c r="AG127" s="2" t="b">
        <f>AND(PARTNERS!$C131="East Riding of Yorkshire",PARTNERS!$E131="Existing partner")</f>
        <v>0</v>
      </c>
      <c r="AH127" s="2" t="b">
        <f>AND(PARTNERS!$C131="Elsewhere in Yorkshire &amp; Humber",PARTNERS!$E131="Existing partner")</f>
        <v>0</v>
      </c>
      <c r="AI127" s="2" t="b">
        <f>AND(PARTNERS!$C131="Elsewhere in the UK",PARTNERS!$E131="Existing partner")</f>
        <v>0</v>
      </c>
      <c r="AJ127" s="2" t="b">
        <f>AND(PARTNERS!$C131="Outside UK",PARTNERS!$E131="Existing partner")</f>
        <v>0</v>
      </c>
      <c r="AK127" s="2" t="b">
        <f>AND(PARTNERS!$D131="Artistic partner",PARTNERS!$E131="New partner")</f>
        <v>0</v>
      </c>
      <c r="AL127" s="2" t="b">
        <f>AND(PARTNERS!$D131="Heritage partner",PARTNERS!$E131="New partner")</f>
        <v>0</v>
      </c>
      <c r="AM127" s="2" t="b">
        <f>AND(PARTNERS!$D131="Funder",PARTNERS!$E131="New partner")</f>
        <v>0</v>
      </c>
      <c r="AN127" s="2" t="b">
        <f>AND(PARTNERS!$D131="Public Service partner",PARTNERS!$E131="New partner")</f>
        <v>0</v>
      </c>
      <c r="AO127" s="2" t="b">
        <f>AND(PARTNERS!$D131="Voluntary Sector / Charity partner",PARTNERS!$E131="New partner")</f>
        <v>0</v>
      </c>
      <c r="AP127" s="2" t="b">
        <f>AND(PARTNERS!$D131="Education partner",PARTNERS!$E131="New partner")</f>
        <v>0</v>
      </c>
      <c r="AQ127" s="2" t="b">
        <f>AND(PARTNERS!$D131="Other",PARTNERS!$E131="New partner")</f>
        <v>0</v>
      </c>
      <c r="AR127" s="2" t="b">
        <f>AND(PARTNERS!$D131="Artistic partner",PARTNERS!$E131="Existing partner")</f>
        <v>0</v>
      </c>
      <c r="AS127" s="2" t="b">
        <f>AND(PARTNERS!$D131="Heritage partner",PARTNERS!$E131="Existing partner")</f>
        <v>0</v>
      </c>
      <c r="AT127" s="2" t="b">
        <f>AND(PARTNERS!$D131="Funder",PARTNERS!$E131="Existing partner")</f>
        <v>0</v>
      </c>
      <c r="AU127" s="2" t="b">
        <f>AND(PARTNERS!$D131="Public Service partner",PARTNERS!$E131="Existing partner")</f>
        <v>0</v>
      </c>
      <c r="AV127" s="2" t="b">
        <f>AND(PARTNERS!$D131="Voluntary Sector / Charity partner",PARTNERS!$E131="Existing partner")</f>
        <v>0</v>
      </c>
      <c r="AW127" s="2" t="b">
        <f>AND(PARTNERS!$D131="Education partner",PARTNERS!$E131="Existing partner")</f>
        <v>0</v>
      </c>
      <c r="AX127" s="2" t="b">
        <f>AND(PARTNERS!$D131="Other",PARTNERS!$E131="Existing partner")</f>
        <v>0</v>
      </c>
    </row>
    <row r="128" spans="20:50">
      <c r="T128" s="2" t="b">
        <f>AND(LEFT('EVENT DELIVERY'!B133,2)="HU",OR(LEN('EVENT DELIVERY'!B133)=6,AND(LEN('EVENT DELIVERY'!B133)=7,MID('EVENT DELIVERY'!B133,4,1)=" ")))</f>
        <v>0</v>
      </c>
      <c r="U128" s="2" t="b">
        <f>AND(LEFT('PROJECT DELIVERY TEAM'!B133,2)="HU",OR(LEN('PROJECT DELIVERY TEAM'!B133)=6,AND(LEN('PROJECT DELIVERY TEAM'!B133)=7,MID('PROJECT DELIVERY TEAM'!B133,4,1)=" ")))</f>
        <v>0</v>
      </c>
      <c r="V128" s="2" t="b">
        <f>AND(LEFT('AUDIENCES &amp; PART... - BY TYPE'!B133,2)="HU",OR(LEN('AUDIENCES &amp; PART... - BY TYPE'!B133)=6,AND(LEN('AUDIENCES &amp; PART... - BY TYPE'!B133)=7,MID('AUDIENCES &amp; PART... - BY TYPE'!B133,4,1)=" ")))</f>
        <v>0</v>
      </c>
      <c r="W128" s="2" t="b">
        <f>AND(LEFT(PARTNERS!B132,2)="HU",OR(LEN(PARTNERS!B132)=6,AND(LEN(PARTNERS!B132)=7,MID(PARTNERS!B132,4,1)=" ")),PARTNERS!E132="New partner")</f>
        <v>0</v>
      </c>
      <c r="X128" s="2" t="b">
        <f>AND(LEFT(PARTNERS!B132,2)="HU",OR(LEN(PARTNERS!B132)=6,AND(LEN(PARTNERS!B132)=7,MID(PARTNERS!B132,4,1)=" ")),PARTNERS!E132="Existing partner")</f>
        <v>0</v>
      </c>
      <c r="Y128" s="2" t="b">
        <f>AND(NOT(AND(LEFT(PARTNERS!B132,2)="HU",OR(LEN(PARTNERS!B132)=6,AND(LEN(PARTNERS!B132)=7,MID(PARTNERS!B132,4,1)=" ")))),PARTNERS!E132="New partner")</f>
        <v>0</v>
      </c>
      <c r="Z128" s="2" t="b">
        <f>AND(NOT(AND(LEFT(PARTNERS!B132,2)="HU",OR(LEN(PARTNERS!B132)=6,AND(LEN(PARTNERS!B132)=7,MID(PARTNERS!B132,4,1)=" ")))),PARTNERS!E132="Existing partner")</f>
        <v>0</v>
      </c>
      <c r="AA128" s="2" t="b">
        <f>AND(PARTNERS!$C132="Hull",PARTNERS!$E132="New partner")</f>
        <v>0</v>
      </c>
      <c r="AB128" s="2" t="b">
        <f>AND(PARTNERS!$C132="East Riding of Yorkshire",PARTNERS!$E132="New partner")</f>
        <v>0</v>
      </c>
      <c r="AC128" s="2" t="b">
        <f>AND(PARTNERS!$C132="Elsewhere in Yorkshire &amp; Humber",PARTNERS!$E132="New partner")</f>
        <v>0</v>
      </c>
      <c r="AD128" s="2" t="b">
        <f>AND(PARTNERS!$C132="Elsewhere in the UK",PARTNERS!$E132="New partner")</f>
        <v>0</v>
      </c>
      <c r="AE128" s="2" t="b">
        <f>AND(PARTNERS!$C132="Outside UK",PARTNERS!$E132="New partner")</f>
        <v>0</v>
      </c>
      <c r="AF128" s="2" t="b">
        <f>AND(PARTNERS!$C132="Hull",PARTNERS!$E132="Existing partner")</f>
        <v>0</v>
      </c>
      <c r="AG128" s="2" t="b">
        <f>AND(PARTNERS!$C132="East Riding of Yorkshire",PARTNERS!$E132="Existing partner")</f>
        <v>0</v>
      </c>
      <c r="AH128" s="2" t="b">
        <f>AND(PARTNERS!$C132="Elsewhere in Yorkshire &amp; Humber",PARTNERS!$E132="Existing partner")</f>
        <v>0</v>
      </c>
      <c r="AI128" s="2" t="b">
        <f>AND(PARTNERS!$C132="Elsewhere in the UK",PARTNERS!$E132="Existing partner")</f>
        <v>0</v>
      </c>
      <c r="AJ128" s="2" t="b">
        <f>AND(PARTNERS!$C132="Outside UK",PARTNERS!$E132="Existing partner")</f>
        <v>0</v>
      </c>
      <c r="AK128" s="2" t="b">
        <f>AND(PARTNERS!$D132="Artistic partner",PARTNERS!$E132="New partner")</f>
        <v>0</v>
      </c>
      <c r="AL128" s="2" t="b">
        <f>AND(PARTNERS!$D132="Heritage partner",PARTNERS!$E132="New partner")</f>
        <v>0</v>
      </c>
      <c r="AM128" s="2" t="b">
        <f>AND(PARTNERS!$D132="Funder",PARTNERS!$E132="New partner")</f>
        <v>0</v>
      </c>
      <c r="AN128" s="2" t="b">
        <f>AND(PARTNERS!$D132="Public Service partner",PARTNERS!$E132="New partner")</f>
        <v>0</v>
      </c>
      <c r="AO128" s="2" t="b">
        <f>AND(PARTNERS!$D132="Voluntary Sector / Charity partner",PARTNERS!$E132="New partner")</f>
        <v>0</v>
      </c>
      <c r="AP128" s="2" t="b">
        <f>AND(PARTNERS!$D132="Education partner",PARTNERS!$E132="New partner")</f>
        <v>0</v>
      </c>
      <c r="AQ128" s="2" t="b">
        <f>AND(PARTNERS!$D132="Other",PARTNERS!$E132="New partner")</f>
        <v>0</v>
      </c>
      <c r="AR128" s="2" t="b">
        <f>AND(PARTNERS!$D132="Artistic partner",PARTNERS!$E132="Existing partner")</f>
        <v>0</v>
      </c>
      <c r="AS128" s="2" t="b">
        <f>AND(PARTNERS!$D132="Heritage partner",PARTNERS!$E132="Existing partner")</f>
        <v>0</v>
      </c>
      <c r="AT128" s="2" t="b">
        <f>AND(PARTNERS!$D132="Funder",PARTNERS!$E132="Existing partner")</f>
        <v>0</v>
      </c>
      <c r="AU128" s="2" t="b">
        <f>AND(PARTNERS!$D132="Public Service partner",PARTNERS!$E132="Existing partner")</f>
        <v>0</v>
      </c>
      <c r="AV128" s="2" t="b">
        <f>AND(PARTNERS!$D132="Voluntary Sector / Charity partner",PARTNERS!$E132="Existing partner")</f>
        <v>0</v>
      </c>
      <c r="AW128" s="2" t="b">
        <f>AND(PARTNERS!$D132="Education partner",PARTNERS!$E132="Existing partner")</f>
        <v>0</v>
      </c>
      <c r="AX128" s="2" t="b">
        <f>AND(PARTNERS!$D132="Other",PARTNERS!$E132="Existing partner")</f>
        <v>0</v>
      </c>
    </row>
    <row r="129" spans="20:50">
      <c r="T129" s="2" t="b">
        <f>AND(LEFT('EVENT DELIVERY'!B134,2)="HU",OR(LEN('EVENT DELIVERY'!B134)=6,AND(LEN('EVENT DELIVERY'!B134)=7,MID('EVENT DELIVERY'!B134,4,1)=" ")))</f>
        <v>0</v>
      </c>
      <c r="U129" s="2" t="b">
        <f>AND(LEFT('PROJECT DELIVERY TEAM'!B134,2)="HU",OR(LEN('PROJECT DELIVERY TEAM'!B134)=6,AND(LEN('PROJECT DELIVERY TEAM'!B134)=7,MID('PROJECT DELIVERY TEAM'!B134,4,1)=" ")))</f>
        <v>0</v>
      </c>
      <c r="V129" s="2" t="b">
        <f>AND(LEFT('AUDIENCES &amp; PART... - BY TYPE'!B134,2)="HU",OR(LEN('AUDIENCES &amp; PART... - BY TYPE'!B134)=6,AND(LEN('AUDIENCES &amp; PART... - BY TYPE'!B134)=7,MID('AUDIENCES &amp; PART... - BY TYPE'!B134,4,1)=" ")))</f>
        <v>0</v>
      </c>
      <c r="W129" s="2" t="b">
        <f>AND(LEFT(PARTNERS!B133,2)="HU",OR(LEN(PARTNERS!B133)=6,AND(LEN(PARTNERS!B133)=7,MID(PARTNERS!B133,4,1)=" ")),PARTNERS!E133="New partner")</f>
        <v>0</v>
      </c>
      <c r="X129" s="2" t="b">
        <f>AND(LEFT(PARTNERS!B133,2)="HU",OR(LEN(PARTNERS!B133)=6,AND(LEN(PARTNERS!B133)=7,MID(PARTNERS!B133,4,1)=" ")),PARTNERS!E133="Existing partner")</f>
        <v>0</v>
      </c>
      <c r="Y129" s="2" t="b">
        <f>AND(NOT(AND(LEFT(PARTNERS!B133,2)="HU",OR(LEN(PARTNERS!B133)=6,AND(LEN(PARTNERS!B133)=7,MID(PARTNERS!B133,4,1)=" ")))),PARTNERS!E133="New partner")</f>
        <v>0</v>
      </c>
      <c r="Z129" s="2" t="b">
        <f>AND(NOT(AND(LEFT(PARTNERS!B133,2)="HU",OR(LEN(PARTNERS!B133)=6,AND(LEN(PARTNERS!B133)=7,MID(PARTNERS!B133,4,1)=" ")))),PARTNERS!E133="Existing partner")</f>
        <v>0</v>
      </c>
      <c r="AA129" s="2" t="b">
        <f>AND(PARTNERS!$C133="Hull",PARTNERS!$E133="New partner")</f>
        <v>0</v>
      </c>
      <c r="AB129" s="2" t="b">
        <f>AND(PARTNERS!$C133="East Riding of Yorkshire",PARTNERS!$E133="New partner")</f>
        <v>0</v>
      </c>
      <c r="AC129" s="2" t="b">
        <f>AND(PARTNERS!$C133="Elsewhere in Yorkshire &amp; Humber",PARTNERS!$E133="New partner")</f>
        <v>0</v>
      </c>
      <c r="AD129" s="2" t="b">
        <f>AND(PARTNERS!$C133="Elsewhere in the UK",PARTNERS!$E133="New partner")</f>
        <v>0</v>
      </c>
      <c r="AE129" s="2" t="b">
        <f>AND(PARTNERS!$C133="Outside UK",PARTNERS!$E133="New partner")</f>
        <v>0</v>
      </c>
      <c r="AF129" s="2" t="b">
        <f>AND(PARTNERS!$C133="Hull",PARTNERS!$E133="Existing partner")</f>
        <v>0</v>
      </c>
      <c r="AG129" s="2" t="b">
        <f>AND(PARTNERS!$C133="East Riding of Yorkshire",PARTNERS!$E133="Existing partner")</f>
        <v>0</v>
      </c>
      <c r="AH129" s="2" t="b">
        <f>AND(PARTNERS!$C133="Elsewhere in Yorkshire &amp; Humber",PARTNERS!$E133="Existing partner")</f>
        <v>0</v>
      </c>
      <c r="AI129" s="2" t="b">
        <f>AND(PARTNERS!$C133="Elsewhere in the UK",PARTNERS!$E133="Existing partner")</f>
        <v>0</v>
      </c>
      <c r="AJ129" s="2" t="b">
        <f>AND(PARTNERS!$C133="Outside UK",PARTNERS!$E133="Existing partner")</f>
        <v>0</v>
      </c>
      <c r="AK129" s="2" t="b">
        <f>AND(PARTNERS!$D133="Artistic partner",PARTNERS!$E133="New partner")</f>
        <v>0</v>
      </c>
      <c r="AL129" s="2" t="b">
        <f>AND(PARTNERS!$D133="Heritage partner",PARTNERS!$E133="New partner")</f>
        <v>0</v>
      </c>
      <c r="AM129" s="2" t="b">
        <f>AND(PARTNERS!$D133="Funder",PARTNERS!$E133="New partner")</f>
        <v>0</v>
      </c>
      <c r="AN129" s="2" t="b">
        <f>AND(PARTNERS!$D133="Public Service partner",PARTNERS!$E133="New partner")</f>
        <v>0</v>
      </c>
      <c r="AO129" s="2" t="b">
        <f>AND(PARTNERS!$D133="Voluntary Sector / Charity partner",PARTNERS!$E133="New partner")</f>
        <v>0</v>
      </c>
      <c r="AP129" s="2" t="b">
        <f>AND(PARTNERS!$D133="Education partner",PARTNERS!$E133="New partner")</f>
        <v>0</v>
      </c>
      <c r="AQ129" s="2" t="b">
        <f>AND(PARTNERS!$D133="Other",PARTNERS!$E133="New partner")</f>
        <v>0</v>
      </c>
      <c r="AR129" s="2" t="b">
        <f>AND(PARTNERS!$D133="Artistic partner",PARTNERS!$E133="Existing partner")</f>
        <v>0</v>
      </c>
      <c r="AS129" s="2" t="b">
        <f>AND(PARTNERS!$D133="Heritage partner",PARTNERS!$E133="Existing partner")</f>
        <v>0</v>
      </c>
      <c r="AT129" s="2" t="b">
        <f>AND(PARTNERS!$D133="Funder",PARTNERS!$E133="Existing partner")</f>
        <v>0</v>
      </c>
      <c r="AU129" s="2" t="b">
        <f>AND(PARTNERS!$D133="Public Service partner",PARTNERS!$E133="Existing partner")</f>
        <v>0</v>
      </c>
      <c r="AV129" s="2" t="b">
        <f>AND(PARTNERS!$D133="Voluntary Sector / Charity partner",PARTNERS!$E133="Existing partner")</f>
        <v>0</v>
      </c>
      <c r="AW129" s="2" t="b">
        <f>AND(PARTNERS!$D133="Education partner",PARTNERS!$E133="Existing partner")</f>
        <v>0</v>
      </c>
      <c r="AX129" s="2" t="b">
        <f>AND(PARTNERS!$D133="Other",PARTNERS!$E133="Existing partner")</f>
        <v>0</v>
      </c>
    </row>
    <row r="130" spans="20:50">
      <c r="T130" s="2" t="b">
        <f>AND(LEFT('EVENT DELIVERY'!B135,2)="HU",OR(LEN('EVENT DELIVERY'!B135)=6,AND(LEN('EVENT DELIVERY'!B135)=7,MID('EVENT DELIVERY'!B135,4,1)=" ")))</f>
        <v>0</v>
      </c>
      <c r="U130" s="2" t="b">
        <f>AND(LEFT('PROJECT DELIVERY TEAM'!B135,2)="HU",OR(LEN('PROJECT DELIVERY TEAM'!B135)=6,AND(LEN('PROJECT DELIVERY TEAM'!B135)=7,MID('PROJECT DELIVERY TEAM'!B135,4,1)=" ")))</f>
        <v>0</v>
      </c>
      <c r="V130" s="2" t="b">
        <f>AND(LEFT('AUDIENCES &amp; PART... - BY TYPE'!B135,2)="HU",OR(LEN('AUDIENCES &amp; PART... - BY TYPE'!B135)=6,AND(LEN('AUDIENCES &amp; PART... - BY TYPE'!B135)=7,MID('AUDIENCES &amp; PART... - BY TYPE'!B135,4,1)=" ")))</f>
        <v>0</v>
      </c>
      <c r="W130" s="2" t="b">
        <f>AND(LEFT(PARTNERS!B134,2)="HU",OR(LEN(PARTNERS!B134)=6,AND(LEN(PARTNERS!B134)=7,MID(PARTNERS!B134,4,1)=" ")),PARTNERS!E134="New partner")</f>
        <v>0</v>
      </c>
      <c r="X130" s="2" t="b">
        <f>AND(LEFT(PARTNERS!B134,2)="HU",OR(LEN(PARTNERS!B134)=6,AND(LEN(PARTNERS!B134)=7,MID(PARTNERS!B134,4,1)=" ")),PARTNERS!E134="Existing partner")</f>
        <v>0</v>
      </c>
      <c r="Y130" s="2" t="b">
        <f>AND(NOT(AND(LEFT(PARTNERS!B134,2)="HU",OR(LEN(PARTNERS!B134)=6,AND(LEN(PARTNERS!B134)=7,MID(PARTNERS!B134,4,1)=" ")))),PARTNERS!E134="New partner")</f>
        <v>0</v>
      </c>
      <c r="Z130" s="2" t="b">
        <f>AND(NOT(AND(LEFT(PARTNERS!B134,2)="HU",OR(LEN(PARTNERS!B134)=6,AND(LEN(PARTNERS!B134)=7,MID(PARTNERS!B134,4,1)=" ")))),PARTNERS!E134="Existing partner")</f>
        <v>0</v>
      </c>
      <c r="AA130" s="2" t="b">
        <f>AND(PARTNERS!$C134="Hull",PARTNERS!$E134="New partner")</f>
        <v>0</v>
      </c>
      <c r="AB130" s="2" t="b">
        <f>AND(PARTNERS!$C134="East Riding of Yorkshire",PARTNERS!$E134="New partner")</f>
        <v>0</v>
      </c>
      <c r="AC130" s="2" t="b">
        <f>AND(PARTNERS!$C134="Elsewhere in Yorkshire &amp; Humber",PARTNERS!$E134="New partner")</f>
        <v>0</v>
      </c>
      <c r="AD130" s="2" t="b">
        <f>AND(PARTNERS!$C134="Elsewhere in the UK",PARTNERS!$E134="New partner")</f>
        <v>0</v>
      </c>
      <c r="AE130" s="2" t="b">
        <f>AND(PARTNERS!$C134="Outside UK",PARTNERS!$E134="New partner")</f>
        <v>0</v>
      </c>
      <c r="AF130" s="2" t="b">
        <f>AND(PARTNERS!$C134="Hull",PARTNERS!$E134="Existing partner")</f>
        <v>0</v>
      </c>
      <c r="AG130" s="2" t="b">
        <f>AND(PARTNERS!$C134="East Riding of Yorkshire",PARTNERS!$E134="Existing partner")</f>
        <v>0</v>
      </c>
      <c r="AH130" s="2" t="b">
        <f>AND(PARTNERS!$C134="Elsewhere in Yorkshire &amp; Humber",PARTNERS!$E134="Existing partner")</f>
        <v>0</v>
      </c>
      <c r="AI130" s="2" t="b">
        <f>AND(PARTNERS!$C134="Elsewhere in the UK",PARTNERS!$E134="Existing partner")</f>
        <v>0</v>
      </c>
      <c r="AJ130" s="2" t="b">
        <f>AND(PARTNERS!$C134="Outside UK",PARTNERS!$E134="Existing partner")</f>
        <v>0</v>
      </c>
      <c r="AK130" s="2" t="b">
        <f>AND(PARTNERS!$D134="Artistic partner",PARTNERS!$E134="New partner")</f>
        <v>0</v>
      </c>
      <c r="AL130" s="2" t="b">
        <f>AND(PARTNERS!$D134="Heritage partner",PARTNERS!$E134="New partner")</f>
        <v>0</v>
      </c>
      <c r="AM130" s="2" t="b">
        <f>AND(PARTNERS!$D134="Funder",PARTNERS!$E134="New partner")</f>
        <v>0</v>
      </c>
      <c r="AN130" s="2" t="b">
        <f>AND(PARTNERS!$D134="Public Service partner",PARTNERS!$E134="New partner")</f>
        <v>0</v>
      </c>
      <c r="AO130" s="2" t="b">
        <f>AND(PARTNERS!$D134="Voluntary Sector / Charity partner",PARTNERS!$E134="New partner")</f>
        <v>0</v>
      </c>
      <c r="AP130" s="2" t="b">
        <f>AND(PARTNERS!$D134="Education partner",PARTNERS!$E134="New partner")</f>
        <v>0</v>
      </c>
      <c r="AQ130" s="2" t="b">
        <f>AND(PARTNERS!$D134="Other",PARTNERS!$E134="New partner")</f>
        <v>0</v>
      </c>
      <c r="AR130" s="2" t="b">
        <f>AND(PARTNERS!$D134="Artistic partner",PARTNERS!$E134="Existing partner")</f>
        <v>0</v>
      </c>
      <c r="AS130" s="2" t="b">
        <f>AND(PARTNERS!$D134="Heritage partner",PARTNERS!$E134="Existing partner")</f>
        <v>0</v>
      </c>
      <c r="AT130" s="2" t="b">
        <f>AND(PARTNERS!$D134="Funder",PARTNERS!$E134="Existing partner")</f>
        <v>0</v>
      </c>
      <c r="AU130" s="2" t="b">
        <f>AND(PARTNERS!$D134="Public Service partner",PARTNERS!$E134="Existing partner")</f>
        <v>0</v>
      </c>
      <c r="AV130" s="2" t="b">
        <f>AND(PARTNERS!$D134="Voluntary Sector / Charity partner",PARTNERS!$E134="Existing partner")</f>
        <v>0</v>
      </c>
      <c r="AW130" s="2" t="b">
        <f>AND(PARTNERS!$D134="Education partner",PARTNERS!$E134="Existing partner")</f>
        <v>0</v>
      </c>
      <c r="AX130" s="2" t="b">
        <f>AND(PARTNERS!$D134="Other",PARTNERS!$E134="Existing partner")</f>
        <v>0</v>
      </c>
    </row>
    <row r="131" spans="20:50">
      <c r="T131" s="2" t="b">
        <f>AND(LEFT('EVENT DELIVERY'!B136,2)="HU",OR(LEN('EVENT DELIVERY'!B136)=6,AND(LEN('EVENT DELIVERY'!B136)=7,MID('EVENT DELIVERY'!B136,4,1)=" ")))</f>
        <v>0</v>
      </c>
      <c r="U131" s="2" t="b">
        <f>AND(LEFT('PROJECT DELIVERY TEAM'!B136,2)="HU",OR(LEN('PROJECT DELIVERY TEAM'!B136)=6,AND(LEN('PROJECT DELIVERY TEAM'!B136)=7,MID('PROJECT DELIVERY TEAM'!B136,4,1)=" ")))</f>
        <v>0</v>
      </c>
      <c r="V131" s="2" t="b">
        <f>AND(LEFT('AUDIENCES &amp; PART... - BY TYPE'!B136,2)="HU",OR(LEN('AUDIENCES &amp; PART... - BY TYPE'!B136)=6,AND(LEN('AUDIENCES &amp; PART... - BY TYPE'!B136)=7,MID('AUDIENCES &amp; PART... - BY TYPE'!B136,4,1)=" ")))</f>
        <v>0</v>
      </c>
      <c r="W131" s="2" t="b">
        <f>AND(LEFT(PARTNERS!B135,2)="HU",OR(LEN(PARTNERS!B135)=6,AND(LEN(PARTNERS!B135)=7,MID(PARTNERS!B135,4,1)=" ")),PARTNERS!E135="New partner")</f>
        <v>0</v>
      </c>
      <c r="X131" s="2" t="b">
        <f>AND(LEFT(PARTNERS!B135,2)="HU",OR(LEN(PARTNERS!B135)=6,AND(LEN(PARTNERS!B135)=7,MID(PARTNERS!B135,4,1)=" ")),PARTNERS!E135="Existing partner")</f>
        <v>0</v>
      </c>
      <c r="Y131" s="2" t="b">
        <f>AND(NOT(AND(LEFT(PARTNERS!B135,2)="HU",OR(LEN(PARTNERS!B135)=6,AND(LEN(PARTNERS!B135)=7,MID(PARTNERS!B135,4,1)=" ")))),PARTNERS!E135="New partner")</f>
        <v>0</v>
      </c>
      <c r="Z131" s="2" t="b">
        <f>AND(NOT(AND(LEFT(PARTNERS!B135,2)="HU",OR(LEN(PARTNERS!B135)=6,AND(LEN(PARTNERS!B135)=7,MID(PARTNERS!B135,4,1)=" ")))),PARTNERS!E135="Existing partner")</f>
        <v>0</v>
      </c>
      <c r="AA131" s="2" t="b">
        <f>AND(PARTNERS!$C135="Hull",PARTNERS!$E135="New partner")</f>
        <v>0</v>
      </c>
      <c r="AB131" s="2" t="b">
        <f>AND(PARTNERS!$C135="East Riding of Yorkshire",PARTNERS!$E135="New partner")</f>
        <v>0</v>
      </c>
      <c r="AC131" s="2" t="b">
        <f>AND(PARTNERS!$C135="Elsewhere in Yorkshire &amp; Humber",PARTNERS!$E135="New partner")</f>
        <v>0</v>
      </c>
      <c r="AD131" s="2" t="b">
        <f>AND(PARTNERS!$C135="Elsewhere in the UK",PARTNERS!$E135="New partner")</f>
        <v>0</v>
      </c>
      <c r="AE131" s="2" t="b">
        <f>AND(PARTNERS!$C135="Outside UK",PARTNERS!$E135="New partner")</f>
        <v>0</v>
      </c>
      <c r="AF131" s="2" t="b">
        <f>AND(PARTNERS!$C135="Hull",PARTNERS!$E135="Existing partner")</f>
        <v>0</v>
      </c>
      <c r="AG131" s="2" t="b">
        <f>AND(PARTNERS!$C135="East Riding of Yorkshire",PARTNERS!$E135="Existing partner")</f>
        <v>0</v>
      </c>
      <c r="AH131" s="2" t="b">
        <f>AND(PARTNERS!$C135="Elsewhere in Yorkshire &amp; Humber",PARTNERS!$E135="Existing partner")</f>
        <v>0</v>
      </c>
      <c r="AI131" s="2" t="b">
        <f>AND(PARTNERS!$C135="Elsewhere in the UK",PARTNERS!$E135="Existing partner")</f>
        <v>0</v>
      </c>
      <c r="AJ131" s="2" t="b">
        <f>AND(PARTNERS!$C135="Outside UK",PARTNERS!$E135="Existing partner")</f>
        <v>0</v>
      </c>
      <c r="AK131" s="2" t="b">
        <f>AND(PARTNERS!$D135="Artistic partner",PARTNERS!$E135="New partner")</f>
        <v>0</v>
      </c>
      <c r="AL131" s="2" t="b">
        <f>AND(PARTNERS!$D135="Heritage partner",PARTNERS!$E135="New partner")</f>
        <v>0</v>
      </c>
      <c r="AM131" s="2" t="b">
        <f>AND(PARTNERS!$D135="Funder",PARTNERS!$E135="New partner")</f>
        <v>0</v>
      </c>
      <c r="AN131" s="2" t="b">
        <f>AND(PARTNERS!$D135="Public Service partner",PARTNERS!$E135="New partner")</f>
        <v>0</v>
      </c>
      <c r="AO131" s="2" t="b">
        <f>AND(PARTNERS!$D135="Voluntary Sector / Charity partner",PARTNERS!$E135="New partner")</f>
        <v>0</v>
      </c>
      <c r="AP131" s="2" t="b">
        <f>AND(PARTNERS!$D135="Education partner",PARTNERS!$E135="New partner")</f>
        <v>0</v>
      </c>
      <c r="AQ131" s="2" t="b">
        <f>AND(PARTNERS!$D135="Other",PARTNERS!$E135="New partner")</f>
        <v>0</v>
      </c>
      <c r="AR131" s="2" t="b">
        <f>AND(PARTNERS!$D135="Artistic partner",PARTNERS!$E135="Existing partner")</f>
        <v>0</v>
      </c>
      <c r="AS131" s="2" t="b">
        <f>AND(PARTNERS!$D135="Heritage partner",PARTNERS!$E135="Existing partner")</f>
        <v>0</v>
      </c>
      <c r="AT131" s="2" t="b">
        <f>AND(PARTNERS!$D135="Funder",PARTNERS!$E135="Existing partner")</f>
        <v>0</v>
      </c>
      <c r="AU131" s="2" t="b">
        <f>AND(PARTNERS!$D135="Public Service partner",PARTNERS!$E135="Existing partner")</f>
        <v>0</v>
      </c>
      <c r="AV131" s="2" t="b">
        <f>AND(PARTNERS!$D135="Voluntary Sector / Charity partner",PARTNERS!$E135="Existing partner")</f>
        <v>0</v>
      </c>
      <c r="AW131" s="2" t="b">
        <f>AND(PARTNERS!$D135="Education partner",PARTNERS!$E135="Existing partner")</f>
        <v>0</v>
      </c>
      <c r="AX131" s="2" t="b">
        <f>AND(PARTNERS!$D135="Other",PARTNERS!$E135="Existing partner")</f>
        <v>0</v>
      </c>
    </row>
    <row r="132" spans="20:50">
      <c r="T132" s="2" t="b">
        <f>AND(LEFT('EVENT DELIVERY'!B137,2)="HU",OR(LEN('EVENT DELIVERY'!B137)=6,AND(LEN('EVENT DELIVERY'!B137)=7,MID('EVENT DELIVERY'!B137,4,1)=" ")))</f>
        <v>0</v>
      </c>
      <c r="U132" s="2" t="b">
        <f>AND(LEFT('PROJECT DELIVERY TEAM'!B137,2)="HU",OR(LEN('PROJECT DELIVERY TEAM'!B137)=6,AND(LEN('PROJECT DELIVERY TEAM'!B137)=7,MID('PROJECT DELIVERY TEAM'!B137,4,1)=" ")))</f>
        <v>0</v>
      </c>
      <c r="V132" s="2" t="b">
        <f>AND(LEFT('AUDIENCES &amp; PART... - BY TYPE'!B137,2)="HU",OR(LEN('AUDIENCES &amp; PART... - BY TYPE'!B137)=6,AND(LEN('AUDIENCES &amp; PART... - BY TYPE'!B137)=7,MID('AUDIENCES &amp; PART... - BY TYPE'!B137,4,1)=" ")))</f>
        <v>0</v>
      </c>
      <c r="W132" s="2" t="b">
        <f>AND(LEFT(PARTNERS!B136,2)="HU",OR(LEN(PARTNERS!B136)=6,AND(LEN(PARTNERS!B136)=7,MID(PARTNERS!B136,4,1)=" ")),PARTNERS!E136="New partner")</f>
        <v>0</v>
      </c>
      <c r="X132" s="2" t="b">
        <f>AND(LEFT(PARTNERS!B136,2)="HU",OR(LEN(PARTNERS!B136)=6,AND(LEN(PARTNERS!B136)=7,MID(PARTNERS!B136,4,1)=" ")),PARTNERS!E136="Existing partner")</f>
        <v>0</v>
      </c>
      <c r="Y132" s="2" t="b">
        <f>AND(NOT(AND(LEFT(PARTNERS!B136,2)="HU",OR(LEN(PARTNERS!B136)=6,AND(LEN(PARTNERS!B136)=7,MID(PARTNERS!B136,4,1)=" ")))),PARTNERS!E136="New partner")</f>
        <v>0</v>
      </c>
      <c r="Z132" s="2" t="b">
        <f>AND(NOT(AND(LEFT(PARTNERS!B136,2)="HU",OR(LEN(PARTNERS!B136)=6,AND(LEN(PARTNERS!B136)=7,MID(PARTNERS!B136,4,1)=" ")))),PARTNERS!E136="Existing partner")</f>
        <v>0</v>
      </c>
      <c r="AA132" s="2" t="b">
        <f>AND(PARTNERS!$C136="Hull",PARTNERS!$E136="New partner")</f>
        <v>0</v>
      </c>
      <c r="AB132" s="2" t="b">
        <f>AND(PARTNERS!$C136="East Riding of Yorkshire",PARTNERS!$E136="New partner")</f>
        <v>0</v>
      </c>
      <c r="AC132" s="2" t="b">
        <f>AND(PARTNERS!$C136="Elsewhere in Yorkshire &amp; Humber",PARTNERS!$E136="New partner")</f>
        <v>0</v>
      </c>
      <c r="AD132" s="2" t="b">
        <f>AND(PARTNERS!$C136="Elsewhere in the UK",PARTNERS!$E136="New partner")</f>
        <v>0</v>
      </c>
      <c r="AE132" s="2" t="b">
        <f>AND(PARTNERS!$C136="Outside UK",PARTNERS!$E136="New partner")</f>
        <v>0</v>
      </c>
      <c r="AF132" s="2" t="b">
        <f>AND(PARTNERS!$C136="Hull",PARTNERS!$E136="Existing partner")</f>
        <v>0</v>
      </c>
      <c r="AG132" s="2" t="b">
        <f>AND(PARTNERS!$C136="East Riding of Yorkshire",PARTNERS!$E136="Existing partner")</f>
        <v>0</v>
      </c>
      <c r="AH132" s="2" t="b">
        <f>AND(PARTNERS!$C136="Elsewhere in Yorkshire &amp; Humber",PARTNERS!$E136="Existing partner")</f>
        <v>0</v>
      </c>
      <c r="AI132" s="2" t="b">
        <f>AND(PARTNERS!$C136="Elsewhere in the UK",PARTNERS!$E136="Existing partner")</f>
        <v>0</v>
      </c>
      <c r="AJ132" s="2" t="b">
        <f>AND(PARTNERS!$C136="Outside UK",PARTNERS!$E136="Existing partner")</f>
        <v>0</v>
      </c>
      <c r="AK132" s="2" t="b">
        <f>AND(PARTNERS!$D136="Artistic partner",PARTNERS!$E136="New partner")</f>
        <v>0</v>
      </c>
      <c r="AL132" s="2" t="b">
        <f>AND(PARTNERS!$D136="Heritage partner",PARTNERS!$E136="New partner")</f>
        <v>0</v>
      </c>
      <c r="AM132" s="2" t="b">
        <f>AND(PARTNERS!$D136="Funder",PARTNERS!$E136="New partner")</f>
        <v>0</v>
      </c>
      <c r="AN132" s="2" t="b">
        <f>AND(PARTNERS!$D136="Public Service partner",PARTNERS!$E136="New partner")</f>
        <v>0</v>
      </c>
      <c r="AO132" s="2" t="b">
        <f>AND(PARTNERS!$D136="Voluntary Sector / Charity partner",PARTNERS!$E136="New partner")</f>
        <v>0</v>
      </c>
      <c r="AP132" s="2" t="b">
        <f>AND(PARTNERS!$D136="Education partner",PARTNERS!$E136="New partner")</f>
        <v>0</v>
      </c>
      <c r="AQ132" s="2" t="b">
        <f>AND(PARTNERS!$D136="Other",PARTNERS!$E136="New partner")</f>
        <v>0</v>
      </c>
      <c r="AR132" s="2" t="b">
        <f>AND(PARTNERS!$D136="Artistic partner",PARTNERS!$E136="Existing partner")</f>
        <v>0</v>
      </c>
      <c r="AS132" s="2" t="b">
        <f>AND(PARTNERS!$D136="Heritage partner",PARTNERS!$E136="Existing partner")</f>
        <v>0</v>
      </c>
      <c r="AT132" s="2" t="b">
        <f>AND(PARTNERS!$D136="Funder",PARTNERS!$E136="Existing partner")</f>
        <v>0</v>
      </c>
      <c r="AU132" s="2" t="b">
        <f>AND(PARTNERS!$D136="Public Service partner",PARTNERS!$E136="Existing partner")</f>
        <v>0</v>
      </c>
      <c r="AV132" s="2" t="b">
        <f>AND(PARTNERS!$D136="Voluntary Sector / Charity partner",PARTNERS!$E136="Existing partner")</f>
        <v>0</v>
      </c>
      <c r="AW132" s="2" t="b">
        <f>AND(PARTNERS!$D136="Education partner",PARTNERS!$E136="Existing partner")</f>
        <v>0</v>
      </c>
      <c r="AX132" s="2" t="b">
        <f>AND(PARTNERS!$D136="Other",PARTNERS!$E136="Existing partner")</f>
        <v>0</v>
      </c>
    </row>
    <row r="133" spans="20:50">
      <c r="T133" s="2" t="b">
        <f>AND(LEFT('EVENT DELIVERY'!B138,2)="HU",OR(LEN('EVENT DELIVERY'!B138)=6,AND(LEN('EVENT DELIVERY'!B138)=7,MID('EVENT DELIVERY'!B138,4,1)=" ")))</f>
        <v>0</v>
      </c>
      <c r="U133" s="2" t="b">
        <f>AND(LEFT('PROJECT DELIVERY TEAM'!B138,2)="HU",OR(LEN('PROJECT DELIVERY TEAM'!B138)=6,AND(LEN('PROJECT DELIVERY TEAM'!B138)=7,MID('PROJECT DELIVERY TEAM'!B138,4,1)=" ")))</f>
        <v>0</v>
      </c>
      <c r="V133" s="2" t="b">
        <f>AND(LEFT('AUDIENCES &amp; PART... - BY TYPE'!B138,2)="HU",OR(LEN('AUDIENCES &amp; PART... - BY TYPE'!B138)=6,AND(LEN('AUDIENCES &amp; PART... - BY TYPE'!B138)=7,MID('AUDIENCES &amp; PART... - BY TYPE'!B138,4,1)=" ")))</f>
        <v>0</v>
      </c>
      <c r="W133" s="2" t="b">
        <f>AND(LEFT(PARTNERS!B137,2)="HU",OR(LEN(PARTNERS!B137)=6,AND(LEN(PARTNERS!B137)=7,MID(PARTNERS!B137,4,1)=" ")),PARTNERS!E137="New partner")</f>
        <v>0</v>
      </c>
      <c r="X133" s="2" t="b">
        <f>AND(LEFT(PARTNERS!B137,2)="HU",OR(LEN(PARTNERS!B137)=6,AND(LEN(PARTNERS!B137)=7,MID(PARTNERS!B137,4,1)=" ")),PARTNERS!E137="Existing partner")</f>
        <v>0</v>
      </c>
      <c r="Y133" s="2" t="b">
        <f>AND(NOT(AND(LEFT(PARTNERS!B137,2)="HU",OR(LEN(PARTNERS!B137)=6,AND(LEN(PARTNERS!B137)=7,MID(PARTNERS!B137,4,1)=" ")))),PARTNERS!E137="New partner")</f>
        <v>0</v>
      </c>
      <c r="Z133" s="2" t="b">
        <f>AND(NOT(AND(LEFT(PARTNERS!B137,2)="HU",OR(LEN(PARTNERS!B137)=6,AND(LEN(PARTNERS!B137)=7,MID(PARTNERS!B137,4,1)=" ")))),PARTNERS!E137="Existing partner")</f>
        <v>0</v>
      </c>
      <c r="AA133" s="2" t="b">
        <f>AND(PARTNERS!$C137="Hull",PARTNERS!$E137="New partner")</f>
        <v>0</v>
      </c>
      <c r="AB133" s="2" t="b">
        <f>AND(PARTNERS!$C137="East Riding of Yorkshire",PARTNERS!$E137="New partner")</f>
        <v>0</v>
      </c>
      <c r="AC133" s="2" t="b">
        <f>AND(PARTNERS!$C137="Elsewhere in Yorkshire &amp; Humber",PARTNERS!$E137="New partner")</f>
        <v>0</v>
      </c>
      <c r="AD133" s="2" t="b">
        <f>AND(PARTNERS!$C137="Elsewhere in the UK",PARTNERS!$E137="New partner")</f>
        <v>0</v>
      </c>
      <c r="AE133" s="2" t="b">
        <f>AND(PARTNERS!$C137="Outside UK",PARTNERS!$E137="New partner")</f>
        <v>0</v>
      </c>
      <c r="AF133" s="2" t="b">
        <f>AND(PARTNERS!$C137="Hull",PARTNERS!$E137="Existing partner")</f>
        <v>0</v>
      </c>
      <c r="AG133" s="2" t="b">
        <f>AND(PARTNERS!$C137="East Riding of Yorkshire",PARTNERS!$E137="Existing partner")</f>
        <v>0</v>
      </c>
      <c r="AH133" s="2" t="b">
        <f>AND(PARTNERS!$C137="Elsewhere in Yorkshire &amp; Humber",PARTNERS!$E137="Existing partner")</f>
        <v>0</v>
      </c>
      <c r="AI133" s="2" t="b">
        <f>AND(PARTNERS!$C137="Elsewhere in the UK",PARTNERS!$E137="Existing partner")</f>
        <v>0</v>
      </c>
      <c r="AJ133" s="2" t="b">
        <f>AND(PARTNERS!$C137="Outside UK",PARTNERS!$E137="Existing partner")</f>
        <v>0</v>
      </c>
      <c r="AK133" s="2" t="b">
        <f>AND(PARTNERS!$D137="Artistic partner",PARTNERS!$E137="New partner")</f>
        <v>0</v>
      </c>
      <c r="AL133" s="2" t="b">
        <f>AND(PARTNERS!$D137="Heritage partner",PARTNERS!$E137="New partner")</f>
        <v>0</v>
      </c>
      <c r="AM133" s="2" t="b">
        <f>AND(PARTNERS!$D137="Funder",PARTNERS!$E137="New partner")</f>
        <v>0</v>
      </c>
      <c r="AN133" s="2" t="b">
        <f>AND(PARTNERS!$D137="Public Service partner",PARTNERS!$E137="New partner")</f>
        <v>0</v>
      </c>
      <c r="AO133" s="2" t="b">
        <f>AND(PARTNERS!$D137="Voluntary Sector / Charity partner",PARTNERS!$E137="New partner")</f>
        <v>0</v>
      </c>
      <c r="AP133" s="2" t="b">
        <f>AND(PARTNERS!$D137="Education partner",PARTNERS!$E137="New partner")</f>
        <v>0</v>
      </c>
      <c r="AQ133" s="2" t="b">
        <f>AND(PARTNERS!$D137="Other",PARTNERS!$E137="New partner")</f>
        <v>0</v>
      </c>
      <c r="AR133" s="2" t="b">
        <f>AND(PARTNERS!$D137="Artistic partner",PARTNERS!$E137="Existing partner")</f>
        <v>0</v>
      </c>
      <c r="AS133" s="2" t="b">
        <f>AND(PARTNERS!$D137="Heritage partner",PARTNERS!$E137="Existing partner")</f>
        <v>0</v>
      </c>
      <c r="AT133" s="2" t="b">
        <f>AND(PARTNERS!$D137="Funder",PARTNERS!$E137="Existing partner")</f>
        <v>0</v>
      </c>
      <c r="AU133" s="2" t="b">
        <f>AND(PARTNERS!$D137="Public Service partner",PARTNERS!$E137="Existing partner")</f>
        <v>0</v>
      </c>
      <c r="AV133" s="2" t="b">
        <f>AND(PARTNERS!$D137="Voluntary Sector / Charity partner",PARTNERS!$E137="Existing partner")</f>
        <v>0</v>
      </c>
      <c r="AW133" s="2" t="b">
        <f>AND(PARTNERS!$D137="Education partner",PARTNERS!$E137="Existing partner")</f>
        <v>0</v>
      </c>
      <c r="AX133" s="2" t="b">
        <f>AND(PARTNERS!$D137="Other",PARTNERS!$E137="Existing partner")</f>
        <v>0</v>
      </c>
    </row>
    <row r="134" spans="20:50">
      <c r="T134" s="2" t="b">
        <f>AND(LEFT('EVENT DELIVERY'!B139,2)="HU",OR(LEN('EVENT DELIVERY'!B139)=6,AND(LEN('EVENT DELIVERY'!B139)=7,MID('EVENT DELIVERY'!B139,4,1)=" ")))</f>
        <v>0</v>
      </c>
      <c r="U134" s="2" t="b">
        <f>AND(LEFT('PROJECT DELIVERY TEAM'!B139,2)="HU",OR(LEN('PROJECT DELIVERY TEAM'!B139)=6,AND(LEN('PROJECT DELIVERY TEAM'!B139)=7,MID('PROJECT DELIVERY TEAM'!B139,4,1)=" ")))</f>
        <v>0</v>
      </c>
      <c r="V134" s="2" t="b">
        <f>AND(LEFT('AUDIENCES &amp; PART... - BY TYPE'!B139,2)="HU",OR(LEN('AUDIENCES &amp; PART... - BY TYPE'!B139)=6,AND(LEN('AUDIENCES &amp; PART... - BY TYPE'!B139)=7,MID('AUDIENCES &amp; PART... - BY TYPE'!B139,4,1)=" ")))</f>
        <v>0</v>
      </c>
      <c r="W134" s="2" t="b">
        <f>AND(LEFT(PARTNERS!B138,2)="HU",OR(LEN(PARTNERS!B138)=6,AND(LEN(PARTNERS!B138)=7,MID(PARTNERS!B138,4,1)=" ")),PARTNERS!E138="New partner")</f>
        <v>0</v>
      </c>
      <c r="X134" s="2" t="b">
        <f>AND(LEFT(PARTNERS!B138,2)="HU",OR(LEN(PARTNERS!B138)=6,AND(LEN(PARTNERS!B138)=7,MID(PARTNERS!B138,4,1)=" ")),PARTNERS!E138="Existing partner")</f>
        <v>0</v>
      </c>
      <c r="Y134" s="2" t="b">
        <f>AND(NOT(AND(LEFT(PARTNERS!B138,2)="HU",OR(LEN(PARTNERS!B138)=6,AND(LEN(PARTNERS!B138)=7,MID(PARTNERS!B138,4,1)=" ")))),PARTNERS!E138="New partner")</f>
        <v>0</v>
      </c>
      <c r="Z134" s="2" t="b">
        <f>AND(NOT(AND(LEFT(PARTNERS!B138,2)="HU",OR(LEN(PARTNERS!B138)=6,AND(LEN(PARTNERS!B138)=7,MID(PARTNERS!B138,4,1)=" ")))),PARTNERS!E138="Existing partner")</f>
        <v>0</v>
      </c>
      <c r="AA134" s="2" t="b">
        <f>AND(PARTNERS!$C138="Hull",PARTNERS!$E138="New partner")</f>
        <v>0</v>
      </c>
      <c r="AB134" s="2" t="b">
        <f>AND(PARTNERS!$C138="East Riding of Yorkshire",PARTNERS!$E138="New partner")</f>
        <v>0</v>
      </c>
      <c r="AC134" s="2" t="b">
        <f>AND(PARTNERS!$C138="Elsewhere in Yorkshire &amp; Humber",PARTNERS!$E138="New partner")</f>
        <v>0</v>
      </c>
      <c r="AD134" s="2" t="b">
        <f>AND(PARTNERS!$C138="Elsewhere in the UK",PARTNERS!$E138="New partner")</f>
        <v>0</v>
      </c>
      <c r="AE134" s="2" t="b">
        <f>AND(PARTNERS!$C138="Outside UK",PARTNERS!$E138="New partner")</f>
        <v>0</v>
      </c>
      <c r="AF134" s="2" t="b">
        <f>AND(PARTNERS!$C138="Hull",PARTNERS!$E138="Existing partner")</f>
        <v>0</v>
      </c>
      <c r="AG134" s="2" t="b">
        <f>AND(PARTNERS!$C138="East Riding of Yorkshire",PARTNERS!$E138="Existing partner")</f>
        <v>0</v>
      </c>
      <c r="AH134" s="2" t="b">
        <f>AND(PARTNERS!$C138="Elsewhere in Yorkshire &amp; Humber",PARTNERS!$E138="Existing partner")</f>
        <v>0</v>
      </c>
      <c r="AI134" s="2" t="b">
        <f>AND(PARTNERS!$C138="Elsewhere in the UK",PARTNERS!$E138="Existing partner")</f>
        <v>0</v>
      </c>
      <c r="AJ134" s="2" t="b">
        <f>AND(PARTNERS!$C138="Outside UK",PARTNERS!$E138="Existing partner")</f>
        <v>0</v>
      </c>
      <c r="AK134" s="2" t="b">
        <f>AND(PARTNERS!$D138="Artistic partner",PARTNERS!$E138="New partner")</f>
        <v>0</v>
      </c>
      <c r="AL134" s="2" t="b">
        <f>AND(PARTNERS!$D138="Heritage partner",PARTNERS!$E138="New partner")</f>
        <v>0</v>
      </c>
      <c r="AM134" s="2" t="b">
        <f>AND(PARTNERS!$D138="Funder",PARTNERS!$E138="New partner")</f>
        <v>0</v>
      </c>
      <c r="AN134" s="2" t="b">
        <f>AND(PARTNERS!$D138="Public Service partner",PARTNERS!$E138="New partner")</f>
        <v>0</v>
      </c>
      <c r="AO134" s="2" t="b">
        <f>AND(PARTNERS!$D138="Voluntary Sector / Charity partner",PARTNERS!$E138="New partner")</f>
        <v>0</v>
      </c>
      <c r="AP134" s="2" t="b">
        <f>AND(PARTNERS!$D138="Education partner",PARTNERS!$E138="New partner")</f>
        <v>0</v>
      </c>
      <c r="AQ134" s="2" t="b">
        <f>AND(PARTNERS!$D138="Other",PARTNERS!$E138="New partner")</f>
        <v>0</v>
      </c>
      <c r="AR134" s="2" t="b">
        <f>AND(PARTNERS!$D138="Artistic partner",PARTNERS!$E138="Existing partner")</f>
        <v>0</v>
      </c>
      <c r="AS134" s="2" t="b">
        <f>AND(PARTNERS!$D138="Heritage partner",PARTNERS!$E138="Existing partner")</f>
        <v>0</v>
      </c>
      <c r="AT134" s="2" t="b">
        <f>AND(PARTNERS!$D138="Funder",PARTNERS!$E138="Existing partner")</f>
        <v>0</v>
      </c>
      <c r="AU134" s="2" t="b">
        <f>AND(PARTNERS!$D138="Public Service partner",PARTNERS!$E138="Existing partner")</f>
        <v>0</v>
      </c>
      <c r="AV134" s="2" t="b">
        <f>AND(PARTNERS!$D138="Voluntary Sector / Charity partner",PARTNERS!$E138="Existing partner")</f>
        <v>0</v>
      </c>
      <c r="AW134" s="2" t="b">
        <f>AND(PARTNERS!$D138="Education partner",PARTNERS!$E138="Existing partner")</f>
        <v>0</v>
      </c>
      <c r="AX134" s="2" t="b">
        <f>AND(PARTNERS!$D138="Other",PARTNERS!$E138="Existing partner")</f>
        <v>0</v>
      </c>
    </row>
    <row r="135" spans="20:50">
      <c r="T135" s="2" t="b">
        <f>AND(LEFT('EVENT DELIVERY'!B140,2)="HU",OR(LEN('EVENT DELIVERY'!B140)=6,AND(LEN('EVENT DELIVERY'!B140)=7,MID('EVENT DELIVERY'!B140,4,1)=" ")))</f>
        <v>0</v>
      </c>
      <c r="U135" s="2" t="b">
        <f>AND(LEFT('PROJECT DELIVERY TEAM'!B140,2)="HU",OR(LEN('PROJECT DELIVERY TEAM'!B140)=6,AND(LEN('PROJECT DELIVERY TEAM'!B140)=7,MID('PROJECT DELIVERY TEAM'!B140,4,1)=" ")))</f>
        <v>0</v>
      </c>
      <c r="V135" s="2" t="b">
        <f>AND(LEFT('AUDIENCES &amp; PART... - BY TYPE'!B140,2)="HU",OR(LEN('AUDIENCES &amp; PART... - BY TYPE'!B140)=6,AND(LEN('AUDIENCES &amp; PART... - BY TYPE'!B140)=7,MID('AUDIENCES &amp; PART... - BY TYPE'!B140,4,1)=" ")))</f>
        <v>0</v>
      </c>
      <c r="W135" s="2" t="b">
        <f>AND(LEFT(PARTNERS!B139,2)="HU",OR(LEN(PARTNERS!B139)=6,AND(LEN(PARTNERS!B139)=7,MID(PARTNERS!B139,4,1)=" ")),PARTNERS!E139="New partner")</f>
        <v>0</v>
      </c>
      <c r="X135" s="2" t="b">
        <f>AND(LEFT(PARTNERS!B139,2)="HU",OR(LEN(PARTNERS!B139)=6,AND(LEN(PARTNERS!B139)=7,MID(PARTNERS!B139,4,1)=" ")),PARTNERS!E139="Existing partner")</f>
        <v>0</v>
      </c>
      <c r="Y135" s="2" t="b">
        <f>AND(NOT(AND(LEFT(PARTNERS!B139,2)="HU",OR(LEN(PARTNERS!B139)=6,AND(LEN(PARTNERS!B139)=7,MID(PARTNERS!B139,4,1)=" ")))),PARTNERS!E139="New partner")</f>
        <v>0</v>
      </c>
      <c r="Z135" s="2" t="b">
        <f>AND(NOT(AND(LEFT(PARTNERS!B139,2)="HU",OR(LEN(PARTNERS!B139)=6,AND(LEN(PARTNERS!B139)=7,MID(PARTNERS!B139,4,1)=" ")))),PARTNERS!E139="Existing partner")</f>
        <v>0</v>
      </c>
      <c r="AA135" s="2" t="b">
        <f>AND(PARTNERS!$C139="Hull",PARTNERS!$E139="New partner")</f>
        <v>0</v>
      </c>
      <c r="AB135" s="2" t="b">
        <f>AND(PARTNERS!$C139="East Riding of Yorkshire",PARTNERS!$E139="New partner")</f>
        <v>0</v>
      </c>
      <c r="AC135" s="2" t="b">
        <f>AND(PARTNERS!$C139="Elsewhere in Yorkshire &amp; Humber",PARTNERS!$E139="New partner")</f>
        <v>0</v>
      </c>
      <c r="AD135" s="2" t="b">
        <f>AND(PARTNERS!$C139="Elsewhere in the UK",PARTNERS!$E139="New partner")</f>
        <v>0</v>
      </c>
      <c r="AE135" s="2" t="b">
        <f>AND(PARTNERS!$C139="Outside UK",PARTNERS!$E139="New partner")</f>
        <v>0</v>
      </c>
      <c r="AF135" s="2" t="b">
        <f>AND(PARTNERS!$C139="Hull",PARTNERS!$E139="Existing partner")</f>
        <v>0</v>
      </c>
      <c r="AG135" s="2" t="b">
        <f>AND(PARTNERS!$C139="East Riding of Yorkshire",PARTNERS!$E139="Existing partner")</f>
        <v>0</v>
      </c>
      <c r="AH135" s="2" t="b">
        <f>AND(PARTNERS!$C139="Elsewhere in Yorkshire &amp; Humber",PARTNERS!$E139="Existing partner")</f>
        <v>0</v>
      </c>
      <c r="AI135" s="2" t="b">
        <f>AND(PARTNERS!$C139="Elsewhere in the UK",PARTNERS!$E139="Existing partner")</f>
        <v>0</v>
      </c>
      <c r="AJ135" s="2" t="b">
        <f>AND(PARTNERS!$C139="Outside UK",PARTNERS!$E139="Existing partner")</f>
        <v>0</v>
      </c>
      <c r="AK135" s="2" t="b">
        <f>AND(PARTNERS!$D139="Artistic partner",PARTNERS!$E139="New partner")</f>
        <v>0</v>
      </c>
      <c r="AL135" s="2" t="b">
        <f>AND(PARTNERS!$D139="Heritage partner",PARTNERS!$E139="New partner")</f>
        <v>0</v>
      </c>
      <c r="AM135" s="2" t="b">
        <f>AND(PARTNERS!$D139="Funder",PARTNERS!$E139="New partner")</f>
        <v>0</v>
      </c>
      <c r="AN135" s="2" t="b">
        <f>AND(PARTNERS!$D139="Public Service partner",PARTNERS!$E139="New partner")</f>
        <v>0</v>
      </c>
      <c r="AO135" s="2" t="b">
        <f>AND(PARTNERS!$D139="Voluntary Sector / Charity partner",PARTNERS!$E139="New partner")</f>
        <v>0</v>
      </c>
      <c r="AP135" s="2" t="b">
        <f>AND(PARTNERS!$D139="Education partner",PARTNERS!$E139="New partner")</f>
        <v>0</v>
      </c>
      <c r="AQ135" s="2" t="b">
        <f>AND(PARTNERS!$D139="Other",PARTNERS!$E139="New partner")</f>
        <v>0</v>
      </c>
      <c r="AR135" s="2" t="b">
        <f>AND(PARTNERS!$D139="Artistic partner",PARTNERS!$E139="Existing partner")</f>
        <v>0</v>
      </c>
      <c r="AS135" s="2" t="b">
        <f>AND(PARTNERS!$D139="Heritage partner",PARTNERS!$E139="Existing partner")</f>
        <v>0</v>
      </c>
      <c r="AT135" s="2" t="b">
        <f>AND(PARTNERS!$D139="Funder",PARTNERS!$E139="Existing partner")</f>
        <v>0</v>
      </c>
      <c r="AU135" s="2" t="b">
        <f>AND(PARTNERS!$D139="Public Service partner",PARTNERS!$E139="Existing partner")</f>
        <v>0</v>
      </c>
      <c r="AV135" s="2" t="b">
        <f>AND(PARTNERS!$D139="Voluntary Sector / Charity partner",PARTNERS!$E139="Existing partner")</f>
        <v>0</v>
      </c>
      <c r="AW135" s="2" t="b">
        <f>AND(PARTNERS!$D139="Education partner",PARTNERS!$E139="Existing partner")</f>
        <v>0</v>
      </c>
      <c r="AX135" s="2" t="b">
        <f>AND(PARTNERS!$D139="Other",PARTNERS!$E139="Existing partner")</f>
        <v>0</v>
      </c>
    </row>
    <row r="136" spans="20:50">
      <c r="T136" s="2" t="b">
        <f>AND(LEFT('EVENT DELIVERY'!B141,2)="HU",OR(LEN('EVENT DELIVERY'!B141)=6,AND(LEN('EVENT DELIVERY'!B141)=7,MID('EVENT DELIVERY'!B141,4,1)=" ")))</f>
        <v>0</v>
      </c>
      <c r="U136" s="2" t="b">
        <f>AND(LEFT('PROJECT DELIVERY TEAM'!B141,2)="HU",OR(LEN('PROJECT DELIVERY TEAM'!B141)=6,AND(LEN('PROJECT DELIVERY TEAM'!B141)=7,MID('PROJECT DELIVERY TEAM'!B141,4,1)=" ")))</f>
        <v>0</v>
      </c>
      <c r="V136" s="2" t="b">
        <f>AND(LEFT('AUDIENCES &amp; PART... - BY TYPE'!B141,2)="HU",OR(LEN('AUDIENCES &amp; PART... - BY TYPE'!B141)=6,AND(LEN('AUDIENCES &amp; PART... - BY TYPE'!B141)=7,MID('AUDIENCES &amp; PART... - BY TYPE'!B141,4,1)=" ")))</f>
        <v>0</v>
      </c>
      <c r="W136" s="2" t="b">
        <f>AND(LEFT(PARTNERS!B140,2)="HU",OR(LEN(PARTNERS!B140)=6,AND(LEN(PARTNERS!B140)=7,MID(PARTNERS!B140,4,1)=" ")),PARTNERS!E140="New partner")</f>
        <v>0</v>
      </c>
      <c r="X136" s="2" t="b">
        <f>AND(LEFT(PARTNERS!B140,2)="HU",OR(LEN(PARTNERS!B140)=6,AND(LEN(PARTNERS!B140)=7,MID(PARTNERS!B140,4,1)=" ")),PARTNERS!E140="Existing partner")</f>
        <v>0</v>
      </c>
      <c r="Y136" s="2" t="b">
        <f>AND(NOT(AND(LEFT(PARTNERS!B140,2)="HU",OR(LEN(PARTNERS!B140)=6,AND(LEN(PARTNERS!B140)=7,MID(PARTNERS!B140,4,1)=" ")))),PARTNERS!E140="New partner")</f>
        <v>0</v>
      </c>
      <c r="Z136" s="2" t="b">
        <f>AND(NOT(AND(LEFT(PARTNERS!B140,2)="HU",OR(LEN(PARTNERS!B140)=6,AND(LEN(PARTNERS!B140)=7,MID(PARTNERS!B140,4,1)=" ")))),PARTNERS!E140="Existing partner")</f>
        <v>0</v>
      </c>
      <c r="AA136" s="2" t="b">
        <f>AND(PARTNERS!$C140="Hull",PARTNERS!$E140="New partner")</f>
        <v>0</v>
      </c>
      <c r="AB136" s="2" t="b">
        <f>AND(PARTNERS!$C140="East Riding of Yorkshire",PARTNERS!$E140="New partner")</f>
        <v>0</v>
      </c>
      <c r="AC136" s="2" t="b">
        <f>AND(PARTNERS!$C140="Elsewhere in Yorkshire &amp; Humber",PARTNERS!$E140="New partner")</f>
        <v>0</v>
      </c>
      <c r="AD136" s="2" t="b">
        <f>AND(PARTNERS!$C140="Elsewhere in the UK",PARTNERS!$E140="New partner")</f>
        <v>0</v>
      </c>
      <c r="AE136" s="2" t="b">
        <f>AND(PARTNERS!$C140="Outside UK",PARTNERS!$E140="New partner")</f>
        <v>0</v>
      </c>
      <c r="AF136" s="2" t="b">
        <f>AND(PARTNERS!$C140="Hull",PARTNERS!$E140="Existing partner")</f>
        <v>0</v>
      </c>
      <c r="AG136" s="2" t="b">
        <f>AND(PARTNERS!$C140="East Riding of Yorkshire",PARTNERS!$E140="Existing partner")</f>
        <v>0</v>
      </c>
      <c r="AH136" s="2" t="b">
        <f>AND(PARTNERS!$C140="Elsewhere in Yorkshire &amp; Humber",PARTNERS!$E140="Existing partner")</f>
        <v>0</v>
      </c>
      <c r="AI136" s="2" t="b">
        <f>AND(PARTNERS!$C140="Elsewhere in the UK",PARTNERS!$E140="Existing partner")</f>
        <v>0</v>
      </c>
      <c r="AJ136" s="2" t="b">
        <f>AND(PARTNERS!$C140="Outside UK",PARTNERS!$E140="Existing partner")</f>
        <v>0</v>
      </c>
      <c r="AK136" s="2" t="b">
        <f>AND(PARTNERS!$D140="Artistic partner",PARTNERS!$E140="New partner")</f>
        <v>0</v>
      </c>
      <c r="AL136" s="2" t="b">
        <f>AND(PARTNERS!$D140="Heritage partner",PARTNERS!$E140="New partner")</f>
        <v>0</v>
      </c>
      <c r="AM136" s="2" t="b">
        <f>AND(PARTNERS!$D140="Funder",PARTNERS!$E140="New partner")</f>
        <v>0</v>
      </c>
      <c r="AN136" s="2" t="b">
        <f>AND(PARTNERS!$D140="Public Service partner",PARTNERS!$E140="New partner")</f>
        <v>0</v>
      </c>
      <c r="AO136" s="2" t="b">
        <f>AND(PARTNERS!$D140="Voluntary Sector / Charity partner",PARTNERS!$E140="New partner")</f>
        <v>0</v>
      </c>
      <c r="AP136" s="2" t="b">
        <f>AND(PARTNERS!$D140="Education partner",PARTNERS!$E140="New partner")</f>
        <v>0</v>
      </c>
      <c r="AQ136" s="2" t="b">
        <f>AND(PARTNERS!$D140="Other",PARTNERS!$E140="New partner")</f>
        <v>0</v>
      </c>
      <c r="AR136" s="2" t="b">
        <f>AND(PARTNERS!$D140="Artistic partner",PARTNERS!$E140="Existing partner")</f>
        <v>0</v>
      </c>
      <c r="AS136" s="2" t="b">
        <f>AND(PARTNERS!$D140="Heritage partner",PARTNERS!$E140="Existing partner")</f>
        <v>0</v>
      </c>
      <c r="AT136" s="2" t="b">
        <f>AND(PARTNERS!$D140="Funder",PARTNERS!$E140="Existing partner")</f>
        <v>0</v>
      </c>
      <c r="AU136" s="2" t="b">
        <f>AND(PARTNERS!$D140="Public Service partner",PARTNERS!$E140="Existing partner")</f>
        <v>0</v>
      </c>
      <c r="AV136" s="2" t="b">
        <f>AND(PARTNERS!$D140="Voluntary Sector / Charity partner",PARTNERS!$E140="Existing partner")</f>
        <v>0</v>
      </c>
      <c r="AW136" s="2" t="b">
        <f>AND(PARTNERS!$D140="Education partner",PARTNERS!$E140="Existing partner")</f>
        <v>0</v>
      </c>
      <c r="AX136" s="2" t="b">
        <f>AND(PARTNERS!$D140="Other",PARTNERS!$E140="Existing partner")</f>
        <v>0</v>
      </c>
    </row>
    <row r="137" spans="20:50">
      <c r="T137" s="2" t="b">
        <f>AND(LEFT('EVENT DELIVERY'!B142,2)="HU",OR(LEN('EVENT DELIVERY'!B142)=6,AND(LEN('EVENT DELIVERY'!B142)=7,MID('EVENT DELIVERY'!B142,4,1)=" ")))</f>
        <v>0</v>
      </c>
      <c r="U137" s="2" t="b">
        <f>AND(LEFT('PROJECT DELIVERY TEAM'!B142,2)="HU",OR(LEN('PROJECT DELIVERY TEAM'!B142)=6,AND(LEN('PROJECT DELIVERY TEAM'!B142)=7,MID('PROJECT DELIVERY TEAM'!B142,4,1)=" ")))</f>
        <v>0</v>
      </c>
      <c r="V137" s="2" t="b">
        <f>AND(LEFT('AUDIENCES &amp; PART... - BY TYPE'!B142,2)="HU",OR(LEN('AUDIENCES &amp; PART... - BY TYPE'!B142)=6,AND(LEN('AUDIENCES &amp; PART... - BY TYPE'!B142)=7,MID('AUDIENCES &amp; PART... - BY TYPE'!B142,4,1)=" ")))</f>
        <v>0</v>
      </c>
      <c r="W137" s="2" t="b">
        <f>AND(LEFT(PARTNERS!B141,2)="HU",OR(LEN(PARTNERS!B141)=6,AND(LEN(PARTNERS!B141)=7,MID(PARTNERS!B141,4,1)=" ")),PARTNERS!E141="New partner")</f>
        <v>0</v>
      </c>
      <c r="X137" s="2" t="b">
        <f>AND(LEFT(PARTNERS!B141,2)="HU",OR(LEN(PARTNERS!B141)=6,AND(LEN(PARTNERS!B141)=7,MID(PARTNERS!B141,4,1)=" ")),PARTNERS!E141="Existing partner")</f>
        <v>0</v>
      </c>
      <c r="Y137" s="2" t="b">
        <f>AND(NOT(AND(LEFT(PARTNERS!B141,2)="HU",OR(LEN(PARTNERS!B141)=6,AND(LEN(PARTNERS!B141)=7,MID(PARTNERS!B141,4,1)=" ")))),PARTNERS!E141="New partner")</f>
        <v>0</v>
      </c>
      <c r="Z137" s="2" t="b">
        <f>AND(NOT(AND(LEFT(PARTNERS!B141,2)="HU",OR(LEN(PARTNERS!B141)=6,AND(LEN(PARTNERS!B141)=7,MID(PARTNERS!B141,4,1)=" ")))),PARTNERS!E141="Existing partner")</f>
        <v>0</v>
      </c>
      <c r="AA137" s="2" t="b">
        <f>AND(PARTNERS!$C141="Hull",PARTNERS!$E141="New partner")</f>
        <v>0</v>
      </c>
      <c r="AB137" s="2" t="b">
        <f>AND(PARTNERS!$C141="East Riding of Yorkshire",PARTNERS!$E141="New partner")</f>
        <v>0</v>
      </c>
      <c r="AC137" s="2" t="b">
        <f>AND(PARTNERS!$C141="Elsewhere in Yorkshire &amp; Humber",PARTNERS!$E141="New partner")</f>
        <v>0</v>
      </c>
      <c r="AD137" s="2" t="b">
        <f>AND(PARTNERS!$C141="Elsewhere in the UK",PARTNERS!$E141="New partner")</f>
        <v>0</v>
      </c>
      <c r="AE137" s="2" t="b">
        <f>AND(PARTNERS!$C141="Outside UK",PARTNERS!$E141="New partner")</f>
        <v>0</v>
      </c>
      <c r="AF137" s="2" t="b">
        <f>AND(PARTNERS!$C141="Hull",PARTNERS!$E141="Existing partner")</f>
        <v>0</v>
      </c>
      <c r="AG137" s="2" t="b">
        <f>AND(PARTNERS!$C141="East Riding of Yorkshire",PARTNERS!$E141="Existing partner")</f>
        <v>0</v>
      </c>
      <c r="AH137" s="2" t="b">
        <f>AND(PARTNERS!$C141="Elsewhere in Yorkshire &amp; Humber",PARTNERS!$E141="Existing partner")</f>
        <v>0</v>
      </c>
      <c r="AI137" s="2" t="b">
        <f>AND(PARTNERS!$C141="Elsewhere in the UK",PARTNERS!$E141="Existing partner")</f>
        <v>0</v>
      </c>
      <c r="AJ137" s="2" t="b">
        <f>AND(PARTNERS!$C141="Outside UK",PARTNERS!$E141="Existing partner")</f>
        <v>0</v>
      </c>
      <c r="AK137" s="2" t="b">
        <f>AND(PARTNERS!$D141="Artistic partner",PARTNERS!$E141="New partner")</f>
        <v>0</v>
      </c>
      <c r="AL137" s="2" t="b">
        <f>AND(PARTNERS!$D141="Heritage partner",PARTNERS!$E141="New partner")</f>
        <v>0</v>
      </c>
      <c r="AM137" s="2" t="b">
        <f>AND(PARTNERS!$D141="Funder",PARTNERS!$E141="New partner")</f>
        <v>0</v>
      </c>
      <c r="AN137" s="2" t="b">
        <f>AND(PARTNERS!$D141="Public Service partner",PARTNERS!$E141="New partner")</f>
        <v>0</v>
      </c>
      <c r="AO137" s="2" t="b">
        <f>AND(PARTNERS!$D141="Voluntary Sector / Charity partner",PARTNERS!$E141="New partner")</f>
        <v>0</v>
      </c>
      <c r="AP137" s="2" t="b">
        <f>AND(PARTNERS!$D141="Education partner",PARTNERS!$E141="New partner")</f>
        <v>0</v>
      </c>
      <c r="AQ137" s="2" t="b">
        <f>AND(PARTNERS!$D141="Other",PARTNERS!$E141="New partner")</f>
        <v>0</v>
      </c>
      <c r="AR137" s="2" t="b">
        <f>AND(PARTNERS!$D141="Artistic partner",PARTNERS!$E141="Existing partner")</f>
        <v>0</v>
      </c>
      <c r="AS137" s="2" t="b">
        <f>AND(PARTNERS!$D141="Heritage partner",PARTNERS!$E141="Existing partner")</f>
        <v>0</v>
      </c>
      <c r="AT137" s="2" t="b">
        <f>AND(PARTNERS!$D141="Funder",PARTNERS!$E141="Existing partner")</f>
        <v>0</v>
      </c>
      <c r="AU137" s="2" t="b">
        <f>AND(PARTNERS!$D141="Public Service partner",PARTNERS!$E141="Existing partner")</f>
        <v>0</v>
      </c>
      <c r="AV137" s="2" t="b">
        <f>AND(PARTNERS!$D141="Voluntary Sector / Charity partner",PARTNERS!$E141="Existing partner")</f>
        <v>0</v>
      </c>
      <c r="AW137" s="2" t="b">
        <f>AND(PARTNERS!$D141="Education partner",PARTNERS!$E141="Existing partner")</f>
        <v>0</v>
      </c>
      <c r="AX137" s="2" t="b">
        <f>AND(PARTNERS!$D141="Other",PARTNERS!$E141="Existing partner")</f>
        <v>0</v>
      </c>
    </row>
    <row r="138" spans="20:50">
      <c r="T138" s="2" t="b">
        <f>AND(LEFT('EVENT DELIVERY'!B143,2)="HU",OR(LEN('EVENT DELIVERY'!B143)=6,AND(LEN('EVENT DELIVERY'!B143)=7,MID('EVENT DELIVERY'!B143,4,1)=" ")))</f>
        <v>0</v>
      </c>
      <c r="U138" s="2" t="b">
        <f>AND(LEFT('PROJECT DELIVERY TEAM'!B143,2)="HU",OR(LEN('PROJECT DELIVERY TEAM'!B143)=6,AND(LEN('PROJECT DELIVERY TEAM'!B143)=7,MID('PROJECT DELIVERY TEAM'!B143,4,1)=" ")))</f>
        <v>0</v>
      </c>
      <c r="V138" s="2" t="b">
        <f>AND(LEFT('AUDIENCES &amp; PART... - BY TYPE'!B143,2)="HU",OR(LEN('AUDIENCES &amp; PART... - BY TYPE'!B143)=6,AND(LEN('AUDIENCES &amp; PART... - BY TYPE'!B143)=7,MID('AUDIENCES &amp; PART... - BY TYPE'!B143,4,1)=" ")))</f>
        <v>0</v>
      </c>
      <c r="W138" s="2" t="b">
        <f>AND(LEFT(PARTNERS!B142,2)="HU",OR(LEN(PARTNERS!B142)=6,AND(LEN(PARTNERS!B142)=7,MID(PARTNERS!B142,4,1)=" ")),PARTNERS!E142="New partner")</f>
        <v>0</v>
      </c>
      <c r="X138" s="2" t="b">
        <f>AND(LEFT(PARTNERS!B142,2)="HU",OR(LEN(PARTNERS!B142)=6,AND(LEN(PARTNERS!B142)=7,MID(PARTNERS!B142,4,1)=" ")),PARTNERS!E142="Existing partner")</f>
        <v>0</v>
      </c>
      <c r="Y138" s="2" t="b">
        <f>AND(NOT(AND(LEFT(PARTNERS!B142,2)="HU",OR(LEN(PARTNERS!B142)=6,AND(LEN(PARTNERS!B142)=7,MID(PARTNERS!B142,4,1)=" ")))),PARTNERS!E142="New partner")</f>
        <v>0</v>
      </c>
      <c r="Z138" s="2" t="b">
        <f>AND(NOT(AND(LEFT(PARTNERS!B142,2)="HU",OR(LEN(PARTNERS!B142)=6,AND(LEN(PARTNERS!B142)=7,MID(PARTNERS!B142,4,1)=" ")))),PARTNERS!E142="Existing partner")</f>
        <v>0</v>
      </c>
      <c r="AA138" s="2" t="b">
        <f>AND(PARTNERS!$C142="Hull",PARTNERS!$E142="New partner")</f>
        <v>0</v>
      </c>
      <c r="AB138" s="2" t="b">
        <f>AND(PARTNERS!$C142="East Riding of Yorkshire",PARTNERS!$E142="New partner")</f>
        <v>0</v>
      </c>
      <c r="AC138" s="2" t="b">
        <f>AND(PARTNERS!$C142="Elsewhere in Yorkshire &amp; Humber",PARTNERS!$E142="New partner")</f>
        <v>0</v>
      </c>
      <c r="AD138" s="2" t="b">
        <f>AND(PARTNERS!$C142="Elsewhere in the UK",PARTNERS!$E142="New partner")</f>
        <v>0</v>
      </c>
      <c r="AE138" s="2" t="b">
        <f>AND(PARTNERS!$C142="Outside UK",PARTNERS!$E142="New partner")</f>
        <v>0</v>
      </c>
      <c r="AF138" s="2" t="b">
        <f>AND(PARTNERS!$C142="Hull",PARTNERS!$E142="Existing partner")</f>
        <v>0</v>
      </c>
      <c r="AG138" s="2" t="b">
        <f>AND(PARTNERS!$C142="East Riding of Yorkshire",PARTNERS!$E142="Existing partner")</f>
        <v>0</v>
      </c>
      <c r="AH138" s="2" t="b">
        <f>AND(PARTNERS!$C142="Elsewhere in Yorkshire &amp; Humber",PARTNERS!$E142="Existing partner")</f>
        <v>0</v>
      </c>
      <c r="AI138" s="2" t="b">
        <f>AND(PARTNERS!$C142="Elsewhere in the UK",PARTNERS!$E142="Existing partner")</f>
        <v>0</v>
      </c>
      <c r="AJ138" s="2" t="b">
        <f>AND(PARTNERS!$C142="Outside UK",PARTNERS!$E142="Existing partner")</f>
        <v>0</v>
      </c>
      <c r="AK138" s="2" t="b">
        <f>AND(PARTNERS!$D142="Artistic partner",PARTNERS!$E142="New partner")</f>
        <v>0</v>
      </c>
      <c r="AL138" s="2" t="b">
        <f>AND(PARTNERS!$D142="Heritage partner",PARTNERS!$E142="New partner")</f>
        <v>0</v>
      </c>
      <c r="AM138" s="2" t="b">
        <f>AND(PARTNERS!$D142="Funder",PARTNERS!$E142="New partner")</f>
        <v>0</v>
      </c>
      <c r="AN138" s="2" t="b">
        <f>AND(PARTNERS!$D142="Public Service partner",PARTNERS!$E142="New partner")</f>
        <v>0</v>
      </c>
      <c r="AO138" s="2" t="b">
        <f>AND(PARTNERS!$D142="Voluntary Sector / Charity partner",PARTNERS!$E142="New partner")</f>
        <v>0</v>
      </c>
      <c r="AP138" s="2" t="b">
        <f>AND(PARTNERS!$D142="Education partner",PARTNERS!$E142="New partner")</f>
        <v>0</v>
      </c>
      <c r="AQ138" s="2" t="b">
        <f>AND(PARTNERS!$D142="Other",PARTNERS!$E142="New partner")</f>
        <v>0</v>
      </c>
      <c r="AR138" s="2" t="b">
        <f>AND(PARTNERS!$D142="Artistic partner",PARTNERS!$E142="Existing partner")</f>
        <v>0</v>
      </c>
      <c r="AS138" s="2" t="b">
        <f>AND(PARTNERS!$D142="Heritage partner",PARTNERS!$E142="Existing partner")</f>
        <v>0</v>
      </c>
      <c r="AT138" s="2" t="b">
        <f>AND(PARTNERS!$D142="Funder",PARTNERS!$E142="Existing partner")</f>
        <v>0</v>
      </c>
      <c r="AU138" s="2" t="b">
        <f>AND(PARTNERS!$D142="Public Service partner",PARTNERS!$E142="Existing partner")</f>
        <v>0</v>
      </c>
      <c r="AV138" s="2" t="b">
        <f>AND(PARTNERS!$D142="Voluntary Sector / Charity partner",PARTNERS!$E142="Existing partner")</f>
        <v>0</v>
      </c>
      <c r="AW138" s="2" t="b">
        <f>AND(PARTNERS!$D142="Education partner",PARTNERS!$E142="Existing partner")</f>
        <v>0</v>
      </c>
      <c r="AX138" s="2" t="b">
        <f>AND(PARTNERS!$D142="Other",PARTNERS!$E142="Existing partner")</f>
        <v>0</v>
      </c>
    </row>
    <row r="139" spans="20:50">
      <c r="T139" s="2" t="b">
        <f>AND(LEFT('EVENT DELIVERY'!B144,2)="HU",OR(LEN('EVENT DELIVERY'!B144)=6,AND(LEN('EVENT DELIVERY'!B144)=7,MID('EVENT DELIVERY'!B144,4,1)=" ")))</f>
        <v>0</v>
      </c>
      <c r="U139" s="2" t="b">
        <f>AND(LEFT('PROJECT DELIVERY TEAM'!B144,2)="HU",OR(LEN('PROJECT DELIVERY TEAM'!B144)=6,AND(LEN('PROJECT DELIVERY TEAM'!B144)=7,MID('PROJECT DELIVERY TEAM'!B144,4,1)=" ")))</f>
        <v>0</v>
      </c>
      <c r="V139" s="2" t="b">
        <f>AND(LEFT('AUDIENCES &amp; PART... - BY TYPE'!B144,2)="HU",OR(LEN('AUDIENCES &amp; PART... - BY TYPE'!B144)=6,AND(LEN('AUDIENCES &amp; PART... - BY TYPE'!B144)=7,MID('AUDIENCES &amp; PART... - BY TYPE'!B144,4,1)=" ")))</f>
        <v>0</v>
      </c>
      <c r="W139" s="2" t="b">
        <f>AND(LEFT(PARTNERS!B143,2)="HU",OR(LEN(PARTNERS!B143)=6,AND(LEN(PARTNERS!B143)=7,MID(PARTNERS!B143,4,1)=" ")),PARTNERS!E143="New partner")</f>
        <v>0</v>
      </c>
      <c r="X139" s="2" t="b">
        <f>AND(LEFT(PARTNERS!B143,2)="HU",OR(LEN(PARTNERS!B143)=6,AND(LEN(PARTNERS!B143)=7,MID(PARTNERS!B143,4,1)=" ")),PARTNERS!E143="Existing partner")</f>
        <v>0</v>
      </c>
      <c r="Y139" s="2" t="b">
        <f>AND(NOT(AND(LEFT(PARTNERS!B143,2)="HU",OR(LEN(PARTNERS!B143)=6,AND(LEN(PARTNERS!B143)=7,MID(PARTNERS!B143,4,1)=" ")))),PARTNERS!E143="New partner")</f>
        <v>0</v>
      </c>
      <c r="Z139" s="2" t="b">
        <f>AND(NOT(AND(LEFT(PARTNERS!B143,2)="HU",OR(LEN(PARTNERS!B143)=6,AND(LEN(PARTNERS!B143)=7,MID(PARTNERS!B143,4,1)=" ")))),PARTNERS!E143="Existing partner")</f>
        <v>0</v>
      </c>
      <c r="AA139" s="2" t="b">
        <f>AND(PARTNERS!$C143="Hull",PARTNERS!$E143="New partner")</f>
        <v>0</v>
      </c>
      <c r="AB139" s="2" t="b">
        <f>AND(PARTNERS!$C143="East Riding of Yorkshire",PARTNERS!$E143="New partner")</f>
        <v>0</v>
      </c>
      <c r="AC139" s="2" t="b">
        <f>AND(PARTNERS!$C143="Elsewhere in Yorkshire &amp; Humber",PARTNERS!$E143="New partner")</f>
        <v>0</v>
      </c>
      <c r="AD139" s="2" t="b">
        <f>AND(PARTNERS!$C143="Elsewhere in the UK",PARTNERS!$E143="New partner")</f>
        <v>0</v>
      </c>
      <c r="AE139" s="2" t="b">
        <f>AND(PARTNERS!$C143="Outside UK",PARTNERS!$E143="New partner")</f>
        <v>0</v>
      </c>
      <c r="AF139" s="2" t="b">
        <f>AND(PARTNERS!$C143="Hull",PARTNERS!$E143="Existing partner")</f>
        <v>0</v>
      </c>
      <c r="AG139" s="2" t="b">
        <f>AND(PARTNERS!$C143="East Riding of Yorkshire",PARTNERS!$E143="Existing partner")</f>
        <v>0</v>
      </c>
      <c r="AH139" s="2" t="b">
        <f>AND(PARTNERS!$C143="Elsewhere in Yorkshire &amp; Humber",PARTNERS!$E143="Existing partner")</f>
        <v>0</v>
      </c>
      <c r="AI139" s="2" t="b">
        <f>AND(PARTNERS!$C143="Elsewhere in the UK",PARTNERS!$E143="Existing partner")</f>
        <v>0</v>
      </c>
      <c r="AJ139" s="2" t="b">
        <f>AND(PARTNERS!$C143="Outside UK",PARTNERS!$E143="Existing partner")</f>
        <v>0</v>
      </c>
      <c r="AK139" s="2" t="b">
        <f>AND(PARTNERS!$D143="Artistic partner",PARTNERS!$E143="New partner")</f>
        <v>0</v>
      </c>
      <c r="AL139" s="2" t="b">
        <f>AND(PARTNERS!$D143="Heritage partner",PARTNERS!$E143="New partner")</f>
        <v>0</v>
      </c>
      <c r="AM139" s="2" t="b">
        <f>AND(PARTNERS!$D143="Funder",PARTNERS!$E143="New partner")</f>
        <v>0</v>
      </c>
      <c r="AN139" s="2" t="b">
        <f>AND(PARTNERS!$D143="Public Service partner",PARTNERS!$E143="New partner")</f>
        <v>0</v>
      </c>
      <c r="AO139" s="2" t="b">
        <f>AND(PARTNERS!$D143="Voluntary Sector / Charity partner",PARTNERS!$E143="New partner")</f>
        <v>0</v>
      </c>
      <c r="AP139" s="2" t="b">
        <f>AND(PARTNERS!$D143="Education partner",PARTNERS!$E143="New partner")</f>
        <v>0</v>
      </c>
      <c r="AQ139" s="2" t="b">
        <f>AND(PARTNERS!$D143="Other",PARTNERS!$E143="New partner")</f>
        <v>0</v>
      </c>
      <c r="AR139" s="2" t="b">
        <f>AND(PARTNERS!$D143="Artistic partner",PARTNERS!$E143="Existing partner")</f>
        <v>0</v>
      </c>
      <c r="AS139" s="2" t="b">
        <f>AND(PARTNERS!$D143="Heritage partner",PARTNERS!$E143="Existing partner")</f>
        <v>0</v>
      </c>
      <c r="AT139" s="2" t="b">
        <f>AND(PARTNERS!$D143="Funder",PARTNERS!$E143="Existing partner")</f>
        <v>0</v>
      </c>
      <c r="AU139" s="2" t="b">
        <f>AND(PARTNERS!$D143="Public Service partner",PARTNERS!$E143="Existing partner")</f>
        <v>0</v>
      </c>
      <c r="AV139" s="2" t="b">
        <f>AND(PARTNERS!$D143="Voluntary Sector / Charity partner",PARTNERS!$E143="Existing partner")</f>
        <v>0</v>
      </c>
      <c r="AW139" s="2" t="b">
        <f>AND(PARTNERS!$D143="Education partner",PARTNERS!$E143="Existing partner")</f>
        <v>0</v>
      </c>
      <c r="AX139" s="2" t="b">
        <f>AND(PARTNERS!$D143="Other",PARTNERS!$E143="Existing partner")</f>
        <v>0</v>
      </c>
    </row>
    <row r="140" spans="20:50">
      <c r="T140" s="2" t="b">
        <f>AND(LEFT('EVENT DELIVERY'!B145,2)="HU",OR(LEN('EVENT DELIVERY'!B145)=6,AND(LEN('EVENT DELIVERY'!B145)=7,MID('EVENT DELIVERY'!B145,4,1)=" ")))</f>
        <v>0</v>
      </c>
      <c r="U140" s="2" t="b">
        <f>AND(LEFT('PROJECT DELIVERY TEAM'!B145,2)="HU",OR(LEN('PROJECT DELIVERY TEAM'!B145)=6,AND(LEN('PROJECT DELIVERY TEAM'!B145)=7,MID('PROJECT DELIVERY TEAM'!B145,4,1)=" ")))</f>
        <v>0</v>
      </c>
      <c r="V140" s="2" t="b">
        <f>AND(LEFT('AUDIENCES &amp; PART... - BY TYPE'!B145,2)="HU",OR(LEN('AUDIENCES &amp; PART... - BY TYPE'!B145)=6,AND(LEN('AUDIENCES &amp; PART... - BY TYPE'!B145)=7,MID('AUDIENCES &amp; PART... - BY TYPE'!B145,4,1)=" ")))</f>
        <v>0</v>
      </c>
      <c r="W140" s="2" t="b">
        <f>AND(LEFT(PARTNERS!B144,2)="HU",OR(LEN(PARTNERS!B144)=6,AND(LEN(PARTNERS!B144)=7,MID(PARTNERS!B144,4,1)=" ")),PARTNERS!E144="New partner")</f>
        <v>0</v>
      </c>
      <c r="X140" s="2" t="b">
        <f>AND(LEFT(PARTNERS!B144,2)="HU",OR(LEN(PARTNERS!B144)=6,AND(LEN(PARTNERS!B144)=7,MID(PARTNERS!B144,4,1)=" ")),PARTNERS!E144="Existing partner")</f>
        <v>0</v>
      </c>
      <c r="Y140" s="2" t="b">
        <f>AND(NOT(AND(LEFT(PARTNERS!B144,2)="HU",OR(LEN(PARTNERS!B144)=6,AND(LEN(PARTNERS!B144)=7,MID(PARTNERS!B144,4,1)=" ")))),PARTNERS!E144="New partner")</f>
        <v>0</v>
      </c>
      <c r="Z140" s="2" t="b">
        <f>AND(NOT(AND(LEFT(PARTNERS!B144,2)="HU",OR(LEN(PARTNERS!B144)=6,AND(LEN(PARTNERS!B144)=7,MID(PARTNERS!B144,4,1)=" ")))),PARTNERS!E144="Existing partner")</f>
        <v>0</v>
      </c>
      <c r="AA140" s="2" t="b">
        <f>AND(PARTNERS!$C144="Hull",PARTNERS!$E144="New partner")</f>
        <v>0</v>
      </c>
      <c r="AB140" s="2" t="b">
        <f>AND(PARTNERS!$C144="East Riding of Yorkshire",PARTNERS!$E144="New partner")</f>
        <v>0</v>
      </c>
      <c r="AC140" s="2" t="b">
        <f>AND(PARTNERS!$C144="Elsewhere in Yorkshire &amp; Humber",PARTNERS!$E144="New partner")</f>
        <v>0</v>
      </c>
      <c r="AD140" s="2" t="b">
        <f>AND(PARTNERS!$C144="Elsewhere in the UK",PARTNERS!$E144="New partner")</f>
        <v>0</v>
      </c>
      <c r="AE140" s="2" t="b">
        <f>AND(PARTNERS!$C144="Outside UK",PARTNERS!$E144="New partner")</f>
        <v>0</v>
      </c>
      <c r="AF140" s="2" t="b">
        <f>AND(PARTNERS!$C144="Hull",PARTNERS!$E144="Existing partner")</f>
        <v>0</v>
      </c>
      <c r="AG140" s="2" t="b">
        <f>AND(PARTNERS!$C144="East Riding of Yorkshire",PARTNERS!$E144="Existing partner")</f>
        <v>0</v>
      </c>
      <c r="AH140" s="2" t="b">
        <f>AND(PARTNERS!$C144="Elsewhere in Yorkshire &amp; Humber",PARTNERS!$E144="Existing partner")</f>
        <v>0</v>
      </c>
      <c r="AI140" s="2" t="b">
        <f>AND(PARTNERS!$C144="Elsewhere in the UK",PARTNERS!$E144="Existing partner")</f>
        <v>0</v>
      </c>
      <c r="AJ140" s="2" t="b">
        <f>AND(PARTNERS!$C144="Outside UK",PARTNERS!$E144="Existing partner")</f>
        <v>0</v>
      </c>
      <c r="AK140" s="2" t="b">
        <f>AND(PARTNERS!$D144="Artistic partner",PARTNERS!$E144="New partner")</f>
        <v>0</v>
      </c>
      <c r="AL140" s="2" t="b">
        <f>AND(PARTNERS!$D144="Heritage partner",PARTNERS!$E144="New partner")</f>
        <v>0</v>
      </c>
      <c r="AM140" s="2" t="b">
        <f>AND(PARTNERS!$D144="Funder",PARTNERS!$E144="New partner")</f>
        <v>0</v>
      </c>
      <c r="AN140" s="2" t="b">
        <f>AND(PARTNERS!$D144="Public Service partner",PARTNERS!$E144="New partner")</f>
        <v>0</v>
      </c>
      <c r="AO140" s="2" t="b">
        <f>AND(PARTNERS!$D144="Voluntary Sector / Charity partner",PARTNERS!$E144="New partner")</f>
        <v>0</v>
      </c>
      <c r="AP140" s="2" t="b">
        <f>AND(PARTNERS!$D144="Education partner",PARTNERS!$E144="New partner")</f>
        <v>0</v>
      </c>
      <c r="AQ140" s="2" t="b">
        <f>AND(PARTNERS!$D144="Other",PARTNERS!$E144="New partner")</f>
        <v>0</v>
      </c>
      <c r="AR140" s="2" t="b">
        <f>AND(PARTNERS!$D144="Artistic partner",PARTNERS!$E144="Existing partner")</f>
        <v>0</v>
      </c>
      <c r="AS140" s="2" t="b">
        <f>AND(PARTNERS!$D144="Heritage partner",PARTNERS!$E144="Existing partner")</f>
        <v>0</v>
      </c>
      <c r="AT140" s="2" t="b">
        <f>AND(PARTNERS!$D144="Funder",PARTNERS!$E144="Existing partner")</f>
        <v>0</v>
      </c>
      <c r="AU140" s="2" t="b">
        <f>AND(PARTNERS!$D144="Public Service partner",PARTNERS!$E144="Existing partner")</f>
        <v>0</v>
      </c>
      <c r="AV140" s="2" t="b">
        <f>AND(PARTNERS!$D144="Voluntary Sector / Charity partner",PARTNERS!$E144="Existing partner")</f>
        <v>0</v>
      </c>
      <c r="AW140" s="2" t="b">
        <f>AND(PARTNERS!$D144="Education partner",PARTNERS!$E144="Existing partner")</f>
        <v>0</v>
      </c>
      <c r="AX140" s="2" t="b">
        <f>AND(PARTNERS!$D144="Other",PARTNERS!$E144="Existing partner")</f>
        <v>0</v>
      </c>
    </row>
    <row r="141" spans="20:50">
      <c r="T141" s="2" t="b">
        <f>AND(LEFT('EVENT DELIVERY'!B146,2)="HU",OR(LEN('EVENT DELIVERY'!B146)=6,AND(LEN('EVENT DELIVERY'!B146)=7,MID('EVENT DELIVERY'!B146,4,1)=" ")))</f>
        <v>0</v>
      </c>
      <c r="U141" s="2" t="b">
        <f>AND(LEFT('PROJECT DELIVERY TEAM'!B146,2)="HU",OR(LEN('PROJECT DELIVERY TEAM'!B146)=6,AND(LEN('PROJECT DELIVERY TEAM'!B146)=7,MID('PROJECT DELIVERY TEAM'!B146,4,1)=" ")))</f>
        <v>0</v>
      </c>
      <c r="V141" s="2" t="b">
        <f>AND(LEFT('AUDIENCES &amp; PART... - BY TYPE'!B146,2)="HU",OR(LEN('AUDIENCES &amp; PART... - BY TYPE'!B146)=6,AND(LEN('AUDIENCES &amp; PART... - BY TYPE'!B146)=7,MID('AUDIENCES &amp; PART... - BY TYPE'!B146,4,1)=" ")))</f>
        <v>0</v>
      </c>
      <c r="W141" s="2" t="b">
        <f>AND(LEFT(PARTNERS!B145,2)="HU",OR(LEN(PARTNERS!B145)=6,AND(LEN(PARTNERS!B145)=7,MID(PARTNERS!B145,4,1)=" ")),PARTNERS!E145="New partner")</f>
        <v>0</v>
      </c>
      <c r="X141" s="2" t="b">
        <f>AND(LEFT(PARTNERS!B145,2)="HU",OR(LEN(PARTNERS!B145)=6,AND(LEN(PARTNERS!B145)=7,MID(PARTNERS!B145,4,1)=" ")),PARTNERS!E145="Existing partner")</f>
        <v>0</v>
      </c>
      <c r="Y141" s="2" t="b">
        <f>AND(NOT(AND(LEFT(PARTNERS!B145,2)="HU",OR(LEN(PARTNERS!B145)=6,AND(LEN(PARTNERS!B145)=7,MID(PARTNERS!B145,4,1)=" ")))),PARTNERS!E145="New partner")</f>
        <v>0</v>
      </c>
      <c r="Z141" s="2" t="b">
        <f>AND(NOT(AND(LEFT(PARTNERS!B145,2)="HU",OR(LEN(PARTNERS!B145)=6,AND(LEN(PARTNERS!B145)=7,MID(PARTNERS!B145,4,1)=" ")))),PARTNERS!E145="Existing partner")</f>
        <v>0</v>
      </c>
      <c r="AA141" s="2" t="b">
        <f>AND(PARTNERS!$C145="Hull",PARTNERS!$E145="New partner")</f>
        <v>0</v>
      </c>
      <c r="AB141" s="2" t="b">
        <f>AND(PARTNERS!$C145="East Riding of Yorkshire",PARTNERS!$E145="New partner")</f>
        <v>0</v>
      </c>
      <c r="AC141" s="2" t="b">
        <f>AND(PARTNERS!$C145="Elsewhere in Yorkshire &amp; Humber",PARTNERS!$E145="New partner")</f>
        <v>0</v>
      </c>
      <c r="AD141" s="2" t="b">
        <f>AND(PARTNERS!$C145="Elsewhere in the UK",PARTNERS!$E145="New partner")</f>
        <v>0</v>
      </c>
      <c r="AE141" s="2" t="b">
        <f>AND(PARTNERS!$C145="Outside UK",PARTNERS!$E145="New partner")</f>
        <v>0</v>
      </c>
      <c r="AF141" s="2" t="b">
        <f>AND(PARTNERS!$C145="Hull",PARTNERS!$E145="Existing partner")</f>
        <v>0</v>
      </c>
      <c r="AG141" s="2" t="b">
        <f>AND(PARTNERS!$C145="East Riding of Yorkshire",PARTNERS!$E145="Existing partner")</f>
        <v>0</v>
      </c>
      <c r="AH141" s="2" t="b">
        <f>AND(PARTNERS!$C145="Elsewhere in Yorkshire &amp; Humber",PARTNERS!$E145="Existing partner")</f>
        <v>0</v>
      </c>
      <c r="AI141" s="2" t="b">
        <f>AND(PARTNERS!$C145="Elsewhere in the UK",PARTNERS!$E145="Existing partner")</f>
        <v>0</v>
      </c>
      <c r="AJ141" s="2" t="b">
        <f>AND(PARTNERS!$C145="Outside UK",PARTNERS!$E145="Existing partner")</f>
        <v>0</v>
      </c>
      <c r="AK141" s="2" t="b">
        <f>AND(PARTNERS!$D145="Artistic partner",PARTNERS!$E145="New partner")</f>
        <v>0</v>
      </c>
      <c r="AL141" s="2" t="b">
        <f>AND(PARTNERS!$D145="Heritage partner",PARTNERS!$E145="New partner")</f>
        <v>0</v>
      </c>
      <c r="AM141" s="2" t="b">
        <f>AND(PARTNERS!$D145="Funder",PARTNERS!$E145="New partner")</f>
        <v>0</v>
      </c>
      <c r="AN141" s="2" t="b">
        <f>AND(PARTNERS!$D145="Public Service partner",PARTNERS!$E145="New partner")</f>
        <v>0</v>
      </c>
      <c r="AO141" s="2" t="b">
        <f>AND(PARTNERS!$D145="Voluntary Sector / Charity partner",PARTNERS!$E145="New partner")</f>
        <v>0</v>
      </c>
      <c r="AP141" s="2" t="b">
        <f>AND(PARTNERS!$D145="Education partner",PARTNERS!$E145="New partner")</f>
        <v>0</v>
      </c>
      <c r="AQ141" s="2" t="b">
        <f>AND(PARTNERS!$D145="Other",PARTNERS!$E145="New partner")</f>
        <v>0</v>
      </c>
      <c r="AR141" s="2" t="b">
        <f>AND(PARTNERS!$D145="Artistic partner",PARTNERS!$E145="Existing partner")</f>
        <v>0</v>
      </c>
      <c r="AS141" s="2" t="b">
        <f>AND(PARTNERS!$D145="Heritage partner",PARTNERS!$E145="Existing partner")</f>
        <v>0</v>
      </c>
      <c r="AT141" s="2" t="b">
        <f>AND(PARTNERS!$D145="Funder",PARTNERS!$E145="Existing partner")</f>
        <v>0</v>
      </c>
      <c r="AU141" s="2" t="b">
        <f>AND(PARTNERS!$D145="Public Service partner",PARTNERS!$E145="Existing partner")</f>
        <v>0</v>
      </c>
      <c r="AV141" s="2" t="b">
        <f>AND(PARTNERS!$D145="Voluntary Sector / Charity partner",PARTNERS!$E145="Existing partner")</f>
        <v>0</v>
      </c>
      <c r="AW141" s="2" t="b">
        <f>AND(PARTNERS!$D145="Education partner",PARTNERS!$E145="Existing partner")</f>
        <v>0</v>
      </c>
      <c r="AX141" s="2" t="b">
        <f>AND(PARTNERS!$D145="Other",PARTNERS!$E145="Existing partner")</f>
        <v>0</v>
      </c>
    </row>
    <row r="142" spans="20:50">
      <c r="T142" s="2" t="b">
        <f>AND(LEFT('EVENT DELIVERY'!B147,2)="HU",OR(LEN('EVENT DELIVERY'!B147)=6,AND(LEN('EVENT DELIVERY'!B147)=7,MID('EVENT DELIVERY'!B147,4,1)=" ")))</f>
        <v>0</v>
      </c>
      <c r="U142" s="2" t="b">
        <f>AND(LEFT('PROJECT DELIVERY TEAM'!B147,2)="HU",OR(LEN('PROJECT DELIVERY TEAM'!B147)=6,AND(LEN('PROJECT DELIVERY TEAM'!B147)=7,MID('PROJECT DELIVERY TEAM'!B147,4,1)=" ")))</f>
        <v>0</v>
      </c>
      <c r="V142" s="2" t="b">
        <f>AND(LEFT('AUDIENCES &amp; PART... - BY TYPE'!B147,2)="HU",OR(LEN('AUDIENCES &amp; PART... - BY TYPE'!B147)=6,AND(LEN('AUDIENCES &amp; PART... - BY TYPE'!B147)=7,MID('AUDIENCES &amp; PART... - BY TYPE'!B147,4,1)=" ")))</f>
        <v>0</v>
      </c>
      <c r="W142" s="2" t="b">
        <f>AND(LEFT(PARTNERS!B146,2)="HU",OR(LEN(PARTNERS!B146)=6,AND(LEN(PARTNERS!B146)=7,MID(PARTNERS!B146,4,1)=" ")),PARTNERS!E146="New partner")</f>
        <v>0</v>
      </c>
      <c r="X142" s="2" t="b">
        <f>AND(LEFT(PARTNERS!B146,2)="HU",OR(LEN(PARTNERS!B146)=6,AND(LEN(PARTNERS!B146)=7,MID(PARTNERS!B146,4,1)=" ")),PARTNERS!E146="Existing partner")</f>
        <v>0</v>
      </c>
      <c r="Y142" s="2" t="b">
        <f>AND(NOT(AND(LEFT(PARTNERS!B146,2)="HU",OR(LEN(PARTNERS!B146)=6,AND(LEN(PARTNERS!B146)=7,MID(PARTNERS!B146,4,1)=" ")))),PARTNERS!E146="New partner")</f>
        <v>0</v>
      </c>
      <c r="Z142" s="2" t="b">
        <f>AND(NOT(AND(LEFT(PARTNERS!B146,2)="HU",OR(LEN(PARTNERS!B146)=6,AND(LEN(PARTNERS!B146)=7,MID(PARTNERS!B146,4,1)=" ")))),PARTNERS!E146="Existing partner")</f>
        <v>0</v>
      </c>
      <c r="AA142" s="2" t="b">
        <f>AND(PARTNERS!$C146="Hull",PARTNERS!$E146="New partner")</f>
        <v>0</v>
      </c>
      <c r="AB142" s="2" t="b">
        <f>AND(PARTNERS!$C146="East Riding of Yorkshire",PARTNERS!$E146="New partner")</f>
        <v>0</v>
      </c>
      <c r="AC142" s="2" t="b">
        <f>AND(PARTNERS!$C146="Elsewhere in Yorkshire &amp; Humber",PARTNERS!$E146="New partner")</f>
        <v>0</v>
      </c>
      <c r="AD142" s="2" t="b">
        <f>AND(PARTNERS!$C146="Elsewhere in the UK",PARTNERS!$E146="New partner")</f>
        <v>0</v>
      </c>
      <c r="AE142" s="2" t="b">
        <f>AND(PARTNERS!$C146="Outside UK",PARTNERS!$E146="New partner")</f>
        <v>0</v>
      </c>
      <c r="AF142" s="2" t="b">
        <f>AND(PARTNERS!$C146="Hull",PARTNERS!$E146="Existing partner")</f>
        <v>0</v>
      </c>
      <c r="AG142" s="2" t="b">
        <f>AND(PARTNERS!$C146="East Riding of Yorkshire",PARTNERS!$E146="Existing partner")</f>
        <v>0</v>
      </c>
      <c r="AH142" s="2" t="b">
        <f>AND(PARTNERS!$C146="Elsewhere in Yorkshire &amp; Humber",PARTNERS!$E146="Existing partner")</f>
        <v>0</v>
      </c>
      <c r="AI142" s="2" t="b">
        <f>AND(PARTNERS!$C146="Elsewhere in the UK",PARTNERS!$E146="Existing partner")</f>
        <v>0</v>
      </c>
      <c r="AJ142" s="2" t="b">
        <f>AND(PARTNERS!$C146="Outside UK",PARTNERS!$E146="Existing partner")</f>
        <v>0</v>
      </c>
      <c r="AK142" s="2" t="b">
        <f>AND(PARTNERS!$D146="Artistic partner",PARTNERS!$E146="New partner")</f>
        <v>0</v>
      </c>
      <c r="AL142" s="2" t="b">
        <f>AND(PARTNERS!$D146="Heritage partner",PARTNERS!$E146="New partner")</f>
        <v>0</v>
      </c>
      <c r="AM142" s="2" t="b">
        <f>AND(PARTNERS!$D146="Funder",PARTNERS!$E146="New partner")</f>
        <v>0</v>
      </c>
      <c r="AN142" s="2" t="b">
        <f>AND(PARTNERS!$D146="Public Service partner",PARTNERS!$E146="New partner")</f>
        <v>0</v>
      </c>
      <c r="AO142" s="2" t="b">
        <f>AND(PARTNERS!$D146="Voluntary Sector / Charity partner",PARTNERS!$E146="New partner")</f>
        <v>0</v>
      </c>
      <c r="AP142" s="2" t="b">
        <f>AND(PARTNERS!$D146="Education partner",PARTNERS!$E146="New partner")</f>
        <v>0</v>
      </c>
      <c r="AQ142" s="2" t="b">
        <f>AND(PARTNERS!$D146="Other",PARTNERS!$E146="New partner")</f>
        <v>0</v>
      </c>
      <c r="AR142" s="2" t="b">
        <f>AND(PARTNERS!$D146="Artistic partner",PARTNERS!$E146="Existing partner")</f>
        <v>0</v>
      </c>
      <c r="AS142" s="2" t="b">
        <f>AND(PARTNERS!$D146="Heritage partner",PARTNERS!$E146="Existing partner")</f>
        <v>0</v>
      </c>
      <c r="AT142" s="2" t="b">
        <f>AND(PARTNERS!$D146="Funder",PARTNERS!$E146="Existing partner")</f>
        <v>0</v>
      </c>
      <c r="AU142" s="2" t="b">
        <f>AND(PARTNERS!$D146="Public Service partner",PARTNERS!$E146="Existing partner")</f>
        <v>0</v>
      </c>
      <c r="AV142" s="2" t="b">
        <f>AND(PARTNERS!$D146="Voluntary Sector / Charity partner",PARTNERS!$E146="Existing partner")</f>
        <v>0</v>
      </c>
      <c r="AW142" s="2" t="b">
        <f>AND(PARTNERS!$D146="Education partner",PARTNERS!$E146="Existing partner")</f>
        <v>0</v>
      </c>
      <c r="AX142" s="2" t="b">
        <f>AND(PARTNERS!$D146="Other",PARTNERS!$E146="Existing partner")</f>
        <v>0</v>
      </c>
    </row>
    <row r="143" spans="20:50">
      <c r="T143" s="2" t="b">
        <f>AND(LEFT('EVENT DELIVERY'!B148,2)="HU",OR(LEN('EVENT DELIVERY'!B148)=6,AND(LEN('EVENT DELIVERY'!B148)=7,MID('EVENT DELIVERY'!B148,4,1)=" ")))</f>
        <v>0</v>
      </c>
      <c r="U143" s="2" t="b">
        <f>AND(LEFT('PROJECT DELIVERY TEAM'!B148,2)="HU",OR(LEN('PROJECT DELIVERY TEAM'!B148)=6,AND(LEN('PROJECT DELIVERY TEAM'!B148)=7,MID('PROJECT DELIVERY TEAM'!B148,4,1)=" ")))</f>
        <v>0</v>
      </c>
      <c r="V143" s="2" t="b">
        <f>AND(LEFT('AUDIENCES &amp; PART... - BY TYPE'!B148,2)="HU",OR(LEN('AUDIENCES &amp; PART... - BY TYPE'!B148)=6,AND(LEN('AUDIENCES &amp; PART... - BY TYPE'!B148)=7,MID('AUDIENCES &amp; PART... - BY TYPE'!B148,4,1)=" ")))</f>
        <v>0</v>
      </c>
      <c r="W143" s="2" t="b">
        <f>AND(LEFT(PARTNERS!B147,2)="HU",OR(LEN(PARTNERS!B147)=6,AND(LEN(PARTNERS!B147)=7,MID(PARTNERS!B147,4,1)=" ")),PARTNERS!E147="New partner")</f>
        <v>0</v>
      </c>
      <c r="X143" s="2" t="b">
        <f>AND(LEFT(PARTNERS!B147,2)="HU",OR(LEN(PARTNERS!B147)=6,AND(LEN(PARTNERS!B147)=7,MID(PARTNERS!B147,4,1)=" ")),PARTNERS!E147="Existing partner")</f>
        <v>0</v>
      </c>
      <c r="Y143" s="2" t="b">
        <f>AND(NOT(AND(LEFT(PARTNERS!B147,2)="HU",OR(LEN(PARTNERS!B147)=6,AND(LEN(PARTNERS!B147)=7,MID(PARTNERS!B147,4,1)=" ")))),PARTNERS!E147="New partner")</f>
        <v>0</v>
      </c>
      <c r="Z143" s="2" t="b">
        <f>AND(NOT(AND(LEFT(PARTNERS!B147,2)="HU",OR(LEN(PARTNERS!B147)=6,AND(LEN(PARTNERS!B147)=7,MID(PARTNERS!B147,4,1)=" ")))),PARTNERS!E147="Existing partner")</f>
        <v>0</v>
      </c>
      <c r="AA143" s="2" t="b">
        <f>AND(PARTNERS!$C147="Hull",PARTNERS!$E147="New partner")</f>
        <v>0</v>
      </c>
      <c r="AB143" s="2" t="b">
        <f>AND(PARTNERS!$C147="East Riding of Yorkshire",PARTNERS!$E147="New partner")</f>
        <v>0</v>
      </c>
      <c r="AC143" s="2" t="b">
        <f>AND(PARTNERS!$C147="Elsewhere in Yorkshire &amp; Humber",PARTNERS!$E147="New partner")</f>
        <v>0</v>
      </c>
      <c r="AD143" s="2" t="b">
        <f>AND(PARTNERS!$C147="Elsewhere in the UK",PARTNERS!$E147="New partner")</f>
        <v>0</v>
      </c>
      <c r="AE143" s="2" t="b">
        <f>AND(PARTNERS!$C147="Outside UK",PARTNERS!$E147="New partner")</f>
        <v>0</v>
      </c>
      <c r="AF143" s="2" t="b">
        <f>AND(PARTNERS!$C147="Hull",PARTNERS!$E147="Existing partner")</f>
        <v>0</v>
      </c>
      <c r="AG143" s="2" t="b">
        <f>AND(PARTNERS!$C147="East Riding of Yorkshire",PARTNERS!$E147="Existing partner")</f>
        <v>0</v>
      </c>
      <c r="AH143" s="2" t="b">
        <f>AND(PARTNERS!$C147="Elsewhere in Yorkshire &amp; Humber",PARTNERS!$E147="Existing partner")</f>
        <v>0</v>
      </c>
      <c r="AI143" s="2" t="b">
        <f>AND(PARTNERS!$C147="Elsewhere in the UK",PARTNERS!$E147="Existing partner")</f>
        <v>0</v>
      </c>
      <c r="AJ143" s="2" t="b">
        <f>AND(PARTNERS!$C147="Outside UK",PARTNERS!$E147="Existing partner")</f>
        <v>0</v>
      </c>
      <c r="AK143" s="2" t="b">
        <f>AND(PARTNERS!$D147="Artistic partner",PARTNERS!$E147="New partner")</f>
        <v>0</v>
      </c>
      <c r="AL143" s="2" t="b">
        <f>AND(PARTNERS!$D147="Heritage partner",PARTNERS!$E147="New partner")</f>
        <v>0</v>
      </c>
      <c r="AM143" s="2" t="b">
        <f>AND(PARTNERS!$D147="Funder",PARTNERS!$E147="New partner")</f>
        <v>0</v>
      </c>
      <c r="AN143" s="2" t="b">
        <f>AND(PARTNERS!$D147="Public Service partner",PARTNERS!$E147="New partner")</f>
        <v>0</v>
      </c>
      <c r="AO143" s="2" t="b">
        <f>AND(PARTNERS!$D147="Voluntary Sector / Charity partner",PARTNERS!$E147="New partner")</f>
        <v>0</v>
      </c>
      <c r="AP143" s="2" t="b">
        <f>AND(PARTNERS!$D147="Education partner",PARTNERS!$E147="New partner")</f>
        <v>0</v>
      </c>
      <c r="AQ143" s="2" t="b">
        <f>AND(PARTNERS!$D147="Other",PARTNERS!$E147="New partner")</f>
        <v>0</v>
      </c>
      <c r="AR143" s="2" t="b">
        <f>AND(PARTNERS!$D147="Artistic partner",PARTNERS!$E147="Existing partner")</f>
        <v>0</v>
      </c>
      <c r="AS143" s="2" t="b">
        <f>AND(PARTNERS!$D147="Heritage partner",PARTNERS!$E147="Existing partner")</f>
        <v>0</v>
      </c>
      <c r="AT143" s="2" t="b">
        <f>AND(PARTNERS!$D147="Funder",PARTNERS!$E147="Existing partner")</f>
        <v>0</v>
      </c>
      <c r="AU143" s="2" t="b">
        <f>AND(PARTNERS!$D147="Public Service partner",PARTNERS!$E147="Existing partner")</f>
        <v>0</v>
      </c>
      <c r="AV143" s="2" t="b">
        <f>AND(PARTNERS!$D147="Voluntary Sector / Charity partner",PARTNERS!$E147="Existing partner")</f>
        <v>0</v>
      </c>
      <c r="AW143" s="2" t="b">
        <f>AND(PARTNERS!$D147="Education partner",PARTNERS!$E147="Existing partner")</f>
        <v>0</v>
      </c>
      <c r="AX143" s="2" t="b">
        <f>AND(PARTNERS!$D147="Other",PARTNERS!$E147="Existing partner")</f>
        <v>0</v>
      </c>
    </row>
    <row r="144" spans="20:50">
      <c r="T144" s="2" t="b">
        <f>AND(LEFT('EVENT DELIVERY'!B149,2)="HU",OR(LEN('EVENT DELIVERY'!B149)=6,AND(LEN('EVENT DELIVERY'!B149)=7,MID('EVENT DELIVERY'!B149,4,1)=" ")))</f>
        <v>0</v>
      </c>
      <c r="U144" s="2" t="b">
        <f>AND(LEFT('PROJECT DELIVERY TEAM'!B149,2)="HU",OR(LEN('PROJECT DELIVERY TEAM'!B149)=6,AND(LEN('PROJECT DELIVERY TEAM'!B149)=7,MID('PROJECT DELIVERY TEAM'!B149,4,1)=" ")))</f>
        <v>0</v>
      </c>
      <c r="V144" s="2" t="b">
        <f>AND(LEFT('AUDIENCES &amp; PART... - BY TYPE'!B149,2)="HU",OR(LEN('AUDIENCES &amp; PART... - BY TYPE'!B149)=6,AND(LEN('AUDIENCES &amp; PART... - BY TYPE'!B149)=7,MID('AUDIENCES &amp; PART... - BY TYPE'!B149,4,1)=" ")))</f>
        <v>0</v>
      </c>
      <c r="W144" s="2" t="b">
        <f>AND(LEFT(PARTNERS!B148,2)="HU",OR(LEN(PARTNERS!B148)=6,AND(LEN(PARTNERS!B148)=7,MID(PARTNERS!B148,4,1)=" ")),PARTNERS!E148="New partner")</f>
        <v>0</v>
      </c>
      <c r="X144" s="2" t="b">
        <f>AND(LEFT(PARTNERS!B148,2)="HU",OR(LEN(PARTNERS!B148)=6,AND(LEN(PARTNERS!B148)=7,MID(PARTNERS!B148,4,1)=" ")),PARTNERS!E148="Existing partner")</f>
        <v>0</v>
      </c>
      <c r="Y144" s="2" t="b">
        <f>AND(NOT(AND(LEFT(PARTNERS!B148,2)="HU",OR(LEN(PARTNERS!B148)=6,AND(LEN(PARTNERS!B148)=7,MID(PARTNERS!B148,4,1)=" ")))),PARTNERS!E148="New partner")</f>
        <v>0</v>
      </c>
      <c r="Z144" s="2" t="b">
        <f>AND(NOT(AND(LEFT(PARTNERS!B148,2)="HU",OR(LEN(PARTNERS!B148)=6,AND(LEN(PARTNERS!B148)=7,MID(PARTNERS!B148,4,1)=" ")))),PARTNERS!E148="Existing partner")</f>
        <v>0</v>
      </c>
      <c r="AA144" s="2" t="b">
        <f>AND(PARTNERS!$C148="Hull",PARTNERS!$E148="New partner")</f>
        <v>0</v>
      </c>
      <c r="AB144" s="2" t="b">
        <f>AND(PARTNERS!$C148="East Riding of Yorkshire",PARTNERS!$E148="New partner")</f>
        <v>0</v>
      </c>
      <c r="AC144" s="2" t="b">
        <f>AND(PARTNERS!$C148="Elsewhere in Yorkshire &amp; Humber",PARTNERS!$E148="New partner")</f>
        <v>0</v>
      </c>
      <c r="AD144" s="2" t="b">
        <f>AND(PARTNERS!$C148="Elsewhere in the UK",PARTNERS!$E148="New partner")</f>
        <v>0</v>
      </c>
      <c r="AE144" s="2" t="b">
        <f>AND(PARTNERS!$C148="Outside UK",PARTNERS!$E148="New partner")</f>
        <v>0</v>
      </c>
      <c r="AF144" s="2" t="b">
        <f>AND(PARTNERS!$C148="Hull",PARTNERS!$E148="Existing partner")</f>
        <v>0</v>
      </c>
      <c r="AG144" s="2" t="b">
        <f>AND(PARTNERS!$C148="East Riding of Yorkshire",PARTNERS!$E148="Existing partner")</f>
        <v>0</v>
      </c>
      <c r="AH144" s="2" t="b">
        <f>AND(PARTNERS!$C148="Elsewhere in Yorkshire &amp; Humber",PARTNERS!$E148="Existing partner")</f>
        <v>0</v>
      </c>
      <c r="AI144" s="2" t="b">
        <f>AND(PARTNERS!$C148="Elsewhere in the UK",PARTNERS!$E148="Existing partner")</f>
        <v>0</v>
      </c>
      <c r="AJ144" s="2" t="b">
        <f>AND(PARTNERS!$C148="Outside UK",PARTNERS!$E148="Existing partner")</f>
        <v>0</v>
      </c>
      <c r="AK144" s="2" t="b">
        <f>AND(PARTNERS!$D148="Artistic partner",PARTNERS!$E148="New partner")</f>
        <v>0</v>
      </c>
      <c r="AL144" s="2" t="b">
        <f>AND(PARTNERS!$D148="Heritage partner",PARTNERS!$E148="New partner")</f>
        <v>0</v>
      </c>
      <c r="AM144" s="2" t="b">
        <f>AND(PARTNERS!$D148="Funder",PARTNERS!$E148="New partner")</f>
        <v>0</v>
      </c>
      <c r="AN144" s="2" t="b">
        <f>AND(PARTNERS!$D148="Public Service partner",PARTNERS!$E148="New partner")</f>
        <v>0</v>
      </c>
      <c r="AO144" s="2" t="b">
        <f>AND(PARTNERS!$D148="Voluntary Sector / Charity partner",PARTNERS!$E148="New partner")</f>
        <v>0</v>
      </c>
      <c r="AP144" s="2" t="b">
        <f>AND(PARTNERS!$D148="Education partner",PARTNERS!$E148="New partner")</f>
        <v>0</v>
      </c>
      <c r="AQ144" s="2" t="b">
        <f>AND(PARTNERS!$D148="Other",PARTNERS!$E148="New partner")</f>
        <v>0</v>
      </c>
      <c r="AR144" s="2" t="b">
        <f>AND(PARTNERS!$D148="Artistic partner",PARTNERS!$E148="Existing partner")</f>
        <v>0</v>
      </c>
      <c r="AS144" s="2" t="b">
        <f>AND(PARTNERS!$D148="Heritage partner",PARTNERS!$E148="Existing partner")</f>
        <v>0</v>
      </c>
      <c r="AT144" s="2" t="b">
        <f>AND(PARTNERS!$D148="Funder",PARTNERS!$E148="Existing partner")</f>
        <v>0</v>
      </c>
      <c r="AU144" s="2" t="b">
        <f>AND(PARTNERS!$D148="Public Service partner",PARTNERS!$E148="Existing partner")</f>
        <v>0</v>
      </c>
      <c r="AV144" s="2" t="b">
        <f>AND(PARTNERS!$D148="Voluntary Sector / Charity partner",PARTNERS!$E148="Existing partner")</f>
        <v>0</v>
      </c>
      <c r="AW144" s="2" t="b">
        <f>AND(PARTNERS!$D148="Education partner",PARTNERS!$E148="Existing partner")</f>
        <v>0</v>
      </c>
      <c r="AX144" s="2" t="b">
        <f>AND(PARTNERS!$D148="Other",PARTNERS!$E148="Existing partner")</f>
        <v>0</v>
      </c>
    </row>
    <row r="145" spans="20:50">
      <c r="T145" s="2" t="b">
        <f>AND(LEFT('EVENT DELIVERY'!B150,2)="HU",OR(LEN('EVENT DELIVERY'!B150)=6,AND(LEN('EVENT DELIVERY'!B150)=7,MID('EVENT DELIVERY'!B150,4,1)=" ")))</f>
        <v>0</v>
      </c>
      <c r="U145" s="2" t="b">
        <f>AND(LEFT('PROJECT DELIVERY TEAM'!B150,2)="HU",OR(LEN('PROJECT DELIVERY TEAM'!B150)=6,AND(LEN('PROJECT DELIVERY TEAM'!B150)=7,MID('PROJECT DELIVERY TEAM'!B150,4,1)=" ")))</f>
        <v>0</v>
      </c>
      <c r="V145" s="2" t="b">
        <f>AND(LEFT('AUDIENCES &amp; PART... - BY TYPE'!B150,2)="HU",OR(LEN('AUDIENCES &amp; PART... - BY TYPE'!B150)=6,AND(LEN('AUDIENCES &amp; PART... - BY TYPE'!B150)=7,MID('AUDIENCES &amp; PART... - BY TYPE'!B150,4,1)=" ")))</f>
        <v>0</v>
      </c>
      <c r="W145" s="2" t="b">
        <f>AND(LEFT(PARTNERS!B149,2)="HU",OR(LEN(PARTNERS!B149)=6,AND(LEN(PARTNERS!B149)=7,MID(PARTNERS!B149,4,1)=" ")),PARTNERS!E149="New partner")</f>
        <v>0</v>
      </c>
      <c r="X145" s="2" t="b">
        <f>AND(LEFT(PARTNERS!B149,2)="HU",OR(LEN(PARTNERS!B149)=6,AND(LEN(PARTNERS!B149)=7,MID(PARTNERS!B149,4,1)=" ")),PARTNERS!E149="Existing partner")</f>
        <v>0</v>
      </c>
      <c r="Y145" s="2" t="b">
        <f>AND(NOT(AND(LEFT(PARTNERS!B149,2)="HU",OR(LEN(PARTNERS!B149)=6,AND(LEN(PARTNERS!B149)=7,MID(PARTNERS!B149,4,1)=" ")))),PARTNERS!E149="New partner")</f>
        <v>0</v>
      </c>
      <c r="Z145" s="2" t="b">
        <f>AND(NOT(AND(LEFT(PARTNERS!B149,2)="HU",OR(LEN(PARTNERS!B149)=6,AND(LEN(PARTNERS!B149)=7,MID(PARTNERS!B149,4,1)=" ")))),PARTNERS!E149="Existing partner")</f>
        <v>0</v>
      </c>
      <c r="AA145" s="2" t="b">
        <f>AND(PARTNERS!$C149="Hull",PARTNERS!$E149="New partner")</f>
        <v>0</v>
      </c>
      <c r="AB145" s="2" t="b">
        <f>AND(PARTNERS!$C149="East Riding of Yorkshire",PARTNERS!$E149="New partner")</f>
        <v>0</v>
      </c>
      <c r="AC145" s="2" t="b">
        <f>AND(PARTNERS!$C149="Elsewhere in Yorkshire &amp; Humber",PARTNERS!$E149="New partner")</f>
        <v>0</v>
      </c>
      <c r="AD145" s="2" t="b">
        <f>AND(PARTNERS!$C149="Elsewhere in the UK",PARTNERS!$E149="New partner")</f>
        <v>0</v>
      </c>
      <c r="AE145" s="2" t="b">
        <f>AND(PARTNERS!$C149="Outside UK",PARTNERS!$E149="New partner")</f>
        <v>0</v>
      </c>
      <c r="AF145" s="2" t="b">
        <f>AND(PARTNERS!$C149="Hull",PARTNERS!$E149="Existing partner")</f>
        <v>0</v>
      </c>
      <c r="AG145" s="2" t="b">
        <f>AND(PARTNERS!$C149="East Riding of Yorkshire",PARTNERS!$E149="Existing partner")</f>
        <v>0</v>
      </c>
      <c r="AH145" s="2" t="b">
        <f>AND(PARTNERS!$C149="Elsewhere in Yorkshire &amp; Humber",PARTNERS!$E149="Existing partner")</f>
        <v>0</v>
      </c>
      <c r="AI145" s="2" t="b">
        <f>AND(PARTNERS!$C149="Elsewhere in the UK",PARTNERS!$E149="Existing partner")</f>
        <v>0</v>
      </c>
      <c r="AJ145" s="2" t="b">
        <f>AND(PARTNERS!$C149="Outside UK",PARTNERS!$E149="Existing partner")</f>
        <v>0</v>
      </c>
      <c r="AK145" s="2" t="b">
        <f>AND(PARTNERS!$D149="Artistic partner",PARTNERS!$E149="New partner")</f>
        <v>0</v>
      </c>
      <c r="AL145" s="2" t="b">
        <f>AND(PARTNERS!$D149="Heritage partner",PARTNERS!$E149="New partner")</f>
        <v>0</v>
      </c>
      <c r="AM145" s="2" t="b">
        <f>AND(PARTNERS!$D149="Funder",PARTNERS!$E149="New partner")</f>
        <v>0</v>
      </c>
      <c r="AN145" s="2" t="b">
        <f>AND(PARTNERS!$D149="Public Service partner",PARTNERS!$E149="New partner")</f>
        <v>0</v>
      </c>
      <c r="AO145" s="2" t="b">
        <f>AND(PARTNERS!$D149="Voluntary Sector / Charity partner",PARTNERS!$E149="New partner")</f>
        <v>0</v>
      </c>
      <c r="AP145" s="2" t="b">
        <f>AND(PARTNERS!$D149="Education partner",PARTNERS!$E149="New partner")</f>
        <v>0</v>
      </c>
      <c r="AQ145" s="2" t="b">
        <f>AND(PARTNERS!$D149="Other",PARTNERS!$E149="New partner")</f>
        <v>0</v>
      </c>
      <c r="AR145" s="2" t="b">
        <f>AND(PARTNERS!$D149="Artistic partner",PARTNERS!$E149="Existing partner")</f>
        <v>0</v>
      </c>
      <c r="AS145" s="2" t="b">
        <f>AND(PARTNERS!$D149="Heritage partner",PARTNERS!$E149="Existing partner")</f>
        <v>0</v>
      </c>
      <c r="AT145" s="2" t="b">
        <f>AND(PARTNERS!$D149="Funder",PARTNERS!$E149="Existing partner")</f>
        <v>0</v>
      </c>
      <c r="AU145" s="2" t="b">
        <f>AND(PARTNERS!$D149="Public Service partner",PARTNERS!$E149="Existing partner")</f>
        <v>0</v>
      </c>
      <c r="AV145" s="2" t="b">
        <f>AND(PARTNERS!$D149="Voluntary Sector / Charity partner",PARTNERS!$E149="Existing partner")</f>
        <v>0</v>
      </c>
      <c r="AW145" s="2" t="b">
        <f>AND(PARTNERS!$D149="Education partner",PARTNERS!$E149="Existing partner")</f>
        <v>0</v>
      </c>
      <c r="AX145" s="2" t="b">
        <f>AND(PARTNERS!$D149="Other",PARTNERS!$E149="Existing partner")</f>
        <v>0</v>
      </c>
    </row>
    <row r="146" spans="20:50">
      <c r="T146" s="2" t="b">
        <f>AND(LEFT('EVENT DELIVERY'!B151,2)="HU",OR(LEN('EVENT DELIVERY'!B151)=6,AND(LEN('EVENT DELIVERY'!B151)=7,MID('EVENT DELIVERY'!B151,4,1)=" ")))</f>
        <v>0</v>
      </c>
      <c r="U146" s="2" t="b">
        <f>AND(LEFT('PROJECT DELIVERY TEAM'!B151,2)="HU",OR(LEN('PROJECT DELIVERY TEAM'!B151)=6,AND(LEN('PROJECT DELIVERY TEAM'!B151)=7,MID('PROJECT DELIVERY TEAM'!B151,4,1)=" ")))</f>
        <v>0</v>
      </c>
      <c r="V146" s="2" t="b">
        <f>AND(LEFT('AUDIENCES &amp; PART... - BY TYPE'!B151,2)="HU",OR(LEN('AUDIENCES &amp; PART... - BY TYPE'!B151)=6,AND(LEN('AUDIENCES &amp; PART... - BY TYPE'!B151)=7,MID('AUDIENCES &amp; PART... - BY TYPE'!B151,4,1)=" ")))</f>
        <v>0</v>
      </c>
      <c r="W146" s="2" t="b">
        <f>AND(LEFT(PARTNERS!B150,2)="HU",OR(LEN(PARTNERS!B150)=6,AND(LEN(PARTNERS!B150)=7,MID(PARTNERS!B150,4,1)=" ")),PARTNERS!E150="New partner")</f>
        <v>0</v>
      </c>
      <c r="X146" s="2" t="b">
        <f>AND(LEFT(PARTNERS!B150,2)="HU",OR(LEN(PARTNERS!B150)=6,AND(LEN(PARTNERS!B150)=7,MID(PARTNERS!B150,4,1)=" ")),PARTNERS!E150="Existing partner")</f>
        <v>0</v>
      </c>
      <c r="Y146" s="2" t="b">
        <f>AND(NOT(AND(LEFT(PARTNERS!B150,2)="HU",OR(LEN(PARTNERS!B150)=6,AND(LEN(PARTNERS!B150)=7,MID(PARTNERS!B150,4,1)=" ")))),PARTNERS!E150="New partner")</f>
        <v>0</v>
      </c>
      <c r="Z146" s="2" t="b">
        <f>AND(NOT(AND(LEFT(PARTNERS!B150,2)="HU",OR(LEN(PARTNERS!B150)=6,AND(LEN(PARTNERS!B150)=7,MID(PARTNERS!B150,4,1)=" ")))),PARTNERS!E150="Existing partner")</f>
        <v>0</v>
      </c>
      <c r="AA146" s="2" t="b">
        <f>AND(PARTNERS!$C150="Hull",PARTNERS!$E150="New partner")</f>
        <v>0</v>
      </c>
      <c r="AB146" s="2" t="b">
        <f>AND(PARTNERS!$C150="East Riding of Yorkshire",PARTNERS!$E150="New partner")</f>
        <v>0</v>
      </c>
      <c r="AC146" s="2" t="b">
        <f>AND(PARTNERS!$C150="Elsewhere in Yorkshire &amp; Humber",PARTNERS!$E150="New partner")</f>
        <v>0</v>
      </c>
      <c r="AD146" s="2" t="b">
        <f>AND(PARTNERS!$C150="Elsewhere in the UK",PARTNERS!$E150="New partner")</f>
        <v>0</v>
      </c>
      <c r="AE146" s="2" t="b">
        <f>AND(PARTNERS!$C150="Outside UK",PARTNERS!$E150="New partner")</f>
        <v>0</v>
      </c>
      <c r="AF146" s="2" t="b">
        <f>AND(PARTNERS!$C150="Hull",PARTNERS!$E150="Existing partner")</f>
        <v>0</v>
      </c>
      <c r="AG146" s="2" t="b">
        <f>AND(PARTNERS!$C150="East Riding of Yorkshire",PARTNERS!$E150="Existing partner")</f>
        <v>0</v>
      </c>
      <c r="AH146" s="2" t="b">
        <f>AND(PARTNERS!$C150="Elsewhere in Yorkshire &amp; Humber",PARTNERS!$E150="Existing partner")</f>
        <v>0</v>
      </c>
      <c r="AI146" s="2" t="b">
        <f>AND(PARTNERS!$C150="Elsewhere in the UK",PARTNERS!$E150="Existing partner")</f>
        <v>0</v>
      </c>
      <c r="AJ146" s="2" t="b">
        <f>AND(PARTNERS!$C150="Outside UK",PARTNERS!$E150="Existing partner")</f>
        <v>0</v>
      </c>
      <c r="AK146" s="2" t="b">
        <f>AND(PARTNERS!$D150="Artistic partner",PARTNERS!$E150="New partner")</f>
        <v>0</v>
      </c>
      <c r="AL146" s="2" t="b">
        <f>AND(PARTNERS!$D150="Heritage partner",PARTNERS!$E150="New partner")</f>
        <v>0</v>
      </c>
      <c r="AM146" s="2" t="b">
        <f>AND(PARTNERS!$D150="Funder",PARTNERS!$E150="New partner")</f>
        <v>0</v>
      </c>
      <c r="AN146" s="2" t="b">
        <f>AND(PARTNERS!$D150="Public Service partner",PARTNERS!$E150="New partner")</f>
        <v>0</v>
      </c>
      <c r="AO146" s="2" t="b">
        <f>AND(PARTNERS!$D150="Voluntary Sector / Charity partner",PARTNERS!$E150="New partner")</f>
        <v>0</v>
      </c>
      <c r="AP146" s="2" t="b">
        <f>AND(PARTNERS!$D150="Education partner",PARTNERS!$E150="New partner")</f>
        <v>0</v>
      </c>
      <c r="AQ146" s="2" t="b">
        <f>AND(PARTNERS!$D150="Other",PARTNERS!$E150="New partner")</f>
        <v>0</v>
      </c>
      <c r="AR146" s="2" t="b">
        <f>AND(PARTNERS!$D150="Artistic partner",PARTNERS!$E150="Existing partner")</f>
        <v>0</v>
      </c>
      <c r="AS146" s="2" t="b">
        <f>AND(PARTNERS!$D150="Heritage partner",PARTNERS!$E150="Existing partner")</f>
        <v>0</v>
      </c>
      <c r="AT146" s="2" t="b">
        <f>AND(PARTNERS!$D150="Funder",PARTNERS!$E150="Existing partner")</f>
        <v>0</v>
      </c>
      <c r="AU146" s="2" t="b">
        <f>AND(PARTNERS!$D150="Public Service partner",PARTNERS!$E150="Existing partner")</f>
        <v>0</v>
      </c>
      <c r="AV146" s="2" t="b">
        <f>AND(PARTNERS!$D150="Voluntary Sector / Charity partner",PARTNERS!$E150="Existing partner")</f>
        <v>0</v>
      </c>
      <c r="AW146" s="2" t="b">
        <f>AND(PARTNERS!$D150="Education partner",PARTNERS!$E150="Existing partner")</f>
        <v>0</v>
      </c>
      <c r="AX146" s="2" t="b">
        <f>AND(PARTNERS!$D150="Other",PARTNERS!$E150="Existing partner")</f>
        <v>0</v>
      </c>
    </row>
    <row r="147" spans="20:50">
      <c r="T147" s="2" t="b">
        <f>AND(LEFT('EVENT DELIVERY'!B152,2)="HU",OR(LEN('EVENT DELIVERY'!B152)=6,AND(LEN('EVENT DELIVERY'!B152)=7,MID('EVENT DELIVERY'!B152,4,1)=" ")))</f>
        <v>0</v>
      </c>
      <c r="U147" s="2" t="b">
        <f>AND(LEFT('PROJECT DELIVERY TEAM'!B152,2)="HU",OR(LEN('PROJECT DELIVERY TEAM'!B152)=6,AND(LEN('PROJECT DELIVERY TEAM'!B152)=7,MID('PROJECT DELIVERY TEAM'!B152,4,1)=" ")))</f>
        <v>0</v>
      </c>
      <c r="V147" s="2" t="b">
        <f>AND(LEFT('AUDIENCES &amp; PART... - BY TYPE'!B152,2)="HU",OR(LEN('AUDIENCES &amp; PART... - BY TYPE'!B152)=6,AND(LEN('AUDIENCES &amp; PART... - BY TYPE'!B152)=7,MID('AUDIENCES &amp; PART... - BY TYPE'!B152,4,1)=" ")))</f>
        <v>0</v>
      </c>
      <c r="W147" s="2" t="b">
        <f>AND(LEFT(PARTNERS!B151,2)="HU",OR(LEN(PARTNERS!B151)=6,AND(LEN(PARTNERS!B151)=7,MID(PARTNERS!B151,4,1)=" ")),PARTNERS!E151="New partner")</f>
        <v>0</v>
      </c>
      <c r="X147" s="2" t="b">
        <f>AND(LEFT(PARTNERS!B151,2)="HU",OR(LEN(PARTNERS!B151)=6,AND(LEN(PARTNERS!B151)=7,MID(PARTNERS!B151,4,1)=" ")),PARTNERS!E151="Existing partner")</f>
        <v>0</v>
      </c>
      <c r="Y147" s="2" t="b">
        <f>AND(NOT(AND(LEFT(PARTNERS!B151,2)="HU",OR(LEN(PARTNERS!B151)=6,AND(LEN(PARTNERS!B151)=7,MID(PARTNERS!B151,4,1)=" ")))),PARTNERS!E151="New partner")</f>
        <v>0</v>
      </c>
      <c r="Z147" s="2" t="b">
        <f>AND(NOT(AND(LEFT(PARTNERS!B151,2)="HU",OR(LEN(PARTNERS!B151)=6,AND(LEN(PARTNERS!B151)=7,MID(PARTNERS!B151,4,1)=" ")))),PARTNERS!E151="Existing partner")</f>
        <v>0</v>
      </c>
      <c r="AA147" s="2" t="b">
        <f>AND(PARTNERS!$C151="Hull",PARTNERS!$E151="New partner")</f>
        <v>0</v>
      </c>
      <c r="AB147" s="2" t="b">
        <f>AND(PARTNERS!$C151="East Riding of Yorkshire",PARTNERS!$E151="New partner")</f>
        <v>0</v>
      </c>
      <c r="AC147" s="2" t="b">
        <f>AND(PARTNERS!$C151="Elsewhere in Yorkshire &amp; Humber",PARTNERS!$E151="New partner")</f>
        <v>0</v>
      </c>
      <c r="AD147" s="2" t="b">
        <f>AND(PARTNERS!$C151="Elsewhere in the UK",PARTNERS!$E151="New partner")</f>
        <v>0</v>
      </c>
      <c r="AE147" s="2" t="b">
        <f>AND(PARTNERS!$C151="Outside UK",PARTNERS!$E151="New partner")</f>
        <v>0</v>
      </c>
      <c r="AF147" s="2" t="b">
        <f>AND(PARTNERS!$C151="Hull",PARTNERS!$E151="Existing partner")</f>
        <v>0</v>
      </c>
      <c r="AG147" s="2" t="b">
        <f>AND(PARTNERS!$C151="East Riding of Yorkshire",PARTNERS!$E151="Existing partner")</f>
        <v>0</v>
      </c>
      <c r="AH147" s="2" t="b">
        <f>AND(PARTNERS!$C151="Elsewhere in Yorkshire &amp; Humber",PARTNERS!$E151="Existing partner")</f>
        <v>0</v>
      </c>
      <c r="AI147" s="2" t="b">
        <f>AND(PARTNERS!$C151="Elsewhere in the UK",PARTNERS!$E151="Existing partner")</f>
        <v>0</v>
      </c>
      <c r="AJ147" s="2" t="b">
        <f>AND(PARTNERS!$C151="Outside UK",PARTNERS!$E151="Existing partner")</f>
        <v>0</v>
      </c>
      <c r="AK147" s="2" t="b">
        <f>AND(PARTNERS!$D151="Artistic partner",PARTNERS!$E151="New partner")</f>
        <v>0</v>
      </c>
      <c r="AL147" s="2" t="b">
        <f>AND(PARTNERS!$D151="Heritage partner",PARTNERS!$E151="New partner")</f>
        <v>0</v>
      </c>
      <c r="AM147" s="2" t="b">
        <f>AND(PARTNERS!$D151="Funder",PARTNERS!$E151="New partner")</f>
        <v>0</v>
      </c>
      <c r="AN147" s="2" t="b">
        <f>AND(PARTNERS!$D151="Public Service partner",PARTNERS!$E151="New partner")</f>
        <v>0</v>
      </c>
      <c r="AO147" s="2" t="b">
        <f>AND(PARTNERS!$D151="Voluntary Sector / Charity partner",PARTNERS!$E151="New partner")</f>
        <v>0</v>
      </c>
      <c r="AP147" s="2" t="b">
        <f>AND(PARTNERS!$D151="Education partner",PARTNERS!$E151="New partner")</f>
        <v>0</v>
      </c>
      <c r="AQ147" s="2" t="b">
        <f>AND(PARTNERS!$D151="Other",PARTNERS!$E151="New partner")</f>
        <v>0</v>
      </c>
      <c r="AR147" s="2" t="b">
        <f>AND(PARTNERS!$D151="Artistic partner",PARTNERS!$E151="Existing partner")</f>
        <v>0</v>
      </c>
      <c r="AS147" s="2" t="b">
        <f>AND(PARTNERS!$D151="Heritage partner",PARTNERS!$E151="Existing partner")</f>
        <v>0</v>
      </c>
      <c r="AT147" s="2" t="b">
        <f>AND(PARTNERS!$D151="Funder",PARTNERS!$E151="Existing partner")</f>
        <v>0</v>
      </c>
      <c r="AU147" s="2" t="b">
        <f>AND(PARTNERS!$D151="Public Service partner",PARTNERS!$E151="Existing partner")</f>
        <v>0</v>
      </c>
      <c r="AV147" s="2" t="b">
        <f>AND(PARTNERS!$D151="Voluntary Sector / Charity partner",PARTNERS!$E151="Existing partner")</f>
        <v>0</v>
      </c>
      <c r="AW147" s="2" t="b">
        <f>AND(PARTNERS!$D151="Education partner",PARTNERS!$E151="Existing partner")</f>
        <v>0</v>
      </c>
      <c r="AX147" s="2" t="b">
        <f>AND(PARTNERS!$D151="Other",PARTNERS!$E151="Existing partner")</f>
        <v>0</v>
      </c>
    </row>
    <row r="148" spans="20:50">
      <c r="T148" s="2" t="b">
        <f>AND(LEFT('EVENT DELIVERY'!B153,2)="HU",OR(LEN('EVENT DELIVERY'!B153)=6,AND(LEN('EVENT DELIVERY'!B153)=7,MID('EVENT DELIVERY'!B153,4,1)=" ")))</f>
        <v>0</v>
      </c>
      <c r="U148" s="2" t="b">
        <f>AND(LEFT('PROJECT DELIVERY TEAM'!B153,2)="HU",OR(LEN('PROJECT DELIVERY TEAM'!B153)=6,AND(LEN('PROJECT DELIVERY TEAM'!B153)=7,MID('PROJECT DELIVERY TEAM'!B153,4,1)=" ")))</f>
        <v>0</v>
      </c>
      <c r="V148" s="2" t="b">
        <f>AND(LEFT('AUDIENCES &amp; PART... - BY TYPE'!B153,2)="HU",OR(LEN('AUDIENCES &amp; PART... - BY TYPE'!B153)=6,AND(LEN('AUDIENCES &amp; PART... - BY TYPE'!B153)=7,MID('AUDIENCES &amp; PART... - BY TYPE'!B153,4,1)=" ")))</f>
        <v>0</v>
      </c>
      <c r="W148" s="2" t="b">
        <f>AND(LEFT(PARTNERS!B152,2)="HU",OR(LEN(PARTNERS!B152)=6,AND(LEN(PARTNERS!B152)=7,MID(PARTNERS!B152,4,1)=" ")),PARTNERS!E152="New partner")</f>
        <v>0</v>
      </c>
      <c r="X148" s="2" t="b">
        <f>AND(LEFT(PARTNERS!B152,2)="HU",OR(LEN(PARTNERS!B152)=6,AND(LEN(PARTNERS!B152)=7,MID(PARTNERS!B152,4,1)=" ")),PARTNERS!E152="Existing partner")</f>
        <v>0</v>
      </c>
      <c r="Y148" s="2" t="b">
        <f>AND(NOT(AND(LEFT(PARTNERS!B152,2)="HU",OR(LEN(PARTNERS!B152)=6,AND(LEN(PARTNERS!B152)=7,MID(PARTNERS!B152,4,1)=" ")))),PARTNERS!E152="New partner")</f>
        <v>0</v>
      </c>
      <c r="Z148" s="2" t="b">
        <f>AND(NOT(AND(LEFT(PARTNERS!B152,2)="HU",OR(LEN(PARTNERS!B152)=6,AND(LEN(PARTNERS!B152)=7,MID(PARTNERS!B152,4,1)=" ")))),PARTNERS!E152="Existing partner")</f>
        <v>0</v>
      </c>
      <c r="AA148" s="2" t="b">
        <f>AND(PARTNERS!$C152="Hull",PARTNERS!$E152="New partner")</f>
        <v>0</v>
      </c>
      <c r="AB148" s="2" t="b">
        <f>AND(PARTNERS!$C152="East Riding of Yorkshire",PARTNERS!$E152="New partner")</f>
        <v>0</v>
      </c>
      <c r="AC148" s="2" t="b">
        <f>AND(PARTNERS!$C152="Elsewhere in Yorkshire &amp; Humber",PARTNERS!$E152="New partner")</f>
        <v>0</v>
      </c>
      <c r="AD148" s="2" t="b">
        <f>AND(PARTNERS!$C152="Elsewhere in the UK",PARTNERS!$E152="New partner")</f>
        <v>0</v>
      </c>
      <c r="AE148" s="2" t="b">
        <f>AND(PARTNERS!$C152="Outside UK",PARTNERS!$E152="New partner")</f>
        <v>0</v>
      </c>
      <c r="AF148" s="2" t="b">
        <f>AND(PARTNERS!$C152="Hull",PARTNERS!$E152="Existing partner")</f>
        <v>0</v>
      </c>
      <c r="AG148" s="2" t="b">
        <f>AND(PARTNERS!$C152="East Riding of Yorkshire",PARTNERS!$E152="Existing partner")</f>
        <v>0</v>
      </c>
      <c r="AH148" s="2" t="b">
        <f>AND(PARTNERS!$C152="Elsewhere in Yorkshire &amp; Humber",PARTNERS!$E152="Existing partner")</f>
        <v>0</v>
      </c>
      <c r="AI148" s="2" t="b">
        <f>AND(PARTNERS!$C152="Elsewhere in the UK",PARTNERS!$E152="Existing partner")</f>
        <v>0</v>
      </c>
      <c r="AJ148" s="2" t="b">
        <f>AND(PARTNERS!$C152="Outside UK",PARTNERS!$E152="Existing partner")</f>
        <v>0</v>
      </c>
      <c r="AK148" s="2" t="b">
        <f>AND(PARTNERS!$D152="Artistic partner",PARTNERS!$E152="New partner")</f>
        <v>0</v>
      </c>
      <c r="AL148" s="2" t="b">
        <f>AND(PARTNERS!$D152="Heritage partner",PARTNERS!$E152="New partner")</f>
        <v>0</v>
      </c>
      <c r="AM148" s="2" t="b">
        <f>AND(PARTNERS!$D152="Funder",PARTNERS!$E152="New partner")</f>
        <v>0</v>
      </c>
      <c r="AN148" s="2" t="b">
        <f>AND(PARTNERS!$D152="Public Service partner",PARTNERS!$E152="New partner")</f>
        <v>0</v>
      </c>
      <c r="AO148" s="2" t="b">
        <f>AND(PARTNERS!$D152="Voluntary Sector / Charity partner",PARTNERS!$E152="New partner")</f>
        <v>0</v>
      </c>
      <c r="AP148" s="2" t="b">
        <f>AND(PARTNERS!$D152="Education partner",PARTNERS!$E152="New partner")</f>
        <v>0</v>
      </c>
      <c r="AQ148" s="2" t="b">
        <f>AND(PARTNERS!$D152="Other",PARTNERS!$E152="New partner")</f>
        <v>0</v>
      </c>
      <c r="AR148" s="2" t="b">
        <f>AND(PARTNERS!$D152="Artistic partner",PARTNERS!$E152="Existing partner")</f>
        <v>0</v>
      </c>
      <c r="AS148" s="2" t="b">
        <f>AND(PARTNERS!$D152="Heritage partner",PARTNERS!$E152="Existing partner")</f>
        <v>0</v>
      </c>
      <c r="AT148" s="2" t="b">
        <f>AND(PARTNERS!$D152="Funder",PARTNERS!$E152="Existing partner")</f>
        <v>0</v>
      </c>
      <c r="AU148" s="2" t="b">
        <f>AND(PARTNERS!$D152="Public Service partner",PARTNERS!$E152="Existing partner")</f>
        <v>0</v>
      </c>
      <c r="AV148" s="2" t="b">
        <f>AND(PARTNERS!$D152="Voluntary Sector / Charity partner",PARTNERS!$E152="Existing partner")</f>
        <v>0</v>
      </c>
      <c r="AW148" s="2" t="b">
        <f>AND(PARTNERS!$D152="Education partner",PARTNERS!$E152="Existing partner")</f>
        <v>0</v>
      </c>
      <c r="AX148" s="2" t="b">
        <f>AND(PARTNERS!$D152="Other",PARTNERS!$E152="Existing partner")</f>
        <v>0</v>
      </c>
    </row>
    <row r="149" spans="20:50">
      <c r="T149" s="2" t="b">
        <f>AND(LEFT('EVENT DELIVERY'!B154,2)="HU",OR(LEN('EVENT DELIVERY'!B154)=6,AND(LEN('EVENT DELIVERY'!B154)=7,MID('EVENT DELIVERY'!B154,4,1)=" ")))</f>
        <v>0</v>
      </c>
      <c r="U149" s="2" t="b">
        <f>AND(LEFT('PROJECT DELIVERY TEAM'!B154,2)="HU",OR(LEN('PROJECT DELIVERY TEAM'!B154)=6,AND(LEN('PROJECT DELIVERY TEAM'!B154)=7,MID('PROJECT DELIVERY TEAM'!B154,4,1)=" ")))</f>
        <v>0</v>
      </c>
      <c r="V149" s="2" t="b">
        <f>AND(LEFT('AUDIENCES &amp; PART... - BY TYPE'!B154,2)="HU",OR(LEN('AUDIENCES &amp; PART... - BY TYPE'!B154)=6,AND(LEN('AUDIENCES &amp; PART... - BY TYPE'!B154)=7,MID('AUDIENCES &amp; PART... - BY TYPE'!B154,4,1)=" ")))</f>
        <v>0</v>
      </c>
      <c r="W149" s="2" t="b">
        <f>AND(LEFT(PARTNERS!B153,2)="HU",OR(LEN(PARTNERS!B153)=6,AND(LEN(PARTNERS!B153)=7,MID(PARTNERS!B153,4,1)=" ")),PARTNERS!E153="New partner")</f>
        <v>0</v>
      </c>
      <c r="X149" s="2" t="b">
        <f>AND(LEFT(PARTNERS!B153,2)="HU",OR(LEN(PARTNERS!B153)=6,AND(LEN(PARTNERS!B153)=7,MID(PARTNERS!B153,4,1)=" ")),PARTNERS!E153="Existing partner")</f>
        <v>0</v>
      </c>
      <c r="Y149" s="2" t="b">
        <f>AND(NOT(AND(LEFT(PARTNERS!B153,2)="HU",OR(LEN(PARTNERS!B153)=6,AND(LEN(PARTNERS!B153)=7,MID(PARTNERS!B153,4,1)=" ")))),PARTNERS!E153="New partner")</f>
        <v>0</v>
      </c>
      <c r="Z149" s="2" t="b">
        <f>AND(NOT(AND(LEFT(PARTNERS!B153,2)="HU",OR(LEN(PARTNERS!B153)=6,AND(LEN(PARTNERS!B153)=7,MID(PARTNERS!B153,4,1)=" ")))),PARTNERS!E153="Existing partner")</f>
        <v>0</v>
      </c>
      <c r="AA149" s="2" t="b">
        <f>AND(PARTNERS!$C153="Hull",PARTNERS!$E153="New partner")</f>
        <v>0</v>
      </c>
      <c r="AB149" s="2" t="b">
        <f>AND(PARTNERS!$C153="East Riding of Yorkshire",PARTNERS!$E153="New partner")</f>
        <v>0</v>
      </c>
      <c r="AC149" s="2" t="b">
        <f>AND(PARTNERS!$C153="Elsewhere in Yorkshire &amp; Humber",PARTNERS!$E153="New partner")</f>
        <v>0</v>
      </c>
      <c r="AD149" s="2" t="b">
        <f>AND(PARTNERS!$C153="Elsewhere in the UK",PARTNERS!$E153="New partner")</f>
        <v>0</v>
      </c>
      <c r="AE149" s="2" t="b">
        <f>AND(PARTNERS!$C153="Outside UK",PARTNERS!$E153="New partner")</f>
        <v>0</v>
      </c>
      <c r="AF149" s="2" t="b">
        <f>AND(PARTNERS!$C153="Hull",PARTNERS!$E153="Existing partner")</f>
        <v>0</v>
      </c>
      <c r="AG149" s="2" t="b">
        <f>AND(PARTNERS!$C153="East Riding of Yorkshire",PARTNERS!$E153="Existing partner")</f>
        <v>0</v>
      </c>
      <c r="AH149" s="2" t="b">
        <f>AND(PARTNERS!$C153="Elsewhere in Yorkshire &amp; Humber",PARTNERS!$E153="Existing partner")</f>
        <v>0</v>
      </c>
      <c r="AI149" s="2" t="b">
        <f>AND(PARTNERS!$C153="Elsewhere in the UK",PARTNERS!$E153="Existing partner")</f>
        <v>0</v>
      </c>
      <c r="AJ149" s="2" t="b">
        <f>AND(PARTNERS!$C153="Outside UK",PARTNERS!$E153="Existing partner")</f>
        <v>0</v>
      </c>
      <c r="AK149" s="2" t="b">
        <f>AND(PARTNERS!$D153="Artistic partner",PARTNERS!$E153="New partner")</f>
        <v>0</v>
      </c>
      <c r="AL149" s="2" t="b">
        <f>AND(PARTNERS!$D153="Heritage partner",PARTNERS!$E153="New partner")</f>
        <v>0</v>
      </c>
      <c r="AM149" s="2" t="b">
        <f>AND(PARTNERS!$D153="Funder",PARTNERS!$E153="New partner")</f>
        <v>0</v>
      </c>
      <c r="AN149" s="2" t="b">
        <f>AND(PARTNERS!$D153="Public Service partner",PARTNERS!$E153="New partner")</f>
        <v>0</v>
      </c>
      <c r="AO149" s="2" t="b">
        <f>AND(PARTNERS!$D153="Voluntary Sector / Charity partner",PARTNERS!$E153="New partner")</f>
        <v>0</v>
      </c>
      <c r="AP149" s="2" t="b">
        <f>AND(PARTNERS!$D153="Education partner",PARTNERS!$E153="New partner")</f>
        <v>0</v>
      </c>
      <c r="AQ149" s="2" t="b">
        <f>AND(PARTNERS!$D153="Other",PARTNERS!$E153="New partner")</f>
        <v>0</v>
      </c>
      <c r="AR149" s="2" t="b">
        <f>AND(PARTNERS!$D153="Artistic partner",PARTNERS!$E153="Existing partner")</f>
        <v>0</v>
      </c>
      <c r="AS149" s="2" t="b">
        <f>AND(PARTNERS!$D153="Heritage partner",PARTNERS!$E153="Existing partner")</f>
        <v>0</v>
      </c>
      <c r="AT149" s="2" t="b">
        <f>AND(PARTNERS!$D153="Funder",PARTNERS!$E153="Existing partner")</f>
        <v>0</v>
      </c>
      <c r="AU149" s="2" t="b">
        <f>AND(PARTNERS!$D153="Public Service partner",PARTNERS!$E153="Existing partner")</f>
        <v>0</v>
      </c>
      <c r="AV149" s="2" t="b">
        <f>AND(PARTNERS!$D153="Voluntary Sector / Charity partner",PARTNERS!$E153="Existing partner")</f>
        <v>0</v>
      </c>
      <c r="AW149" s="2" t="b">
        <f>AND(PARTNERS!$D153="Education partner",PARTNERS!$E153="Existing partner")</f>
        <v>0</v>
      </c>
      <c r="AX149" s="2" t="b">
        <f>AND(PARTNERS!$D153="Other",PARTNERS!$E153="Existing partner")</f>
        <v>0</v>
      </c>
    </row>
    <row r="150" spans="20:50">
      <c r="T150" s="2" t="b">
        <f>AND(LEFT('EVENT DELIVERY'!B155,2)="HU",OR(LEN('EVENT DELIVERY'!B155)=6,AND(LEN('EVENT DELIVERY'!B155)=7,MID('EVENT DELIVERY'!B155,4,1)=" ")))</f>
        <v>0</v>
      </c>
      <c r="U150" s="2" t="b">
        <f>AND(LEFT('PROJECT DELIVERY TEAM'!B155,2)="HU",OR(LEN('PROJECT DELIVERY TEAM'!B155)=6,AND(LEN('PROJECT DELIVERY TEAM'!B155)=7,MID('PROJECT DELIVERY TEAM'!B155,4,1)=" ")))</f>
        <v>0</v>
      </c>
      <c r="V150" s="2" t="b">
        <f>AND(LEFT('AUDIENCES &amp; PART... - BY TYPE'!B155,2)="HU",OR(LEN('AUDIENCES &amp; PART... - BY TYPE'!B155)=6,AND(LEN('AUDIENCES &amp; PART... - BY TYPE'!B155)=7,MID('AUDIENCES &amp; PART... - BY TYPE'!B155,4,1)=" ")))</f>
        <v>0</v>
      </c>
      <c r="W150" s="2" t="b">
        <f>AND(LEFT(PARTNERS!B154,2)="HU",OR(LEN(PARTNERS!B154)=6,AND(LEN(PARTNERS!B154)=7,MID(PARTNERS!B154,4,1)=" ")),PARTNERS!E154="New partner")</f>
        <v>0</v>
      </c>
      <c r="X150" s="2" t="b">
        <f>AND(LEFT(PARTNERS!B154,2)="HU",OR(LEN(PARTNERS!B154)=6,AND(LEN(PARTNERS!B154)=7,MID(PARTNERS!B154,4,1)=" ")),PARTNERS!E154="Existing partner")</f>
        <v>0</v>
      </c>
      <c r="Y150" s="2" t="b">
        <f>AND(NOT(AND(LEFT(PARTNERS!B154,2)="HU",OR(LEN(PARTNERS!B154)=6,AND(LEN(PARTNERS!B154)=7,MID(PARTNERS!B154,4,1)=" ")))),PARTNERS!E154="New partner")</f>
        <v>0</v>
      </c>
      <c r="Z150" s="2" t="b">
        <f>AND(NOT(AND(LEFT(PARTNERS!B154,2)="HU",OR(LEN(PARTNERS!B154)=6,AND(LEN(PARTNERS!B154)=7,MID(PARTNERS!B154,4,1)=" ")))),PARTNERS!E154="Existing partner")</f>
        <v>0</v>
      </c>
      <c r="AA150" s="2" t="b">
        <f>AND(PARTNERS!$C154="Hull",PARTNERS!$E154="New partner")</f>
        <v>0</v>
      </c>
      <c r="AB150" s="2" t="b">
        <f>AND(PARTNERS!$C154="East Riding of Yorkshire",PARTNERS!$E154="New partner")</f>
        <v>0</v>
      </c>
      <c r="AC150" s="2" t="b">
        <f>AND(PARTNERS!$C154="Elsewhere in Yorkshire &amp; Humber",PARTNERS!$E154="New partner")</f>
        <v>0</v>
      </c>
      <c r="AD150" s="2" t="b">
        <f>AND(PARTNERS!$C154="Elsewhere in the UK",PARTNERS!$E154="New partner")</f>
        <v>0</v>
      </c>
      <c r="AE150" s="2" t="b">
        <f>AND(PARTNERS!$C154="Outside UK",PARTNERS!$E154="New partner")</f>
        <v>0</v>
      </c>
      <c r="AF150" s="2" t="b">
        <f>AND(PARTNERS!$C154="Hull",PARTNERS!$E154="Existing partner")</f>
        <v>0</v>
      </c>
      <c r="AG150" s="2" t="b">
        <f>AND(PARTNERS!$C154="East Riding of Yorkshire",PARTNERS!$E154="Existing partner")</f>
        <v>0</v>
      </c>
      <c r="AH150" s="2" t="b">
        <f>AND(PARTNERS!$C154="Elsewhere in Yorkshire &amp; Humber",PARTNERS!$E154="Existing partner")</f>
        <v>0</v>
      </c>
      <c r="AI150" s="2" t="b">
        <f>AND(PARTNERS!$C154="Elsewhere in the UK",PARTNERS!$E154="Existing partner")</f>
        <v>0</v>
      </c>
      <c r="AJ150" s="2" t="b">
        <f>AND(PARTNERS!$C154="Outside UK",PARTNERS!$E154="Existing partner")</f>
        <v>0</v>
      </c>
      <c r="AK150" s="2" t="b">
        <f>AND(PARTNERS!$D154="Artistic partner",PARTNERS!$E154="New partner")</f>
        <v>0</v>
      </c>
      <c r="AL150" s="2" t="b">
        <f>AND(PARTNERS!$D154="Heritage partner",PARTNERS!$E154="New partner")</f>
        <v>0</v>
      </c>
      <c r="AM150" s="2" t="b">
        <f>AND(PARTNERS!$D154="Funder",PARTNERS!$E154="New partner")</f>
        <v>0</v>
      </c>
      <c r="AN150" s="2" t="b">
        <f>AND(PARTNERS!$D154="Public Service partner",PARTNERS!$E154="New partner")</f>
        <v>0</v>
      </c>
      <c r="AO150" s="2" t="b">
        <f>AND(PARTNERS!$D154="Voluntary Sector / Charity partner",PARTNERS!$E154="New partner")</f>
        <v>0</v>
      </c>
      <c r="AP150" s="2" t="b">
        <f>AND(PARTNERS!$D154="Education partner",PARTNERS!$E154="New partner")</f>
        <v>0</v>
      </c>
      <c r="AQ150" s="2" t="b">
        <f>AND(PARTNERS!$D154="Other",PARTNERS!$E154="New partner")</f>
        <v>0</v>
      </c>
      <c r="AR150" s="2" t="b">
        <f>AND(PARTNERS!$D154="Artistic partner",PARTNERS!$E154="Existing partner")</f>
        <v>0</v>
      </c>
      <c r="AS150" s="2" t="b">
        <f>AND(PARTNERS!$D154="Heritage partner",PARTNERS!$E154="Existing partner")</f>
        <v>0</v>
      </c>
      <c r="AT150" s="2" t="b">
        <f>AND(PARTNERS!$D154="Funder",PARTNERS!$E154="Existing partner")</f>
        <v>0</v>
      </c>
      <c r="AU150" s="2" t="b">
        <f>AND(PARTNERS!$D154="Public Service partner",PARTNERS!$E154="Existing partner")</f>
        <v>0</v>
      </c>
      <c r="AV150" s="2" t="b">
        <f>AND(PARTNERS!$D154="Voluntary Sector / Charity partner",PARTNERS!$E154="Existing partner")</f>
        <v>0</v>
      </c>
      <c r="AW150" s="2" t="b">
        <f>AND(PARTNERS!$D154="Education partner",PARTNERS!$E154="Existing partner")</f>
        <v>0</v>
      </c>
      <c r="AX150" s="2" t="b">
        <f>AND(PARTNERS!$D154="Other",PARTNERS!$E154="Existing partner")</f>
        <v>0</v>
      </c>
    </row>
    <row r="151" spans="20:50">
      <c r="T151" s="2" t="b">
        <f>AND(LEFT('EVENT DELIVERY'!B156,2)="HU",OR(LEN('EVENT DELIVERY'!B156)=6,AND(LEN('EVENT DELIVERY'!B156)=7,MID('EVENT DELIVERY'!B156,4,1)=" ")))</f>
        <v>0</v>
      </c>
      <c r="U151" s="2" t="b">
        <f>AND(LEFT('PROJECT DELIVERY TEAM'!B156,2)="HU",OR(LEN('PROJECT DELIVERY TEAM'!B156)=6,AND(LEN('PROJECT DELIVERY TEAM'!B156)=7,MID('PROJECT DELIVERY TEAM'!B156,4,1)=" ")))</f>
        <v>0</v>
      </c>
      <c r="V151" s="2" t="b">
        <f>AND(LEFT('AUDIENCES &amp; PART... - BY TYPE'!B156,2)="HU",OR(LEN('AUDIENCES &amp; PART... - BY TYPE'!B156)=6,AND(LEN('AUDIENCES &amp; PART... - BY TYPE'!B156)=7,MID('AUDIENCES &amp; PART... - BY TYPE'!B156,4,1)=" ")))</f>
        <v>0</v>
      </c>
      <c r="W151" s="2" t="b">
        <f>AND(LEFT(PARTNERS!B155,2)="HU",OR(LEN(PARTNERS!B155)=6,AND(LEN(PARTNERS!B155)=7,MID(PARTNERS!B155,4,1)=" ")),PARTNERS!E155="New partner")</f>
        <v>0</v>
      </c>
      <c r="X151" s="2" t="b">
        <f>AND(LEFT(PARTNERS!B155,2)="HU",OR(LEN(PARTNERS!B155)=6,AND(LEN(PARTNERS!B155)=7,MID(PARTNERS!B155,4,1)=" ")),PARTNERS!E155="Existing partner")</f>
        <v>0</v>
      </c>
      <c r="Y151" s="2" t="b">
        <f>AND(NOT(AND(LEFT(PARTNERS!B155,2)="HU",OR(LEN(PARTNERS!B155)=6,AND(LEN(PARTNERS!B155)=7,MID(PARTNERS!B155,4,1)=" ")))),PARTNERS!E155="New partner")</f>
        <v>0</v>
      </c>
      <c r="Z151" s="2" t="b">
        <f>AND(NOT(AND(LEFT(PARTNERS!B155,2)="HU",OR(LEN(PARTNERS!B155)=6,AND(LEN(PARTNERS!B155)=7,MID(PARTNERS!B155,4,1)=" ")))),PARTNERS!E155="Existing partner")</f>
        <v>0</v>
      </c>
      <c r="AA151" s="2" t="b">
        <f>AND(PARTNERS!$C155="Hull",PARTNERS!$E155="New partner")</f>
        <v>0</v>
      </c>
      <c r="AB151" s="2" t="b">
        <f>AND(PARTNERS!$C155="East Riding of Yorkshire",PARTNERS!$E155="New partner")</f>
        <v>0</v>
      </c>
      <c r="AC151" s="2" t="b">
        <f>AND(PARTNERS!$C155="Elsewhere in Yorkshire &amp; Humber",PARTNERS!$E155="New partner")</f>
        <v>0</v>
      </c>
      <c r="AD151" s="2" t="b">
        <f>AND(PARTNERS!$C155="Elsewhere in the UK",PARTNERS!$E155="New partner")</f>
        <v>0</v>
      </c>
      <c r="AE151" s="2" t="b">
        <f>AND(PARTNERS!$C155="Outside UK",PARTNERS!$E155="New partner")</f>
        <v>0</v>
      </c>
      <c r="AF151" s="2" t="b">
        <f>AND(PARTNERS!$C155="Hull",PARTNERS!$E155="Existing partner")</f>
        <v>0</v>
      </c>
      <c r="AG151" s="2" t="b">
        <f>AND(PARTNERS!$C155="East Riding of Yorkshire",PARTNERS!$E155="Existing partner")</f>
        <v>0</v>
      </c>
      <c r="AH151" s="2" t="b">
        <f>AND(PARTNERS!$C155="Elsewhere in Yorkshire &amp; Humber",PARTNERS!$E155="Existing partner")</f>
        <v>0</v>
      </c>
      <c r="AI151" s="2" t="b">
        <f>AND(PARTNERS!$C155="Elsewhere in the UK",PARTNERS!$E155="Existing partner")</f>
        <v>0</v>
      </c>
      <c r="AJ151" s="2" t="b">
        <f>AND(PARTNERS!$C155="Outside UK",PARTNERS!$E155="Existing partner")</f>
        <v>0</v>
      </c>
      <c r="AK151" s="2" t="b">
        <f>AND(PARTNERS!$D155="Artistic partner",PARTNERS!$E155="New partner")</f>
        <v>0</v>
      </c>
      <c r="AL151" s="2" t="b">
        <f>AND(PARTNERS!$D155="Heritage partner",PARTNERS!$E155="New partner")</f>
        <v>0</v>
      </c>
      <c r="AM151" s="2" t="b">
        <f>AND(PARTNERS!$D155="Funder",PARTNERS!$E155="New partner")</f>
        <v>0</v>
      </c>
      <c r="AN151" s="2" t="b">
        <f>AND(PARTNERS!$D155="Public Service partner",PARTNERS!$E155="New partner")</f>
        <v>0</v>
      </c>
      <c r="AO151" s="2" t="b">
        <f>AND(PARTNERS!$D155="Voluntary Sector / Charity partner",PARTNERS!$E155="New partner")</f>
        <v>0</v>
      </c>
      <c r="AP151" s="2" t="b">
        <f>AND(PARTNERS!$D155="Education partner",PARTNERS!$E155="New partner")</f>
        <v>0</v>
      </c>
      <c r="AQ151" s="2" t="b">
        <f>AND(PARTNERS!$D155="Other",PARTNERS!$E155="New partner")</f>
        <v>0</v>
      </c>
      <c r="AR151" s="2" t="b">
        <f>AND(PARTNERS!$D155="Artistic partner",PARTNERS!$E155="Existing partner")</f>
        <v>0</v>
      </c>
      <c r="AS151" s="2" t="b">
        <f>AND(PARTNERS!$D155="Heritage partner",PARTNERS!$E155="Existing partner")</f>
        <v>0</v>
      </c>
      <c r="AT151" s="2" t="b">
        <f>AND(PARTNERS!$D155="Funder",PARTNERS!$E155="Existing partner")</f>
        <v>0</v>
      </c>
      <c r="AU151" s="2" t="b">
        <f>AND(PARTNERS!$D155="Public Service partner",PARTNERS!$E155="Existing partner")</f>
        <v>0</v>
      </c>
      <c r="AV151" s="2" t="b">
        <f>AND(PARTNERS!$D155="Voluntary Sector / Charity partner",PARTNERS!$E155="Existing partner")</f>
        <v>0</v>
      </c>
      <c r="AW151" s="2" t="b">
        <f>AND(PARTNERS!$D155="Education partner",PARTNERS!$E155="Existing partner")</f>
        <v>0</v>
      </c>
      <c r="AX151" s="2" t="b">
        <f>AND(PARTNERS!$D155="Other",PARTNERS!$E155="Existing partner")</f>
        <v>0</v>
      </c>
    </row>
    <row r="152" spans="20:50">
      <c r="T152" s="2" t="b">
        <f>AND(LEFT('EVENT DELIVERY'!B157,2)="HU",OR(LEN('EVENT DELIVERY'!B157)=6,AND(LEN('EVENT DELIVERY'!B157)=7,MID('EVENT DELIVERY'!B157,4,1)=" ")))</f>
        <v>0</v>
      </c>
      <c r="U152" s="2" t="b">
        <f>AND(LEFT('PROJECT DELIVERY TEAM'!B157,2)="HU",OR(LEN('PROJECT DELIVERY TEAM'!B157)=6,AND(LEN('PROJECT DELIVERY TEAM'!B157)=7,MID('PROJECT DELIVERY TEAM'!B157,4,1)=" ")))</f>
        <v>0</v>
      </c>
      <c r="V152" s="2" t="b">
        <f>AND(LEFT('AUDIENCES &amp; PART... - BY TYPE'!B157,2)="HU",OR(LEN('AUDIENCES &amp; PART... - BY TYPE'!B157)=6,AND(LEN('AUDIENCES &amp; PART... - BY TYPE'!B157)=7,MID('AUDIENCES &amp; PART... - BY TYPE'!B157,4,1)=" ")))</f>
        <v>0</v>
      </c>
      <c r="W152" s="2" t="b">
        <f>AND(LEFT(PARTNERS!B156,2)="HU",OR(LEN(PARTNERS!B156)=6,AND(LEN(PARTNERS!B156)=7,MID(PARTNERS!B156,4,1)=" ")),PARTNERS!E156="New partner")</f>
        <v>0</v>
      </c>
      <c r="X152" s="2" t="b">
        <f>AND(LEFT(PARTNERS!B156,2)="HU",OR(LEN(PARTNERS!B156)=6,AND(LEN(PARTNERS!B156)=7,MID(PARTNERS!B156,4,1)=" ")),PARTNERS!E156="Existing partner")</f>
        <v>0</v>
      </c>
      <c r="Y152" s="2" t="b">
        <f>AND(NOT(AND(LEFT(PARTNERS!B156,2)="HU",OR(LEN(PARTNERS!B156)=6,AND(LEN(PARTNERS!B156)=7,MID(PARTNERS!B156,4,1)=" ")))),PARTNERS!E156="New partner")</f>
        <v>0</v>
      </c>
      <c r="Z152" s="2" t="b">
        <f>AND(NOT(AND(LEFT(PARTNERS!B156,2)="HU",OR(LEN(PARTNERS!B156)=6,AND(LEN(PARTNERS!B156)=7,MID(PARTNERS!B156,4,1)=" ")))),PARTNERS!E156="Existing partner")</f>
        <v>0</v>
      </c>
      <c r="AA152" s="2" t="b">
        <f>AND(PARTNERS!$C156="Hull",PARTNERS!$E156="New partner")</f>
        <v>0</v>
      </c>
      <c r="AB152" s="2" t="b">
        <f>AND(PARTNERS!$C156="East Riding of Yorkshire",PARTNERS!$E156="New partner")</f>
        <v>0</v>
      </c>
      <c r="AC152" s="2" t="b">
        <f>AND(PARTNERS!$C156="Elsewhere in Yorkshire &amp; Humber",PARTNERS!$E156="New partner")</f>
        <v>0</v>
      </c>
      <c r="AD152" s="2" t="b">
        <f>AND(PARTNERS!$C156="Elsewhere in the UK",PARTNERS!$E156="New partner")</f>
        <v>0</v>
      </c>
      <c r="AE152" s="2" t="b">
        <f>AND(PARTNERS!$C156="Outside UK",PARTNERS!$E156="New partner")</f>
        <v>0</v>
      </c>
      <c r="AF152" s="2" t="b">
        <f>AND(PARTNERS!$C156="Hull",PARTNERS!$E156="Existing partner")</f>
        <v>0</v>
      </c>
      <c r="AG152" s="2" t="b">
        <f>AND(PARTNERS!$C156="East Riding of Yorkshire",PARTNERS!$E156="Existing partner")</f>
        <v>0</v>
      </c>
      <c r="AH152" s="2" t="b">
        <f>AND(PARTNERS!$C156="Elsewhere in Yorkshire &amp; Humber",PARTNERS!$E156="Existing partner")</f>
        <v>0</v>
      </c>
      <c r="AI152" s="2" t="b">
        <f>AND(PARTNERS!$C156="Elsewhere in the UK",PARTNERS!$E156="Existing partner")</f>
        <v>0</v>
      </c>
      <c r="AJ152" s="2" t="b">
        <f>AND(PARTNERS!$C156="Outside UK",PARTNERS!$E156="Existing partner")</f>
        <v>0</v>
      </c>
      <c r="AK152" s="2" t="b">
        <f>AND(PARTNERS!$D156="Artistic partner",PARTNERS!$E156="New partner")</f>
        <v>0</v>
      </c>
      <c r="AL152" s="2" t="b">
        <f>AND(PARTNERS!$D156="Heritage partner",PARTNERS!$E156="New partner")</f>
        <v>0</v>
      </c>
      <c r="AM152" s="2" t="b">
        <f>AND(PARTNERS!$D156="Funder",PARTNERS!$E156="New partner")</f>
        <v>0</v>
      </c>
      <c r="AN152" s="2" t="b">
        <f>AND(PARTNERS!$D156="Public Service partner",PARTNERS!$E156="New partner")</f>
        <v>0</v>
      </c>
      <c r="AO152" s="2" t="b">
        <f>AND(PARTNERS!$D156="Voluntary Sector / Charity partner",PARTNERS!$E156="New partner")</f>
        <v>0</v>
      </c>
      <c r="AP152" s="2" t="b">
        <f>AND(PARTNERS!$D156="Education partner",PARTNERS!$E156="New partner")</f>
        <v>0</v>
      </c>
      <c r="AQ152" s="2" t="b">
        <f>AND(PARTNERS!$D156="Other",PARTNERS!$E156="New partner")</f>
        <v>0</v>
      </c>
      <c r="AR152" s="2" t="b">
        <f>AND(PARTNERS!$D156="Artistic partner",PARTNERS!$E156="Existing partner")</f>
        <v>0</v>
      </c>
      <c r="AS152" s="2" t="b">
        <f>AND(PARTNERS!$D156="Heritage partner",PARTNERS!$E156="Existing partner")</f>
        <v>0</v>
      </c>
      <c r="AT152" s="2" t="b">
        <f>AND(PARTNERS!$D156="Funder",PARTNERS!$E156="Existing partner")</f>
        <v>0</v>
      </c>
      <c r="AU152" s="2" t="b">
        <f>AND(PARTNERS!$D156="Public Service partner",PARTNERS!$E156="Existing partner")</f>
        <v>0</v>
      </c>
      <c r="AV152" s="2" t="b">
        <f>AND(PARTNERS!$D156="Voluntary Sector / Charity partner",PARTNERS!$E156="Existing partner")</f>
        <v>0</v>
      </c>
      <c r="AW152" s="2" t="b">
        <f>AND(PARTNERS!$D156="Education partner",PARTNERS!$E156="Existing partner")</f>
        <v>0</v>
      </c>
      <c r="AX152" s="2" t="b">
        <f>AND(PARTNERS!$D156="Other",PARTNERS!$E156="Existing partner")</f>
        <v>0</v>
      </c>
    </row>
    <row r="153" spans="20:50">
      <c r="T153" s="2" t="b">
        <f>AND(LEFT('EVENT DELIVERY'!B158,2)="HU",OR(LEN('EVENT DELIVERY'!B158)=6,AND(LEN('EVENT DELIVERY'!B158)=7,MID('EVENT DELIVERY'!B158,4,1)=" ")))</f>
        <v>0</v>
      </c>
      <c r="U153" s="2" t="b">
        <f>AND(LEFT('PROJECT DELIVERY TEAM'!B158,2)="HU",OR(LEN('PROJECT DELIVERY TEAM'!B158)=6,AND(LEN('PROJECT DELIVERY TEAM'!B158)=7,MID('PROJECT DELIVERY TEAM'!B158,4,1)=" ")))</f>
        <v>0</v>
      </c>
      <c r="V153" s="2" t="b">
        <f>AND(LEFT('AUDIENCES &amp; PART... - BY TYPE'!B158,2)="HU",OR(LEN('AUDIENCES &amp; PART... - BY TYPE'!B158)=6,AND(LEN('AUDIENCES &amp; PART... - BY TYPE'!B158)=7,MID('AUDIENCES &amp; PART... - BY TYPE'!B158,4,1)=" ")))</f>
        <v>0</v>
      </c>
      <c r="W153" s="2" t="b">
        <f>AND(LEFT(PARTNERS!B157,2)="HU",OR(LEN(PARTNERS!B157)=6,AND(LEN(PARTNERS!B157)=7,MID(PARTNERS!B157,4,1)=" ")),PARTNERS!E157="New partner")</f>
        <v>0</v>
      </c>
      <c r="X153" s="2" t="b">
        <f>AND(LEFT(PARTNERS!B157,2)="HU",OR(LEN(PARTNERS!B157)=6,AND(LEN(PARTNERS!B157)=7,MID(PARTNERS!B157,4,1)=" ")),PARTNERS!E157="Existing partner")</f>
        <v>0</v>
      </c>
      <c r="Y153" s="2" t="b">
        <f>AND(NOT(AND(LEFT(PARTNERS!B157,2)="HU",OR(LEN(PARTNERS!B157)=6,AND(LEN(PARTNERS!B157)=7,MID(PARTNERS!B157,4,1)=" ")))),PARTNERS!E157="New partner")</f>
        <v>0</v>
      </c>
      <c r="Z153" s="2" t="b">
        <f>AND(NOT(AND(LEFT(PARTNERS!B157,2)="HU",OR(LEN(PARTNERS!B157)=6,AND(LEN(PARTNERS!B157)=7,MID(PARTNERS!B157,4,1)=" ")))),PARTNERS!E157="Existing partner")</f>
        <v>0</v>
      </c>
      <c r="AA153" s="2" t="b">
        <f>AND(PARTNERS!$C157="Hull",PARTNERS!$E157="New partner")</f>
        <v>0</v>
      </c>
      <c r="AB153" s="2" t="b">
        <f>AND(PARTNERS!$C157="East Riding of Yorkshire",PARTNERS!$E157="New partner")</f>
        <v>0</v>
      </c>
      <c r="AC153" s="2" t="b">
        <f>AND(PARTNERS!$C157="Elsewhere in Yorkshire &amp; Humber",PARTNERS!$E157="New partner")</f>
        <v>0</v>
      </c>
      <c r="AD153" s="2" t="b">
        <f>AND(PARTNERS!$C157="Elsewhere in the UK",PARTNERS!$E157="New partner")</f>
        <v>0</v>
      </c>
      <c r="AE153" s="2" t="b">
        <f>AND(PARTNERS!$C157="Outside UK",PARTNERS!$E157="New partner")</f>
        <v>0</v>
      </c>
      <c r="AF153" s="2" t="b">
        <f>AND(PARTNERS!$C157="Hull",PARTNERS!$E157="Existing partner")</f>
        <v>0</v>
      </c>
      <c r="AG153" s="2" t="b">
        <f>AND(PARTNERS!$C157="East Riding of Yorkshire",PARTNERS!$E157="Existing partner")</f>
        <v>0</v>
      </c>
      <c r="AH153" s="2" t="b">
        <f>AND(PARTNERS!$C157="Elsewhere in Yorkshire &amp; Humber",PARTNERS!$E157="Existing partner")</f>
        <v>0</v>
      </c>
      <c r="AI153" s="2" t="b">
        <f>AND(PARTNERS!$C157="Elsewhere in the UK",PARTNERS!$E157="Existing partner")</f>
        <v>0</v>
      </c>
      <c r="AJ153" s="2" t="b">
        <f>AND(PARTNERS!$C157="Outside UK",PARTNERS!$E157="Existing partner")</f>
        <v>0</v>
      </c>
      <c r="AK153" s="2" t="b">
        <f>AND(PARTNERS!$D157="Artistic partner",PARTNERS!$E157="New partner")</f>
        <v>0</v>
      </c>
      <c r="AL153" s="2" t="b">
        <f>AND(PARTNERS!$D157="Heritage partner",PARTNERS!$E157="New partner")</f>
        <v>0</v>
      </c>
      <c r="AM153" s="2" t="b">
        <f>AND(PARTNERS!$D157="Funder",PARTNERS!$E157="New partner")</f>
        <v>0</v>
      </c>
      <c r="AN153" s="2" t="b">
        <f>AND(PARTNERS!$D157="Public Service partner",PARTNERS!$E157="New partner")</f>
        <v>0</v>
      </c>
      <c r="AO153" s="2" t="b">
        <f>AND(PARTNERS!$D157="Voluntary Sector / Charity partner",PARTNERS!$E157="New partner")</f>
        <v>0</v>
      </c>
      <c r="AP153" s="2" t="b">
        <f>AND(PARTNERS!$D157="Education partner",PARTNERS!$E157="New partner")</f>
        <v>0</v>
      </c>
      <c r="AQ153" s="2" t="b">
        <f>AND(PARTNERS!$D157="Other",PARTNERS!$E157="New partner")</f>
        <v>0</v>
      </c>
      <c r="AR153" s="2" t="b">
        <f>AND(PARTNERS!$D157="Artistic partner",PARTNERS!$E157="Existing partner")</f>
        <v>0</v>
      </c>
      <c r="AS153" s="2" t="b">
        <f>AND(PARTNERS!$D157="Heritage partner",PARTNERS!$E157="Existing partner")</f>
        <v>0</v>
      </c>
      <c r="AT153" s="2" t="b">
        <f>AND(PARTNERS!$D157="Funder",PARTNERS!$E157="Existing partner")</f>
        <v>0</v>
      </c>
      <c r="AU153" s="2" t="b">
        <f>AND(PARTNERS!$D157="Public Service partner",PARTNERS!$E157="Existing partner")</f>
        <v>0</v>
      </c>
      <c r="AV153" s="2" t="b">
        <f>AND(PARTNERS!$D157="Voluntary Sector / Charity partner",PARTNERS!$E157="Existing partner")</f>
        <v>0</v>
      </c>
      <c r="AW153" s="2" t="b">
        <f>AND(PARTNERS!$D157="Education partner",PARTNERS!$E157="Existing partner")</f>
        <v>0</v>
      </c>
      <c r="AX153" s="2" t="b">
        <f>AND(PARTNERS!$D157="Other",PARTNERS!$E157="Existing partner")</f>
        <v>0</v>
      </c>
    </row>
    <row r="154" spans="20:50">
      <c r="T154" s="2" t="b">
        <f>AND(LEFT('EVENT DELIVERY'!B159,2)="HU",OR(LEN('EVENT DELIVERY'!B159)=6,AND(LEN('EVENT DELIVERY'!B159)=7,MID('EVENT DELIVERY'!B159,4,1)=" ")))</f>
        <v>0</v>
      </c>
      <c r="U154" s="2" t="b">
        <f>AND(LEFT('PROJECT DELIVERY TEAM'!B159,2)="HU",OR(LEN('PROJECT DELIVERY TEAM'!B159)=6,AND(LEN('PROJECT DELIVERY TEAM'!B159)=7,MID('PROJECT DELIVERY TEAM'!B159,4,1)=" ")))</f>
        <v>0</v>
      </c>
      <c r="V154" s="2" t="b">
        <f>AND(LEFT('AUDIENCES &amp; PART... - BY TYPE'!B159,2)="HU",OR(LEN('AUDIENCES &amp; PART... - BY TYPE'!B159)=6,AND(LEN('AUDIENCES &amp; PART... - BY TYPE'!B159)=7,MID('AUDIENCES &amp; PART... - BY TYPE'!B159,4,1)=" ")))</f>
        <v>0</v>
      </c>
      <c r="W154" s="2" t="b">
        <f>AND(LEFT(PARTNERS!B158,2)="HU",OR(LEN(PARTNERS!B158)=6,AND(LEN(PARTNERS!B158)=7,MID(PARTNERS!B158,4,1)=" ")),PARTNERS!E158="New partner")</f>
        <v>0</v>
      </c>
      <c r="X154" s="2" t="b">
        <f>AND(LEFT(PARTNERS!B158,2)="HU",OR(LEN(PARTNERS!B158)=6,AND(LEN(PARTNERS!B158)=7,MID(PARTNERS!B158,4,1)=" ")),PARTNERS!E158="Existing partner")</f>
        <v>0</v>
      </c>
      <c r="Y154" s="2" t="b">
        <f>AND(NOT(AND(LEFT(PARTNERS!B158,2)="HU",OR(LEN(PARTNERS!B158)=6,AND(LEN(PARTNERS!B158)=7,MID(PARTNERS!B158,4,1)=" ")))),PARTNERS!E158="New partner")</f>
        <v>0</v>
      </c>
      <c r="Z154" s="2" t="b">
        <f>AND(NOT(AND(LEFT(PARTNERS!B158,2)="HU",OR(LEN(PARTNERS!B158)=6,AND(LEN(PARTNERS!B158)=7,MID(PARTNERS!B158,4,1)=" ")))),PARTNERS!E158="Existing partner")</f>
        <v>0</v>
      </c>
      <c r="AA154" s="2" t="b">
        <f>AND(PARTNERS!$C158="Hull",PARTNERS!$E158="New partner")</f>
        <v>0</v>
      </c>
      <c r="AB154" s="2" t="b">
        <f>AND(PARTNERS!$C158="East Riding of Yorkshire",PARTNERS!$E158="New partner")</f>
        <v>0</v>
      </c>
      <c r="AC154" s="2" t="b">
        <f>AND(PARTNERS!$C158="Elsewhere in Yorkshire &amp; Humber",PARTNERS!$E158="New partner")</f>
        <v>0</v>
      </c>
      <c r="AD154" s="2" t="b">
        <f>AND(PARTNERS!$C158="Elsewhere in the UK",PARTNERS!$E158="New partner")</f>
        <v>0</v>
      </c>
      <c r="AE154" s="2" t="b">
        <f>AND(PARTNERS!$C158="Outside UK",PARTNERS!$E158="New partner")</f>
        <v>0</v>
      </c>
      <c r="AF154" s="2" t="b">
        <f>AND(PARTNERS!$C158="Hull",PARTNERS!$E158="Existing partner")</f>
        <v>0</v>
      </c>
      <c r="AG154" s="2" t="b">
        <f>AND(PARTNERS!$C158="East Riding of Yorkshire",PARTNERS!$E158="Existing partner")</f>
        <v>0</v>
      </c>
      <c r="AH154" s="2" t="b">
        <f>AND(PARTNERS!$C158="Elsewhere in Yorkshire &amp; Humber",PARTNERS!$E158="Existing partner")</f>
        <v>0</v>
      </c>
      <c r="AI154" s="2" t="b">
        <f>AND(PARTNERS!$C158="Elsewhere in the UK",PARTNERS!$E158="Existing partner")</f>
        <v>0</v>
      </c>
      <c r="AJ154" s="2" t="b">
        <f>AND(PARTNERS!$C158="Outside UK",PARTNERS!$E158="Existing partner")</f>
        <v>0</v>
      </c>
      <c r="AK154" s="2" t="b">
        <f>AND(PARTNERS!$D158="Artistic partner",PARTNERS!$E158="New partner")</f>
        <v>0</v>
      </c>
      <c r="AL154" s="2" t="b">
        <f>AND(PARTNERS!$D158="Heritage partner",PARTNERS!$E158="New partner")</f>
        <v>0</v>
      </c>
      <c r="AM154" s="2" t="b">
        <f>AND(PARTNERS!$D158="Funder",PARTNERS!$E158="New partner")</f>
        <v>0</v>
      </c>
      <c r="AN154" s="2" t="b">
        <f>AND(PARTNERS!$D158="Public Service partner",PARTNERS!$E158="New partner")</f>
        <v>0</v>
      </c>
      <c r="AO154" s="2" t="b">
        <f>AND(PARTNERS!$D158="Voluntary Sector / Charity partner",PARTNERS!$E158="New partner")</f>
        <v>0</v>
      </c>
      <c r="AP154" s="2" t="b">
        <f>AND(PARTNERS!$D158="Education partner",PARTNERS!$E158="New partner")</f>
        <v>0</v>
      </c>
      <c r="AQ154" s="2" t="b">
        <f>AND(PARTNERS!$D158="Other",PARTNERS!$E158="New partner")</f>
        <v>0</v>
      </c>
      <c r="AR154" s="2" t="b">
        <f>AND(PARTNERS!$D158="Artistic partner",PARTNERS!$E158="Existing partner")</f>
        <v>0</v>
      </c>
      <c r="AS154" s="2" t="b">
        <f>AND(PARTNERS!$D158="Heritage partner",PARTNERS!$E158="Existing partner")</f>
        <v>0</v>
      </c>
      <c r="AT154" s="2" t="b">
        <f>AND(PARTNERS!$D158="Funder",PARTNERS!$E158="Existing partner")</f>
        <v>0</v>
      </c>
      <c r="AU154" s="2" t="b">
        <f>AND(PARTNERS!$D158="Public Service partner",PARTNERS!$E158="Existing partner")</f>
        <v>0</v>
      </c>
      <c r="AV154" s="2" t="b">
        <f>AND(PARTNERS!$D158="Voluntary Sector / Charity partner",PARTNERS!$E158="Existing partner")</f>
        <v>0</v>
      </c>
      <c r="AW154" s="2" t="b">
        <f>AND(PARTNERS!$D158="Education partner",PARTNERS!$E158="Existing partner")</f>
        <v>0</v>
      </c>
      <c r="AX154" s="2" t="b">
        <f>AND(PARTNERS!$D158="Other",PARTNERS!$E158="Existing partner")</f>
        <v>0</v>
      </c>
    </row>
    <row r="155" spans="20:50">
      <c r="T155" s="2" t="b">
        <f>AND(LEFT('EVENT DELIVERY'!B160,2)="HU",OR(LEN('EVENT DELIVERY'!B160)=6,AND(LEN('EVENT DELIVERY'!B160)=7,MID('EVENT DELIVERY'!B160,4,1)=" ")))</f>
        <v>0</v>
      </c>
      <c r="U155" s="2" t="b">
        <f>AND(LEFT('PROJECT DELIVERY TEAM'!B160,2)="HU",OR(LEN('PROJECT DELIVERY TEAM'!B160)=6,AND(LEN('PROJECT DELIVERY TEAM'!B160)=7,MID('PROJECT DELIVERY TEAM'!B160,4,1)=" ")))</f>
        <v>0</v>
      </c>
      <c r="V155" s="2" t="b">
        <f>AND(LEFT('AUDIENCES &amp; PART... - BY TYPE'!B160,2)="HU",OR(LEN('AUDIENCES &amp; PART... - BY TYPE'!B160)=6,AND(LEN('AUDIENCES &amp; PART... - BY TYPE'!B160)=7,MID('AUDIENCES &amp; PART... - BY TYPE'!B160,4,1)=" ")))</f>
        <v>0</v>
      </c>
      <c r="W155" s="2" t="b">
        <f>AND(LEFT(PARTNERS!B159,2)="HU",OR(LEN(PARTNERS!B159)=6,AND(LEN(PARTNERS!B159)=7,MID(PARTNERS!B159,4,1)=" ")),PARTNERS!E159="New partner")</f>
        <v>0</v>
      </c>
      <c r="X155" s="2" t="b">
        <f>AND(LEFT(PARTNERS!B159,2)="HU",OR(LEN(PARTNERS!B159)=6,AND(LEN(PARTNERS!B159)=7,MID(PARTNERS!B159,4,1)=" ")),PARTNERS!E159="Existing partner")</f>
        <v>0</v>
      </c>
      <c r="Y155" s="2" t="b">
        <f>AND(NOT(AND(LEFT(PARTNERS!B159,2)="HU",OR(LEN(PARTNERS!B159)=6,AND(LEN(PARTNERS!B159)=7,MID(PARTNERS!B159,4,1)=" ")))),PARTNERS!E159="New partner")</f>
        <v>0</v>
      </c>
      <c r="Z155" s="2" t="b">
        <f>AND(NOT(AND(LEFT(PARTNERS!B159,2)="HU",OR(LEN(PARTNERS!B159)=6,AND(LEN(PARTNERS!B159)=7,MID(PARTNERS!B159,4,1)=" ")))),PARTNERS!E159="Existing partner")</f>
        <v>0</v>
      </c>
      <c r="AA155" s="2" t="b">
        <f>AND(PARTNERS!$C159="Hull",PARTNERS!$E159="New partner")</f>
        <v>0</v>
      </c>
      <c r="AB155" s="2" t="b">
        <f>AND(PARTNERS!$C159="East Riding of Yorkshire",PARTNERS!$E159="New partner")</f>
        <v>0</v>
      </c>
      <c r="AC155" s="2" t="b">
        <f>AND(PARTNERS!$C159="Elsewhere in Yorkshire &amp; Humber",PARTNERS!$E159="New partner")</f>
        <v>0</v>
      </c>
      <c r="AD155" s="2" t="b">
        <f>AND(PARTNERS!$C159="Elsewhere in the UK",PARTNERS!$E159="New partner")</f>
        <v>0</v>
      </c>
      <c r="AE155" s="2" t="b">
        <f>AND(PARTNERS!$C159="Outside UK",PARTNERS!$E159="New partner")</f>
        <v>0</v>
      </c>
      <c r="AF155" s="2" t="b">
        <f>AND(PARTNERS!$C159="Hull",PARTNERS!$E159="Existing partner")</f>
        <v>0</v>
      </c>
      <c r="AG155" s="2" t="b">
        <f>AND(PARTNERS!$C159="East Riding of Yorkshire",PARTNERS!$E159="Existing partner")</f>
        <v>0</v>
      </c>
      <c r="AH155" s="2" t="b">
        <f>AND(PARTNERS!$C159="Elsewhere in Yorkshire &amp; Humber",PARTNERS!$E159="Existing partner")</f>
        <v>0</v>
      </c>
      <c r="AI155" s="2" t="b">
        <f>AND(PARTNERS!$C159="Elsewhere in the UK",PARTNERS!$E159="Existing partner")</f>
        <v>0</v>
      </c>
      <c r="AJ155" s="2" t="b">
        <f>AND(PARTNERS!$C159="Outside UK",PARTNERS!$E159="Existing partner")</f>
        <v>0</v>
      </c>
      <c r="AK155" s="2" t="b">
        <f>AND(PARTNERS!$D159="Artistic partner",PARTNERS!$E159="New partner")</f>
        <v>0</v>
      </c>
      <c r="AL155" s="2" t="b">
        <f>AND(PARTNERS!$D159="Heritage partner",PARTNERS!$E159="New partner")</f>
        <v>0</v>
      </c>
      <c r="AM155" s="2" t="b">
        <f>AND(PARTNERS!$D159="Funder",PARTNERS!$E159="New partner")</f>
        <v>0</v>
      </c>
      <c r="AN155" s="2" t="b">
        <f>AND(PARTNERS!$D159="Public Service partner",PARTNERS!$E159="New partner")</f>
        <v>0</v>
      </c>
      <c r="AO155" s="2" t="b">
        <f>AND(PARTNERS!$D159="Voluntary Sector / Charity partner",PARTNERS!$E159="New partner")</f>
        <v>0</v>
      </c>
      <c r="AP155" s="2" t="b">
        <f>AND(PARTNERS!$D159="Education partner",PARTNERS!$E159="New partner")</f>
        <v>0</v>
      </c>
      <c r="AQ155" s="2" t="b">
        <f>AND(PARTNERS!$D159="Other",PARTNERS!$E159="New partner")</f>
        <v>0</v>
      </c>
      <c r="AR155" s="2" t="b">
        <f>AND(PARTNERS!$D159="Artistic partner",PARTNERS!$E159="Existing partner")</f>
        <v>0</v>
      </c>
      <c r="AS155" s="2" t="b">
        <f>AND(PARTNERS!$D159="Heritage partner",PARTNERS!$E159="Existing partner")</f>
        <v>0</v>
      </c>
      <c r="AT155" s="2" t="b">
        <f>AND(PARTNERS!$D159="Funder",PARTNERS!$E159="Existing partner")</f>
        <v>0</v>
      </c>
      <c r="AU155" s="2" t="b">
        <f>AND(PARTNERS!$D159="Public Service partner",PARTNERS!$E159="Existing partner")</f>
        <v>0</v>
      </c>
      <c r="AV155" s="2" t="b">
        <f>AND(PARTNERS!$D159="Voluntary Sector / Charity partner",PARTNERS!$E159="Existing partner")</f>
        <v>0</v>
      </c>
      <c r="AW155" s="2" t="b">
        <f>AND(PARTNERS!$D159="Education partner",PARTNERS!$E159="Existing partner")</f>
        <v>0</v>
      </c>
      <c r="AX155" s="2" t="b">
        <f>AND(PARTNERS!$D159="Other",PARTNERS!$E159="Existing partner")</f>
        <v>0</v>
      </c>
    </row>
    <row r="156" spans="20:50">
      <c r="T156" s="2" t="b">
        <f>AND(LEFT('EVENT DELIVERY'!B161,2)="HU",OR(LEN('EVENT DELIVERY'!B161)=6,AND(LEN('EVENT DELIVERY'!B161)=7,MID('EVENT DELIVERY'!B161,4,1)=" ")))</f>
        <v>0</v>
      </c>
      <c r="U156" s="2" t="b">
        <f>AND(LEFT('PROJECT DELIVERY TEAM'!B161,2)="HU",OR(LEN('PROJECT DELIVERY TEAM'!B161)=6,AND(LEN('PROJECT DELIVERY TEAM'!B161)=7,MID('PROJECT DELIVERY TEAM'!B161,4,1)=" ")))</f>
        <v>0</v>
      </c>
      <c r="V156" s="2" t="b">
        <f>AND(LEFT('AUDIENCES &amp; PART... - BY TYPE'!B161,2)="HU",OR(LEN('AUDIENCES &amp; PART... - BY TYPE'!B161)=6,AND(LEN('AUDIENCES &amp; PART... - BY TYPE'!B161)=7,MID('AUDIENCES &amp; PART... - BY TYPE'!B161,4,1)=" ")))</f>
        <v>0</v>
      </c>
      <c r="W156" s="2" t="b">
        <f>AND(LEFT(PARTNERS!B160,2)="HU",OR(LEN(PARTNERS!B160)=6,AND(LEN(PARTNERS!B160)=7,MID(PARTNERS!B160,4,1)=" ")),PARTNERS!E160="New partner")</f>
        <v>0</v>
      </c>
      <c r="X156" s="2" t="b">
        <f>AND(LEFT(PARTNERS!B160,2)="HU",OR(LEN(PARTNERS!B160)=6,AND(LEN(PARTNERS!B160)=7,MID(PARTNERS!B160,4,1)=" ")),PARTNERS!E160="Existing partner")</f>
        <v>0</v>
      </c>
      <c r="Y156" s="2" t="b">
        <f>AND(NOT(AND(LEFT(PARTNERS!B160,2)="HU",OR(LEN(PARTNERS!B160)=6,AND(LEN(PARTNERS!B160)=7,MID(PARTNERS!B160,4,1)=" ")))),PARTNERS!E160="New partner")</f>
        <v>0</v>
      </c>
      <c r="Z156" s="2" t="b">
        <f>AND(NOT(AND(LEFT(PARTNERS!B160,2)="HU",OR(LEN(PARTNERS!B160)=6,AND(LEN(PARTNERS!B160)=7,MID(PARTNERS!B160,4,1)=" ")))),PARTNERS!E160="Existing partner")</f>
        <v>0</v>
      </c>
      <c r="AA156" s="2" t="b">
        <f>AND(PARTNERS!$C160="Hull",PARTNERS!$E160="New partner")</f>
        <v>0</v>
      </c>
      <c r="AB156" s="2" t="b">
        <f>AND(PARTNERS!$C160="East Riding of Yorkshire",PARTNERS!$E160="New partner")</f>
        <v>0</v>
      </c>
      <c r="AC156" s="2" t="b">
        <f>AND(PARTNERS!$C160="Elsewhere in Yorkshire &amp; Humber",PARTNERS!$E160="New partner")</f>
        <v>0</v>
      </c>
      <c r="AD156" s="2" t="b">
        <f>AND(PARTNERS!$C160="Elsewhere in the UK",PARTNERS!$E160="New partner")</f>
        <v>0</v>
      </c>
      <c r="AE156" s="2" t="b">
        <f>AND(PARTNERS!$C160="Outside UK",PARTNERS!$E160="New partner")</f>
        <v>0</v>
      </c>
      <c r="AF156" s="2" t="b">
        <f>AND(PARTNERS!$C160="Hull",PARTNERS!$E160="Existing partner")</f>
        <v>0</v>
      </c>
      <c r="AG156" s="2" t="b">
        <f>AND(PARTNERS!$C160="East Riding of Yorkshire",PARTNERS!$E160="Existing partner")</f>
        <v>0</v>
      </c>
      <c r="AH156" s="2" t="b">
        <f>AND(PARTNERS!$C160="Elsewhere in Yorkshire &amp; Humber",PARTNERS!$E160="Existing partner")</f>
        <v>0</v>
      </c>
      <c r="AI156" s="2" t="b">
        <f>AND(PARTNERS!$C160="Elsewhere in the UK",PARTNERS!$E160="Existing partner")</f>
        <v>0</v>
      </c>
      <c r="AJ156" s="2" t="b">
        <f>AND(PARTNERS!$C160="Outside UK",PARTNERS!$E160="Existing partner")</f>
        <v>0</v>
      </c>
      <c r="AK156" s="2" t="b">
        <f>AND(PARTNERS!$D160="Artistic partner",PARTNERS!$E160="New partner")</f>
        <v>0</v>
      </c>
      <c r="AL156" s="2" t="b">
        <f>AND(PARTNERS!$D160="Heritage partner",PARTNERS!$E160="New partner")</f>
        <v>0</v>
      </c>
      <c r="AM156" s="2" t="b">
        <f>AND(PARTNERS!$D160="Funder",PARTNERS!$E160="New partner")</f>
        <v>0</v>
      </c>
      <c r="AN156" s="2" t="b">
        <f>AND(PARTNERS!$D160="Public Service partner",PARTNERS!$E160="New partner")</f>
        <v>0</v>
      </c>
      <c r="AO156" s="2" t="b">
        <f>AND(PARTNERS!$D160="Voluntary Sector / Charity partner",PARTNERS!$E160="New partner")</f>
        <v>0</v>
      </c>
      <c r="AP156" s="2" t="b">
        <f>AND(PARTNERS!$D160="Education partner",PARTNERS!$E160="New partner")</f>
        <v>0</v>
      </c>
      <c r="AQ156" s="2" t="b">
        <f>AND(PARTNERS!$D160="Other",PARTNERS!$E160="New partner")</f>
        <v>0</v>
      </c>
      <c r="AR156" s="2" t="b">
        <f>AND(PARTNERS!$D160="Artistic partner",PARTNERS!$E160="Existing partner")</f>
        <v>0</v>
      </c>
      <c r="AS156" s="2" t="b">
        <f>AND(PARTNERS!$D160="Heritage partner",PARTNERS!$E160="Existing partner")</f>
        <v>0</v>
      </c>
      <c r="AT156" s="2" t="b">
        <f>AND(PARTNERS!$D160="Funder",PARTNERS!$E160="Existing partner")</f>
        <v>0</v>
      </c>
      <c r="AU156" s="2" t="b">
        <f>AND(PARTNERS!$D160="Public Service partner",PARTNERS!$E160="Existing partner")</f>
        <v>0</v>
      </c>
      <c r="AV156" s="2" t="b">
        <f>AND(PARTNERS!$D160="Voluntary Sector / Charity partner",PARTNERS!$E160="Existing partner")</f>
        <v>0</v>
      </c>
      <c r="AW156" s="2" t="b">
        <f>AND(PARTNERS!$D160="Education partner",PARTNERS!$E160="Existing partner")</f>
        <v>0</v>
      </c>
      <c r="AX156" s="2" t="b">
        <f>AND(PARTNERS!$D160="Other",PARTNERS!$E160="Existing partner")</f>
        <v>0</v>
      </c>
    </row>
    <row r="157" spans="20:50">
      <c r="T157" s="2" t="b">
        <f>AND(LEFT('EVENT DELIVERY'!B162,2)="HU",OR(LEN('EVENT DELIVERY'!B162)=6,AND(LEN('EVENT DELIVERY'!B162)=7,MID('EVENT DELIVERY'!B162,4,1)=" ")))</f>
        <v>0</v>
      </c>
      <c r="U157" s="2" t="b">
        <f>AND(LEFT('PROJECT DELIVERY TEAM'!B162,2)="HU",OR(LEN('PROJECT DELIVERY TEAM'!B162)=6,AND(LEN('PROJECT DELIVERY TEAM'!B162)=7,MID('PROJECT DELIVERY TEAM'!B162,4,1)=" ")))</f>
        <v>0</v>
      </c>
      <c r="V157" s="2" t="b">
        <f>AND(LEFT('AUDIENCES &amp; PART... - BY TYPE'!B162,2)="HU",OR(LEN('AUDIENCES &amp; PART... - BY TYPE'!B162)=6,AND(LEN('AUDIENCES &amp; PART... - BY TYPE'!B162)=7,MID('AUDIENCES &amp; PART... - BY TYPE'!B162,4,1)=" ")))</f>
        <v>0</v>
      </c>
      <c r="W157" s="2" t="b">
        <f>AND(LEFT(PARTNERS!B161,2)="HU",OR(LEN(PARTNERS!B161)=6,AND(LEN(PARTNERS!B161)=7,MID(PARTNERS!B161,4,1)=" ")),PARTNERS!E161="New partner")</f>
        <v>0</v>
      </c>
      <c r="X157" s="2" t="b">
        <f>AND(LEFT(PARTNERS!B161,2)="HU",OR(LEN(PARTNERS!B161)=6,AND(LEN(PARTNERS!B161)=7,MID(PARTNERS!B161,4,1)=" ")),PARTNERS!E161="Existing partner")</f>
        <v>0</v>
      </c>
      <c r="Y157" s="2" t="b">
        <f>AND(NOT(AND(LEFT(PARTNERS!B161,2)="HU",OR(LEN(PARTNERS!B161)=6,AND(LEN(PARTNERS!B161)=7,MID(PARTNERS!B161,4,1)=" ")))),PARTNERS!E161="New partner")</f>
        <v>0</v>
      </c>
      <c r="Z157" s="2" t="b">
        <f>AND(NOT(AND(LEFT(PARTNERS!B161,2)="HU",OR(LEN(PARTNERS!B161)=6,AND(LEN(PARTNERS!B161)=7,MID(PARTNERS!B161,4,1)=" ")))),PARTNERS!E161="Existing partner")</f>
        <v>0</v>
      </c>
      <c r="AA157" s="2" t="b">
        <f>AND(PARTNERS!$C161="Hull",PARTNERS!$E161="New partner")</f>
        <v>0</v>
      </c>
      <c r="AB157" s="2" t="b">
        <f>AND(PARTNERS!$C161="East Riding of Yorkshire",PARTNERS!$E161="New partner")</f>
        <v>0</v>
      </c>
      <c r="AC157" s="2" t="b">
        <f>AND(PARTNERS!$C161="Elsewhere in Yorkshire &amp; Humber",PARTNERS!$E161="New partner")</f>
        <v>0</v>
      </c>
      <c r="AD157" s="2" t="b">
        <f>AND(PARTNERS!$C161="Elsewhere in the UK",PARTNERS!$E161="New partner")</f>
        <v>0</v>
      </c>
      <c r="AE157" s="2" t="b">
        <f>AND(PARTNERS!$C161="Outside UK",PARTNERS!$E161="New partner")</f>
        <v>0</v>
      </c>
      <c r="AF157" s="2" t="b">
        <f>AND(PARTNERS!$C161="Hull",PARTNERS!$E161="Existing partner")</f>
        <v>0</v>
      </c>
      <c r="AG157" s="2" t="b">
        <f>AND(PARTNERS!$C161="East Riding of Yorkshire",PARTNERS!$E161="Existing partner")</f>
        <v>0</v>
      </c>
      <c r="AH157" s="2" t="b">
        <f>AND(PARTNERS!$C161="Elsewhere in Yorkshire &amp; Humber",PARTNERS!$E161="Existing partner")</f>
        <v>0</v>
      </c>
      <c r="AI157" s="2" t="b">
        <f>AND(PARTNERS!$C161="Elsewhere in the UK",PARTNERS!$E161="Existing partner")</f>
        <v>0</v>
      </c>
      <c r="AJ157" s="2" t="b">
        <f>AND(PARTNERS!$C161="Outside UK",PARTNERS!$E161="Existing partner")</f>
        <v>0</v>
      </c>
      <c r="AK157" s="2" t="b">
        <f>AND(PARTNERS!$D161="Artistic partner",PARTNERS!$E161="New partner")</f>
        <v>0</v>
      </c>
      <c r="AL157" s="2" t="b">
        <f>AND(PARTNERS!$D161="Heritage partner",PARTNERS!$E161="New partner")</f>
        <v>0</v>
      </c>
      <c r="AM157" s="2" t="b">
        <f>AND(PARTNERS!$D161="Funder",PARTNERS!$E161="New partner")</f>
        <v>0</v>
      </c>
      <c r="AN157" s="2" t="b">
        <f>AND(PARTNERS!$D161="Public Service partner",PARTNERS!$E161="New partner")</f>
        <v>0</v>
      </c>
      <c r="AO157" s="2" t="b">
        <f>AND(PARTNERS!$D161="Voluntary Sector / Charity partner",PARTNERS!$E161="New partner")</f>
        <v>0</v>
      </c>
      <c r="AP157" s="2" t="b">
        <f>AND(PARTNERS!$D161="Education partner",PARTNERS!$E161="New partner")</f>
        <v>0</v>
      </c>
      <c r="AQ157" s="2" t="b">
        <f>AND(PARTNERS!$D161="Other",PARTNERS!$E161="New partner")</f>
        <v>0</v>
      </c>
      <c r="AR157" s="2" t="b">
        <f>AND(PARTNERS!$D161="Artistic partner",PARTNERS!$E161="Existing partner")</f>
        <v>0</v>
      </c>
      <c r="AS157" s="2" t="b">
        <f>AND(PARTNERS!$D161="Heritage partner",PARTNERS!$E161="Existing partner")</f>
        <v>0</v>
      </c>
      <c r="AT157" s="2" t="b">
        <f>AND(PARTNERS!$D161="Funder",PARTNERS!$E161="Existing partner")</f>
        <v>0</v>
      </c>
      <c r="AU157" s="2" t="b">
        <f>AND(PARTNERS!$D161="Public Service partner",PARTNERS!$E161="Existing partner")</f>
        <v>0</v>
      </c>
      <c r="AV157" s="2" t="b">
        <f>AND(PARTNERS!$D161="Voluntary Sector / Charity partner",PARTNERS!$E161="Existing partner")</f>
        <v>0</v>
      </c>
      <c r="AW157" s="2" t="b">
        <f>AND(PARTNERS!$D161="Education partner",PARTNERS!$E161="Existing partner")</f>
        <v>0</v>
      </c>
      <c r="AX157" s="2" t="b">
        <f>AND(PARTNERS!$D161="Other",PARTNERS!$E161="Existing partner")</f>
        <v>0</v>
      </c>
    </row>
    <row r="158" spans="20:50">
      <c r="T158" s="2" t="b">
        <f>AND(LEFT('EVENT DELIVERY'!B163,2)="HU",OR(LEN('EVENT DELIVERY'!B163)=6,AND(LEN('EVENT DELIVERY'!B163)=7,MID('EVENT DELIVERY'!B163,4,1)=" ")))</f>
        <v>0</v>
      </c>
      <c r="U158" s="2" t="b">
        <f>AND(LEFT('PROJECT DELIVERY TEAM'!B163,2)="HU",OR(LEN('PROJECT DELIVERY TEAM'!B163)=6,AND(LEN('PROJECT DELIVERY TEAM'!B163)=7,MID('PROJECT DELIVERY TEAM'!B163,4,1)=" ")))</f>
        <v>0</v>
      </c>
      <c r="V158" s="2" t="b">
        <f>AND(LEFT('AUDIENCES &amp; PART... - BY TYPE'!B163,2)="HU",OR(LEN('AUDIENCES &amp; PART... - BY TYPE'!B163)=6,AND(LEN('AUDIENCES &amp; PART... - BY TYPE'!B163)=7,MID('AUDIENCES &amp; PART... - BY TYPE'!B163,4,1)=" ")))</f>
        <v>0</v>
      </c>
      <c r="W158" s="2" t="b">
        <f>AND(LEFT(PARTNERS!B162,2)="HU",OR(LEN(PARTNERS!B162)=6,AND(LEN(PARTNERS!B162)=7,MID(PARTNERS!B162,4,1)=" ")),PARTNERS!E162="New partner")</f>
        <v>0</v>
      </c>
      <c r="X158" s="2" t="b">
        <f>AND(LEFT(PARTNERS!B162,2)="HU",OR(LEN(PARTNERS!B162)=6,AND(LEN(PARTNERS!B162)=7,MID(PARTNERS!B162,4,1)=" ")),PARTNERS!E162="Existing partner")</f>
        <v>0</v>
      </c>
      <c r="Y158" s="2" t="b">
        <f>AND(NOT(AND(LEFT(PARTNERS!B162,2)="HU",OR(LEN(PARTNERS!B162)=6,AND(LEN(PARTNERS!B162)=7,MID(PARTNERS!B162,4,1)=" ")))),PARTNERS!E162="New partner")</f>
        <v>0</v>
      </c>
      <c r="Z158" s="2" t="b">
        <f>AND(NOT(AND(LEFT(PARTNERS!B162,2)="HU",OR(LEN(PARTNERS!B162)=6,AND(LEN(PARTNERS!B162)=7,MID(PARTNERS!B162,4,1)=" ")))),PARTNERS!E162="Existing partner")</f>
        <v>0</v>
      </c>
      <c r="AA158" s="2" t="b">
        <f>AND(PARTNERS!$C162="Hull",PARTNERS!$E162="New partner")</f>
        <v>0</v>
      </c>
      <c r="AB158" s="2" t="b">
        <f>AND(PARTNERS!$C162="East Riding of Yorkshire",PARTNERS!$E162="New partner")</f>
        <v>0</v>
      </c>
      <c r="AC158" s="2" t="b">
        <f>AND(PARTNERS!$C162="Elsewhere in Yorkshire &amp; Humber",PARTNERS!$E162="New partner")</f>
        <v>0</v>
      </c>
      <c r="AD158" s="2" t="b">
        <f>AND(PARTNERS!$C162="Elsewhere in the UK",PARTNERS!$E162="New partner")</f>
        <v>0</v>
      </c>
      <c r="AE158" s="2" t="b">
        <f>AND(PARTNERS!$C162="Outside UK",PARTNERS!$E162="New partner")</f>
        <v>0</v>
      </c>
      <c r="AF158" s="2" t="b">
        <f>AND(PARTNERS!$C162="Hull",PARTNERS!$E162="Existing partner")</f>
        <v>0</v>
      </c>
      <c r="AG158" s="2" t="b">
        <f>AND(PARTNERS!$C162="East Riding of Yorkshire",PARTNERS!$E162="Existing partner")</f>
        <v>0</v>
      </c>
      <c r="AH158" s="2" t="b">
        <f>AND(PARTNERS!$C162="Elsewhere in Yorkshire &amp; Humber",PARTNERS!$E162="Existing partner")</f>
        <v>0</v>
      </c>
      <c r="AI158" s="2" t="b">
        <f>AND(PARTNERS!$C162="Elsewhere in the UK",PARTNERS!$E162="Existing partner")</f>
        <v>0</v>
      </c>
      <c r="AJ158" s="2" t="b">
        <f>AND(PARTNERS!$C162="Outside UK",PARTNERS!$E162="Existing partner")</f>
        <v>0</v>
      </c>
      <c r="AK158" s="2" t="b">
        <f>AND(PARTNERS!$D162="Artistic partner",PARTNERS!$E162="New partner")</f>
        <v>0</v>
      </c>
      <c r="AL158" s="2" t="b">
        <f>AND(PARTNERS!$D162="Heritage partner",PARTNERS!$E162="New partner")</f>
        <v>0</v>
      </c>
      <c r="AM158" s="2" t="b">
        <f>AND(PARTNERS!$D162="Funder",PARTNERS!$E162="New partner")</f>
        <v>0</v>
      </c>
      <c r="AN158" s="2" t="b">
        <f>AND(PARTNERS!$D162="Public Service partner",PARTNERS!$E162="New partner")</f>
        <v>0</v>
      </c>
      <c r="AO158" s="2" t="b">
        <f>AND(PARTNERS!$D162="Voluntary Sector / Charity partner",PARTNERS!$E162="New partner")</f>
        <v>0</v>
      </c>
      <c r="AP158" s="2" t="b">
        <f>AND(PARTNERS!$D162="Education partner",PARTNERS!$E162="New partner")</f>
        <v>0</v>
      </c>
      <c r="AQ158" s="2" t="b">
        <f>AND(PARTNERS!$D162="Other",PARTNERS!$E162="New partner")</f>
        <v>0</v>
      </c>
      <c r="AR158" s="2" t="b">
        <f>AND(PARTNERS!$D162="Artistic partner",PARTNERS!$E162="Existing partner")</f>
        <v>0</v>
      </c>
      <c r="AS158" s="2" t="b">
        <f>AND(PARTNERS!$D162="Heritage partner",PARTNERS!$E162="Existing partner")</f>
        <v>0</v>
      </c>
      <c r="AT158" s="2" t="b">
        <f>AND(PARTNERS!$D162="Funder",PARTNERS!$E162="Existing partner")</f>
        <v>0</v>
      </c>
      <c r="AU158" s="2" t="b">
        <f>AND(PARTNERS!$D162="Public Service partner",PARTNERS!$E162="Existing partner")</f>
        <v>0</v>
      </c>
      <c r="AV158" s="2" t="b">
        <f>AND(PARTNERS!$D162="Voluntary Sector / Charity partner",PARTNERS!$E162="Existing partner")</f>
        <v>0</v>
      </c>
      <c r="AW158" s="2" t="b">
        <f>AND(PARTNERS!$D162="Education partner",PARTNERS!$E162="Existing partner")</f>
        <v>0</v>
      </c>
      <c r="AX158" s="2" t="b">
        <f>AND(PARTNERS!$D162="Other",PARTNERS!$E162="Existing partner")</f>
        <v>0</v>
      </c>
    </row>
    <row r="159" spans="20:50">
      <c r="T159" s="2" t="b">
        <f>AND(LEFT('EVENT DELIVERY'!B164,2)="HU",OR(LEN('EVENT DELIVERY'!B164)=6,AND(LEN('EVENT DELIVERY'!B164)=7,MID('EVENT DELIVERY'!B164,4,1)=" ")))</f>
        <v>0</v>
      </c>
      <c r="U159" s="2" t="b">
        <f>AND(LEFT('PROJECT DELIVERY TEAM'!B164,2)="HU",OR(LEN('PROJECT DELIVERY TEAM'!B164)=6,AND(LEN('PROJECT DELIVERY TEAM'!B164)=7,MID('PROJECT DELIVERY TEAM'!B164,4,1)=" ")))</f>
        <v>0</v>
      </c>
      <c r="V159" s="2" t="b">
        <f>AND(LEFT('AUDIENCES &amp; PART... - BY TYPE'!B164,2)="HU",OR(LEN('AUDIENCES &amp; PART... - BY TYPE'!B164)=6,AND(LEN('AUDIENCES &amp; PART... - BY TYPE'!B164)=7,MID('AUDIENCES &amp; PART... - BY TYPE'!B164,4,1)=" ")))</f>
        <v>0</v>
      </c>
      <c r="W159" s="2" t="b">
        <f>AND(LEFT(PARTNERS!B163,2)="HU",OR(LEN(PARTNERS!B163)=6,AND(LEN(PARTNERS!B163)=7,MID(PARTNERS!B163,4,1)=" ")),PARTNERS!E163="New partner")</f>
        <v>0</v>
      </c>
      <c r="X159" s="2" t="b">
        <f>AND(LEFT(PARTNERS!B163,2)="HU",OR(LEN(PARTNERS!B163)=6,AND(LEN(PARTNERS!B163)=7,MID(PARTNERS!B163,4,1)=" ")),PARTNERS!E163="Existing partner")</f>
        <v>0</v>
      </c>
      <c r="Y159" s="2" t="b">
        <f>AND(NOT(AND(LEFT(PARTNERS!B163,2)="HU",OR(LEN(PARTNERS!B163)=6,AND(LEN(PARTNERS!B163)=7,MID(PARTNERS!B163,4,1)=" ")))),PARTNERS!E163="New partner")</f>
        <v>0</v>
      </c>
      <c r="Z159" s="2" t="b">
        <f>AND(NOT(AND(LEFT(PARTNERS!B163,2)="HU",OR(LEN(PARTNERS!B163)=6,AND(LEN(PARTNERS!B163)=7,MID(PARTNERS!B163,4,1)=" ")))),PARTNERS!E163="Existing partner")</f>
        <v>0</v>
      </c>
      <c r="AA159" s="2" t="b">
        <f>AND(PARTNERS!$C163="Hull",PARTNERS!$E163="New partner")</f>
        <v>0</v>
      </c>
      <c r="AB159" s="2" t="b">
        <f>AND(PARTNERS!$C163="East Riding of Yorkshire",PARTNERS!$E163="New partner")</f>
        <v>0</v>
      </c>
      <c r="AC159" s="2" t="b">
        <f>AND(PARTNERS!$C163="Elsewhere in Yorkshire &amp; Humber",PARTNERS!$E163="New partner")</f>
        <v>0</v>
      </c>
      <c r="AD159" s="2" t="b">
        <f>AND(PARTNERS!$C163="Elsewhere in the UK",PARTNERS!$E163="New partner")</f>
        <v>0</v>
      </c>
      <c r="AE159" s="2" t="b">
        <f>AND(PARTNERS!$C163="Outside UK",PARTNERS!$E163="New partner")</f>
        <v>0</v>
      </c>
      <c r="AF159" s="2" t="b">
        <f>AND(PARTNERS!$C163="Hull",PARTNERS!$E163="Existing partner")</f>
        <v>0</v>
      </c>
      <c r="AG159" s="2" t="b">
        <f>AND(PARTNERS!$C163="East Riding of Yorkshire",PARTNERS!$E163="Existing partner")</f>
        <v>0</v>
      </c>
      <c r="AH159" s="2" t="b">
        <f>AND(PARTNERS!$C163="Elsewhere in Yorkshire &amp; Humber",PARTNERS!$E163="Existing partner")</f>
        <v>0</v>
      </c>
      <c r="AI159" s="2" t="b">
        <f>AND(PARTNERS!$C163="Elsewhere in the UK",PARTNERS!$E163="Existing partner")</f>
        <v>0</v>
      </c>
      <c r="AJ159" s="2" t="b">
        <f>AND(PARTNERS!$C163="Outside UK",PARTNERS!$E163="Existing partner")</f>
        <v>0</v>
      </c>
      <c r="AK159" s="2" t="b">
        <f>AND(PARTNERS!$D163="Artistic partner",PARTNERS!$E163="New partner")</f>
        <v>0</v>
      </c>
      <c r="AL159" s="2" t="b">
        <f>AND(PARTNERS!$D163="Heritage partner",PARTNERS!$E163="New partner")</f>
        <v>0</v>
      </c>
      <c r="AM159" s="2" t="b">
        <f>AND(PARTNERS!$D163="Funder",PARTNERS!$E163="New partner")</f>
        <v>0</v>
      </c>
      <c r="AN159" s="2" t="b">
        <f>AND(PARTNERS!$D163="Public Service partner",PARTNERS!$E163="New partner")</f>
        <v>0</v>
      </c>
      <c r="AO159" s="2" t="b">
        <f>AND(PARTNERS!$D163="Voluntary Sector / Charity partner",PARTNERS!$E163="New partner")</f>
        <v>0</v>
      </c>
      <c r="AP159" s="2" t="b">
        <f>AND(PARTNERS!$D163="Education partner",PARTNERS!$E163="New partner")</f>
        <v>0</v>
      </c>
      <c r="AQ159" s="2" t="b">
        <f>AND(PARTNERS!$D163="Other",PARTNERS!$E163="New partner")</f>
        <v>0</v>
      </c>
      <c r="AR159" s="2" t="b">
        <f>AND(PARTNERS!$D163="Artistic partner",PARTNERS!$E163="Existing partner")</f>
        <v>0</v>
      </c>
      <c r="AS159" s="2" t="b">
        <f>AND(PARTNERS!$D163="Heritage partner",PARTNERS!$E163="Existing partner")</f>
        <v>0</v>
      </c>
      <c r="AT159" s="2" t="b">
        <f>AND(PARTNERS!$D163="Funder",PARTNERS!$E163="Existing partner")</f>
        <v>0</v>
      </c>
      <c r="AU159" s="2" t="b">
        <f>AND(PARTNERS!$D163="Public Service partner",PARTNERS!$E163="Existing partner")</f>
        <v>0</v>
      </c>
      <c r="AV159" s="2" t="b">
        <f>AND(PARTNERS!$D163="Voluntary Sector / Charity partner",PARTNERS!$E163="Existing partner")</f>
        <v>0</v>
      </c>
      <c r="AW159" s="2" t="b">
        <f>AND(PARTNERS!$D163="Education partner",PARTNERS!$E163="Existing partner")</f>
        <v>0</v>
      </c>
      <c r="AX159" s="2" t="b">
        <f>AND(PARTNERS!$D163="Other",PARTNERS!$E163="Existing partner")</f>
        <v>0</v>
      </c>
    </row>
    <row r="160" spans="20:50">
      <c r="T160" s="2" t="b">
        <f>AND(LEFT('EVENT DELIVERY'!B165,2)="HU",OR(LEN('EVENT DELIVERY'!B165)=6,AND(LEN('EVENT DELIVERY'!B165)=7,MID('EVENT DELIVERY'!B165,4,1)=" ")))</f>
        <v>0</v>
      </c>
      <c r="U160" s="2" t="b">
        <f>AND(LEFT('PROJECT DELIVERY TEAM'!B165,2)="HU",OR(LEN('PROJECT DELIVERY TEAM'!B165)=6,AND(LEN('PROJECT DELIVERY TEAM'!B165)=7,MID('PROJECT DELIVERY TEAM'!B165,4,1)=" ")))</f>
        <v>0</v>
      </c>
      <c r="V160" s="2" t="b">
        <f>AND(LEFT('AUDIENCES &amp; PART... - BY TYPE'!B165,2)="HU",OR(LEN('AUDIENCES &amp; PART... - BY TYPE'!B165)=6,AND(LEN('AUDIENCES &amp; PART... - BY TYPE'!B165)=7,MID('AUDIENCES &amp; PART... - BY TYPE'!B165,4,1)=" ")))</f>
        <v>0</v>
      </c>
      <c r="W160" s="2" t="b">
        <f>AND(LEFT(PARTNERS!B164,2)="HU",OR(LEN(PARTNERS!B164)=6,AND(LEN(PARTNERS!B164)=7,MID(PARTNERS!B164,4,1)=" ")),PARTNERS!E164="New partner")</f>
        <v>0</v>
      </c>
      <c r="X160" s="2" t="b">
        <f>AND(LEFT(PARTNERS!B164,2)="HU",OR(LEN(PARTNERS!B164)=6,AND(LEN(PARTNERS!B164)=7,MID(PARTNERS!B164,4,1)=" ")),PARTNERS!E164="Existing partner")</f>
        <v>0</v>
      </c>
      <c r="Y160" s="2" t="b">
        <f>AND(NOT(AND(LEFT(PARTNERS!B164,2)="HU",OR(LEN(PARTNERS!B164)=6,AND(LEN(PARTNERS!B164)=7,MID(PARTNERS!B164,4,1)=" ")))),PARTNERS!E164="New partner")</f>
        <v>0</v>
      </c>
      <c r="Z160" s="2" t="b">
        <f>AND(NOT(AND(LEFT(PARTNERS!B164,2)="HU",OR(LEN(PARTNERS!B164)=6,AND(LEN(PARTNERS!B164)=7,MID(PARTNERS!B164,4,1)=" ")))),PARTNERS!E164="Existing partner")</f>
        <v>0</v>
      </c>
      <c r="AA160" s="2" t="b">
        <f>AND(PARTNERS!$C164="Hull",PARTNERS!$E164="New partner")</f>
        <v>0</v>
      </c>
      <c r="AB160" s="2" t="b">
        <f>AND(PARTNERS!$C164="East Riding of Yorkshire",PARTNERS!$E164="New partner")</f>
        <v>0</v>
      </c>
      <c r="AC160" s="2" t="b">
        <f>AND(PARTNERS!$C164="Elsewhere in Yorkshire &amp; Humber",PARTNERS!$E164="New partner")</f>
        <v>0</v>
      </c>
      <c r="AD160" s="2" t="b">
        <f>AND(PARTNERS!$C164="Elsewhere in the UK",PARTNERS!$E164="New partner")</f>
        <v>0</v>
      </c>
      <c r="AE160" s="2" t="b">
        <f>AND(PARTNERS!$C164="Outside UK",PARTNERS!$E164="New partner")</f>
        <v>0</v>
      </c>
      <c r="AF160" s="2" t="b">
        <f>AND(PARTNERS!$C164="Hull",PARTNERS!$E164="Existing partner")</f>
        <v>0</v>
      </c>
      <c r="AG160" s="2" t="b">
        <f>AND(PARTNERS!$C164="East Riding of Yorkshire",PARTNERS!$E164="Existing partner")</f>
        <v>0</v>
      </c>
      <c r="AH160" s="2" t="b">
        <f>AND(PARTNERS!$C164="Elsewhere in Yorkshire &amp; Humber",PARTNERS!$E164="Existing partner")</f>
        <v>0</v>
      </c>
      <c r="AI160" s="2" t="b">
        <f>AND(PARTNERS!$C164="Elsewhere in the UK",PARTNERS!$E164="Existing partner")</f>
        <v>0</v>
      </c>
      <c r="AJ160" s="2" t="b">
        <f>AND(PARTNERS!$C164="Outside UK",PARTNERS!$E164="Existing partner")</f>
        <v>0</v>
      </c>
      <c r="AK160" s="2" t="b">
        <f>AND(PARTNERS!$D164="Artistic partner",PARTNERS!$E164="New partner")</f>
        <v>0</v>
      </c>
      <c r="AL160" s="2" t="b">
        <f>AND(PARTNERS!$D164="Heritage partner",PARTNERS!$E164="New partner")</f>
        <v>0</v>
      </c>
      <c r="AM160" s="2" t="b">
        <f>AND(PARTNERS!$D164="Funder",PARTNERS!$E164="New partner")</f>
        <v>0</v>
      </c>
      <c r="AN160" s="2" t="b">
        <f>AND(PARTNERS!$D164="Public Service partner",PARTNERS!$E164="New partner")</f>
        <v>0</v>
      </c>
      <c r="AO160" s="2" t="b">
        <f>AND(PARTNERS!$D164="Voluntary Sector / Charity partner",PARTNERS!$E164="New partner")</f>
        <v>0</v>
      </c>
      <c r="AP160" s="2" t="b">
        <f>AND(PARTNERS!$D164="Education partner",PARTNERS!$E164="New partner")</f>
        <v>0</v>
      </c>
      <c r="AQ160" s="2" t="b">
        <f>AND(PARTNERS!$D164="Other",PARTNERS!$E164="New partner")</f>
        <v>0</v>
      </c>
      <c r="AR160" s="2" t="b">
        <f>AND(PARTNERS!$D164="Artistic partner",PARTNERS!$E164="Existing partner")</f>
        <v>0</v>
      </c>
      <c r="AS160" s="2" t="b">
        <f>AND(PARTNERS!$D164="Heritage partner",PARTNERS!$E164="Existing partner")</f>
        <v>0</v>
      </c>
      <c r="AT160" s="2" t="b">
        <f>AND(PARTNERS!$D164="Funder",PARTNERS!$E164="Existing partner")</f>
        <v>0</v>
      </c>
      <c r="AU160" s="2" t="b">
        <f>AND(PARTNERS!$D164="Public Service partner",PARTNERS!$E164="Existing partner")</f>
        <v>0</v>
      </c>
      <c r="AV160" s="2" t="b">
        <f>AND(PARTNERS!$D164="Voluntary Sector / Charity partner",PARTNERS!$E164="Existing partner")</f>
        <v>0</v>
      </c>
      <c r="AW160" s="2" t="b">
        <f>AND(PARTNERS!$D164="Education partner",PARTNERS!$E164="Existing partner")</f>
        <v>0</v>
      </c>
      <c r="AX160" s="2" t="b">
        <f>AND(PARTNERS!$D164="Other",PARTNERS!$E164="Existing partner")</f>
        <v>0</v>
      </c>
    </row>
    <row r="161" spans="20:50">
      <c r="T161" s="2" t="b">
        <f>AND(LEFT('EVENT DELIVERY'!B166,2)="HU",OR(LEN('EVENT DELIVERY'!B166)=6,AND(LEN('EVENT DELIVERY'!B166)=7,MID('EVENT DELIVERY'!B166,4,1)=" ")))</f>
        <v>0</v>
      </c>
      <c r="U161" s="2" t="b">
        <f>AND(LEFT('PROJECT DELIVERY TEAM'!B166,2)="HU",OR(LEN('PROJECT DELIVERY TEAM'!B166)=6,AND(LEN('PROJECT DELIVERY TEAM'!B166)=7,MID('PROJECT DELIVERY TEAM'!B166,4,1)=" ")))</f>
        <v>0</v>
      </c>
      <c r="V161" s="2" t="b">
        <f>AND(LEFT('AUDIENCES &amp; PART... - BY TYPE'!B166,2)="HU",OR(LEN('AUDIENCES &amp; PART... - BY TYPE'!B166)=6,AND(LEN('AUDIENCES &amp; PART... - BY TYPE'!B166)=7,MID('AUDIENCES &amp; PART... - BY TYPE'!B166,4,1)=" ")))</f>
        <v>0</v>
      </c>
      <c r="W161" s="2" t="b">
        <f>AND(LEFT(PARTNERS!B165,2)="HU",OR(LEN(PARTNERS!B165)=6,AND(LEN(PARTNERS!B165)=7,MID(PARTNERS!B165,4,1)=" ")),PARTNERS!E165="New partner")</f>
        <v>0</v>
      </c>
      <c r="X161" s="2" t="b">
        <f>AND(LEFT(PARTNERS!B165,2)="HU",OR(LEN(PARTNERS!B165)=6,AND(LEN(PARTNERS!B165)=7,MID(PARTNERS!B165,4,1)=" ")),PARTNERS!E165="Existing partner")</f>
        <v>0</v>
      </c>
      <c r="Y161" s="2" t="b">
        <f>AND(NOT(AND(LEFT(PARTNERS!B165,2)="HU",OR(LEN(PARTNERS!B165)=6,AND(LEN(PARTNERS!B165)=7,MID(PARTNERS!B165,4,1)=" ")))),PARTNERS!E165="New partner")</f>
        <v>0</v>
      </c>
      <c r="Z161" s="2" t="b">
        <f>AND(NOT(AND(LEFT(PARTNERS!B165,2)="HU",OR(LEN(PARTNERS!B165)=6,AND(LEN(PARTNERS!B165)=7,MID(PARTNERS!B165,4,1)=" ")))),PARTNERS!E165="Existing partner")</f>
        <v>0</v>
      </c>
      <c r="AA161" s="2" t="b">
        <f>AND(PARTNERS!$C165="Hull",PARTNERS!$E165="New partner")</f>
        <v>0</v>
      </c>
      <c r="AB161" s="2" t="b">
        <f>AND(PARTNERS!$C165="East Riding of Yorkshire",PARTNERS!$E165="New partner")</f>
        <v>0</v>
      </c>
      <c r="AC161" s="2" t="b">
        <f>AND(PARTNERS!$C165="Elsewhere in Yorkshire &amp; Humber",PARTNERS!$E165="New partner")</f>
        <v>0</v>
      </c>
      <c r="AD161" s="2" t="b">
        <f>AND(PARTNERS!$C165="Elsewhere in the UK",PARTNERS!$E165="New partner")</f>
        <v>0</v>
      </c>
      <c r="AE161" s="2" t="b">
        <f>AND(PARTNERS!$C165="Outside UK",PARTNERS!$E165="New partner")</f>
        <v>0</v>
      </c>
      <c r="AF161" s="2" t="b">
        <f>AND(PARTNERS!$C165="Hull",PARTNERS!$E165="Existing partner")</f>
        <v>0</v>
      </c>
      <c r="AG161" s="2" t="b">
        <f>AND(PARTNERS!$C165="East Riding of Yorkshire",PARTNERS!$E165="Existing partner")</f>
        <v>0</v>
      </c>
      <c r="AH161" s="2" t="b">
        <f>AND(PARTNERS!$C165="Elsewhere in Yorkshire &amp; Humber",PARTNERS!$E165="Existing partner")</f>
        <v>0</v>
      </c>
      <c r="AI161" s="2" t="b">
        <f>AND(PARTNERS!$C165="Elsewhere in the UK",PARTNERS!$E165="Existing partner")</f>
        <v>0</v>
      </c>
      <c r="AJ161" s="2" t="b">
        <f>AND(PARTNERS!$C165="Outside UK",PARTNERS!$E165="Existing partner")</f>
        <v>0</v>
      </c>
      <c r="AK161" s="2" t="b">
        <f>AND(PARTNERS!$D165="Artistic partner",PARTNERS!$E165="New partner")</f>
        <v>0</v>
      </c>
      <c r="AL161" s="2" t="b">
        <f>AND(PARTNERS!$D165="Heritage partner",PARTNERS!$E165="New partner")</f>
        <v>0</v>
      </c>
      <c r="AM161" s="2" t="b">
        <f>AND(PARTNERS!$D165="Funder",PARTNERS!$E165="New partner")</f>
        <v>0</v>
      </c>
      <c r="AN161" s="2" t="b">
        <f>AND(PARTNERS!$D165="Public Service partner",PARTNERS!$E165="New partner")</f>
        <v>0</v>
      </c>
      <c r="AO161" s="2" t="b">
        <f>AND(PARTNERS!$D165="Voluntary Sector / Charity partner",PARTNERS!$E165="New partner")</f>
        <v>0</v>
      </c>
      <c r="AP161" s="2" t="b">
        <f>AND(PARTNERS!$D165="Education partner",PARTNERS!$E165="New partner")</f>
        <v>0</v>
      </c>
      <c r="AQ161" s="2" t="b">
        <f>AND(PARTNERS!$D165="Other",PARTNERS!$E165="New partner")</f>
        <v>0</v>
      </c>
      <c r="AR161" s="2" t="b">
        <f>AND(PARTNERS!$D165="Artistic partner",PARTNERS!$E165="Existing partner")</f>
        <v>0</v>
      </c>
      <c r="AS161" s="2" t="b">
        <f>AND(PARTNERS!$D165="Heritage partner",PARTNERS!$E165="Existing partner")</f>
        <v>0</v>
      </c>
      <c r="AT161" s="2" t="b">
        <f>AND(PARTNERS!$D165="Funder",PARTNERS!$E165="Existing partner")</f>
        <v>0</v>
      </c>
      <c r="AU161" s="2" t="b">
        <f>AND(PARTNERS!$D165="Public Service partner",PARTNERS!$E165="Existing partner")</f>
        <v>0</v>
      </c>
      <c r="AV161" s="2" t="b">
        <f>AND(PARTNERS!$D165="Voluntary Sector / Charity partner",PARTNERS!$E165="Existing partner")</f>
        <v>0</v>
      </c>
      <c r="AW161" s="2" t="b">
        <f>AND(PARTNERS!$D165="Education partner",PARTNERS!$E165="Existing partner")</f>
        <v>0</v>
      </c>
      <c r="AX161" s="2" t="b">
        <f>AND(PARTNERS!$D165="Other",PARTNERS!$E165="Existing partner")</f>
        <v>0</v>
      </c>
    </row>
    <row r="162" spans="20:50">
      <c r="T162" s="2" t="b">
        <f>AND(LEFT('EVENT DELIVERY'!B167,2)="HU",OR(LEN('EVENT DELIVERY'!B167)=6,AND(LEN('EVENT DELIVERY'!B167)=7,MID('EVENT DELIVERY'!B167,4,1)=" ")))</f>
        <v>0</v>
      </c>
      <c r="U162" s="2" t="b">
        <f>AND(LEFT('PROJECT DELIVERY TEAM'!B167,2)="HU",OR(LEN('PROJECT DELIVERY TEAM'!B167)=6,AND(LEN('PROJECT DELIVERY TEAM'!B167)=7,MID('PROJECT DELIVERY TEAM'!B167,4,1)=" ")))</f>
        <v>0</v>
      </c>
      <c r="V162" s="2" t="b">
        <f>AND(LEFT('AUDIENCES &amp; PART... - BY TYPE'!B167,2)="HU",OR(LEN('AUDIENCES &amp; PART... - BY TYPE'!B167)=6,AND(LEN('AUDIENCES &amp; PART... - BY TYPE'!B167)=7,MID('AUDIENCES &amp; PART... - BY TYPE'!B167,4,1)=" ")))</f>
        <v>0</v>
      </c>
      <c r="W162" s="2" t="b">
        <f>AND(LEFT(PARTNERS!B166,2)="HU",OR(LEN(PARTNERS!B166)=6,AND(LEN(PARTNERS!B166)=7,MID(PARTNERS!B166,4,1)=" ")),PARTNERS!E166="New partner")</f>
        <v>0</v>
      </c>
      <c r="X162" s="2" t="b">
        <f>AND(LEFT(PARTNERS!B166,2)="HU",OR(LEN(PARTNERS!B166)=6,AND(LEN(PARTNERS!B166)=7,MID(PARTNERS!B166,4,1)=" ")),PARTNERS!E166="Existing partner")</f>
        <v>0</v>
      </c>
      <c r="Y162" s="2" t="b">
        <f>AND(NOT(AND(LEFT(PARTNERS!B166,2)="HU",OR(LEN(PARTNERS!B166)=6,AND(LEN(PARTNERS!B166)=7,MID(PARTNERS!B166,4,1)=" ")))),PARTNERS!E166="New partner")</f>
        <v>0</v>
      </c>
      <c r="Z162" s="2" t="b">
        <f>AND(NOT(AND(LEFT(PARTNERS!B166,2)="HU",OR(LEN(PARTNERS!B166)=6,AND(LEN(PARTNERS!B166)=7,MID(PARTNERS!B166,4,1)=" ")))),PARTNERS!E166="Existing partner")</f>
        <v>0</v>
      </c>
      <c r="AA162" s="2" t="b">
        <f>AND(PARTNERS!$C166="Hull",PARTNERS!$E166="New partner")</f>
        <v>0</v>
      </c>
      <c r="AB162" s="2" t="b">
        <f>AND(PARTNERS!$C166="East Riding of Yorkshire",PARTNERS!$E166="New partner")</f>
        <v>0</v>
      </c>
      <c r="AC162" s="2" t="b">
        <f>AND(PARTNERS!$C166="Elsewhere in Yorkshire &amp; Humber",PARTNERS!$E166="New partner")</f>
        <v>0</v>
      </c>
      <c r="AD162" s="2" t="b">
        <f>AND(PARTNERS!$C166="Elsewhere in the UK",PARTNERS!$E166="New partner")</f>
        <v>0</v>
      </c>
      <c r="AE162" s="2" t="b">
        <f>AND(PARTNERS!$C166="Outside UK",PARTNERS!$E166="New partner")</f>
        <v>0</v>
      </c>
      <c r="AF162" s="2" t="b">
        <f>AND(PARTNERS!$C166="Hull",PARTNERS!$E166="Existing partner")</f>
        <v>0</v>
      </c>
      <c r="AG162" s="2" t="b">
        <f>AND(PARTNERS!$C166="East Riding of Yorkshire",PARTNERS!$E166="Existing partner")</f>
        <v>0</v>
      </c>
      <c r="AH162" s="2" t="b">
        <f>AND(PARTNERS!$C166="Elsewhere in Yorkshire &amp; Humber",PARTNERS!$E166="Existing partner")</f>
        <v>0</v>
      </c>
      <c r="AI162" s="2" t="b">
        <f>AND(PARTNERS!$C166="Elsewhere in the UK",PARTNERS!$E166="Existing partner")</f>
        <v>0</v>
      </c>
      <c r="AJ162" s="2" t="b">
        <f>AND(PARTNERS!$C166="Outside UK",PARTNERS!$E166="Existing partner")</f>
        <v>0</v>
      </c>
      <c r="AK162" s="2" t="b">
        <f>AND(PARTNERS!$D166="Artistic partner",PARTNERS!$E166="New partner")</f>
        <v>0</v>
      </c>
      <c r="AL162" s="2" t="b">
        <f>AND(PARTNERS!$D166="Heritage partner",PARTNERS!$E166="New partner")</f>
        <v>0</v>
      </c>
      <c r="AM162" s="2" t="b">
        <f>AND(PARTNERS!$D166="Funder",PARTNERS!$E166="New partner")</f>
        <v>0</v>
      </c>
      <c r="AN162" s="2" t="b">
        <f>AND(PARTNERS!$D166="Public Service partner",PARTNERS!$E166="New partner")</f>
        <v>0</v>
      </c>
      <c r="AO162" s="2" t="b">
        <f>AND(PARTNERS!$D166="Voluntary Sector / Charity partner",PARTNERS!$E166="New partner")</f>
        <v>0</v>
      </c>
      <c r="AP162" s="2" t="b">
        <f>AND(PARTNERS!$D166="Education partner",PARTNERS!$E166="New partner")</f>
        <v>0</v>
      </c>
      <c r="AQ162" s="2" t="b">
        <f>AND(PARTNERS!$D166="Other",PARTNERS!$E166="New partner")</f>
        <v>0</v>
      </c>
      <c r="AR162" s="2" t="b">
        <f>AND(PARTNERS!$D166="Artistic partner",PARTNERS!$E166="Existing partner")</f>
        <v>0</v>
      </c>
      <c r="AS162" s="2" t="b">
        <f>AND(PARTNERS!$D166="Heritage partner",PARTNERS!$E166="Existing partner")</f>
        <v>0</v>
      </c>
      <c r="AT162" s="2" t="b">
        <f>AND(PARTNERS!$D166="Funder",PARTNERS!$E166="Existing partner")</f>
        <v>0</v>
      </c>
      <c r="AU162" s="2" t="b">
        <f>AND(PARTNERS!$D166="Public Service partner",PARTNERS!$E166="Existing partner")</f>
        <v>0</v>
      </c>
      <c r="AV162" s="2" t="b">
        <f>AND(PARTNERS!$D166="Voluntary Sector / Charity partner",PARTNERS!$E166="Existing partner")</f>
        <v>0</v>
      </c>
      <c r="AW162" s="2" t="b">
        <f>AND(PARTNERS!$D166="Education partner",PARTNERS!$E166="Existing partner")</f>
        <v>0</v>
      </c>
      <c r="AX162" s="2" t="b">
        <f>AND(PARTNERS!$D166="Other",PARTNERS!$E166="Existing partner")</f>
        <v>0</v>
      </c>
    </row>
    <row r="163" spans="20:50">
      <c r="T163" s="2" t="b">
        <f>AND(LEFT('EVENT DELIVERY'!B168,2)="HU",OR(LEN('EVENT DELIVERY'!B168)=6,AND(LEN('EVENT DELIVERY'!B168)=7,MID('EVENT DELIVERY'!B168,4,1)=" ")))</f>
        <v>0</v>
      </c>
      <c r="U163" s="2" t="b">
        <f>AND(LEFT('PROJECT DELIVERY TEAM'!B168,2)="HU",OR(LEN('PROJECT DELIVERY TEAM'!B168)=6,AND(LEN('PROJECT DELIVERY TEAM'!B168)=7,MID('PROJECT DELIVERY TEAM'!B168,4,1)=" ")))</f>
        <v>0</v>
      </c>
      <c r="V163" s="2" t="b">
        <f>AND(LEFT('AUDIENCES &amp; PART... - BY TYPE'!B168,2)="HU",OR(LEN('AUDIENCES &amp; PART... - BY TYPE'!B168)=6,AND(LEN('AUDIENCES &amp; PART... - BY TYPE'!B168)=7,MID('AUDIENCES &amp; PART... - BY TYPE'!B168,4,1)=" ")))</f>
        <v>0</v>
      </c>
      <c r="W163" s="2" t="b">
        <f>AND(LEFT(PARTNERS!B167,2)="HU",OR(LEN(PARTNERS!B167)=6,AND(LEN(PARTNERS!B167)=7,MID(PARTNERS!B167,4,1)=" ")),PARTNERS!E167="New partner")</f>
        <v>0</v>
      </c>
      <c r="X163" s="2" t="b">
        <f>AND(LEFT(PARTNERS!B167,2)="HU",OR(LEN(PARTNERS!B167)=6,AND(LEN(PARTNERS!B167)=7,MID(PARTNERS!B167,4,1)=" ")),PARTNERS!E167="Existing partner")</f>
        <v>0</v>
      </c>
      <c r="Y163" s="2" t="b">
        <f>AND(NOT(AND(LEFT(PARTNERS!B167,2)="HU",OR(LEN(PARTNERS!B167)=6,AND(LEN(PARTNERS!B167)=7,MID(PARTNERS!B167,4,1)=" ")))),PARTNERS!E167="New partner")</f>
        <v>0</v>
      </c>
      <c r="Z163" s="2" t="b">
        <f>AND(NOT(AND(LEFT(PARTNERS!B167,2)="HU",OR(LEN(PARTNERS!B167)=6,AND(LEN(PARTNERS!B167)=7,MID(PARTNERS!B167,4,1)=" ")))),PARTNERS!E167="Existing partner")</f>
        <v>0</v>
      </c>
      <c r="AA163" s="2" t="b">
        <f>AND(PARTNERS!$C167="Hull",PARTNERS!$E167="New partner")</f>
        <v>0</v>
      </c>
      <c r="AB163" s="2" t="b">
        <f>AND(PARTNERS!$C167="East Riding of Yorkshire",PARTNERS!$E167="New partner")</f>
        <v>0</v>
      </c>
      <c r="AC163" s="2" t="b">
        <f>AND(PARTNERS!$C167="Elsewhere in Yorkshire &amp; Humber",PARTNERS!$E167="New partner")</f>
        <v>0</v>
      </c>
      <c r="AD163" s="2" t="b">
        <f>AND(PARTNERS!$C167="Elsewhere in the UK",PARTNERS!$E167="New partner")</f>
        <v>0</v>
      </c>
      <c r="AE163" s="2" t="b">
        <f>AND(PARTNERS!$C167="Outside UK",PARTNERS!$E167="New partner")</f>
        <v>0</v>
      </c>
      <c r="AF163" s="2" t="b">
        <f>AND(PARTNERS!$C167="Hull",PARTNERS!$E167="Existing partner")</f>
        <v>0</v>
      </c>
      <c r="AG163" s="2" t="b">
        <f>AND(PARTNERS!$C167="East Riding of Yorkshire",PARTNERS!$E167="Existing partner")</f>
        <v>0</v>
      </c>
      <c r="AH163" s="2" t="b">
        <f>AND(PARTNERS!$C167="Elsewhere in Yorkshire &amp; Humber",PARTNERS!$E167="Existing partner")</f>
        <v>0</v>
      </c>
      <c r="AI163" s="2" t="b">
        <f>AND(PARTNERS!$C167="Elsewhere in the UK",PARTNERS!$E167="Existing partner")</f>
        <v>0</v>
      </c>
      <c r="AJ163" s="2" t="b">
        <f>AND(PARTNERS!$C167="Outside UK",PARTNERS!$E167="Existing partner")</f>
        <v>0</v>
      </c>
      <c r="AK163" s="2" t="b">
        <f>AND(PARTNERS!$D167="Artistic partner",PARTNERS!$E167="New partner")</f>
        <v>0</v>
      </c>
      <c r="AL163" s="2" t="b">
        <f>AND(PARTNERS!$D167="Heritage partner",PARTNERS!$E167="New partner")</f>
        <v>0</v>
      </c>
      <c r="AM163" s="2" t="b">
        <f>AND(PARTNERS!$D167="Funder",PARTNERS!$E167="New partner")</f>
        <v>0</v>
      </c>
      <c r="AN163" s="2" t="b">
        <f>AND(PARTNERS!$D167="Public Service partner",PARTNERS!$E167="New partner")</f>
        <v>0</v>
      </c>
      <c r="AO163" s="2" t="b">
        <f>AND(PARTNERS!$D167="Voluntary Sector / Charity partner",PARTNERS!$E167="New partner")</f>
        <v>0</v>
      </c>
      <c r="AP163" s="2" t="b">
        <f>AND(PARTNERS!$D167="Education partner",PARTNERS!$E167="New partner")</f>
        <v>0</v>
      </c>
      <c r="AQ163" s="2" t="b">
        <f>AND(PARTNERS!$D167="Other",PARTNERS!$E167="New partner")</f>
        <v>0</v>
      </c>
      <c r="AR163" s="2" t="b">
        <f>AND(PARTNERS!$D167="Artistic partner",PARTNERS!$E167="Existing partner")</f>
        <v>0</v>
      </c>
      <c r="AS163" s="2" t="b">
        <f>AND(PARTNERS!$D167="Heritage partner",PARTNERS!$E167="Existing partner")</f>
        <v>0</v>
      </c>
      <c r="AT163" s="2" t="b">
        <f>AND(PARTNERS!$D167="Funder",PARTNERS!$E167="Existing partner")</f>
        <v>0</v>
      </c>
      <c r="AU163" s="2" t="b">
        <f>AND(PARTNERS!$D167="Public Service partner",PARTNERS!$E167="Existing partner")</f>
        <v>0</v>
      </c>
      <c r="AV163" s="2" t="b">
        <f>AND(PARTNERS!$D167="Voluntary Sector / Charity partner",PARTNERS!$E167="Existing partner")</f>
        <v>0</v>
      </c>
      <c r="AW163" s="2" t="b">
        <f>AND(PARTNERS!$D167="Education partner",PARTNERS!$E167="Existing partner")</f>
        <v>0</v>
      </c>
      <c r="AX163" s="2" t="b">
        <f>AND(PARTNERS!$D167="Other",PARTNERS!$E167="Existing partner")</f>
        <v>0</v>
      </c>
    </row>
    <row r="164" spans="20:50">
      <c r="T164" s="2" t="b">
        <f>AND(LEFT('EVENT DELIVERY'!B169,2)="HU",OR(LEN('EVENT DELIVERY'!B169)=6,AND(LEN('EVENT DELIVERY'!B169)=7,MID('EVENT DELIVERY'!B169,4,1)=" ")))</f>
        <v>0</v>
      </c>
      <c r="U164" s="2" t="b">
        <f>AND(LEFT('PROJECT DELIVERY TEAM'!B169,2)="HU",OR(LEN('PROJECT DELIVERY TEAM'!B169)=6,AND(LEN('PROJECT DELIVERY TEAM'!B169)=7,MID('PROJECT DELIVERY TEAM'!B169,4,1)=" ")))</f>
        <v>0</v>
      </c>
      <c r="V164" s="2" t="b">
        <f>AND(LEFT('AUDIENCES &amp; PART... - BY TYPE'!B169,2)="HU",OR(LEN('AUDIENCES &amp; PART... - BY TYPE'!B169)=6,AND(LEN('AUDIENCES &amp; PART... - BY TYPE'!B169)=7,MID('AUDIENCES &amp; PART... - BY TYPE'!B169,4,1)=" ")))</f>
        <v>0</v>
      </c>
      <c r="W164" s="2" t="b">
        <f>AND(LEFT(PARTNERS!B168,2)="HU",OR(LEN(PARTNERS!B168)=6,AND(LEN(PARTNERS!B168)=7,MID(PARTNERS!B168,4,1)=" ")),PARTNERS!E168="New partner")</f>
        <v>0</v>
      </c>
      <c r="X164" s="2" t="b">
        <f>AND(LEFT(PARTNERS!B168,2)="HU",OR(LEN(PARTNERS!B168)=6,AND(LEN(PARTNERS!B168)=7,MID(PARTNERS!B168,4,1)=" ")),PARTNERS!E168="Existing partner")</f>
        <v>0</v>
      </c>
      <c r="Y164" s="2" t="b">
        <f>AND(NOT(AND(LEFT(PARTNERS!B168,2)="HU",OR(LEN(PARTNERS!B168)=6,AND(LEN(PARTNERS!B168)=7,MID(PARTNERS!B168,4,1)=" ")))),PARTNERS!E168="New partner")</f>
        <v>0</v>
      </c>
      <c r="Z164" s="2" t="b">
        <f>AND(NOT(AND(LEFT(PARTNERS!B168,2)="HU",OR(LEN(PARTNERS!B168)=6,AND(LEN(PARTNERS!B168)=7,MID(PARTNERS!B168,4,1)=" ")))),PARTNERS!E168="Existing partner")</f>
        <v>0</v>
      </c>
      <c r="AA164" s="2" t="b">
        <f>AND(PARTNERS!$C168="Hull",PARTNERS!$E168="New partner")</f>
        <v>0</v>
      </c>
      <c r="AB164" s="2" t="b">
        <f>AND(PARTNERS!$C168="East Riding of Yorkshire",PARTNERS!$E168="New partner")</f>
        <v>0</v>
      </c>
      <c r="AC164" s="2" t="b">
        <f>AND(PARTNERS!$C168="Elsewhere in Yorkshire &amp; Humber",PARTNERS!$E168="New partner")</f>
        <v>0</v>
      </c>
      <c r="AD164" s="2" t="b">
        <f>AND(PARTNERS!$C168="Elsewhere in the UK",PARTNERS!$E168="New partner")</f>
        <v>0</v>
      </c>
      <c r="AE164" s="2" t="b">
        <f>AND(PARTNERS!$C168="Outside UK",PARTNERS!$E168="New partner")</f>
        <v>0</v>
      </c>
      <c r="AF164" s="2" t="b">
        <f>AND(PARTNERS!$C168="Hull",PARTNERS!$E168="Existing partner")</f>
        <v>0</v>
      </c>
      <c r="AG164" s="2" t="b">
        <f>AND(PARTNERS!$C168="East Riding of Yorkshire",PARTNERS!$E168="Existing partner")</f>
        <v>0</v>
      </c>
      <c r="AH164" s="2" t="b">
        <f>AND(PARTNERS!$C168="Elsewhere in Yorkshire &amp; Humber",PARTNERS!$E168="Existing partner")</f>
        <v>0</v>
      </c>
      <c r="AI164" s="2" t="b">
        <f>AND(PARTNERS!$C168="Elsewhere in the UK",PARTNERS!$E168="Existing partner")</f>
        <v>0</v>
      </c>
      <c r="AJ164" s="2" t="b">
        <f>AND(PARTNERS!$C168="Outside UK",PARTNERS!$E168="Existing partner")</f>
        <v>0</v>
      </c>
      <c r="AK164" s="2" t="b">
        <f>AND(PARTNERS!$D168="Artistic partner",PARTNERS!$E168="New partner")</f>
        <v>0</v>
      </c>
      <c r="AL164" s="2" t="b">
        <f>AND(PARTNERS!$D168="Heritage partner",PARTNERS!$E168="New partner")</f>
        <v>0</v>
      </c>
      <c r="AM164" s="2" t="b">
        <f>AND(PARTNERS!$D168="Funder",PARTNERS!$E168="New partner")</f>
        <v>0</v>
      </c>
      <c r="AN164" s="2" t="b">
        <f>AND(PARTNERS!$D168="Public Service partner",PARTNERS!$E168="New partner")</f>
        <v>0</v>
      </c>
      <c r="AO164" s="2" t="b">
        <f>AND(PARTNERS!$D168="Voluntary Sector / Charity partner",PARTNERS!$E168="New partner")</f>
        <v>0</v>
      </c>
      <c r="AP164" s="2" t="b">
        <f>AND(PARTNERS!$D168="Education partner",PARTNERS!$E168="New partner")</f>
        <v>0</v>
      </c>
      <c r="AQ164" s="2" t="b">
        <f>AND(PARTNERS!$D168="Other",PARTNERS!$E168="New partner")</f>
        <v>0</v>
      </c>
      <c r="AR164" s="2" t="b">
        <f>AND(PARTNERS!$D168="Artistic partner",PARTNERS!$E168="Existing partner")</f>
        <v>0</v>
      </c>
      <c r="AS164" s="2" t="b">
        <f>AND(PARTNERS!$D168="Heritage partner",PARTNERS!$E168="Existing partner")</f>
        <v>0</v>
      </c>
      <c r="AT164" s="2" t="b">
        <f>AND(PARTNERS!$D168="Funder",PARTNERS!$E168="Existing partner")</f>
        <v>0</v>
      </c>
      <c r="AU164" s="2" t="b">
        <f>AND(PARTNERS!$D168="Public Service partner",PARTNERS!$E168="Existing partner")</f>
        <v>0</v>
      </c>
      <c r="AV164" s="2" t="b">
        <f>AND(PARTNERS!$D168="Voluntary Sector / Charity partner",PARTNERS!$E168="Existing partner")</f>
        <v>0</v>
      </c>
      <c r="AW164" s="2" t="b">
        <f>AND(PARTNERS!$D168="Education partner",PARTNERS!$E168="Existing partner")</f>
        <v>0</v>
      </c>
      <c r="AX164" s="2" t="b">
        <f>AND(PARTNERS!$D168="Other",PARTNERS!$E168="Existing partner")</f>
        <v>0</v>
      </c>
    </row>
    <row r="165" spans="20:50">
      <c r="T165" s="2" t="b">
        <f>AND(LEFT('EVENT DELIVERY'!B170,2)="HU",OR(LEN('EVENT DELIVERY'!B170)=6,AND(LEN('EVENT DELIVERY'!B170)=7,MID('EVENT DELIVERY'!B170,4,1)=" ")))</f>
        <v>0</v>
      </c>
      <c r="U165" s="2" t="b">
        <f>AND(LEFT('PROJECT DELIVERY TEAM'!B170,2)="HU",OR(LEN('PROJECT DELIVERY TEAM'!B170)=6,AND(LEN('PROJECT DELIVERY TEAM'!B170)=7,MID('PROJECT DELIVERY TEAM'!B170,4,1)=" ")))</f>
        <v>0</v>
      </c>
      <c r="V165" s="2" t="b">
        <f>AND(LEFT('AUDIENCES &amp; PART... - BY TYPE'!B170,2)="HU",OR(LEN('AUDIENCES &amp; PART... - BY TYPE'!B170)=6,AND(LEN('AUDIENCES &amp; PART... - BY TYPE'!B170)=7,MID('AUDIENCES &amp; PART... - BY TYPE'!B170,4,1)=" ")))</f>
        <v>0</v>
      </c>
      <c r="W165" s="2" t="b">
        <f>AND(LEFT(PARTNERS!B169,2)="HU",OR(LEN(PARTNERS!B169)=6,AND(LEN(PARTNERS!B169)=7,MID(PARTNERS!B169,4,1)=" ")),PARTNERS!E169="New partner")</f>
        <v>0</v>
      </c>
      <c r="X165" s="2" t="b">
        <f>AND(LEFT(PARTNERS!B169,2)="HU",OR(LEN(PARTNERS!B169)=6,AND(LEN(PARTNERS!B169)=7,MID(PARTNERS!B169,4,1)=" ")),PARTNERS!E169="Existing partner")</f>
        <v>0</v>
      </c>
      <c r="Y165" s="2" t="b">
        <f>AND(NOT(AND(LEFT(PARTNERS!B169,2)="HU",OR(LEN(PARTNERS!B169)=6,AND(LEN(PARTNERS!B169)=7,MID(PARTNERS!B169,4,1)=" ")))),PARTNERS!E169="New partner")</f>
        <v>0</v>
      </c>
      <c r="Z165" s="2" t="b">
        <f>AND(NOT(AND(LEFT(PARTNERS!B169,2)="HU",OR(LEN(PARTNERS!B169)=6,AND(LEN(PARTNERS!B169)=7,MID(PARTNERS!B169,4,1)=" ")))),PARTNERS!E169="Existing partner")</f>
        <v>0</v>
      </c>
      <c r="AA165" s="2" t="b">
        <f>AND(PARTNERS!$C169="Hull",PARTNERS!$E169="New partner")</f>
        <v>0</v>
      </c>
      <c r="AB165" s="2" t="b">
        <f>AND(PARTNERS!$C169="East Riding of Yorkshire",PARTNERS!$E169="New partner")</f>
        <v>0</v>
      </c>
      <c r="AC165" s="2" t="b">
        <f>AND(PARTNERS!$C169="Elsewhere in Yorkshire &amp; Humber",PARTNERS!$E169="New partner")</f>
        <v>0</v>
      </c>
      <c r="AD165" s="2" t="b">
        <f>AND(PARTNERS!$C169="Elsewhere in the UK",PARTNERS!$E169="New partner")</f>
        <v>0</v>
      </c>
      <c r="AE165" s="2" t="b">
        <f>AND(PARTNERS!$C169="Outside UK",PARTNERS!$E169="New partner")</f>
        <v>0</v>
      </c>
      <c r="AF165" s="2" t="b">
        <f>AND(PARTNERS!$C169="Hull",PARTNERS!$E169="Existing partner")</f>
        <v>0</v>
      </c>
      <c r="AG165" s="2" t="b">
        <f>AND(PARTNERS!$C169="East Riding of Yorkshire",PARTNERS!$E169="Existing partner")</f>
        <v>0</v>
      </c>
      <c r="AH165" s="2" t="b">
        <f>AND(PARTNERS!$C169="Elsewhere in Yorkshire &amp; Humber",PARTNERS!$E169="Existing partner")</f>
        <v>0</v>
      </c>
      <c r="AI165" s="2" t="b">
        <f>AND(PARTNERS!$C169="Elsewhere in the UK",PARTNERS!$E169="Existing partner")</f>
        <v>0</v>
      </c>
      <c r="AJ165" s="2" t="b">
        <f>AND(PARTNERS!$C169="Outside UK",PARTNERS!$E169="Existing partner")</f>
        <v>0</v>
      </c>
      <c r="AK165" s="2" t="b">
        <f>AND(PARTNERS!$D169="Artistic partner",PARTNERS!$E169="New partner")</f>
        <v>0</v>
      </c>
      <c r="AL165" s="2" t="b">
        <f>AND(PARTNERS!$D169="Heritage partner",PARTNERS!$E169="New partner")</f>
        <v>0</v>
      </c>
      <c r="AM165" s="2" t="b">
        <f>AND(PARTNERS!$D169="Funder",PARTNERS!$E169="New partner")</f>
        <v>0</v>
      </c>
      <c r="AN165" s="2" t="b">
        <f>AND(PARTNERS!$D169="Public Service partner",PARTNERS!$E169="New partner")</f>
        <v>0</v>
      </c>
      <c r="AO165" s="2" t="b">
        <f>AND(PARTNERS!$D169="Voluntary Sector / Charity partner",PARTNERS!$E169="New partner")</f>
        <v>0</v>
      </c>
      <c r="AP165" s="2" t="b">
        <f>AND(PARTNERS!$D169="Education partner",PARTNERS!$E169="New partner")</f>
        <v>0</v>
      </c>
      <c r="AQ165" s="2" t="b">
        <f>AND(PARTNERS!$D169="Other",PARTNERS!$E169="New partner")</f>
        <v>0</v>
      </c>
      <c r="AR165" s="2" t="b">
        <f>AND(PARTNERS!$D169="Artistic partner",PARTNERS!$E169="Existing partner")</f>
        <v>0</v>
      </c>
      <c r="AS165" s="2" t="b">
        <f>AND(PARTNERS!$D169="Heritage partner",PARTNERS!$E169="Existing partner")</f>
        <v>0</v>
      </c>
      <c r="AT165" s="2" t="b">
        <f>AND(PARTNERS!$D169="Funder",PARTNERS!$E169="Existing partner")</f>
        <v>0</v>
      </c>
      <c r="AU165" s="2" t="b">
        <f>AND(PARTNERS!$D169="Public Service partner",PARTNERS!$E169="Existing partner")</f>
        <v>0</v>
      </c>
      <c r="AV165" s="2" t="b">
        <f>AND(PARTNERS!$D169="Voluntary Sector / Charity partner",PARTNERS!$E169="Existing partner")</f>
        <v>0</v>
      </c>
      <c r="AW165" s="2" t="b">
        <f>AND(PARTNERS!$D169="Education partner",PARTNERS!$E169="Existing partner")</f>
        <v>0</v>
      </c>
      <c r="AX165" s="2" t="b">
        <f>AND(PARTNERS!$D169="Other",PARTNERS!$E169="Existing partner")</f>
        <v>0</v>
      </c>
    </row>
    <row r="166" spans="20:50">
      <c r="T166" s="2" t="b">
        <f>AND(LEFT('EVENT DELIVERY'!B171,2)="HU",OR(LEN('EVENT DELIVERY'!B171)=6,AND(LEN('EVENT DELIVERY'!B171)=7,MID('EVENT DELIVERY'!B171,4,1)=" ")))</f>
        <v>0</v>
      </c>
      <c r="U166" s="2" t="b">
        <f>AND(LEFT('PROJECT DELIVERY TEAM'!B171,2)="HU",OR(LEN('PROJECT DELIVERY TEAM'!B171)=6,AND(LEN('PROJECT DELIVERY TEAM'!B171)=7,MID('PROJECT DELIVERY TEAM'!B171,4,1)=" ")))</f>
        <v>0</v>
      </c>
      <c r="V166" s="2" t="b">
        <f>AND(LEFT('AUDIENCES &amp; PART... - BY TYPE'!B171,2)="HU",OR(LEN('AUDIENCES &amp; PART... - BY TYPE'!B171)=6,AND(LEN('AUDIENCES &amp; PART... - BY TYPE'!B171)=7,MID('AUDIENCES &amp; PART... - BY TYPE'!B171,4,1)=" ")))</f>
        <v>0</v>
      </c>
      <c r="W166" s="2" t="b">
        <f>AND(LEFT(PARTNERS!B170,2)="HU",OR(LEN(PARTNERS!B170)=6,AND(LEN(PARTNERS!B170)=7,MID(PARTNERS!B170,4,1)=" ")),PARTNERS!E170="New partner")</f>
        <v>0</v>
      </c>
      <c r="X166" s="2" t="b">
        <f>AND(LEFT(PARTNERS!B170,2)="HU",OR(LEN(PARTNERS!B170)=6,AND(LEN(PARTNERS!B170)=7,MID(PARTNERS!B170,4,1)=" ")),PARTNERS!E170="Existing partner")</f>
        <v>0</v>
      </c>
      <c r="Y166" s="2" t="b">
        <f>AND(NOT(AND(LEFT(PARTNERS!B170,2)="HU",OR(LEN(PARTNERS!B170)=6,AND(LEN(PARTNERS!B170)=7,MID(PARTNERS!B170,4,1)=" ")))),PARTNERS!E170="New partner")</f>
        <v>0</v>
      </c>
      <c r="Z166" s="2" t="b">
        <f>AND(NOT(AND(LEFT(PARTNERS!B170,2)="HU",OR(LEN(PARTNERS!B170)=6,AND(LEN(PARTNERS!B170)=7,MID(PARTNERS!B170,4,1)=" ")))),PARTNERS!E170="Existing partner")</f>
        <v>0</v>
      </c>
      <c r="AA166" s="2" t="b">
        <f>AND(PARTNERS!$C170="Hull",PARTNERS!$E170="New partner")</f>
        <v>0</v>
      </c>
      <c r="AB166" s="2" t="b">
        <f>AND(PARTNERS!$C170="East Riding of Yorkshire",PARTNERS!$E170="New partner")</f>
        <v>0</v>
      </c>
      <c r="AC166" s="2" t="b">
        <f>AND(PARTNERS!$C170="Elsewhere in Yorkshire &amp; Humber",PARTNERS!$E170="New partner")</f>
        <v>0</v>
      </c>
      <c r="AD166" s="2" t="b">
        <f>AND(PARTNERS!$C170="Elsewhere in the UK",PARTNERS!$E170="New partner")</f>
        <v>0</v>
      </c>
      <c r="AE166" s="2" t="b">
        <f>AND(PARTNERS!$C170="Outside UK",PARTNERS!$E170="New partner")</f>
        <v>0</v>
      </c>
      <c r="AF166" s="2" t="b">
        <f>AND(PARTNERS!$C170="Hull",PARTNERS!$E170="Existing partner")</f>
        <v>0</v>
      </c>
      <c r="AG166" s="2" t="b">
        <f>AND(PARTNERS!$C170="East Riding of Yorkshire",PARTNERS!$E170="Existing partner")</f>
        <v>0</v>
      </c>
      <c r="AH166" s="2" t="b">
        <f>AND(PARTNERS!$C170="Elsewhere in Yorkshire &amp; Humber",PARTNERS!$E170="Existing partner")</f>
        <v>0</v>
      </c>
      <c r="AI166" s="2" t="b">
        <f>AND(PARTNERS!$C170="Elsewhere in the UK",PARTNERS!$E170="Existing partner")</f>
        <v>0</v>
      </c>
      <c r="AJ166" s="2" t="b">
        <f>AND(PARTNERS!$C170="Outside UK",PARTNERS!$E170="Existing partner")</f>
        <v>0</v>
      </c>
      <c r="AK166" s="2" t="b">
        <f>AND(PARTNERS!$D170="Artistic partner",PARTNERS!$E170="New partner")</f>
        <v>0</v>
      </c>
      <c r="AL166" s="2" t="b">
        <f>AND(PARTNERS!$D170="Heritage partner",PARTNERS!$E170="New partner")</f>
        <v>0</v>
      </c>
      <c r="AM166" s="2" t="b">
        <f>AND(PARTNERS!$D170="Funder",PARTNERS!$E170="New partner")</f>
        <v>0</v>
      </c>
      <c r="AN166" s="2" t="b">
        <f>AND(PARTNERS!$D170="Public Service partner",PARTNERS!$E170="New partner")</f>
        <v>0</v>
      </c>
      <c r="AO166" s="2" t="b">
        <f>AND(PARTNERS!$D170="Voluntary Sector / Charity partner",PARTNERS!$E170="New partner")</f>
        <v>0</v>
      </c>
      <c r="AP166" s="2" t="b">
        <f>AND(PARTNERS!$D170="Education partner",PARTNERS!$E170="New partner")</f>
        <v>0</v>
      </c>
      <c r="AQ166" s="2" t="b">
        <f>AND(PARTNERS!$D170="Other",PARTNERS!$E170="New partner")</f>
        <v>0</v>
      </c>
      <c r="AR166" s="2" t="b">
        <f>AND(PARTNERS!$D170="Artistic partner",PARTNERS!$E170="Existing partner")</f>
        <v>0</v>
      </c>
      <c r="AS166" s="2" t="b">
        <f>AND(PARTNERS!$D170="Heritage partner",PARTNERS!$E170="Existing partner")</f>
        <v>0</v>
      </c>
      <c r="AT166" s="2" t="b">
        <f>AND(PARTNERS!$D170="Funder",PARTNERS!$E170="Existing partner")</f>
        <v>0</v>
      </c>
      <c r="AU166" s="2" t="b">
        <f>AND(PARTNERS!$D170="Public Service partner",PARTNERS!$E170="Existing partner")</f>
        <v>0</v>
      </c>
      <c r="AV166" s="2" t="b">
        <f>AND(PARTNERS!$D170="Voluntary Sector / Charity partner",PARTNERS!$E170="Existing partner")</f>
        <v>0</v>
      </c>
      <c r="AW166" s="2" t="b">
        <f>AND(PARTNERS!$D170="Education partner",PARTNERS!$E170="Existing partner")</f>
        <v>0</v>
      </c>
      <c r="AX166" s="2" t="b">
        <f>AND(PARTNERS!$D170="Other",PARTNERS!$E170="Existing partner")</f>
        <v>0</v>
      </c>
    </row>
    <row r="167" spans="20:50">
      <c r="T167" s="2" t="b">
        <f>AND(LEFT('EVENT DELIVERY'!B172,2)="HU",OR(LEN('EVENT DELIVERY'!B172)=6,AND(LEN('EVENT DELIVERY'!B172)=7,MID('EVENT DELIVERY'!B172,4,1)=" ")))</f>
        <v>0</v>
      </c>
      <c r="U167" s="2" t="b">
        <f>AND(LEFT('PROJECT DELIVERY TEAM'!B172,2)="HU",OR(LEN('PROJECT DELIVERY TEAM'!B172)=6,AND(LEN('PROJECT DELIVERY TEAM'!B172)=7,MID('PROJECT DELIVERY TEAM'!B172,4,1)=" ")))</f>
        <v>0</v>
      </c>
      <c r="V167" s="2" t="b">
        <f>AND(LEFT('AUDIENCES &amp; PART... - BY TYPE'!B172,2)="HU",OR(LEN('AUDIENCES &amp; PART... - BY TYPE'!B172)=6,AND(LEN('AUDIENCES &amp; PART... - BY TYPE'!B172)=7,MID('AUDIENCES &amp; PART... - BY TYPE'!B172,4,1)=" ")))</f>
        <v>0</v>
      </c>
      <c r="W167" s="2" t="b">
        <f>AND(LEFT(PARTNERS!B171,2)="HU",OR(LEN(PARTNERS!B171)=6,AND(LEN(PARTNERS!B171)=7,MID(PARTNERS!B171,4,1)=" ")),PARTNERS!E171="New partner")</f>
        <v>0</v>
      </c>
      <c r="X167" s="2" t="b">
        <f>AND(LEFT(PARTNERS!B171,2)="HU",OR(LEN(PARTNERS!B171)=6,AND(LEN(PARTNERS!B171)=7,MID(PARTNERS!B171,4,1)=" ")),PARTNERS!E171="Existing partner")</f>
        <v>0</v>
      </c>
      <c r="Y167" s="2" t="b">
        <f>AND(NOT(AND(LEFT(PARTNERS!B171,2)="HU",OR(LEN(PARTNERS!B171)=6,AND(LEN(PARTNERS!B171)=7,MID(PARTNERS!B171,4,1)=" ")))),PARTNERS!E171="New partner")</f>
        <v>0</v>
      </c>
      <c r="Z167" s="2" t="b">
        <f>AND(NOT(AND(LEFT(PARTNERS!B171,2)="HU",OR(LEN(PARTNERS!B171)=6,AND(LEN(PARTNERS!B171)=7,MID(PARTNERS!B171,4,1)=" ")))),PARTNERS!E171="Existing partner")</f>
        <v>0</v>
      </c>
      <c r="AA167" s="2" t="b">
        <f>AND(PARTNERS!$C171="Hull",PARTNERS!$E171="New partner")</f>
        <v>0</v>
      </c>
      <c r="AB167" s="2" t="b">
        <f>AND(PARTNERS!$C171="East Riding of Yorkshire",PARTNERS!$E171="New partner")</f>
        <v>0</v>
      </c>
      <c r="AC167" s="2" t="b">
        <f>AND(PARTNERS!$C171="Elsewhere in Yorkshire &amp; Humber",PARTNERS!$E171="New partner")</f>
        <v>0</v>
      </c>
      <c r="AD167" s="2" t="b">
        <f>AND(PARTNERS!$C171="Elsewhere in the UK",PARTNERS!$E171="New partner")</f>
        <v>0</v>
      </c>
      <c r="AE167" s="2" t="b">
        <f>AND(PARTNERS!$C171="Outside UK",PARTNERS!$E171="New partner")</f>
        <v>0</v>
      </c>
      <c r="AF167" s="2" t="b">
        <f>AND(PARTNERS!$C171="Hull",PARTNERS!$E171="Existing partner")</f>
        <v>0</v>
      </c>
      <c r="AG167" s="2" t="b">
        <f>AND(PARTNERS!$C171="East Riding of Yorkshire",PARTNERS!$E171="Existing partner")</f>
        <v>0</v>
      </c>
      <c r="AH167" s="2" t="b">
        <f>AND(PARTNERS!$C171="Elsewhere in Yorkshire &amp; Humber",PARTNERS!$E171="Existing partner")</f>
        <v>0</v>
      </c>
      <c r="AI167" s="2" t="b">
        <f>AND(PARTNERS!$C171="Elsewhere in the UK",PARTNERS!$E171="Existing partner")</f>
        <v>0</v>
      </c>
      <c r="AJ167" s="2" t="b">
        <f>AND(PARTNERS!$C171="Outside UK",PARTNERS!$E171="Existing partner")</f>
        <v>0</v>
      </c>
      <c r="AK167" s="2" t="b">
        <f>AND(PARTNERS!$D171="Artistic partner",PARTNERS!$E171="New partner")</f>
        <v>0</v>
      </c>
      <c r="AL167" s="2" t="b">
        <f>AND(PARTNERS!$D171="Heritage partner",PARTNERS!$E171="New partner")</f>
        <v>0</v>
      </c>
      <c r="AM167" s="2" t="b">
        <f>AND(PARTNERS!$D171="Funder",PARTNERS!$E171="New partner")</f>
        <v>0</v>
      </c>
      <c r="AN167" s="2" t="b">
        <f>AND(PARTNERS!$D171="Public Service partner",PARTNERS!$E171="New partner")</f>
        <v>0</v>
      </c>
      <c r="AO167" s="2" t="b">
        <f>AND(PARTNERS!$D171="Voluntary Sector / Charity partner",PARTNERS!$E171="New partner")</f>
        <v>0</v>
      </c>
      <c r="AP167" s="2" t="b">
        <f>AND(PARTNERS!$D171="Education partner",PARTNERS!$E171="New partner")</f>
        <v>0</v>
      </c>
      <c r="AQ167" s="2" t="b">
        <f>AND(PARTNERS!$D171="Other",PARTNERS!$E171="New partner")</f>
        <v>0</v>
      </c>
      <c r="AR167" s="2" t="b">
        <f>AND(PARTNERS!$D171="Artistic partner",PARTNERS!$E171="Existing partner")</f>
        <v>0</v>
      </c>
      <c r="AS167" s="2" t="b">
        <f>AND(PARTNERS!$D171="Heritage partner",PARTNERS!$E171="Existing partner")</f>
        <v>0</v>
      </c>
      <c r="AT167" s="2" t="b">
        <f>AND(PARTNERS!$D171="Funder",PARTNERS!$E171="Existing partner")</f>
        <v>0</v>
      </c>
      <c r="AU167" s="2" t="b">
        <f>AND(PARTNERS!$D171="Public Service partner",PARTNERS!$E171="Existing partner")</f>
        <v>0</v>
      </c>
      <c r="AV167" s="2" t="b">
        <f>AND(PARTNERS!$D171="Voluntary Sector / Charity partner",PARTNERS!$E171="Existing partner")</f>
        <v>0</v>
      </c>
      <c r="AW167" s="2" t="b">
        <f>AND(PARTNERS!$D171="Education partner",PARTNERS!$E171="Existing partner")</f>
        <v>0</v>
      </c>
      <c r="AX167" s="2" t="b">
        <f>AND(PARTNERS!$D171="Other",PARTNERS!$E171="Existing partner")</f>
        <v>0</v>
      </c>
    </row>
    <row r="168" spans="20:50">
      <c r="T168" s="2" t="b">
        <f>AND(LEFT('EVENT DELIVERY'!B173,2)="HU",OR(LEN('EVENT DELIVERY'!B173)=6,AND(LEN('EVENT DELIVERY'!B173)=7,MID('EVENT DELIVERY'!B173,4,1)=" ")))</f>
        <v>0</v>
      </c>
      <c r="U168" s="2" t="b">
        <f>AND(LEFT('PROJECT DELIVERY TEAM'!B173,2)="HU",OR(LEN('PROJECT DELIVERY TEAM'!B173)=6,AND(LEN('PROJECT DELIVERY TEAM'!B173)=7,MID('PROJECT DELIVERY TEAM'!B173,4,1)=" ")))</f>
        <v>0</v>
      </c>
      <c r="V168" s="2" t="b">
        <f>AND(LEFT('AUDIENCES &amp; PART... - BY TYPE'!B173,2)="HU",OR(LEN('AUDIENCES &amp; PART... - BY TYPE'!B173)=6,AND(LEN('AUDIENCES &amp; PART... - BY TYPE'!B173)=7,MID('AUDIENCES &amp; PART... - BY TYPE'!B173,4,1)=" ")))</f>
        <v>0</v>
      </c>
      <c r="W168" s="2" t="b">
        <f>AND(LEFT(PARTNERS!B172,2)="HU",OR(LEN(PARTNERS!B172)=6,AND(LEN(PARTNERS!B172)=7,MID(PARTNERS!B172,4,1)=" ")),PARTNERS!E172="New partner")</f>
        <v>0</v>
      </c>
      <c r="X168" s="2" t="b">
        <f>AND(LEFT(PARTNERS!B172,2)="HU",OR(LEN(PARTNERS!B172)=6,AND(LEN(PARTNERS!B172)=7,MID(PARTNERS!B172,4,1)=" ")),PARTNERS!E172="Existing partner")</f>
        <v>0</v>
      </c>
      <c r="Y168" s="2" t="b">
        <f>AND(NOT(AND(LEFT(PARTNERS!B172,2)="HU",OR(LEN(PARTNERS!B172)=6,AND(LEN(PARTNERS!B172)=7,MID(PARTNERS!B172,4,1)=" ")))),PARTNERS!E172="New partner")</f>
        <v>0</v>
      </c>
      <c r="Z168" s="2" t="b">
        <f>AND(NOT(AND(LEFT(PARTNERS!B172,2)="HU",OR(LEN(PARTNERS!B172)=6,AND(LEN(PARTNERS!B172)=7,MID(PARTNERS!B172,4,1)=" ")))),PARTNERS!E172="Existing partner")</f>
        <v>0</v>
      </c>
      <c r="AA168" s="2" t="b">
        <f>AND(PARTNERS!$C172="Hull",PARTNERS!$E172="New partner")</f>
        <v>0</v>
      </c>
      <c r="AB168" s="2" t="b">
        <f>AND(PARTNERS!$C172="East Riding of Yorkshire",PARTNERS!$E172="New partner")</f>
        <v>0</v>
      </c>
      <c r="AC168" s="2" t="b">
        <f>AND(PARTNERS!$C172="Elsewhere in Yorkshire &amp; Humber",PARTNERS!$E172="New partner")</f>
        <v>0</v>
      </c>
      <c r="AD168" s="2" t="b">
        <f>AND(PARTNERS!$C172="Elsewhere in the UK",PARTNERS!$E172="New partner")</f>
        <v>0</v>
      </c>
      <c r="AE168" s="2" t="b">
        <f>AND(PARTNERS!$C172="Outside UK",PARTNERS!$E172="New partner")</f>
        <v>0</v>
      </c>
      <c r="AF168" s="2" t="b">
        <f>AND(PARTNERS!$C172="Hull",PARTNERS!$E172="Existing partner")</f>
        <v>0</v>
      </c>
      <c r="AG168" s="2" t="b">
        <f>AND(PARTNERS!$C172="East Riding of Yorkshire",PARTNERS!$E172="Existing partner")</f>
        <v>0</v>
      </c>
      <c r="AH168" s="2" t="b">
        <f>AND(PARTNERS!$C172="Elsewhere in Yorkshire &amp; Humber",PARTNERS!$E172="Existing partner")</f>
        <v>0</v>
      </c>
      <c r="AI168" s="2" t="b">
        <f>AND(PARTNERS!$C172="Elsewhere in the UK",PARTNERS!$E172="Existing partner")</f>
        <v>0</v>
      </c>
      <c r="AJ168" s="2" t="b">
        <f>AND(PARTNERS!$C172="Outside UK",PARTNERS!$E172="Existing partner")</f>
        <v>0</v>
      </c>
      <c r="AK168" s="2" t="b">
        <f>AND(PARTNERS!$D172="Artistic partner",PARTNERS!$E172="New partner")</f>
        <v>0</v>
      </c>
      <c r="AL168" s="2" t="b">
        <f>AND(PARTNERS!$D172="Heritage partner",PARTNERS!$E172="New partner")</f>
        <v>0</v>
      </c>
      <c r="AM168" s="2" t="b">
        <f>AND(PARTNERS!$D172="Funder",PARTNERS!$E172="New partner")</f>
        <v>0</v>
      </c>
      <c r="AN168" s="2" t="b">
        <f>AND(PARTNERS!$D172="Public Service partner",PARTNERS!$E172="New partner")</f>
        <v>0</v>
      </c>
      <c r="AO168" s="2" t="b">
        <f>AND(PARTNERS!$D172="Voluntary Sector / Charity partner",PARTNERS!$E172="New partner")</f>
        <v>0</v>
      </c>
      <c r="AP168" s="2" t="b">
        <f>AND(PARTNERS!$D172="Education partner",PARTNERS!$E172="New partner")</f>
        <v>0</v>
      </c>
      <c r="AQ168" s="2" t="b">
        <f>AND(PARTNERS!$D172="Other",PARTNERS!$E172="New partner")</f>
        <v>0</v>
      </c>
      <c r="AR168" s="2" t="b">
        <f>AND(PARTNERS!$D172="Artistic partner",PARTNERS!$E172="Existing partner")</f>
        <v>0</v>
      </c>
      <c r="AS168" s="2" t="b">
        <f>AND(PARTNERS!$D172="Heritage partner",PARTNERS!$E172="Existing partner")</f>
        <v>0</v>
      </c>
      <c r="AT168" s="2" t="b">
        <f>AND(PARTNERS!$D172="Funder",PARTNERS!$E172="Existing partner")</f>
        <v>0</v>
      </c>
      <c r="AU168" s="2" t="b">
        <f>AND(PARTNERS!$D172="Public Service partner",PARTNERS!$E172="Existing partner")</f>
        <v>0</v>
      </c>
      <c r="AV168" s="2" t="b">
        <f>AND(PARTNERS!$D172="Voluntary Sector / Charity partner",PARTNERS!$E172="Existing partner")</f>
        <v>0</v>
      </c>
      <c r="AW168" s="2" t="b">
        <f>AND(PARTNERS!$D172="Education partner",PARTNERS!$E172="Existing partner")</f>
        <v>0</v>
      </c>
      <c r="AX168" s="2" t="b">
        <f>AND(PARTNERS!$D172="Other",PARTNERS!$E172="Existing partner")</f>
        <v>0</v>
      </c>
    </row>
    <row r="169" spans="20:50">
      <c r="T169" s="2" t="b">
        <f>AND(LEFT('EVENT DELIVERY'!B174,2)="HU",OR(LEN('EVENT DELIVERY'!B174)=6,AND(LEN('EVENT DELIVERY'!B174)=7,MID('EVENT DELIVERY'!B174,4,1)=" ")))</f>
        <v>0</v>
      </c>
      <c r="U169" s="2" t="b">
        <f>AND(LEFT('PROJECT DELIVERY TEAM'!B174,2)="HU",OR(LEN('PROJECT DELIVERY TEAM'!B174)=6,AND(LEN('PROJECT DELIVERY TEAM'!B174)=7,MID('PROJECT DELIVERY TEAM'!B174,4,1)=" ")))</f>
        <v>0</v>
      </c>
      <c r="V169" s="2" t="b">
        <f>AND(LEFT('AUDIENCES &amp; PART... - BY TYPE'!B174,2)="HU",OR(LEN('AUDIENCES &amp; PART... - BY TYPE'!B174)=6,AND(LEN('AUDIENCES &amp; PART... - BY TYPE'!B174)=7,MID('AUDIENCES &amp; PART... - BY TYPE'!B174,4,1)=" ")))</f>
        <v>0</v>
      </c>
      <c r="W169" s="2" t="b">
        <f>AND(LEFT(PARTNERS!B173,2)="HU",OR(LEN(PARTNERS!B173)=6,AND(LEN(PARTNERS!B173)=7,MID(PARTNERS!B173,4,1)=" ")),PARTNERS!E173="New partner")</f>
        <v>0</v>
      </c>
      <c r="X169" s="2" t="b">
        <f>AND(LEFT(PARTNERS!B173,2)="HU",OR(LEN(PARTNERS!B173)=6,AND(LEN(PARTNERS!B173)=7,MID(PARTNERS!B173,4,1)=" ")),PARTNERS!E173="Existing partner")</f>
        <v>0</v>
      </c>
      <c r="Y169" s="2" t="b">
        <f>AND(NOT(AND(LEFT(PARTNERS!B173,2)="HU",OR(LEN(PARTNERS!B173)=6,AND(LEN(PARTNERS!B173)=7,MID(PARTNERS!B173,4,1)=" ")))),PARTNERS!E173="New partner")</f>
        <v>0</v>
      </c>
      <c r="Z169" s="2" t="b">
        <f>AND(NOT(AND(LEFT(PARTNERS!B173,2)="HU",OR(LEN(PARTNERS!B173)=6,AND(LEN(PARTNERS!B173)=7,MID(PARTNERS!B173,4,1)=" ")))),PARTNERS!E173="Existing partner")</f>
        <v>0</v>
      </c>
      <c r="AA169" s="2" t="b">
        <f>AND(PARTNERS!$C173="Hull",PARTNERS!$E173="New partner")</f>
        <v>0</v>
      </c>
      <c r="AB169" s="2" t="b">
        <f>AND(PARTNERS!$C173="East Riding of Yorkshire",PARTNERS!$E173="New partner")</f>
        <v>0</v>
      </c>
      <c r="AC169" s="2" t="b">
        <f>AND(PARTNERS!$C173="Elsewhere in Yorkshire &amp; Humber",PARTNERS!$E173="New partner")</f>
        <v>0</v>
      </c>
      <c r="AD169" s="2" t="b">
        <f>AND(PARTNERS!$C173="Elsewhere in the UK",PARTNERS!$E173="New partner")</f>
        <v>0</v>
      </c>
      <c r="AE169" s="2" t="b">
        <f>AND(PARTNERS!$C173="Outside UK",PARTNERS!$E173="New partner")</f>
        <v>0</v>
      </c>
      <c r="AF169" s="2" t="b">
        <f>AND(PARTNERS!$C173="Hull",PARTNERS!$E173="Existing partner")</f>
        <v>0</v>
      </c>
      <c r="AG169" s="2" t="b">
        <f>AND(PARTNERS!$C173="East Riding of Yorkshire",PARTNERS!$E173="Existing partner")</f>
        <v>0</v>
      </c>
      <c r="AH169" s="2" t="b">
        <f>AND(PARTNERS!$C173="Elsewhere in Yorkshire &amp; Humber",PARTNERS!$E173="Existing partner")</f>
        <v>0</v>
      </c>
      <c r="AI169" s="2" t="b">
        <f>AND(PARTNERS!$C173="Elsewhere in the UK",PARTNERS!$E173="Existing partner")</f>
        <v>0</v>
      </c>
      <c r="AJ169" s="2" t="b">
        <f>AND(PARTNERS!$C173="Outside UK",PARTNERS!$E173="Existing partner")</f>
        <v>0</v>
      </c>
      <c r="AK169" s="2" t="b">
        <f>AND(PARTNERS!$D173="Artistic partner",PARTNERS!$E173="New partner")</f>
        <v>0</v>
      </c>
      <c r="AL169" s="2" t="b">
        <f>AND(PARTNERS!$D173="Heritage partner",PARTNERS!$E173="New partner")</f>
        <v>0</v>
      </c>
      <c r="AM169" s="2" t="b">
        <f>AND(PARTNERS!$D173="Funder",PARTNERS!$E173="New partner")</f>
        <v>0</v>
      </c>
      <c r="AN169" s="2" t="b">
        <f>AND(PARTNERS!$D173="Public Service partner",PARTNERS!$E173="New partner")</f>
        <v>0</v>
      </c>
      <c r="AO169" s="2" t="b">
        <f>AND(PARTNERS!$D173="Voluntary Sector / Charity partner",PARTNERS!$E173="New partner")</f>
        <v>0</v>
      </c>
      <c r="AP169" s="2" t="b">
        <f>AND(PARTNERS!$D173="Education partner",PARTNERS!$E173="New partner")</f>
        <v>0</v>
      </c>
      <c r="AQ169" s="2" t="b">
        <f>AND(PARTNERS!$D173="Other",PARTNERS!$E173="New partner")</f>
        <v>0</v>
      </c>
      <c r="AR169" s="2" t="b">
        <f>AND(PARTNERS!$D173="Artistic partner",PARTNERS!$E173="Existing partner")</f>
        <v>0</v>
      </c>
      <c r="AS169" s="2" t="b">
        <f>AND(PARTNERS!$D173="Heritage partner",PARTNERS!$E173="Existing partner")</f>
        <v>0</v>
      </c>
      <c r="AT169" s="2" t="b">
        <f>AND(PARTNERS!$D173="Funder",PARTNERS!$E173="Existing partner")</f>
        <v>0</v>
      </c>
      <c r="AU169" s="2" t="b">
        <f>AND(PARTNERS!$D173="Public Service partner",PARTNERS!$E173="Existing partner")</f>
        <v>0</v>
      </c>
      <c r="AV169" s="2" t="b">
        <f>AND(PARTNERS!$D173="Voluntary Sector / Charity partner",PARTNERS!$E173="Existing partner")</f>
        <v>0</v>
      </c>
      <c r="AW169" s="2" t="b">
        <f>AND(PARTNERS!$D173="Education partner",PARTNERS!$E173="Existing partner")</f>
        <v>0</v>
      </c>
      <c r="AX169" s="2" t="b">
        <f>AND(PARTNERS!$D173="Other",PARTNERS!$E173="Existing partner")</f>
        <v>0</v>
      </c>
    </row>
    <row r="170" spans="20:50">
      <c r="T170" s="2" t="b">
        <f>AND(LEFT('EVENT DELIVERY'!B175,2)="HU",OR(LEN('EVENT DELIVERY'!B175)=6,AND(LEN('EVENT DELIVERY'!B175)=7,MID('EVENT DELIVERY'!B175,4,1)=" ")))</f>
        <v>0</v>
      </c>
      <c r="U170" s="2" t="b">
        <f>AND(LEFT('PROJECT DELIVERY TEAM'!B175,2)="HU",OR(LEN('PROJECT DELIVERY TEAM'!B175)=6,AND(LEN('PROJECT DELIVERY TEAM'!B175)=7,MID('PROJECT DELIVERY TEAM'!B175,4,1)=" ")))</f>
        <v>0</v>
      </c>
      <c r="V170" s="2" t="b">
        <f>AND(LEFT('AUDIENCES &amp; PART... - BY TYPE'!B175,2)="HU",OR(LEN('AUDIENCES &amp; PART... - BY TYPE'!B175)=6,AND(LEN('AUDIENCES &amp; PART... - BY TYPE'!B175)=7,MID('AUDIENCES &amp; PART... - BY TYPE'!B175,4,1)=" ")))</f>
        <v>0</v>
      </c>
      <c r="W170" s="2" t="b">
        <f>AND(LEFT(PARTNERS!B174,2)="HU",OR(LEN(PARTNERS!B174)=6,AND(LEN(PARTNERS!B174)=7,MID(PARTNERS!B174,4,1)=" ")),PARTNERS!E174="New partner")</f>
        <v>0</v>
      </c>
      <c r="X170" s="2" t="b">
        <f>AND(LEFT(PARTNERS!B174,2)="HU",OR(LEN(PARTNERS!B174)=6,AND(LEN(PARTNERS!B174)=7,MID(PARTNERS!B174,4,1)=" ")),PARTNERS!E174="Existing partner")</f>
        <v>0</v>
      </c>
      <c r="Y170" s="2" t="b">
        <f>AND(NOT(AND(LEFT(PARTNERS!B174,2)="HU",OR(LEN(PARTNERS!B174)=6,AND(LEN(PARTNERS!B174)=7,MID(PARTNERS!B174,4,1)=" ")))),PARTNERS!E174="New partner")</f>
        <v>0</v>
      </c>
      <c r="Z170" s="2" t="b">
        <f>AND(NOT(AND(LEFT(PARTNERS!B174,2)="HU",OR(LEN(PARTNERS!B174)=6,AND(LEN(PARTNERS!B174)=7,MID(PARTNERS!B174,4,1)=" ")))),PARTNERS!E174="Existing partner")</f>
        <v>0</v>
      </c>
      <c r="AA170" s="2" t="b">
        <f>AND(PARTNERS!$C174="Hull",PARTNERS!$E174="New partner")</f>
        <v>0</v>
      </c>
      <c r="AB170" s="2" t="b">
        <f>AND(PARTNERS!$C174="East Riding of Yorkshire",PARTNERS!$E174="New partner")</f>
        <v>0</v>
      </c>
      <c r="AC170" s="2" t="b">
        <f>AND(PARTNERS!$C174="Elsewhere in Yorkshire &amp; Humber",PARTNERS!$E174="New partner")</f>
        <v>0</v>
      </c>
      <c r="AD170" s="2" t="b">
        <f>AND(PARTNERS!$C174="Elsewhere in the UK",PARTNERS!$E174="New partner")</f>
        <v>0</v>
      </c>
      <c r="AE170" s="2" t="b">
        <f>AND(PARTNERS!$C174="Outside UK",PARTNERS!$E174="New partner")</f>
        <v>0</v>
      </c>
      <c r="AF170" s="2" t="b">
        <f>AND(PARTNERS!$C174="Hull",PARTNERS!$E174="Existing partner")</f>
        <v>0</v>
      </c>
      <c r="AG170" s="2" t="b">
        <f>AND(PARTNERS!$C174="East Riding of Yorkshire",PARTNERS!$E174="Existing partner")</f>
        <v>0</v>
      </c>
      <c r="AH170" s="2" t="b">
        <f>AND(PARTNERS!$C174="Elsewhere in Yorkshire &amp; Humber",PARTNERS!$E174="Existing partner")</f>
        <v>0</v>
      </c>
      <c r="AI170" s="2" t="b">
        <f>AND(PARTNERS!$C174="Elsewhere in the UK",PARTNERS!$E174="Existing partner")</f>
        <v>0</v>
      </c>
      <c r="AJ170" s="2" t="b">
        <f>AND(PARTNERS!$C174="Outside UK",PARTNERS!$E174="Existing partner")</f>
        <v>0</v>
      </c>
      <c r="AK170" s="2" t="b">
        <f>AND(PARTNERS!$D174="Artistic partner",PARTNERS!$E174="New partner")</f>
        <v>0</v>
      </c>
      <c r="AL170" s="2" t="b">
        <f>AND(PARTNERS!$D174="Heritage partner",PARTNERS!$E174="New partner")</f>
        <v>0</v>
      </c>
      <c r="AM170" s="2" t="b">
        <f>AND(PARTNERS!$D174="Funder",PARTNERS!$E174="New partner")</f>
        <v>0</v>
      </c>
      <c r="AN170" s="2" t="b">
        <f>AND(PARTNERS!$D174="Public Service partner",PARTNERS!$E174="New partner")</f>
        <v>0</v>
      </c>
      <c r="AO170" s="2" t="b">
        <f>AND(PARTNERS!$D174="Voluntary Sector / Charity partner",PARTNERS!$E174="New partner")</f>
        <v>0</v>
      </c>
      <c r="AP170" s="2" t="b">
        <f>AND(PARTNERS!$D174="Education partner",PARTNERS!$E174="New partner")</f>
        <v>0</v>
      </c>
      <c r="AQ170" s="2" t="b">
        <f>AND(PARTNERS!$D174="Other",PARTNERS!$E174="New partner")</f>
        <v>0</v>
      </c>
      <c r="AR170" s="2" t="b">
        <f>AND(PARTNERS!$D174="Artistic partner",PARTNERS!$E174="Existing partner")</f>
        <v>0</v>
      </c>
      <c r="AS170" s="2" t="b">
        <f>AND(PARTNERS!$D174="Heritage partner",PARTNERS!$E174="Existing partner")</f>
        <v>0</v>
      </c>
      <c r="AT170" s="2" t="b">
        <f>AND(PARTNERS!$D174="Funder",PARTNERS!$E174="Existing partner")</f>
        <v>0</v>
      </c>
      <c r="AU170" s="2" t="b">
        <f>AND(PARTNERS!$D174="Public Service partner",PARTNERS!$E174="Existing partner")</f>
        <v>0</v>
      </c>
      <c r="AV170" s="2" t="b">
        <f>AND(PARTNERS!$D174="Voluntary Sector / Charity partner",PARTNERS!$E174="Existing partner")</f>
        <v>0</v>
      </c>
      <c r="AW170" s="2" t="b">
        <f>AND(PARTNERS!$D174="Education partner",PARTNERS!$E174="Existing partner")</f>
        <v>0</v>
      </c>
      <c r="AX170" s="2" t="b">
        <f>AND(PARTNERS!$D174="Other",PARTNERS!$E174="Existing partner")</f>
        <v>0</v>
      </c>
    </row>
    <row r="171" spans="20:50">
      <c r="T171" s="2" t="b">
        <f>AND(LEFT('EVENT DELIVERY'!B176,2)="HU",OR(LEN('EVENT DELIVERY'!B176)=6,AND(LEN('EVENT DELIVERY'!B176)=7,MID('EVENT DELIVERY'!B176,4,1)=" ")))</f>
        <v>0</v>
      </c>
      <c r="U171" s="2" t="b">
        <f>AND(LEFT('PROJECT DELIVERY TEAM'!B176,2)="HU",OR(LEN('PROJECT DELIVERY TEAM'!B176)=6,AND(LEN('PROJECT DELIVERY TEAM'!B176)=7,MID('PROJECT DELIVERY TEAM'!B176,4,1)=" ")))</f>
        <v>0</v>
      </c>
      <c r="V171" s="2" t="b">
        <f>AND(LEFT('AUDIENCES &amp; PART... - BY TYPE'!B176,2)="HU",OR(LEN('AUDIENCES &amp; PART... - BY TYPE'!B176)=6,AND(LEN('AUDIENCES &amp; PART... - BY TYPE'!B176)=7,MID('AUDIENCES &amp; PART... - BY TYPE'!B176,4,1)=" ")))</f>
        <v>0</v>
      </c>
      <c r="W171" s="2" t="b">
        <f>AND(LEFT(PARTNERS!B175,2)="HU",OR(LEN(PARTNERS!B175)=6,AND(LEN(PARTNERS!B175)=7,MID(PARTNERS!B175,4,1)=" ")),PARTNERS!E175="New partner")</f>
        <v>0</v>
      </c>
      <c r="X171" s="2" t="b">
        <f>AND(LEFT(PARTNERS!B175,2)="HU",OR(LEN(PARTNERS!B175)=6,AND(LEN(PARTNERS!B175)=7,MID(PARTNERS!B175,4,1)=" ")),PARTNERS!E175="Existing partner")</f>
        <v>0</v>
      </c>
      <c r="Y171" s="2" t="b">
        <f>AND(NOT(AND(LEFT(PARTNERS!B175,2)="HU",OR(LEN(PARTNERS!B175)=6,AND(LEN(PARTNERS!B175)=7,MID(PARTNERS!B175,4,1)=" ")))),PARTNERS!E175="New partner")</f>
        <v>0</v>
      </c>
      <c r="Z171" s="2" t="b">
        <f>AND(NOT(AND(LEFT(PARTNERS!B175,2)="HU",OR(LEN(PARTNERS!B175)=6,AND(LEN(PARTNERS!B175)=7,MID(PARTNERS!B175,4,1)=" ")))),PARTNERS!E175="Existing partner")</f>
        <v>0</v>
      </c>
      <c r="AA171" s="2" t="b">
        <f>AND(PARTNERS!$C175="Hull",PARTNERS!$E175="New partner")</f>
        <v>0</v>
      </c>
      <c r="AB171" s="2" t="b">
        <f>AND(PARTNERS!$C175="East Riding of Yorkshire",PARTNERS!$E175="New partner")</f>
        <v>0</v>
      </c>
      <c r="AC171" s="2" t="b">
        <f>AND(PARTNERS!$C175="Elsewhere in Yorkshire &amp; Humber",PARTNERS!$E175="New partner")</f>
        <v>0</v>
      </c>
      <c r="AD171" s="2" t="b">
        <f>AND(PARTNERS!$C175="Elsewhere in the UK",PARTNERS!$E175="New partner")</f>
        <v>0</v>
      </c>
      <c r="AE171" s="2" t="b">
        <f>AND(PARTNERS!$C175="Outside UK",PARTNERS!$E175="New partner")</f>
        <v>0</v>
      </c>
      <c r="AF171" s="2" t="b">
        <f>AND(PARTNERS!$C175="Hull",PARTNERS!$E175="Existing partner")</f>
        <v>0</v>
      </c>
      <c r="AG171" s="2" t="b">
        <f>AND(PARTNERS!$C175="East Riding of Yorkshire",PARTNERS!$E175="Existing partner")</f>
        <v>0</v>
      </c>
      <c r="AH171" s="2" t="b">
        <f>AND(PARTNERS!$C175="Elsewhere in Yorkshire &amp; Humber",PARTNERS!$E175="Existing partner")</f>
        <v>0</v>
      </c>
      <c r="AI171" s="2" t="b">
        <f>AND(PARTNERS!$C175="Elsewhere in the UK",PARTNERS!$E175="Existing partner")</f>
        <v>0</v>
      </c>
      <c r="AJ171" s="2" t="b">
        <f>AND(PARTNERS!$C175="Outside UK",PARTNERS!$E175="Existing partner")</f>
        <v>0</v>
      </c>
      <c r="AK171" s="2" t="b">
        <f>AND(PARTNERS!$D175="Artistic partner",PARTNERS!$E175="New partner")</f>
        <v>0</v>
      </c>
      <c r="AL171" s="2" t="b">
        <f>AND(PARTNERS!$D175="Heritage partner",PARTNERS!$E175="New partner")</f>
        <v>0</v>
      </c>
      <c r="AM171" s="2" t="b">
        <f>AND(PARTNERS!$D175="Funder",PARTNERS!$E175="New partner")</f>
        <v>0</v>
      </c>
      <c r="AN171" s="2" t="b">
        <f>AND(PARTNERS!$D175="Public Service partner",PARTNERS!$E175="New partner")</f>
        <v>0</v>
      </c>
      <c r="AO171" s="2" t="b">
        <f>AND(PARTNERS!$D175="Voluntary Sector / Charity partner",PARTNERS!$E175="New partner")</f>
        <v>0</v>
      </c>
      <c r="AP171" s="2" t="b">
        <f>AND(PARTNERS!$D175="Education partner",PARTNERS!$E175="New partner")</f>
        <v>0</v>
      </c>
      <c r="AQ171" s="2" t="b">
        <f>AND(PARTNERS!$D175="Other",PARTNERS!$E175="New partner")</f>
        <v>0</v>
      </c>
      <c r="AR171" s="2" t="b">
        <f>AND(PARTNERS!$D175="Artistic partner",PARTNERS!$E175="Existing partner")</f>
        <v>0</v>
      </c>
      <c r="AS171" s="2" t="b">
        <f>AND(PARTNERS!$D175="Heritage partner",PARTNERS!$E175="Existing partner")</f>
        <v>0</v>
      </c>
      <c r="AT171" s="2" t="b">
        <f>AND(PARTNERS!$D175="Funder",PARTNERS!$E175="Existing partner")</f>
        <v>0</v>
      </c>
      <c r="AU171" s="2" t="b">
        <f>AND(PARTNERS!$D175="Public Service partner",PARTNERS!$E175="Existing partner")</f>
        <v>0</v>
      </c>
      <c r="AV171" s="2" t="b">
        <f>AND(PARTNERS!$D175="Voluntary Sector / Charity partner",PARTNERS!$E175="Existing partner")</f>
        <v>0</v>
      </c>
      <c r="AW171" s="2" t="b">
        <f>AND(PARTNERS!$D175="Education partner",PARTNERS!$E175="Existing partner")</f>
        <v>0</v>
      </c>
      <c r="AX171" s="2" t="b">
        <f>AND(PARTNERS!$D175="Other",PARTNERS!$E175="Existing partner")</f>
        <v>0</v>
      </c>
    </row>
    <row r="172" spans="20:50">
      <c r="T172" s="2" t="b">
        <f>AND(LEFT('EVENT DELIVERY'!B177,2)="HU",OR(LEN('EVENT DELIVERY'!B177)=6,AND(LEN('EVENT DELIVERY'!B177)=7,MID('EVENT DELIVERY'!B177,4,1)=" ")))</f>
        <v>0</v>
      </c>
      <c r="U172" s="2" t="b">
        <f>AND(LEFT('PROJECT DELIVERY TEAM'!B177,2)="HU",OR(LEN('PROJECT DELIVERY TEAM'!B177)=6,AND(LEN('PROJECT DELIVERY TEAM'!B177)=7,MID('PROJECT DELIVERY TEAM'!B177,4,1)=" ")))</f>
        <v>0</v>
      </c>
      <c r="V172" s="2" t="b">
        <f>AND(LEFT('AUDIENCES &amp; PART... - BY TYPE'!B177,2)="HU",OR(LEN('AUDIENCES &amp; PART... - BY TYPE'!B177)=6,AND(LEN('AUDIENCES &amp; PART... - BY TYPE'!B177)=7,MID('AUDIENCES &amp; PART... - BY TYPE'!B177,4,1)=" ")))</f>
        <v>0</v>
      </c>
      <c r="W172" s="2" t="b">
        <f>AND(LEFT(PARTNERS!B176,2)="HU",OR(LEN(PARTNERS!B176)=6,AND(LEN(PARTNERS!B176)=7,MID(PARTNERS!B176,4,1)=" ")),PARTNERS!E176="New partner")</f>
        <v>0</v>
      </c>
      <c r="X172" s="2" t="b">
        <f>AND(LEFT(PARTNERS!B176,2)="HU",OR(LEN(PARTNERS!B176)=6,AND(LEN(PARTNERS!B176)=7,MID(PARTNERS!B176,4,1)=" ")),PARTNERS!E176="Existing partner")</f>
        <v>0</v>
      </c>
      <c r="Y172" s="2" t="b">
        <f>AND(NOT(AND(LEFT(PARTNERS!B176,2)="HU",OR(LEN(PARTNERS!B176)=6,AND(LEN(PARTNERS!B176)=7,MID(PARTNERS!B176,4,1)=" ")))),PARTNERS!E176="New partner")</f>
        <v>0</v>
      </c>
      <c r="Z172" s="2" t="b">
        <f>AND(NOT(AND(LEFT(PARTNERS!B176,2)="HU",OR(LEN(PARTNERS!B176)=6,AND(LEN(PARTNERS!B176)=7,MID(PARTNERS!B176,4,1)=" ")))),PARTNERS!E176="Existing partner")</f>
        <v>0</v>
      </c>
      <c r="AA172" s="2" t="b">
        <f>AND(PARTNERS!$C176="Hull",PARTNERS!$E176="New partner")</f>
        <v>0</v>
      </c>
      <c r="AB172" s="2" t="b">
        <f>AND(PARTNERS!$C176="East Riding of Yorkshire",PARTNERS!$E176="New partner")</f>
        <v>0</v>
      </c>
      <c r="AC172" s="2" t="b">
        <f>AND(PARTNERS!$C176="Elsewhere in Yorkshire &amp; Humber",PARTNERS!$E176="New partner")</f>
        <v>0</v>
      </c>
      <c r="AD172" s="2" t="b">
        <f>AND(PARTNERS!$C176="Elsewhere in the UK",PARTNERS!$E176="New partner")</f>
        <v>0</v>
      </c>
      <c r="AE172" s="2" t="b">
        <f>AND(PARTNERS!$C176="Outside UK",PARTNERS!$E176="New partner")</f>
        <v>0</v>
      </c>
      <c r="AF172" s="2" t="b">
        <f>AND(PARTNERS!$C176="Hull",PARTNERS!$E176="Existing partner")</f>
        <v>0</v>
      </c>
      <c r="AG172" s="2" t="b">
        <f>AND(PARTNERS!$C176="East Riding of Yorkshire",PARTNERS!$E176="Existing partner")</f>
        <v>0</v>
      </c>
      <c r="AH172" s="2" t="b">
        <f>AND(PARTNERS!$C176="Elsewhere in Yorkshire &amp; Humber",PARTNERS!$E176="Existing partner")</f>
        <v>0</v>
      </c>
      <c r="AI172" s="2" t="b">
        <f>AND(PARTNERS!$C176="Elsewhere in the UK",PARTNERS!$E176="Existing partner")</f>
        <v>0</v>
      </c>
      <c r="AJ172" s="2" t="b">
        <f>AND(PARTNERS!$C176="Outside UK",PARTNERS!$E176="Existing partner")</f>
        <v>0</v>
      </c>
      <c r="AK172" s="2" t="b">
        <f>AND(PARTNERS!$D176="Artistic partner",PARTNERS!$E176="New partner")</f>
        <v>0</v>
      </c>
      <c r="AL172" s="2" t="b">
        <f>AND(PARTNERS!$D176="Heritage partner",PARTNERS!$E176="New partner")</f>
        <v>0</v>
      </c>
      <c r="AM172" s="2" t="b">
        <f>AND(PARTNERS!$D176="Funder",PARTNERS!$E176="New partner")</f>
        <v>0</v>
      </c>
      <c r="AN172" s="2" t="b">
        <f>AND(PARTNERS!$D176="Public Service partner",PARTNERS!$E176="New partner")</f>
        <v>0</v>
      </c>
      <c r="AO172" s="2" t="b">
        <f>AND(PARTNERS!$D176="Voluntary Sector / Charity partner",PARTNERS!$E176="New partner")</f>
        <v>0</v>
      </c>
      <c r="AP172" s="2" t="b">
        <f>AND(PARTNERS!$D176="Education partner",PARTNERS!$E176="New partner")</f>
        <v>0</v>
      </c>
      <c r="AQ172" s="2" t="b">
        <f>AND(PARTNERS!$D176="Other",PARTNERS!$E176="New partner")</f>
        <v>0</v>
      </c>
      <c r="AR172" s="2" t="b">
        <f>AND(PARTNERS!$D176="Artistic partner",PARTNERS!$E176="Existing partner")</f>
        <v>0</v>
      </c>
      <c r="AS172" s="2" t="b">
        <f>AND(PARTNERS!$D176="Heritage partner",PARTNERS!$E176="Existing partner")</f>
        <v>0</v>
      </c>
      <c r="AT172" s="2" t="b">
        <f>AND(PARTNERS!$D176="Funder",PARTNERS!$E176="Existing partner")</f>
        <v>0</v>
      </c>
      <c r="AU172" s="2" t="b">
        <f>AND(PARTNERS!$D176="Public Service partner",PARTNERS!$E176="Existing partner")</f>
        <v>0</v>
      </c>
      <c r="AV172" s="2" t="b">
        <f>AND(PARTNERS!$D176="Voluntary Sector / Charity partner",PARTNERS!$E176="Existing partner")</f>
        <v>0</v>
      </c>
      <c r="AW172" s="2" t="b">
        <f>AND(PARTNERS!$D176="Education partner",PARTNERS!$E176="Existing partner")</f>
        <v>0</v>
      </c>
      <c r="AX172" s="2" t="b">
        <f>AND(PARTNERS!$D176="Other",PARTNERS!$E176="Existing partner")</f>
        <v>0</v>
      </c>
    </row>
    <row r="173" spans="20:50">
      <c r="T173" s="2" t="b">
        <f>AND(LEFT('EVENT DELIVERY'!B178,2)="HU",OR(LEN('EVENT DELIVERY'!B178)=6,AND(LEN('EVENT DELIVERY'!B178)=7,MID('EVENT DELIVERY'!B178,4,1)=" ")))</f>
        <v>0</v>
      </c>
      <c r="U173" s="2" t="b">
        <f>AND(LEFT('PROJECT DELIVERY TEAM'!B178,2)="HU",OR(LEN('PROJECT DELIVERY TEAM'!B178)=6,AND(LEN('PROJECT DELIVERY TEAM'!B178)=7,MID('PROJECT DELIVERY TEAM'!B178,4,1)=" ")))</f>
        <v>0</v>
      </c>
      <c r="V173" s="2" t="b">
        <f>AND(LEFT('AUDIENCES &amp; PART... - BY TYPE'!B178,2)="HU",OR(LEN('AUDIENCES &amp; PART... - BY TYPE'!B178)=6,AND(LEN('AUDIENCES &amp; PART... - BY TYPE'!B178)=7,MID('AUDIENCES &amp; PART... - BY TYPE'!B178,4,1)=" ")))</f>
        <v>0</v>
      </c>
      <c r="W173" s="2" t="b">
        <f>AND(LEFT(PARTNERS!B177,2)="HU",OR(LEN(PARTNERS!B177)=6,AND(LEN(PARTNERS!B177)=7,MID(PARTNERS!B177,4,1)=" ")),PARTNERS!E177="New partner")</f>
        <v>0</v>
      </c>
      <c r="X173" s="2" t="b">
        <f>AND(LEFT(PARTNERS!B177,2)="HU",OR(LEN(PARTNERS!B177)=6,AND(LEN(PARTNERS!B177)=7,MID(PARTNERS!B177,4,1)=" ")),PARTNERS!E177="Existing partner")</f>
        <v>0</v>
      </c>
      <c r="Y173" s="2" t="b">
        <f>AND(NOT(AND(LEFT(PARTNERS!B177,2)="HU",OR(LEN(PARTNERS!B177)=6,AND(LEN(PARTNERS!B177)=7,MID(PARTNERS!B177,4,1)=" ")))),PARTNERS!E177="New partner")</f>
        <v>0</v>
      </c>
      <c r="Z173" s="2" t="b">
        <f>AND(NOT(AND(LEFT(PARTNERS!B177,2)="HU",OR(LEN(PARTNERS!B177)=6,AND(LEN(PARTNERS!B177)=7,MID(PARTNERS!B177,4,1)=" ")))),PARTNERS!E177="Existing partner")</f>
        <v>0</v>
      </c>
      <c r="AA173" s="2" t="b">
        <f>AND(PARTNERS!$C177="Hull",PARTNERS!$E177="New partner")</f>
        <v>0</v>
      </c>
      <c r="AB173" s="2" t="b">
        <f>AND(PARTNERS!$C177="East Riding of Yorkshire",PARTNERS!$E177="New partner")</f>
        <v>0</v>
      </c>
      <c r="AC173" s="2" t="b">
        <f>AND(PARTNERS!$C177="Elsewhere in Yorkshire &amp; Humber",PARTNERS!$E177="New partner")</f>
        <v>0</v>
      </c>
      <c r="AD173" s="2" t="b">
        <f>AND(PARTNERS!$C177="Elsewhere in the UK",PARTNERS!$E177="New partner")</f>
        <v>0</v>
      </c>
      <c r="AE173" s="2" t="b">
        <f>AND(PARTNERS!$C177="Outside UK",PARTNERS!$E177="New partner")</f>
        <v>0</v>
      </c>
      <c r="AF173" s="2" t="b">
        <f>AND(PARTNERS!$C177="Hull",PARTNERS!$E177="Existing partner")</f>
        <v>0</v>
      </c>
      <c r="AG173" s="2" t="b">
        <f>AND(PARTNERS!$C177="East Riding of Yorkshire",PARTNERS!$E177="Existing partner")</f>
        <v>0</v>
      </c>
      <c r="AH173" s="2" t="b">
        <f>AND(PARTNERS!$C177="Elsewhere in Yorkshire &amp; Humber",PARTNERS!$E177="Existing partner")</f>
        <v>0</v>
      </c>
      <c r="AI173" s="2" t="b">
        <f>AND(PARTNERS!$C177="Elsewhere in the UK",PARTNERS!$E177="Existing partner")</f>
        <v>0</v>
      </c>
      <c r="AJ173" s="2" t="b">
        <f>AND(PARTNERS!$C177="Outside UK",PARTNERS!$E177="Existing partner")</f>
        <v>0</v>
      </c>
      <c r="AK173" s="2" t="b">
        <f>AND(PARTNERS!$D177="Artistic partner",PARTNERS!$E177="New partner")</f>
        <v>0</v>
      </c>
      <c r="AL173" s="2" t="b">
        <f>AND(PARTNERS!$D177="Heritage partner",PARTNERS!$E177="New partner")</f>
        <v>0</v>
      </c>
      <c r="AM173" s="2" t="b">
        <f>AND(PARTNERS!$D177="Funder",PARTNERS!$E177="New partner")</f>
        <v>0</v>
      </c>
      <c r="AN173" s="2" t="b">
        <f>AND(PARTNERS!$D177="Public Service partner",PARTNERS!$E177="New partner")</f>
        <v>0</v>
      </c>
      <c r="AO173" s="2" t="b">
        <f>AND(PARTNERS!$D177="Voluntary Sector / Charity partner",PARTNERS!$E177="New partner")</f>
        <v>0</v>
      </c>
      <c r="AP173" s="2" t="b">
        <f>AND(PARTNERS!$D177="Education partner",PARTNERS!$E177="New partner")</f>
        <v>0</v>
      </c>
      <c r="AQ173" s="2" t="b">
        <f>AND(PARTNERS!$D177="Other",PARTNERS!$E177="New partner")</f>
        <v>0</v>
      </c>
      <c r="AR173" s="2" t="b">
        <f>AND(PARTNERS!$D177="Artistic partner",PARTNERS!$E177="Existing partner")</f>
        <v>0</v>
      </c>
      <c r="AS173" s="2" t="b">
        <f>AND(PARTNERS!$D177="Heritage partner",PARTNERS!$E177="Existing partner")</f>
        <v>0</v>
      </c>
      <c r="AT173" s="2" t="b">
        <f>AND(PARTNERS!$D177="Funder",PARTNERS!$E177="Existing partner")</f>
        <v>0</v>
      </c>
      <c r="AU173" s="2" t="b">
        <f>AND(PARTNERS!$D177="Public Service partner",PARTNERS!$E177="Existing partner")</f>
        <v>0</v>
      </c>
      <c r="AV173" s="2" t="b">
        <f>AND(PARTNERS!$D177="Voluntary Sector / Charity partner",PARTNERS!$E177="Existing partner")</f>
        <v>0</v>
      </c>
      <c r="AW173" s="2" t="b">
        <f>AND(PARTNERS!$D177="Education partner",PARTNERS!$E177="Existing partner")</f>
        <v>0</v>
      </c>
      <c r="AX173" s="2" t="b">
        <f>AND(PARTNERS!$D177="Other",PARTNERS!$E177="Existing partner")</f>
        <v>0</v>
      </c>
    </row>
    <row r="174" spans="20:50">
      <c r="T174" s="2" t="b">
        <f>AND(LEFT('EVENT DELIVERY'!B179,2)="HU",OR(LEN('EVENT DELIVERY'!B179)=6,AND(LEN('EVENT DELIVERY'!B179)=7,MID('EVENT DELIVERY'!B179,4,1)=" ")))</f>
        <v>0</v>
      </c>
      <c r="U174" s="2" t="b">
        <f>AND(LEFT('PROJECT DELIVERY TEAM'!B179,2)="HU",OR(LEN('PROJECT DELIVERY TEAM'!B179)=6,AND(LEN('PROJECT DELIVERY TEAM'!B179)=7,MID('PROJECT DELIVERY TEAM'!B179,4,1)=" ")))</f>
        <v>0</v>
      </c>
      <c r="V174" s="2" t="b">
        <f>AND(LEFT('AUDIENCES &amp; PART... - BY TYPE'!B179,2)="HU",OR(LEN('AUDIENCES &amp; PART... - BY TYPE'!B179)=6,AND(LEN('AUDIENCES &amp; PART... - BY TYPE'!B179)=7,MID('AUDIENCES &amp; PART... - BY TYPE'!B179,4,1)=" ")))</f>
        <v>0</v>
      </c>
      <c r="W174" s="2" t="b">
        <f>AND(LEFT(PARTNERS!B178,2)="HU",OR(LEN(PARTNERS!B178)=6,AND(LEN(PARTNERS!B178)=7,MID(PARTNERS!B178,4,1)=" ")),PARTNERS!E178="New partner")</f>
        <v>0</v>
      </c>
      <c r="X174" s="2" t="b">
        <f>AND(LEFT(PARTNERS!B178,2)="HU",OR(LEN(PARTNERS!B178)=6,AND(LEN(PARTNERS!B178)=7,MID(PARTNERS!B178,4,1)=" ")),PARTNERS!E178="Existing partner")</f>
        <v>0</v>
      </c>
      <c r="Y174" s="2" t="b">
        <f>AND(NOT(AND(LEFT(PARTNERS!B178,2)="HU",OR(LEN(PARTNERS!B178)=6,AND(LEN(PARTNERS!B178)=7,MID(PARTNERS!B178,4,1)=" ")))),PARTNERS!E178="New partner")</f>
        <v>0</v>
      </c>
      <c r="Z174" s="2" t="b">
        <f>AND(NOT(AND(LEFT(PARTNERS!B178,2)="HU",OR(LEN(PARTNERS!B178)=6,AND(LEN(PARTNERS!B178)=7,MID(PARTNERS!B178,4,1)=" ")))),PARTNERS!E178="Existing partner")</f>
        <v>0</v>
      </c>
      <c r="AA174" s="2" t="b">
        <f>AND(PARTNERS!$C178="Hull",PARTNERS!$E178="New partner")</f>
        <v>0</v>
      </c>
      <c r="AB174" s="2" t="b">
        <f>AND(PARTNERS!$C178="East Riding of Yorkshire",PARTNERS!$E178="New partner")</f>
        <v>0</v>
      </c>
      <c r="AC174" s="2" t="b">
        <f>AND(PARTNERS!$C178="Elsewhere in Yorkshire &amp; Humber",PARTNERS!$E178="New partner")</f>
        <v>0</v>
      </c>
      <c r="AD174" s="2" t="b">
        <f>AND(PARTNERS!$C178="Elsewhere in the UK",PARTNERS!$E178="New partner")</f>
        <v>0</v>
      </c>
      <c r="AE174" s="2" t="b">
        <f>AND(PARTNERS!$C178="Outside UK",PARTNERS!$E178="New partner")</f>
        <v>0</v>
      </c>
      <c r="AF174" s="2" t="b">
        <f>AND(PARTNERS!$C178="Hull",PARTNERS!$E178="Existing partner")</f>
        <v>0</v>
      </c>
      <c r="AG174" s="2" t="b">
        <f>AND(PARTNERS!$C178="East Riding of Yorkshire",PARTNERS!$E178="Existing partner")</f>
        <v>0</v>
      </c>
      <c r="AH174" s="2" t="b">
        <f>AND(PARTNERS!$C178="Elsewhere in Yorkshire &amp; Humber",PARTNERS!$E178="Existing partner")</f>
        <v>0</v>
      </c>
      <c r="AI174" s="2" t="b">
        <f>AND(PARTNERS!$C178="Elsewhere in the UK",PARTNERS!$E178="Existing partner")</f>
        <v>0</v>
      </c>
      <c r="AJ174" s="2" t="b">
        <f>AND(PARTNERS!$C178="Outside UK",PARTNERS!$E178="Existing partner")</f>
        <v>0</v>
      </c>
      <c r="AK174" s="2" t="b">
        <f>AND(PARTNERS!$D178="Artistic partner",PARTNERS!$E178="New partner")</f>
        <v>0</v>
      </c>
      <c r="AL174" s="2" t="b">
        <f>AND(PARTNERS!$D178="Heritage partner",PARTNERS!$E178="New partner")</f>
        <v>0</v>
      </c>
      <c r="AM174" s="2" t="b">
        <f>AND(PARTNERS!$D178="Funder",PARTNERS!$E178="New partner")</f>
        <v>0</v>
      </c>
      <c r="AN174" s="2" t="b">
        <f>AND(PARTNERS!$D178="Public Service partner",PARTNERS!$E178="New partner")</f>
        <v>0</v>
      </c>
      <c r="AO174" s="2" t="b">
        <f>AND(PARTNERS!$D178="Voluntary Sector / Charity partner",PARTNERS!$E178="New partner")</f>
        <v>0</v>
      </c>
      <c r="AP174" s="2" t="b">
        <f>AND(PARTNERS!$D178="Education partner",PARTNERS!$E178="New partner")</f>
        <v>0</v>
      </c>
      <c r="AQ174" s="2" t="b">
        <f>AND(PARTNERS!$D178="Other",PARTNERS!$E178="New partner")</f>
        <v>0</v>
      </c>
      <c r="AR174" s="2" t="b">
        <f>AND(PARTNERS!$D178="Artistic partner",PARTNERS!$E178="Existing partner")</f>
        <v>0</v>
      </c>
      <c r="AS174" s="2" t="b">
        <f>AND(PARTNERS!$D178="Heritage partner",PARTNERS!$E178="Existing partner")</f>
        <v>0</v>
      </c>
      <c r="AT174" s="2" t="b">
        <f>AND(PARTNERS!$D178="Funder",PARTNERS!$E178="Existing partner")</f>
        <v>0</v>
      </c>
      <c r="AU174" s="2" t="b">
        <f>AND(PARTNERS!$D178="Public Service partner",PARTNERS!$E178="Existing partner")</f>
        <v>0</v>
      </c>
      <c r="AV174" s="2" t="b">
        <f>AND(PARTNERS!$D178="Voluntary Sector / Charity partner",PARTNERS!$E178="Existing partner")</f>
        <v>0</v>
      </c>
      <c r="AW174" s="2" t="b">
        <f>AND(PARTNERS!$D178="Education partner",PARTNERS!$E178="Existing partner")</f>
        <v>0</v>
      </c>
      <c r="AX174" s="2" t="b">
        <f>AND(PARTNERS!$D178="Other",PARTNERS!$E178="Existing partner")</f>
        <v>0</v>
      </c>
    </row>
    <row r="175" spans="20:50">
      <c r="T175" s="2" t="b">
        <f>AND(LEFT('EVENT DELIVERY'!B180,2)="HU",OR(LEN('EVENT DELIVERY'!B180)=6,AND(LEN('EVENT DELIVERY'!B180)=7,MID('EVENT DELIVERY'!B180,4,1)=" ")))</f>
        <v>0</v>
      </c>
      <c r="U175" s="2" t="b">
        <f>AND(LEFT('PROJECT DELIVERY TEAM'!B180,2)="HU",OR(LEN('PROJECT DELIVERY TEAM'!B180)=6,AND(LEN('PROJECT DELIVERY TEAM'!B180)=7,MID('PROJECT DELIVERY TEAM'!B180,4,1)=" ")))</f>
        <v>0</v>
      </c>
      <c r="V175" s="2" t="b">
        <f>AND(LEFT('AUDIENCES &amp; PART... - BY TYPE'!B180,2)="HU",OR(LEN('AUDIENCES &amp; PART... - BY TYPE'!B180)=6,AND(LEN('AUDIENCES &amp; PART... - BY TYPE'!B180)=7,MID('AUDIENCES &amp; PART... - BY TYPE'!B180,4,1)=" ")))</f>
        <v>0</v>
      </c>
      <c r="W175" s="2" t="b">
        <f>AND(LEFT(PARTNERS!B179,2)="HU",OR(LEN(PARTNERS!B179)=6,AND(LEN(PARTNERS!B179)=7,MID(PARTNERS!B179,4,1)=" ")),PARTNERS!E179="New partner")</f>
        <v>0</v>
      </c>
      <c r="X175" s="2" t="b">
        <f>AND(LEFT(PARTNERS!B179,2)="HU",OR(LEN(PARTNERS!B179)=6,AND(LEN(PARTNERS!B179)=7,MID(PARTNERS!B179,4,1)=" ")),PARTNERS!E179="Existing partner")</f>
        <v>0</v>
      </c>
      <c r="Y175" s="2" t="b">
        <f>AND(NOT(AND(LEFT(PARTNERS!B179,2)="HU",OR(LEN(PARTNERS!B179)=6,AND(LEN(PARTNERS!B179)=7,MID(PARTNERS!B179,4,1)=" ")))),PARTNERS!E179="New partner")</f>
        <v>0</v>
      </c>
      <c r="Z175" s="2" t="b">
        <f>AND(NOT(AND(LEFT(PARTNERS!B179,2)="HU",OR(LEN(PARTNERS!B179)=6,AND(LEN(PARTNERS!B179)=7,MID(PARTNERS!B179,4,1)=" ")))),PARTNERS!E179="Existing partner")</f>
        <v>0</v>
      </c>
      <c r="AA175" s="2" t="b">
        <f>AND(PARTNERS!$C179="Hull",PARTNERS!$E179="New partner")</f>
        <v>0</v>
      </c>
      <c r="AB175" s="2" t="b">
        <f>AND(PARTNERS!$C179="East Riding of Yorkshire",PARTNERS!$E179="New partner")</f>
        <v>0</v>
      </c>
      <c r="AC175" s="2" t="b">
        <f>AND(PARTNERS!$C179="Elsewhere in Yorkshire &amp; Humber",PARTNERS!$E179="New partner")</f>
        <v>0</v>
      </c>
      <c r="AD175" s="2" t="b">
        <f>AND(PARTNERS!$C179="Elsewhere in the UK",PARTNERS!$E179="New partner")</f>
        <v>0</v>
      </c>
      <c r="AE175" s="2" t="b">
        <f>AND(PARTNERS!$C179="Outside UK",PARTNERS!$E179="New partner")</f>
        <v>0</v>
      </c>
      <c r="AF175" s="2" t="b">
        <f>AND(PARTNERS!$C179="Hull",PARTNERS!$E179="Existing partner")</f>
        <v>0</v>
      </c>
      <c r="AG175" s="2" t="b">
        <f>AND(PARTNERS!$C179="East Riding of Yorkshire",PARTNERS!$E179="Existing partner")</f>
        <v>0</v>
      </c>
      <c r="AH175" s="2" t="b">
        <f>AND(PARTNERS!$C179="Elsewhere in Yorkshire &amp; Humber",PARTNERS!$E179="Existing partner")</f>
        <v>0</v>
      </c>
      <c r="AI175" s="2" t="b">
        <f>AND(PARTNERS!$C179="Elsewhere in the UK",PARTNERS!$E179="Existing partner")</f>
        <v>0</v>
      </c>
      <c r="AJ175" s="2" t="b">
        <f>AND(PARTNERS!$C179="Outside UK",PARTNERS!$E179="Existing partner")</f>
        <v>0</v>
      </c>
      <c r="AK175" s="2" t="b">
        <f>AND(PARTNERS!$D179="Artistic partner",PARTNERS!$E179="New partner")</f>
        <v>0</v>
      </c>
      <c r="AL175" s="2" t="b">
        <f>AND(PARTNERS!$D179="Heritage partner",PARTNERS!$E179="New partner")</f>
        <v>0</v>
      </c>
      <c r="AM175" s="2" t="b">
        <f>AND(PARTNERS!$D179="Funder",PARTNERS!$E179="New partner")</f>
        <v>0</v>
      </c>
      <c r="AN175" s="2" t="b">
        <f>AND(PARTNERS!$D179="Public Service partner",PARTNERS!$E179="New partner")</f>
        <v>0</v>
      </c>
      <c r="AO175" s="2" t="b">
        <f>AND(PARTNERS!$D179="Voluntary Sector / Charity partner",PARTNERS!$E179="New partner")</f>
        <v>0</v>
      </c>
      <c r="AP175" s="2" t="b">
        <f>AND(PARTNERS!$D179="Education partner",PARTNERS!$E179="New partner")</f>
        <v>0</v>
      </c>
      <c r="AQ175" s="2" t="b">
        <f>AND(PARTNERS!$D179="Other",PARTNERS!$E179="New partner")</f>
        <v>0</v>
      </c>
      <c r="AR175" s="2" t="b">
        <f>AND(PARTNERS!$D179="Artistic partner",PARTNERS!$E179="Existing partner")</f>
        <v>0</v>
      </c>
      <c r="AS175" s="2" t="b">
        <f>AND(PARTNERS!$D179="Heritage partner",PARTNERS!$E179="Existing partner")</f>
        <v>0</v>
      </c>
      <c r="AT175" s="2" t="b">
        <f>AND(PARTNERS!$D179="Funder",PARTNERS!$E179="Existing partner")</f>
        <v>0</v>
      </c>
      <c r="AU175" s="2" t="b">
        <f>AND(PARTNERS!$D179="Public Service partner",PARTNERS!$E179="Existing partner")</f>
        <v>0</v>
      </c>
      <c r="AV175" s="2" t="b">
        <f>AND(PARTNERS!$D179="Voluntary Sector / Charity partner",PARTNERS!$E179="Existing partner")</f>
        <v>0</v>
      </c>
      <c r="AW175" s="2" t="b">
        <f>AND(PARTNERS!$D179="Education partner",PARTNERS!$E179="Existing partner")</f>
        <v>0</v>
      </c>
      <c r="AX175" s="2" t="b">
        <f>AND(PARTNERS!$D179="Other",PARTNERS!$E179="Existing partner")</f>
        <v>0</v>
      </c>
    </row>
    <row r="176" spans="20:50">
      <c r="T176" s="2" t="b">
        <f>AND(LEFT('EVENT DELIVERY'!B181,2)="HU",OR(LEN('EVENT DELIVERY'!B181)=6,AND(LEN('EVENT DELIVERY'!B181)=7,MID('EVENT DELIVERY'!B181,4,1)=" ")))</f>
        <v>0</v>
      </c>
      <c r="U176" s="2" t="b">
        <f>AND(LEFT('PROJECT DELIVERY TEAM'!B181,2)="HU",OR(LEN('PROJECT DELIVERY TEAM'!B181)=6,AND(LEN('PROJECT DELIVERY TEAM'!B181)=7,MID('PROJECT DELIVERY TEAM'!B181,4,1)=" ")))</f>
        <v>0</v>
      </c>
      <c r="V176" s="2" t="b">
        <f>AND(LEFT('AUDIENCES &amp; PART... - BY TYPE'!B181,2)="HU",OR(LEN('AUDIENCES &amp; PART... - BY TYPE'!B181)=6,AND(LEN('AUDIENCES &amp; PART... - BY TYPE'!B181)=7,MID('AUDIENCES &amp; PART... - BY TYPE'!B181,4,1)=" ")))</f>
        <v>0</v>
      </c>
      <c r="W176" s="2" t="b">
        <f>AND(LEFT(PARTNERS!B180,2)="HU",OR(LEN(PARTNERS!B180)=6,AND(LEN(PARTNERS!B180)=7,MID(PARTNERS!B180,4,1)=" ")),PARTNERS!E180="New partner")</f>
        <v>0</v>
      </c>
      <c r="X176" s="2" t="b">
        <f>AND(LEFT(PARTNERS!B180,2)="HU",OR(LEN(PARTNERS!B180)=6,AND(LEN(PARTNERS!B180)=7,MID(PARTNERS!B180,4,1)=" ")),PARTNERS!E180="Existing partner")</f>
        <v>0</v>
      </c>
      <c r="Y176" s="2" t="b">
        <f>AND(NOT(AND(LEFT(PARTNERS!B180,2)="HU",OR(LEN(PARTNERS!B180)=6,AND(LEN(PARTNERS!B180)=7,MID(PARTNERS!B180,4,1)=" ")))),PARTNERS!E180="New partner")</f>
        <v>0</v>
      </c>
      <c r="Z176" s="2" t="b">
        <f>AND(NOT(AND(LEFT(PARTNERS!B180,2)="HU",OR(LEN(PARTNERS!B180)=6,AND(LEN(PARTNERS!B180)=7,MID(PARTNERS!B180,4,1)=" ")))),PARTNERS!E180="Existing partner")</f>
        <v>0</v>
      </c>
      <c r="AA176" s="2" t="b">
        <f>AND(PARTNERS!$C180="Hull",PARTNERS!$E180="New partner")</f>
        <v>0</v>
      </c>
      <c r="AB176" s="2" t="b">
        <f>AND(PARTNERS!$C180="East Riding of Yorkshire",PARTNERS!$E180="New partner")</f>
        <v>0</v>
      </c>
      <c r="AC176" s="2" t="b">
        <f>AND(PARTNERS!$C180="Elsewhere in Yorkshire &amp; Humber",PARTNERS!$E180="New partner")</f>
        <v>0</v>
      </c>
      <c r="AD176" s="2" t="b">
        <f>AND(PARTNERS!$C180="Elsewhere in the UK",PARTNERS!$E180="New partner")</f>
        <v>0</v>
      </c>
      <c r="AE176" s="2" t="b">
        <f>AND(PARTNERS!$C180="Outside UK",PARTNERS!$E180="New partner")</f>
        <v>0</v>
      </c>
      <c r="AF176" s="2" t="b">
        <f>AND(PARTNERS!$C180="Hull",PARTNERS!$E180="Existing partner")</f>
        <v>0</v>
      </c>
      <c r="AG176" s="2" t="b">
        <f>AND(PARTNERS!$C180="East Riding of Yorkshire",PARTNERS!$E180="Existing partner")</f>
        <v>0</v>
      </c>
      <c r="AH176" s="2" t="b">
        <f>AND(PARTNERS!$C180="Elsewhere in Yorkshire &amp; Humber",PARTNERS!$E180="Existing partner")</f>
        <v>0</v>
      </c>
      <c r="AI176" s="2" t="b">
        <f>AND(PARTNERS!$C180="Elsewhere in the UK",PARTNERS!$E180="Existing partner")</f>
        <v>0</v>
      </c>
      <c r="AJ176" s="2" t="b">
        <f>AND(PARTNERS!$C180="Outside UK",PARTNERS!$E180="Existing partner")</f>
        <v>0</v>
      </c>
      <c r="AK176" s="2" t="b">
        <f>AND(PARTNERS!$D180="Artistic partner",PARTNERS!$E180="New partner")</f>
        <v>0</v>
      </c>
      <c r="AL176" s="2" t="b">
        <f>AND(PARTNERS!$D180="Heritage partner",PARTNERS!$E180="New partner")</f>
        <v>0</v>
      </c>
      <c r="AM176" s="2" t="b">
        <f>AND(PARTNERS!$D180="Funder",PARTNERS!$E180="New partner")</f>
        <v>0</v>
      </c>
      <c r="AN176" s="2" t="b">
        <f>AND(PARTNERS!$D180="Public Service partner",PARTNERS!$E180="New partner")</f>
        <v>0</v>
      </c>
      <c r="AO176" s="2" t="b">
        <f>AND(PARTNERS!$D180="Voluntary Sector / Charity partner",PARTNERS!$E180="New partner")</f>
        <v>0</v>
      </c>
      <c r="AP176" s="2" t="b">
        <f>AND(PARTNERS!$D180="Education partner",PARTNERS!$E180="New partner")</f>
        <v>0</v>
      </c>
      <c r="AQ176" s="2" t="b">
        <f>AND(PARTNERS!$D180="Other",PARTNERS!$E180="New partner")</f>
        <v>0</v>
      </c>
      <c r="AR176" s="2" t="b">
        <f>AND(PARTNERS!$D180="Artistic partner",PARTNERS!$E180="Existing partner")</f>
        <v>0</v>
      </c>
      <c r="AS176" s="2" t="b">
        <f>AND(PARTNERS!$D180="Heritage partner",PARTNERS!$E180="Existing partner")</f>
        <v>0</v>
      </c>
      <c r="AT176" s="2" t="b">
        <f>AND(PARTNERS!$D180="Funder",PARTNERS!$E180="Existing partner")</f>
        <v>0</v>
      </c>
      <c r="AU176" s="2" t="b">
        <f>AND(PARTNERS!$D180="Public Service partner",PARTNERS!$E180="Existing partner")</f>
        <v>0</v>
      </c>
      <c r="AV176" s="2" t="b">
        <f>AND(PARTNERS!$D180="Voluntary Sector / Charity partner",PARTNERS!$E180="Existing partner")</f>
        <v>0</v>
      </c>
      <c r="AW176" s="2" t="b">
        <f>AND(PARTNERS!$D180="Education partner",PARTNERS!$E180="Existing partner")</f>
        <v>0</v>
      </c>
      <c r="AX176" s="2" t="b">
        <f>AND(PARTNERS!$D180="Other",PARTNERS!$E180="Existing partner")</f>
        <v>0</v>
      </c>
    </row>
    <row r="177" spans="20:50">
      <c r="T177" s="2" t="b">
        <f>AND(LEFT('EVENT DELIVERY'!B182,2)="HU",OR(LEN('EVENT DELIVERY'!B182)=6,AND(LEN('EVENT DELIVERY'!B182)=7,MID('EVENT DELIVERY'!B182,4,1)=" ")))</f>
        <v>0</v>
      </c>
      <c r="U177" s="2" t="b">
        <f>AND(LEFT('PROJECT DELIVERY TEAM'!B182,2)="HU",OR(LEN('PROJECT DELIVERY TEAM'!B182)=6,AND(LEN('PROJECT DELIVERY TEAM'!B182)=7,MID('PROJECT DELIVERY TEAM'!B182,4,1)=" ")))</f>
        <v>0</v>
      </c>
      <c r="V177" s="2" t="b">
        <f>AND(LEFT('AUDIENCES &amp; PART... - BY TYPE'!B182,2)="HU",OR(LEN('AUDIENCES &amp; PART... - BY TYPE'!B182)=6,AND(LEN('AUDIENCES &amp; PART... - BY TYPE'!B182)=7,MID('AUDIENCES &amp; PART... - BY TYPE'!B182,4,1)=" ")))</f>
        <v>0</v>
      </c>
      <c r="W177" s="2" t="b">
        <f>AND(LEFT(PARTNERS!B181,2)="HU",OR(LEN(PARTNERS!B181)=6,AND(LEN(PARTNERS!B181)=7,MID(PARTNERS!B181,4,1)=" ")),PARTNERS!E181="New partner")</f>
        <v>0</v>
      </c>
      <c r="X177" s="2" t="b">
        <f>AND(LEFT(PARTNERS!B181,2)="HU",OR(LEN(PARTNERS!B181)=6,AND(LEN(PARTNERS!B181)=7,MID(PARTNERS!B181,4,1)=" ")),PARTNERS!E181="Existing partner")</f>
        <v>0</v>
      </c>
      <c r="Y177" s="2" t="b">
        <f>AND(NOT(AND(LEFT(PARTNERS!B181,2)="HU",OR(LEN(PARTNERS!B181)=6,AND(LEN(PARTNERS!B181)=7,MID(PARTNERS!B181,4,1)=" ")))),PARTNERS!E181="New partner")</f>
        <v>0</v>
      </c>
      <c r="Z177" s="2" t="b">
        <f>AND(NOT(AND(LEFT(PARTNERS!B181,2)="HU",OR(LEN(PARTNERS!B181)=6,AND(LEN(PARTNERS!B181)=7,MID(PARTNERS!B181,4,1)=" ")))),PARTNERS!E181="Existing partner")</f>
        <v>0</v>
      </c>
      <c r="AA177" s="2" t="b">
        <f>AND(PARTNERS!$C181="Hull",PARTNERS!$E181="New partner")</f>
        <v>0</v>
      </c>
      <c r="AB177" s="2" t="b">
        <f>AND(PARTNERS!$C181="East Riding of Yorkshire",PARTNERS!$E181="New partner")</f>
        <v>0</v>
      </c>
      <c r="AC177" s="2" t="b">
        <f>AND(PARTNERS!$C181="Elsewhere in Yorkshire &amp; Humber",PARTNERS!$E181="New partner")</f>
        <v>0</v>
      </c>
      <c r="AD177" s="2" t="b">
        <f>AND(PARTNERS!$C181="Elsewhere in the UK",PARTNERS!$E181="New partner")</f>
        <v>0</v>
      </c>
      <c r="AE177" s="2" t="b">
        <f>AND(PARTNERS!$C181="Outside UK",PARTNERS!$E181="New partner")</f>
        <v>0</v>
      </c>
      <c r="AF177" s="2" t="b">
        <f>AND(PARTNERS!$C181="Hull",PARTNERS!$E181="Existing partner")</f>
        <v>0</v>
      </c>
      <c r="AG177" s="2" t="b">
        <f>AND(PARTNERS!$C181="East Riding of Yorkshire",PARTNERS!$E181="Existing partner")</f>
        <v>0</v>
      </c>
      <c r="AH177" s="2" t="b">
        <f>AND(PARTNERS!$C181="Elsewhere in Yorkshire &amp; Humber",PARTNERS!$E181="Existing partner")</f>
        <v>0</v>
      </c>
      <c r="AI177" s="2" t="b">
        <f>AND(PARTNERS!$C181="Elsewhere in the UK",PARTNERS!$E181="Existing partner")</f>
        <v>0</v>
      </c>
      <c r="AJ177" s="2" t="b">
        <f>AND(PARTNERS!$C181="Outside UK",PARTNERS!$E181="Existing partner")</f>
        <v>0</v>
      </c>
      <c r="AK177" s="2" t="b">
        <f>AND(PARTNERS!$D181="Artistic partner",PARTNERS!$E181="New partner")</f>
        <v>0</v>
      </c>
      <c r="AL177" s="2" t="b">
        <f>AND(PARTNERS!$D181="Heritage partner",PARTNERS!$E181="New partner")</f>
        <v>0</v>
      </c>
      <c r="AM177" s="2" t="b">
        <f>AND(PARTNERS!$D181="Funder",PARTNERS!$E181="New partner")</f>
        <v>0</v>
      </c>
      <c r="AN177" s="2" t="b">
        <f>AND(PARTNERS!$D181="Public Service partner",PARTNERS!$E181="New partner")</f>
        <v>0</v>
      </c>
      <c r="AO177" s="2" t="b">
        <f>AND(PARTNERS!$D181="Voluntary Sector / Charity partner",PARTNERS!$E181="New partner")</f>
        <v>0</v>
      </c>
      <c r="AP177" s="2" t="b">
        <f>AND(PARTNERS!$D181="Education partner",PARTNERS!$E181="New partner")</f>
        <v>0</v>
      </c>
      <c r="AQ177" s="2" t="b">
        <f>AND(PARTNERS!$D181="Other",PARTNERS!$E181="New partner")</f>
        <v>0</v>
      </c>
      <c r="AR177" s="2" t="b">
        <f>AND(PARTNERS!$D181="Artistic partner",PARTNERS!$E181="Existing partner")</f>
        <v>0</v>
      </c>
      <c r="AS177" s="2" t="b">
        <f>AND(PARTNERS!$D181="Heritage partner",PARTNERS!$E181="Existing partner")</f>
        <v>0</v>
      </c>
      <c r="AT177" s="2" t="b">
        <f>AND(PARTNERS!$D181="Funder",PARTNERS!$E181="Existing partner")</f>
        <v>0</v>
      </c>
      <c r="AU177" s="2" t="b">
        <f>AND(PARTNERS!$D181="Public Service partner",PARTNERS!$E181="Existing partner")</f>
        <v>0</v>
      </c>
      <c r="AV177" s="2" t="b">
        <f>AND(PARTNERS!$D181="Voluntary Sector / Charity partner",PARTNERS!$E181="Existing partner")</f>
        <v>0</v>
      </c>
      <c r="AW177" s="2" t="b">
        <f>AND(PARTNERS!$D181="Education partner",PARTNERS!$E181="Existing partner")</f>
        <v>0</v>
      </c>
      <c r="AX177" s="2" t="b">
        <f>AND(PARTNERS!$D181="Other",PARTNERS!$E181="Existing partner")</f>
        <v>0</v>
      </c>
    </row>
    <row r="178" spans="20:50">
      <c r="T178" s="2" t="b">
        <f>AND(LEFT('EVENT DELIVERY'!B183,2)="HU",OR(LEN('EVENT DELIVERY'!B183)=6,AND(LEN('EVENT DELIVERY'!B183)=7,MID('EVENT DELIVERY'!B183,4,1)=" ")))</f>
        <v>0</v>
      </c>
      <c r="U178" s="2" t="b">
        <f>AND(LEFT('PROJECT DELIVERY TEAM'!B183,2)="HU",OR(LEN('PROJECT DELIVERY TEAM'!B183)=6,AND(LEN('PROJECT DELIVERY TEAM'!B183)=7,MID('PROJECT DELIVERY TEAM'!B183,4,1)=" ")))</f>
        <v>0</v>
      </c>
      <c r="V178" s="2" t="b">
        <f>AND(LEFT('AUDIENCES &amp; PART... - BY TYPE'!B183,2)="HU",OR(LEN('AUDIENCES &amp; PART... - BY TYPE'!B183)=6,AND(LEN('AUDIENCES &amp; PART... - BY TYPE'!B183)=7,MID('AUDIENCES &amp; PART... - BY TYPE'!B183,4,1)=" ")))</f>
        <v>0</v>
      </c>
      <c r="W178" s="2" t="b">
        <f>AND(LEFT(PARTNERS!B182,2)="HU",OR(LEN(PARTNERS!B182)=6,AND(LEN(PARTNERS!B182)=7,MID(PARTNERS!B182,4,1)=" ")),PARTNERS!E182="New partner")</f>
        <v>0</v>
      </c>
      <c r="X178" s="2" t="b">
        <f>AND(LEFT(PARTNERS!B182,2)="HU",OR(LEN(PARTNERS!B182)=6,AND(LEN(PARTNERS!B182)=7,MID(PARTNERS!B182,4,1)=" ")),PARTNERS!E182="Existing partner")</f>
        <v>0</v>
      </c>
      <c r="Y178" s="2" t="b">
        <f>AND(NOT(AND(LEFT(PARTNERS!B182,2)="HU",OR(LEN(PARTNERS!B182)=6,AND(LEN(PARTNERS!B182)=7,MID(PARTNERS!B182,4,1)=" ")))),PARTNERS!E182="New partner")</f>
        <v>0</v>
      </c>
      <c r="Z178" s="2" t="b">
        <f>AND(NOT(AND(LEFT(PARTNERS!B182,2)="HU",OR(LEN(PARTNERS!B182)=6,AND(LEN(PARTNERS!B182)=7,MID(PARTNERS!B182,4,1)=" ")))),PARTNERS!E182="Existing partner")</f>
        <v>0</v>
      </c>
      <c r="AA178" s="2" t="b">
        <f>AND(PARTNERS!$C182="Hull",PARTNERS!$E182="New partner")</f>
        <v>0</v>
      </c>
      <c r="AB178" s="2" t="b">
        <f>AND(PARTNERS!$C182="East Riding of Yorkshire",PARTNERS!$E182="New partner")</f>
        <v>0</v>
      </c>
      <c r="AC178" s="2" t="b">
        <f>AND(PARTNERS!$C182="Elsewhere in Yorkshire &amp; Humber",PARTNERS!$E182="New partner")</f>
        <v>0</v>
      </c>
      <c r="AD178" s="2" t="b">
        <f>AND(PARTNERS!$C182="Elsewhere in the UK",PARTNERS!$E182="New partner")</f>
        <v>0</v>
      </c>
      <c r="AE178" s="2" t="b">
        <f>AND(PARTNERS!$C182="Outside UK",PARTNERS!$E182="New partner")</f>
        <v>0</v>
      </c>
      <c r="AF178" s="2" t="b">
        <f>AND(PARTNERS!$C182="Hull",PARTNERS!$E182="Existing partner")</f>
        <v>0</v>
      </c>
      <c r="AG178" s="2" t="b">
        <f>AND(PARTNERS!$C182="East Riding of Yorkshire",PARTNERS!$E182="Existing partner")</f>
        <v>0</v>
      </c>
      <c r="AH178" s="2" t="b">
        <f>AND(PARTNERS!$C182="Elsewhere in Yorkshire &amp; Humber",PARTNERS!$E182="Existing partner")</f>
        <v>0</v>
      </c>
      <c r="AI178" s="2" t="b">
        <f>AND(PARTNERS!$C182="Elsewhere in the UK",PARTNERS!$E182="Existing partner")</f>
        <v>0</v>
      </c>
      <c r="AJ178" s="2" t="b">
        <f>AND(PARTNERS!$C182="Outside UK",PARTNERS!$E182="Existing partner")</f>
        <v>0</v>
      </c>
      <c r="AK178" s="2" t="b">
        <f>AND(PARTNERS!$D182="Artistic partner",PARTNERS!$E182="New partner")</f>
        <v>0</v>
      </c>
      <c r="AL178" s="2" t="b">
        <f>AND(PARTNERS!$D182="Heritage partner",PARTNERS!$E182="New partner")</f>
        <v>0</v>
      </c>
      <c r="AM178" s="2" t="b">
        <f>AND(PARTNERS!$D182="Funder",PARTNERS!$E182="New partner")</f>
        <v>0</v>
      </c>
      <c r="AN178" s="2" t="b">
        <f>AND(PARTNERS!$D182="Public Service partner",PARTNERS!$E182="New partner")</f>
        <v>0</v>
      </c>
      <c r="AO178" s="2" t="b">
        <f>AND(PARTNERS!$D182="Voluntary Sector / Charity partner",PARTNERS!$E182="New partner")</f>
        <v>0</v>
      </c>
      <c r="AP178" s="2" t="b">
        <f>AND(PARTNERS!$D182="Education partner",PARTNERS!$E182="New partner")</f>
        <v>0</v>
      </c>
      <c r="AQ178" s="2" t="b">
        <f>AND(PARTNERS!$D182="Other",PARTNERS!$E182="New partner")</f>
        <v>0</v>
      </c>
      <c r="AR178" s="2" t="b">
        <f>AND(PARTNERS!$D182="Artistic partner",PARTNERS!$E182="Existing partner")</f>
        <v>0</v>
      </c>
      <c r="AS178" s="2" t="b">
        <f>AND(PARTNERS!$D182="Heritage partner",PARTNERS!$E182="Existing partner")</f>
        <v>0</v>
      </c>
      <c r="AT178" s="2" t="b">
        <f>AND(PARTNERS!$D182="Funder",PARTNERS!$E182="Existing partner")</f>
        <v>0</v>
      </c>
      <c r="AU178" s="2" t="b">
        <f>AND(PARTNERS!$D182="Public Service partner",PARTNERS!$E182="Existing partner")</f>
        <v>0</v>
      </c>
      <c r="AV178" s="2" t="b">
        <f>AND(PARTNERS!$D182="Voluntary Sector / Charity partner",PARTNERS!$E182="Existing partner")</f>
        <v>0</v>
      </c>
      <c r="AW178" s="2" t="b">
        <f>AND(PARTNERS!$D182="Education partner",PARTNERS!$E182="Existing partner")</f>
        <v>0</v>
      </c>
      <c r="AX178" s="2" t="b">
        <f>AND(PARTNERS!$D182="Other",PARTNERS!$E182="Existing partner")</f>
        <v>0</v>
      </c>
    </row>
    <row r="179" spans="20:50">
      <c r="T179" s="2" t="b">
        <f>AND(LEFT('EVENT DELIVERY'!B184,2)="HU",OR(LEN('EVENT DELIVERY'!B184)=6,AND(LEN('EVENT DELIVERY'!B184)=7,MID('EVENT DELIVERY'!B184,4,1)=" ")))</f>
        <v>0</v>
      </c>
      <c r="U179" s="2" t="b">
        <f>AND(LEFT('PROJECT DELIVERY TEAM'!B184,2)="HU",OR(LEN('PROJECT DELIVERY TEAM'!B184)=6,AND(LEN('PROJECT DELIVERY TEAM'!B184)=7,MID('PROJECT DELIVERY TEAM'!B184,4,1)=" ")))</f>
        <v>0</v>
      </c>
      <c r="V179" s="2" t="b">
        <f>AND(LEFT('AUDIENCES &amp; PART... - BY TYPE'!B184,2)="HU",OR(LEN('AUDIENCES &amp; PART... - BY TYPE'!B184)=6,AND(LEN('AUDIENCES &amp; PART... - BY TYPE'!B184)=7,MID('AUDIENCES &amp; PART... - BY TYPE'!B184,4,1)=" ")))</f>
        <v>0</v>
      </c>
      <c r="W179" s="2" t="b">
        <f>AND(LEFT(PARTNERS!B183,2)="HU",OR(LEN(PARTNERS!B183)=6,AND(LEN(PARTNERS!B183)=7,MID(PARTNERS!B183,4,1)=" ")),PARTNERS!E183="New partner")</f>
        <v>0</v>
      </c>
      <c r="X179" s="2" t="b">
        <f>AND(LEFT(PARTNERS!B183,2)="HU",OR(LEN(PARTNERS!B183)=6,AND(LEN(PARTNERS!B183)=7,MID(PARTNERS!B183,4,1)=" ")),PARTNERS!E183="Existing partner")</f>
        <v>0</v>
      </c>
      <c r="Y179" s="2" t="b">
        <f>AND(NOT(AND(LEFT(PARTNERS!B183,2)="HU",OR(LEN(PARTNERS!B183)=6,AND(LEN(PARTNERS!B183)=7,MID(PARTNERS!B183,4,1)=" ")))),PARTNERS!E183="New partner")</f>
        <v>0</v>
      </c>
      <c r="Z179" s="2" t="b">
        <f>AND(NOT(AND(LEFT(PARTNERS!B183,2)="HU",OR(LEN(PARTNERS!B183)=6,AND(LEN(PARTNERS!B183)=7,MID(PARTNERS!B183,4,1)=" ")))),PARTNERS!E183="Existing partner")</f>
        <v>0</v>
      </c>
      <c r="AA179" s="2" t="b">
        <f>AND(PARTNERS!$C183="Hull",PARTNERS!$E183="New partner")</f>
        <v>0</v>
      </c>
      <c r="AB179" s="2" t="b">
        <f>AND(PARTNERS!$C183="East Riding of Yorkshire",PARTNERS!$E183="New partner")</f>
        <v>0</v>
      </c>
      <c r="AC179" s="2" t="b">
        <f>AND(PARTNERS!$C183="Elsewhere in Yorkshire &amp; Humber",PARTNERS!$E183="New partner")</f>
        <v>0</v>
      </c>
      <c r="AD179" s="2" t="b">
        <f>AND(PARTNERS!$C183="Elsewhere in the UK",PARTNERS!$E183="New partner")</f>
        <v>0</v>
      </c>
      <c r="AE179" s="2" t="b">
        <f>AND(PARTNERS!$C183="Outside UK",PARTNERS!$E183="New partner")</f>
        <v>0</v>
      </c>
      <c r="AF179" s="2" t="b">
        <f>AND(PARTNERS!$C183="Hull",PARTNERS!$E183="Existing partner")</f>
        <v>0</v>
      </c>
      <c r="AG179" s="2" t="b">
        <f>AND(PARTNERS!$C183="East Riding of Yorkshire",PARTNERS!$E183="Existing partner")</f>
        <v>0</v>
      </c>
      <c r="AH179" s="2" t="b">
        <f>AND(PARTNERS!$C183="Elsewhere in Yorkshire &amp; Humber",PARTNERS!$E183="Existing partner")</f>
        <v>0</v>
      </c>
      <c r="AI179" s="2" t="b">
        <f>AND(PARTNERS!$C183="Elsewhere in the UK",PARTNERS!$E183="Existing partner")</f>
        <v>0</v>
      </c>
      <c r="AJ179" s="2" t="b">
        <f>AND(PARTNERS!$C183="Outside UK",PARTNERS!$E183="Existing partner")</f>
        <v>0</v>
      </c>
      <c r="AK179" s="2" t="b">
        <f>AND(PARTNERS!$D183="Artistic partner",PARTNERS!$E183="New partner")</f>
        <v>0</v>
      </c>
      <c r="AL179" s="2" t="b">
        <f>AND(PARTNERS!$D183="Heritage partner",PARTNERS!$E183="New partner")</f>
        <v>0</v>
      </c>
      <c r="AM179" s="2" t="b">
        <f>AND(PARTNERS!$D183="Funder",PARTNERS!$E183="New partner")</f>
        <v>0</v>
      </c>
      <c r="AN179" s="2" t="b">
        <f>AND(PARTNERS!$D183="Public Service partner",PARTNERS!$E183="New partner")</f>
        <v>0</v>
      </c>
      <c r="AO179" s="2" t="b">
        <f>AND(PARTNERS!$D183="Voluntary Sector / Charity partner",PARTNERS!$E183="New partner")</f>
        <v>0</v>
      </c>
      <c r="AP179" s="2" t="b">
        <f>AND(PARTNERS!$D183="Education partner",PARTNERS!$E183="New partner")</f>
        <v>0</v>
      </c>
      <c r="AQ179" s="2" t="b">
        <f>AND(PARTNERS!$D183="Other",PARTNERS!$E183="New partner")</f>
        <v>0</v>
      </c>
      <c r="AR179" s="2" t="b">
        <f>AND(PARTNERS!$D183="Artistic partner",PARTNERS!$E183="Existing partner")</f>
        <v>0</v>
      </c>
      <c r="AS179" s="2" t="b">
        <f>AND(PARTNERS!$D183="Heritage partner",PARTNERS!$E183="Existing partner")</f>
        <v>0</v>
      </c>
      <c r="AT179" s="2" t="b">
        <f>AND(PARTNERS!$D183="Funder",PARTNERS!$E183="Existing partner")</f>
        <v>0</v>
      </c>
      <c r="AU179" s="2" t="b">
        <f>AND(PARTNERS!$D183="Public Service partner",PARTNERS!$E183="Existing partner")</f>
        <v>0</v>
      </c>
      <c r="AV179" s="2" t="b">
        <f>AND(PARTNERS!$D183="Voluntary Sector / Charity partner",PARTNERS!$E183="Existing partner")</f>
        <v>0</v>
      </c>
      <c r="AW179" s="2" t="b">
        <f>AND(PARTNERS!$D183="Education partner",PARTNERS!$E183="Existing partner")</f>
        <v>0</v>
      </c>
      <c r="AX179" s="2" t="b">
        <f>AND(PARTNERS!$D183="Other",PARTNERS!$E183="Existing partner")</f>
        <v>0</v>
      </c>
    </row>
    <row r="180" spans="20:50">
      <c r="T180" s="2" t="b">
        <f>AND(LEFT('EVENT DELIVERY'!B185,2)="HU",OR(LEN('EVENT DELIVERY'!B185)=6,AND(LEN('EVENT DELIVERY'!B185)=7,MID('EVENT DELIVERY'!B185,4,1)=" ")))</f>
        <v>0</v>
      </c>
      <c r="U180" s="2" t="b">
        <f>AND(LEFT('PROJECT DELIVERY TEAM'!B185,2)="HU",OR(LEN('PROJECT DELIVERY TEAM'!B185)=6,AND(LEN('PROJECT DELIVERY TEAM'!B185)=7,MID('PROJECT DELIVERY TEAM'!B185,4,1)=" ")))</f>
        <v>0</v>
      </c>
      <c r="V180" s="2" t="b">
        <f>AND(LEFT('AUDIENCES &amp; PART... - BY TYPE'!B185,2)="HU",OR(LEN('AUDIENCES &amp; PART... - BY TYPE'!B185)=6,AND(LEN('AUDIENCES &amp; PART... - BY TYPE'!B185)=7,MID('AUDIENCES &amp; PART... - BY TYPE'!B185,4,1)=" ")))</f>
        <v>0</v>
      </c>
      <c r="W180" s="2" t="b">
        <f>AND(LEFT(PARTNERS!B184,2)="HU",OR(LEN(PARTNERS!B184)=6,AND(LEN(PARTNERS!B184)=7,MID(PARTNERS!B184,4,1)=" ")),PARTNERS!E184="New partner")</f>
        <v>0</v>
      </c>
      <c r="X180" s="2" t="b">
        <f>AND(LEFT(PARTNERS!B184,2)="HU",OR(LEN(PARTNERS!B184)=6,AND(LEN(PARTNERS!B184)=7,MID(PARTNERS!B184,4,1)=" ")),PARTNERS!E184="Existing partner")</f>
        <v>0</v>
      </c>
      <c r="Y180" s="2" t="b">
        <f>AND(NOT(AND(LEFT(PARTNERS!B184,2)="HU",OR(LEN(PARTNERS!B184)=6,AND(LEN(PARTNERS!B184)=7,MID(PARTNERS!B184,4,1)=" ")))),PARTNERS!E184="New partner")</f>
        <v>0</v>
      </c>
      <c r="Z180" s="2" t="b">
        <f>AND(NOT(AND(LEFT(PARTNERS!B184,2)="HU",OR(LEN(PARTNERS!B184)=6,AND(LEN(PARTNERS!B184)=7,MID(PARTNERS!B184,4,1)=" ")))),PARTNERS!E184="Existing partner")</f>
        <v>0</v>
      </c>
      <c r="AA180" s="2" t="b">
        <f>AND(PARTNERS!$C184="Hull",PARTNERS!$E184="New partner")</f>
        <v>0</v>
      </c>
      <c r="AB180" s="2" t="b">
        <f>AND(PARTNERS!$C184="East Riding of Yorkshire",PARTNERS!$E184="New partner")</f>
        <v>0</v>
      </c>
      <c r="AC180" s="2" t="b">
        <f>AND(PARTNERS!$C184="Elsewhere in Yorkshire &amp; Humber",PARTNERS!$E184="New partner")</f>
        <v>0</v>
      </c>
      <c r="AD180" s="2" t="b">
        <f>AND(PARTNERS!$C184="Elsewhere in the UK",PARTNERS!$E184="New partner")</f>
        <v>0</v>
      </c>
      <c r="AE180" s="2" t="b">
        <f>AND(PARTNERS!$C184="Outside UK",PARTNERS!$E184="New partner")</f>
        <v>0</v>
      </c>
      <c r="AF180" s="2" t="b">
        <f>AND(PARTNERS!$C184="Hull",PARTNERS!$E184="Existing partner")</f>
        <v>0</v>
      </c>
      <c r="AG180" s="2" t="b">
        <f>AND(PARTNERS!$C184="East Riding of Yorkshire",PARTNERS!$E184="Existing partner")</f>
        <v>0</v>
      </c>
      <c r="AH180" s="2" t="b">
        <f>AND(PARTNERS!$C184="Elsewhere in Yorkshire &amp; Humber",PARTNERS!$E184="Existing partner")</f>
        <v>0</v>
      </c>
      <c r="AI180" s="2" t="b">
        <f>AND(PARTNERS!$C184="Elsewhere in the UK",PARTNERS!$E184="Existing partner")</f>
        <v>0</v>
      </c>
      <c r="AJ180" s="2" t="b">
        <f>AND(PARTNERS!$C184="Outside UK",PARTNERS!$E184="Existing partner")</f>
        <v>0</v>
      </c>
      <c r="AK180" s="2" t="b">
        <f>AND(PARTNERS!$D184="Artistic partner",PARTNERS!$E184="New partner")</f>
        <v>0</v>
      </c>
      <c r="AL180" s="2" t="b">
        <f>AND(PARTNERS!$D184="Heritage partner",PARTNERS!$E184="New partner")</f>
        <v>0</v>
      </c>
      <c r="AM180" s="2" t="b">
        <f>AND(PARTNERS!$D184="Funder",PARTNERS!$E184="New partner")</f>
        <v>0</v>
      </c>
      <c r="AN180" s="2" t="b">
        <f>AND(PARTNERS!$D184="Public Service partner",PARTNERS!$E184="New partner")</f>
        <v>0</v>
      </c>
      <c r="AO180" s="2" t="b">
        <f>AND(PARTNERS!$D184="Voluntary Sector / Charity partner",PARTNERS!$E184="New partner")</f>
        <v>0</v>
      </c>
      <c r="AP180" s="2" t="b">
        <f>AND(PARTNERS!$D184="Education partner",PARTNERS!$E184="New partner")</f>
        <v>0</v>
      </c>
      <c r="AQ180" s="2" t="b">
        <f>AND(PARTNERS!$D184="Other",PARTNERS!$E184="New partner")</f>
        <v>0</v>
      </c>
      <c r="AR180" s="2" t="b">
        <f>AND(PARTNERS!$D184="Artistic partner",PARTNERS!$E184="Existing partner")</f>
        <v>0</v>
      </c>
      <c r="AS180" s="2" t="b">
        <f>AND(PARTNERS!$D184="Heritage partner",PARTNERS!$E184="Existing partner")</f>
        <v>0</v>
      </c>
      <c r="AT180" s="2" t="b">
        <f>AND(PARTNERS!$D184="Funder",PARTNERS!$E184="Existing partner")</f>
        <v>0</v>
      </c>
      <c r="AU180" s="2" t="b">
        <f>AND(PARTNERS!$D184="Public Service partner",PARTNERS!$E184="Existing partner")</f>
        <v>0</v>
      </c>
      <c r="AV180" s="2" t="b">
        <f>AND(PARTNERS!$D184="Voluntary Sector / Charity partner",PARTNERS!$E184="Existing partner")</f>
        <v>0</v>
      </c>
      <c r="AW180" s="2" t="b">
        <f>AND(PARTNERS!$D184="Education partner",PARTNERS!$E184="Existing partner")</f>
        <v>0</v>
      </c>
      <c r="AX180" s="2" t="b">
        <f>AND(PARTNERS!$D184="Other",PARTNERS!$E184="Existing partner")</f>
        <v>0</v>
      </c>
    </row>
    <row r="181" spans="20:50">
      <c r="T181" s="2" t="b">
        <f>AND(LEFT('EVENT DELIVERY'!B186,2)="HU",OR(LEN('EVENT DELIVERY'!B186)=6,AND(LEN('EVENT DELIVERY'!B186)=7,MID('EVENT DELIVERY'!B186,4,1)=" ")))</f>
        <v>0</v>
      </c>
      <c r="U181" s="2" t="b">
        <f>AND(LEFT('PROJECT DELIVERY TEAM'!B186,2)="HU",OR(LEN('PROJECT DELIVERY TEAM'!B186)=6,AND(LEN('PROJECT DELIVERY TEAM'!B186)=7,MID('PROJECT DELIVERY TEAM'!B186,4,1)=" ")))</f>
        <v>0</v>
      </c>
      <c r="V181" s="2" t="b">
        <f>AND(LEFT('AUDIENCES &amp; PART... - BY TYPE'!B186,2)="HU",OR(LEN('AUDIENCES &amp; PART... - BY TYPE'!B186)=6,AND(LEN('AUDIENCES &amp; PART... - BY TYPE'!B186)=7,MID('AUDIENCES &amp; PART... - BY TYPE'!B186,4,1)=" ")))</f>
        <v>0</v>
      </c>
      <c r="W181" s="2" t="b">
        <f>AND(LEFT(PARTNERS!B185,2)="HU",OR(LEN(PARTNERS!B185)=6,AND(LEN(PARTNERS!B185)=7,MID(PARTNERS!B185,4,1)=" ")),PARTNERS!E185="New partner")</f>
        <v>0</v>
      </c>
      <c r="X181" s="2" t="b">
        <f>AND(LEFT(PARTNERS!B185,2)="HU",OR(LEN(PARTNERS!B185)=6,AND(LEN(PARTNERS!B185)=7,MID(PARTNERS!B185,4,1)=" ")),PARTNERS!E185="Existing partner")</f>
        <v>0</v>
      </c>
      <c r="Y181" s="2" t="b">
        <f>AND(NOT(AND(LEFT(PARTNERS!B185,2)="HU",OR(LEN(PARTNERS!B185)=6,AND(LEN(PARTNERS!B185)=7,MID(PARTNERS!B185,4,1)=" ")))),PARTNERS!E185="New partner")</f>
        <v>0</v>
      </c>
      <c r="Z181" s="2" t="b">
        <f>AND(NOT(AND(LEFT(PARTNERS!B185,2)="HU",OR(LEN(PARTNERS!B185)=6,AND(LEN(PARTNERS!B185)=7,MID(PARTNERS!B185,4,1)=" ")))),PARTNERS!E185="Existing partner")</f>
        <v>0</v>
      </c>
      <c r="AA181" s="2" t="b">
        <f>AND(PARTNERS!$C185="Hull",PARTNERS!$E185="New partner")</f>
        <v>0</v>
      </c>
      <c r="AB181" s="2" t="b">
        <f>AND(PARTNERS!$C185="East Riding of Yorkshire",PARTNERS!$E185="New partner")</f>
        <v>0</v>
      </c>
      <c r="AC181" s="2" t="b">
        <f>AND(PARTNERS!$C185="Elsewhere in Yorkshire &amp; Humber",PARTNERS!$E185="New partner")</f>
        <v>0</v>
      </c>
      <c r="AD181" s="2" t="b">
        <f>AND(PARTNERS!$C185="Elsewhere in the UK",PARTNERS!$E185="New partner")</f>
        <v>0</v>
      </c>
      <c r="AE181" s="2" t="b">
        <f>AND(PARTNERS!$C185="Outside UK",PARTNERS!$E185="New partner")</f>
        <v>0</v>
      </c>
      <c r="AF181" s="2" t="b">
        <f>AND(PARTNERS!$C185="Hull",PARTNERS!$E185="Existing partner")</f>
        <v>0</v>
      </c>
      <c r="AG181" s="2" t="b">
        <f>AND(PARTNERS!$C185="East Riding of Yorkshire",PARTNERS!$E185="Existing partner")</f>
        <v>0</v>
      </c>
      <c r="AH181" s="2" t="b">
        <f>AND(PARTNERS!$C185="Elsewhere in Yorkshire &amp; Humber",PARTNERS!$E185="Existing partner")</f>
        <v>0</v>
      </c>
      <c r="AI181" s="2" t="b">
        <f>AND(PARTNERS!$C185="Elsewhere in the UK",PARTNERS!$E185="Existing partner")</f>
        <v>0</v>
      </c>
      <c r="AJ181" s="2" t="b">
        <f>AND(PARTNERS!$C185="Outside UK",PARTNERS!$E185="Existing partner")</f>
        <v>0</v>
      </c>
      <c r="AK181" s="2" t="b">
        <f>AND(PARTNERS!$D185="Artistic partner",PARTNERS!$E185="New partner")</f>
        <v>0</v>
      </c>
      <c r="AL181" s="2" t="b">
        <f>AND(PARTNERS!$D185="Heritage partner",PARTNERS!$E185="New partner")</f>
        <v>0</v>
      </c>
      <c r="AM181" s="2" t="b">
        <f>AND(PARTNERS!$D185="Funder",PARTNERS!$E185="New partner")</f>
        <v>0</v>
      </c>
      <c r="AN181" s="2" t="b">
        <f>AND(PARTNERS!$D185="Public Service partner",PARTNERS!$E185="New partner")</f>
        <v>0</v>
      </c>
      <c r="AO181" s="2" t="b">
        <f>AND(PARTNERS!$D185="Voluntary Sector / Charity partner",PARTNERS!$E185="New partner")</f>
        <v>0</v>
      </c>
      <c r="AP181" s="2" t="b">
        <f>AND(PARTNERS!$D185="Education partner",PARTNERS!$E185="New partner")</f>
        <v>0</v>
      </c>
      <c r="AQ181" s="2" t="b">
        <f>AND(PARTNERS!$D185="Other",PARTNERS!$E185="New partner")</f>
        <v>0</v>
      </c>
      <c r="AR181" s="2" t="b">
        <f>AND(PARTNERS!$D185="Artistic partner",PARTNERS!$E185="Existing partner")</f>
        <v>0</v>
      </c>
      <c r="AS181" s="2" t="b">
        <f>AND(PARTNERS!$D185="Heritage partner",PARTNERS!$E185="Existing partner")</f>
        <v>0</v>
      </c>
      <c r="AT181" s="2" t="b">
        <f>AND(PARTNERS!$D185="Funder",PARTNERS!$E185="Existing partner")</f>
        <v>0</v>
      </c>
      <c r="AU181" s="2" t="b">
        <f>AND(PARTNERS!$D185="Public Service partner",PARTNERS!$E185="Existing partner")</f>
        <v>0</v>
      </c>
      <c r="AV181" s="2" t="b">
        <f>AND(PARTNERS!$D185="Voluntary Sector / Charity partner",PARTNERS!$E185="Existing partner")</f>
        <v>0</v>
      </c>
      <c r="AW181" s="2" t="b">
        <f>AND(PARTNERS!$D185="Education partner",PARTNERS!$E185="Existing partner")</f>
        <v>0</v>
      </c>
      <c r="AX181" s="2" t="b">
        <f>AND(PARTNERS!$D185="Other",PARTNERS!$E185="Existing partner")</f>
        <v>0</v>
      </c>
    </row>
    <row r="182" spans="20:50">
      <c r="T182" s="2" t="b">
        <f>AND(LEFT('EVENT DELIVERY'!B187,2)="HU",OR(LEN('EVENT DELIVERY'!B187)=6,AND(LEN('EVENT DELIVERY'!B187)=7,MID('EVENT DELIVERY'!B187,4,1)=" ")))</f>
        <v>0</v>
      </c>
      <c r="U182" s="2" t="b">
        <f>AND(LEFT('PROJECT DELIVERY TEAM'!B187,2)="HU",OR(LEN('PROJECT DELIVERY TEAM'!B187)=6,AND(LEN('PROJECT DELIVERY TEAM'!B187)=7,MID('PROJECT DELIVERY TEAM'!B187,4,1)=" ")))</f>
        <v>0</v>
      </c>
      <c r="V182" s="2" t="b">
        <f>AND(LEFT('AUDIENCES &amp; PART... - BY TYPE'!B187,2)="HU",OR(LEN('AUDIENCES &amp; PART... - BY TYPE'!B187)=6,AND(LEN('AUDIENCES &amp; PART... - BY TYPE'!B187)=7,MID('AUDIENCES &amp; PART... - BY TYPE'!B187,4,1)=" ")))</f>
        <v>0</v>
      </c>
      <c r="W182" s="2" t="b">
        <f>AND(LEFT(PARTNERS!B186,2)="HU",OR(LEN(PARTNERS!B186)=6,AND(LEN(PARTNERS!B186)=7,MID(PARTNERS!B186,4,1)=" ")),PARTNERS!E186="New partner")</f>
        <v>0</v>
      </c>
      <c r="X182" s="2" t="b">
        <f>AND(LEFT(PARTNERS!B186,2)="HU",OR(LEN(PARTNERS!B186)=6,AND(LEN(PARTNERS!B186)=7,MID(PARTNERS!B186,4,1)=" ")),PARTNERS!E186="Existing partner")</f>
        <v>0</v>
      </c>
      <c r="Y182" s="2" t="b">
        <f>AND(NOT(AND(LEFT(PARTNERS!B186,2)="HU",OR(LEN(PARTNERS!B186)=6,AND(LEN(PARTNERS!B186)=7,MID(PARTNERS!B186,4,1)=" ")))),PARTNERS!E186="New partner")</f>
        <v>0</v>
      </c>
      <c r="Z182" s="2" t="b">
        <f>AND(NOT(AND(LEFT(PARTNERS!B186,2)="HU",OR(LEN(PARTNERS!B186)=6,AND(LEN(PARTNERS!B186)=7,MID(PARTNERS!B186,4,1)=" ")))),PARTNERS!E186="Existing partner")</f>
        <v>0</v>
      </c>
      <c r="AA182" s="2" t="b">
        <f>AND(PARTNERS!$C186="Hull",PARTNERS!$E186="New partner")</f>
        <v>0</v>
      </c>
      <c r="AB182" s="2" t="b">
        <f>AND(PARTNERS!$C186="East Riding of Yorkshire",PARTNERS!$E186="New partner")</f>
        <v>0</v>
      </c>
      <c r="AC182" s="2" t="b">
        <f>AND(PARTNERS!$C186="Elsewhere in Yorkshire &amp; Humber",PARTNERS!$E186="New partner")</f>
        <v>0</v>
      </c>
      <c r="AD182" s="2" t="b">
        <f>AND(PARTNERS!$C186="Elsewhere in the UK",PARTNERS!$E186="New partner")</f>
        <v>0</v>
      </c>
      <c r="AE182" s="2" t="b">
        <f>AND(PARTNERS!$C186="Outside UK",PARTNERS!$E186="New partner")</f>
        <v>0</v>
      </c>
      <c r="AF182" s="2" t="b">
        <f>AND(PARTNERS!$C186="Hull",PARTNERS!$E186="Existing partner")</f>
        <v>0</v>
      </c>
      <c r="AG182" s="2" t="b">
        <f>AND(PARTNERS!$C186="East Riding of Yorkshire",PARTNERS!$E186="Existing partner")</f>
        <v>0</v>
      </c>
      <c r="AH182" s="2" t="b">
        <f>AND(PARTNERS!$C186="Elsewhere in Yorkshire &amp; Humber",PARTNERS!$E186="Existing partner")</f>
        <v>0</v>
      </c>
      <c r="AI182" s="2" t="b">
        <f>AND(PARTNERS!$C186="Elsewhere in the UK",PARTNERS!$E186="Existing partner")</f>
        <v>0</v>
      </c>
      <c r="AJ182" s="2" t="b">
        <f>AND(PARTNERS!$C186="Outside UK",PARTNERS!$E186="Existing partner")</f>
        <v>0</v>
      </c>
      <c r="AK182" s="2" t="b">
        <f>AND(PARTNERS!$D186="Artistic partner",PARTNERS!$E186="New partner")</f>
        <v>0</v>
      </c>
      <c r="AL182" s="2" t="b">
        <f>AND(PARTNERS!$D186="Heritage partner",PARTNERS!$E186="New partner")</f>
        <v>0</v>
      </c>
      <c r="AM182" s="2" t="b">
        <f>AND(PARTNERS!$D186="Funder",PARTNERS!$E186="New partner")</f>
        <v>0</v>
      </c>
      <c r="AN182" s="2" t="b">
        <f>AND(PARTNERS!$D186="Public Service partner",PARTNERS!$E186="New partner")</f>
        <v>0</v>
      </c>
      <c r="AO182" s="2" t="b">
        <f>AND(PARTNERS!$D186="Voluntary Sector / Charity partner",PARTNERS!$E186="New partner")</f>
        <v>0</v>
      </c>
      <c r="AP182" s="2" t="b">
        <f>AND(PARTNERS!$D186="Education partner",PARTNERS!$E186="New partner")</f>
        <v>0</v>
      </c>
      <c r="AQ182" s="2" t="b">
        <f>AND(PARTNERS!$D186="Other",PARTNERS!$E186="New partner")</f>
        <v>0</v>
      </c>
      <c r="AR182" s="2" t="b">
        <f>AND(PARTNERS!$D186="Artistic partner",PARTNERS!$E186="Existing partner")</f>
        <v>0</v>
      </c>
      <c r="AS182" s="2" t="b">
        <f>AND(PARTNERS!$D186="Heritage partner",PARTNERS!$E186="Existing partner")</f>
        <v>0</v>
      </c>
      <c r="AT182" s="2" t="b">
        <f>AND(PARTNERS!$D186="Funder",PARTNERS!$E186="Existing partner")</f>
        <v>0</v>
      </c>
      <c r="AU182" s="2" t="b">
        <f>AND(PARTNERS!$D186="Public Service partner",PARTNERS!$E186="Existing partner")</f>
        <v>0</v>
      </c>
      <c r="AV182" s="2" t="b">
        <f>AND(PARTNERS!$D186="Voluntary Sector / Charity partner",PARTNERS!$E186="Existing partner")</f>
        <v>0</v>
      </c>
      <c r="AW182" s="2" t="b">
        <f>AND(PARTNERS!$D186="Education partner",PARTNERS!$E186="Existing partner")</f>
        <v>0</v>
      </c>
      <c r="AX182" s="2" t="b">
        <f>AND(PARTNERS!$D186="Other",PARTNERS!$E186="Existing partner")</f>
        <v>0</v>
      </c>
    </row>
    <row r="183" spans="20:50">
      <c r="T183" s="2" t="b">
        <f>AND(LEFT('EVENT DELIVERY'!B188,2)="HU",OR(LEN('EVENT DELIVERY'!B188)=6,AND(LEN('EVENT DELIVERY'!B188)=7,MID('EVENT DELIVERY'!B188,4,1)=" ")))</f>
        <v>0</v>
      </c>
      <c r="U183" s="2" t="b">
        <f>AND(LEFT('PROJECT DELIVERY TEAM'!B188,2)="HU",OR(LEN('PROJECT DELIVERY TEAM'!B188)=6,AND(LEN('PROJECT DELIVERY TEAM'!B188)=7,MID('PROJECT DELIVERY TEAM'!B188,4,1)=" ")))</f>
        <v>0</v>
      </c>
      <c r="V183" s="2" t="b">
        <f>AND(LEFT('AUDIENCES &amp; PART... - BY TYPE'!B188,2)="HU",OR(LEN('AUDIENCES &amp; PART... - BY TYPE'!B188)=6,AND(LEN('AUDIENCES &amp; PART... - BY TYPE'!B188)=7,MID('AUDIENCES &amp; PART... - BY TYPE'!B188,4,1)=" ")))</f>
        <v>0</v>
      </c>
      <c r="W183" s="2" t="b">
        <f>AND(LEFT(PARTNERS!B187,2)="HU",OR(LEN(PARTNERS!B187)=6,AND(LEN(PARTNERS!B187)=7,MID(PARTNERS!B187,4,1)=" ")),PARTNERS!E187="New partner")</f>
        <v>0</v>
      </c>
      <c r="X183" s="2" t="b">
        <f>AND(LEFT(PARTNERS!B187,2)="HU",OR(LEN(PARTNERS!B187)=6,AND(LEN(PARTNERS!B187)=7,MID(PARTNERS!B187,4,1)=" ")),PARTNERS!E187="Existing partner")</f>
        <v>0</v>
      </c>
      <c r="Y183" s="2" t="b">
        <f>AND(NOT(AND(LEFT(PARTNERS!B187,2)="HU",OR(LEN(PARTNERS!B187)=6,AND(LEN(PARTNERS!B187)=7,MID(PARTNERS!B187,4,1)=" ")))),PARTNERS!E187="New partner")</f>
        <v>0</v>
      </c>
      <c r="Z183" s="2" t="b">
        <f>AND(NOT(AND(LEFT(PARTNERS!B187,2)="HU",OR(LEN(PARTNERS!B187)=6,AND(LEN(PARTNERS!B187)=7,MID(PARTNERS!B187,4,1)=" ")))),PARTNERS!E187="Existing partner")</f>
        <v>0</v>
      </c>
      <c r="AA183" s="2" t="b">
        <f>AND(PARTNERS!$C187="Hull",PARTNERS!$E187="New partner")</f>
        <v>0</v>
      </c>
      <c r="AB183" s="2" t="b">
        <f>AND(PARTNERS!$C187="East Riding of Yorkshire",PARTNERS!$E187="New partner")</f>
        <v>0</v>
      </c>
      <c r="AC183" s="2" t="b">
        <f>AND(PARTNERS!$C187="Elsewhere in Yorkshire &amp; Humber",PARTNERS!$E187="New partner")</f>
        <v>0</v>
      </c>
      <c r="AD183" s="2" t="b">
        <f>AND(PARTNERS!$C187="Elsewhere in the UK",PARTNERS!$E187="New partner")</f>
        <v>0</v>
      </c>
      <c r="AE183" s="2" t="b">
        <f>AND(PARTNERS!$C187="Outside UK",PARTNERS!$E187="New partner")</f>
        <v>0</v>
      </c>
      <c r="AF183" s="2" t="b">
        <f>AND(PARTNERS!$C187="Hull",PARTNERS!$E187="Existing partner")</f>
        <v>0</v>
      </c>
      <c r="AG183" s="2" t="b">
        <f>AND(PARTNERS!$C187="East Riding of Yorkshire",PARTNERS!$E187="Existing partner")</f>
        <v>0</v>
      </c>
      <c r="AH183" s="2" t="b">
        <f>AND(PARTNERS!$C187="Elsewhere in Yorkshire &amp; Humber",PARTNERS!$E187="Existing partner")</f>
        <v>0</v>
      </c>
      <c r="AI183" s="2" t="b">
        <f>AND(PARTNERS!$C187="Elsewhere in the UK",PARTNERS!$E187="Existing partner")</f>
        <v>0</v>
      </c>
      <c r="AJ183" s="2" t="b">
        <f>AND(PARTNERS!$C187="Outside UK",PARTNERS!$E187="Existing partner")</f>
        <v>0</v>
      </c>
      <c r="AK183" s="2" t="b">
        <f>AND(PARTNERS!$D187="Artistic partner",PARTNERS!$E187="New partner")</f>
        <v>0</v>
      </c>
      <c r="AL183" s="2" t="b">
        <f>AND(PARTNERS!$D187="Heritage partner",PARTNERS!$E187="New partner")</f>
        <v>0</v>
      </c>
      <c r="AM183" s="2" t="b">
        <f>AND(PARTNERS!$D187="Funder",PARTNERS!$E187="New partner")</f>
        <v>0</v>
      </c>
      <c r="AN183" s="2" t="b">
        <f>AND(PARTNERS!$D187="Public Service partner",PARTNERS!$E187="New partner")</f>
        <v>0</v>
      </c>
      <c r="AO183" s="2" t="b">
        <f>AND(PARTNERS!$D187="Voluntary Sector / Charity partner",PARTNERS!$E187="New partner")</f>
        <v>0</v>
      </c>
      <c r="AP183" s="2" t="b">
        <f>AND(PARTNERS!$D187="Education partner",PARTNERS!$E187="New partner")</f>
        <v>0</v>
      </c>
      <c r="AQ183" s="2" t="b">
        <f>AND(PARTNERS!$D187="Other",PARTNERS!$E187="New partner")</f>
        <v>0</v>
      </c>
      <c r="AR183" s="2" t="b">
        <f>AND(PARTNERS!$D187="Artistic partner",PARTNERS!$E187="Existing partner")</f>
        <v>0</v>
      </c>
      <c r="AS183" s="2" t="b">
        <f>AND(PARTNERS!$D187="Heritage partner",PARTNERS!$E187="Existing partner")</f>
        <v>0</v>
      </c>
      <c r="AT183" s="2" t="b">
        <f>AND(PARTNERS!$D187="Funder",PARTNERS!$E187="Existing partner")</f>
        <v>0</v>
      </c>
      <c r="AU183" s="2" t="b">
        <f>AND(PARTNERS!$D187="Public Service partner",PARTNERS!$E187="Existing partner")</f>
        <v>0</v>
      </c>
      <c r="AV183" s="2" t="b">
        <f>AND(PARTNERS!$D187="Voluntary Sector / Charity partner",PARTNERS!$E187="Existing partner")</f>
        <v>0</v>
      </c>
      <c r="AW183" s="2" t="b">
        <f>AND(PARTNERS!$D187="Education partner",PARTNERS!$E187="Existing partner")</f>
        <v>0</v>
      </c>
      <c r="AX183" s="2" t="b">
        <f>AND(PARTNERS!$D187="Other",PARTNERS!$E187="Existing partner")</f>
        <v>0</v>
      </c>
    </row>
    <row r="184" spans="20:50">
      <c r="T184" s="2" t="b">
        <f>AND(LEFT('EVENT DELIVERY'!B189,2)="HU",OR(LEN('EVENT DELIVERY'!B189)=6,AND(LEN('EVENT DELIVERY'!B189)=7,MID('EVENT DELIVERY'!B189,4,1)=" ")))</f>
        <v>0</v>
      </c>
      <c r="U184" s="2" t="b">
        <f>AND(LEFT('PROJECT DELIVERY TEAM'!B189,2)="HU",OR(LEN('PROJECT DELIVERY TEAM'!B189)=6,AND(LEN('PROJECT DELIVERY TEAM'!B189)=7,MID('PROJECT DELIVERY TEAM'!B189,4,1)=" ")))</f>
        <v>0</v>
      </c>
      <c r="V184" s="2" t="b">
        <f>AND(LEFT('AUDIENCES &amp; PART... - BY TYPE'!B189,2)="HU",OR(LEN('AUDIENCES &amp; PART... - BY TYPE'!B189)=6,AND(LEN('AUDIENCES &amp; PART... - BY TYPE'!B189)=7,MID('AUDIENCES &amp; PART... - BY TYPE'!B189,4,1)=" ")))</f>
        <v>0</v>
      </c>
      <c r="W184" s="2" t="b">
        <f>AND(LEFT(PARTNERS!B188,2)="HU",OR(LEN(PARTNERS!B188)=6,AND(LEN(PARTNERS!B188)=7,MID(PARTNERS!B188,4,1)=" ")),PARTNERS!E188="New partner")</f>
        <v>0</v>
      </c>
      <c r="X184" s="2" t="b">
        <f>AND(LEFT(PARTNERS!B188,2)="HU",OR(LEN(PARTNERS!B188)=6,AND(LEN(PARTNERS!B188)=7,MID(PARTNERS!B188,4,1)=" ")),PARTNERS!E188="Existing partner")</f>
        <v>0</v>
      </c>
      <c r="Y184" s="2" t="b">
        <f>AND(NOT(AND(LEFT(PARTNERS!B188,2)="HU",OR(LEN(PARTNERS!B188)=6,AND(LEN(PARTNERS!B188)=7,MID(PARTNERS!B188,4,1)=" ")))),PARTNERS!E188="New partner")</f>
        <v>0</v>
      </c>
      <c r="Z184" s="2" t="b">
        <f>AND(NOT(AND(LEFT(PARTNERS!B188,2)="HU",OR(LEN(PARTNERS!B188)=6,AND(LEN(PARTNERS!B188)=7,MID(PARTNERS!B188,4,1)=" ")))),PARTNERS!E188="Existing partner")</f>
        <v>0</v>
      </c>
      <c r="AA184" s="2" t="b">
        <f>AND(PARTNERS!$C188="Hull",PARTNERS!$E188="New partner")</f>
        <v>0</v>
      </c>
      <c r="AB184" s="2" t="b">
        <f>AND(PARTNERS!$C188="East Riding of Yorkshire",PARTNERS!$E188="New partner")</f>
        <v>0</v>
      </c>
      <c r="AC184" s="2" t="b">
        <f>AND(PARTNERS!$C188="Elsewhere in Yorkshire &amp; Humber",PARTNERS!$E188="New partner")</f>
        <v>0</v>
      </c>
      <c r="AD184" s="2" t="b">
        <f>AND(PARTNERS!$C188="Elsewhere in the UK",PARTNERS!$E188="New partner")</f>
        <v>0</v>
      </c>
      <c r="AE184" s="2" t="b">
        <f>AND(PARTNERS!$C188="Outside UK",PARTNERS!$E188="New partner")</f>
        <v>0</v>
      </c>
      <c r="AF184" s="2" t="b">
        <f>AND(PARTNERS!$C188="Hull",PARTNERS!$E188="Existing partner")</f>
        <v>0</v>
      </c>
      <c r="AG184" s="2" t="b">
        <f>AND(PARTNERS!$C188="East Riding of Yorkshire",PARTNERS!$E188="Existing partner")</f>
        <v>0</v>
      </c>
      <c r="AH184" s="2" t="b">
        <f>AND(PARTNERS!$C188="Elsewhere in Yorkshire &amp; Humber",PARTNERS!$E188="Existing partner")</f>
        <v>0</v>
      </c>
      <c r="AI184" s="2" t="b">
        <f>AND(PARTNERS!$C188="Elsewhere in the UK",PARTNERS!$E188="Existing partner")</f>
        <v>0</v>
      </c>
      <c r="AJ184" s="2" t="b">
        <f>AND(PARTNERS!$C188="Outside UK",PARTNERS!$E188="Existing partner")</f>
        <v>0</v>
      </c>
      <c r="AK184" s="2" t="b">
        <f>AND(PARTNERS!$D188="Artistic partner",PARTNERS!$E188="New partner")</f>
        <v>0</v>
      </c>
      <c r="AL184" s="2" t="b">
        <f>AND(PARTNERS!$D188="Heritage partner",PARTNERS!$E188="New partner")</f>
        <v>0</v>
      </c>
      <c r="AM184" s="2" t="b">
        <f>AND(PARTNERS!$D188="Funder",PARTNERS!$E188="New partner")</f>
        <v>0</v>
      </c>
      <c r="AN184" s="2" t="b">
        <f>AND(PARTNERS!$D188="Public Service partner",PARTNERS!$E188="New partner")</f>
        <v>0</v>
      </c>
      <c r="AO184" s="2" t="b">
        <f>AND(PARTNERS!$D188="Voluntary Sector / Charity partner",PARTNERS!$E188="New partner")</f>
        <v>0</v>
      </c>
      <c r="AP184" s="2" t="b">
        <f>AND(PARTNERS!$D188="Education partner",PARTNERS!$E188="New partner")</f>
        <v>0</v>
      </c>
      <c r="AQ184" s="2" t="b">
        <f>AND(PARTNERS!$D188="Other",PARTNERS!$E188="New partner")</f>
        <v>0</v>
      </c>
      <c r="AR184" s="2" t="b">
        <f>AND(PARTNERS!$D188="Artistic partner",PARTNERS!$E188="Existing partner")</f>
        <v>0</v>
      </c>
      <c r="AS184" s="2" t="b">
        <f>AND(PARTNERS!$D188="Heritage partner",PARTNERS!$E188="Existing partner")</f>
        <v>0</v>
      </c>
      <c r="AT184" s="2" t="b">
        <f>AND(PARTNERS!$D188="Funder",PARTNERS!$E188="Existing partner")</f>
        <v>0</v>
      </c>
      <c r="AU184" s="2" t="b">
        <f>AND(PARTNERS!$D188="Public Service partner",PARTNERS!$E188="Existing partner")</f>
        <v>0</v>
      </c>
      <c r="AV184" s="2" t="b">
        <f>AND(PARTNERS!$D188="Voluntary Sector / Charity partner",PARTNERS!$E188="Existing partner")</f>
        <v>0</v>
      </c>
      <c r="AW184" s="2" t="b">
        <f>AND(PARTNERS!$D188="Education partner",PARTNERS!$E188="Existing partner")</f>
        <v>0</v>
      </c>
      <c r="AX184" s="2" t="b">
        <f>AND(PARTNERS!$D188="Other",PARTNERS!$E188="Existing partner")</f>
        <v>0</v>
      </c>
    </row>
    <row r="185" spans="20:50">
      <c r="T185" s="2" t="b">
        <f>AND(LEFT('EVENT DELIVERY'!B190,2)="HU",OR(LEN('EVENT DELIVERY'!B190)=6,AND(LEN('EVENT DELIVERY'!B190)=7,MID('EVENT DELIVERY'!B190,4,1)=" ")))</f>
        <v>0</v>
      </c>
      <c r="U185" s="2" t="b">
        <f>AND(LEFT('PROJECT DELIVERY TEAM'!B190,2)="HU",OR(LEN('PROJECT DELIVERY TEAM'!B190)=6,AND(LEN('PROJECT DELIVERY TEAM'!B190)=7,MID('PROJECT DELIVERY TEAM'!B190,4,1)=" ")))</f>
        <v>0</v>
      </c>
      <c r="V185" s="2" t="b">
        <f>AND(LEFT('AUDIENCES &amp; PART... - BY TYPE'!B190,2)="HU",OR(LEN('AUDIENCES &amp; PART... - BY TYPE'!B190)=6,AND(LEN('AUDIENCES &amp; PART... - BY TYPE'!B190)=7,MID('AUDIENCES &amp; PART... - BY TYPE'!B190,4,1)=" ")))</f>
        <v>0</v>
      </c>
      <c r="W185" s="2" t="b">
        <f>AND(LEFT(PARTNERS!B189,2)="HU",OR(LEN(PARTNERS!B189)=6,AND(LEN(PARTNERS!B189)=7,MID(PARTNERS!B189,4,1)=" ")),PARTNERS!E189="New partner")</f>
        <v>0</v>
      </c>
      <c r="X185" s="2" t="b">
        <f>AND(LEFT(PARTNERS!B189,2)="HU",OR(LEN(PARTNERS!B189)=6,AND(LEN(PARTNERS!B189)=7,MID(PARTNERS!B189,4,1)=" ")),PARTNERS!E189="Existing partner")</f>
        <v>0</v>
      </c>
      <c r="Y185" s="2" t="b">
        <f>AND(NOT(AND(LEFT(PARTNERS!B189,2)="HU",OR(LEN(PARTNERS!B189)=6,AND(LEN(PARTNERS!B189)=7,MID(PARTNERS!B189,4,1)=" ")))),PARTNERS!E189="New partner")</f>
        <v>0</v>
      </c>
      <c r="Z185" s="2" t="b">
        <f>AND(NOT(AND(LEFT(PARTNERS!B189,2)="HU",OR(LEN(PARTNERS!B189)=6,AND(LEN(PARTNERS!B189)=7,MID(PARTNERS!B189,4,1)=" ")))),PARTNERS!E189="Existing partner")</f>
        <v>0</v>
      </c>
      <c r="AA185" s="2" t="b">
        <f>AND(PARTNERS!$C189="Hull",PARTNERS!$E189="New partner")</f>
        <v>0</v>
      </c>
      <c r="AB185" s="2" t="b">
        <f>AND(PARTNERS!$C189="East Riding of Yorkshire",PARTNERS!$E189="New partner")</f>
        <v>0</v>
      </c>
      <c r="AC185" s="2" t="b">
        <f>AND(PARTNERS!$C189="Elsewhere in Yorkshire &amp; Humber",PARTNERS!$E189="New partner")</f>
        <v>0</v>
      </c>
      <c r="AD185" s="2" t="b">
        <f>AND(PARTNERS!$C189="Elsewhere in the UK",PARTNERS!$E189="New partner")</f>
        <v>0</v>
      </c>
      <c r="AE185" s="2" t="b">
        <f>AND(PARTNERS!$C189="Outside UK",PARTNERS!$E189="New partner")</f>
        <v>0</v>
      </c>
      <c r="AF185" s="2" t="b">
        <f>AND(PARTNERS!$C189="Hull",PARTNERS!$E189="Existing partner")</f>
        <v>0</v>
      </c>
      <c r="AG185" s="2" t="b">
        <f>AND(PARTNERS!$C189="East Riding of Yorkshire",PARTNERS!$E189="Existing partner")</f>
        <v>0</v>
      </c>
      <c r="AH185" s="2" t="b">
        <f>AND(PARTNERS!$C189="Elsewhere in Yorkshire &amp; Humber",PARTNERS!$E189="Existing partner")</f>
        <v>0</v>
      </c>
      <c r="AI185" s="2" t="b">
        <f>AND(PARTNERS!$C189="Elsewhere in the UK",PARTNERS!$E189="Existing partner")</f>
        <v>0</v>
      </c>
      <c r="AJ185" s="2" t="b">
        <f>AND(PARTNERS!$C189="Outside UK",PARTNERS!$E189="Existing partner")</f>
        <v>0</v>
      </c>
      <c r="AK185" s="2" t="b">
        <f>AND(PARTNERS!$D189="Artistic partner",PARTNERS!$E189="New partner")</f>
        <v>0</v>
      </c>
      <c r="AL185" s="2" t="b">
        <f>AND(PARTNERS!$D189="Heritage partner",PARTNERS!$E189="New partner")</f>
        <v>0</v>
      </c>
      <c r="AM185" s="2" t="b">
        <f>AND(PARTNERS!$D189="Funder",PARTNERS!$E189="New partner")</f>
        <v>0</v>
      </c>
      <c r="AN185" s="2" t="b">
        <f>AND(PARTNERS!$D189="Public Service partner",PARTNERS!$E189="New partner")</f>
        <v>0</v>
      </c>
      <c r="AO185" s="2" t="b">
        <f>AND(PARTNERS!$D189="Voluntary Sector / Charity partner",PARTNERS!$E189="New partner")</f>
        <v>0</v>
      </c>
      <c r="AP185" s="2" t="b">
        <f>AND(PARTNERS!$D189="Education partner",PARTNERS!$E189="New partner")</f>
        <v>0</v>
      </c>
      <c r="AQ185" s="2" t="b">
        <f>AND(PARTNERS!$D189="Other",PARTNERS!$E189="New partner")</f>
        <v>0</v>
      </c>
      <c r="AR185" s="2" t="b">
        <f>AND(PARTNERS!$D189="Artistic partner",PARTNERS!$E189="Existing partner")</f>
        <v>0</v>
      </c>
      <c r="AS185" s="2" t="b">
        <f>AND(PARTNERS!$D189="Heritage partner",PARTNERS!$E189="Existing partner")</f>
        <v>0</v>
      </c>
      <c r="AT185" s="2" t="b">
        <f>AND(PARTNERS!$D189="Funder",PARTNERS!$E189="Existing partner")</f>
        <v>0</v>
      </c>
      <c r="AU185" s="2" t="b">
        <f>AND(PARTNERS!$D189="Public Service partner",PARTNERS!$E189="Existing partner")</f>
        <v>0</v>
      </c>
      <c r="AV185" s="2" t="b">
        <f>AND(PARTNERS!$D189="Voluntary Sector / Charity partner",PARTNERS!$E189="Existing partner")</f>
        <v>0</v>
      </c>
      <c r="AW185" s="2" t="b">
        <f>AND(PARTNERS!$D189="Education partner",PARTNERS!$E189="Existing partner")</f>
        <v>0</v>
      </c>
      <c r="AX185" s="2" t="b">
        <f>AND(PARTNERS!$D189="Other",PARTNERS!$E189="Existing partner")</f>
        <v>0</v>
      </c>
    </row>
    <row r="186" spans="20:50">
      <c r="T186" s="2" t="b">
        <f>AND(LEFT('EVENT DELIVERY'!B191,2)="HU",OR(LEN('EVENT DELIVERY'!B191)=6,AND(LEN('EVENT DELIVERY'!B191)=7,MID('EVENT DELIVERY'!B191,4,1)=" ")))</f>
        <v>0</v>
      </c>
      <c r="U186" s="2" t="b">
        <f>AND(LEFT('PROJECT DELIVERY TEAM'!B191,2)="HU",OR(LEN('PROJECT DELIVERY TEAM'!B191)=6,AND(LEN('PROJECT DELIVERY TEAM'!B191)=7,MID('PROJECT DELIVERY TEAM'!B191,4,1)=" ")))</f>
        <v>0</v>
      </c>
      <c r="V186" s="2" t="b">
        <f>AND(LEFT('AUDIENCES &amp; PART... - BY TYPE'!B191,2)="HU",OR(LEN('AUDIENCES &amp; PART... - BY TYPE'!B191)=6,AND(LEN('AUDIENCES &amp; PART... - BY TYPE'!B191)=7,MID('AUDIENCES &amp; PART... - BY TYPE'!B191,4,1)=" ")))</f>
        <v>0</v>
      </c>
      <c r="W186" s="2" t="b">
        <f>AND(LEFT(PARTNERS!B190,2)="HU",OR(LEN(PARTNERS!B190)=6,AND(LEN(PARTNERS!B190)=7,MID(PARTNERS!B190,4,1)=" ")),PARTNERS!E190="New partner")</f>
        <v>0</v>
      </c>
      <c r="X186" s="2" t="b">
        <f>AND(LEFT(PARTNERS!B190,2)="HU",OR(LEN(PARTNERS!B190)=6,AND(LEN(PARTNERS!B190)=7,MID(PARTNERS!B190,4,1)=" ")),PARTNERS!E190="Existing partner")</f>
        <v>0</v>
      </c>
      <c r="Y186" s="2" t="b">
        <f>AND(NOT(AND(LEFT(PARTNERS!B190,2)="HU",OR(LEN(PARTNERS!B190)=6,AND(LEN(PARTNERS!B190)=7,MID(PARTNERS!B190,4,1)=" ")))),PARTNERS!E190="New partner")</f>
        <v>0</v>
      </c>
      <c r="Z186" s="2" t="b">
        <f>AND(NOT(AND(LEFT(PARTNERS!B190,2)="HU",OR(LEN(PARTNERS!B190)=6,AND(LEN(PARTNERS!B190)=7,MID(PARTNERS!B190,4,1)=" ")))),PARTNERS!E190="Existing partner")</f>
        <v>0</v>
      </c>
      <c r="AA186" s="2" t="b">
        <f>AND(PARTNERS!$C190="Hull",PARTNERS!$E190="New partner")</f>
        <v>0</v>
      </c>
      <c r="AB186" s="2" t="b">
        <f>AND(PARTNERS!$C190="East Riding of Yorkshire",PARTNERS!$E190="New partner")</f>
        <v>0</v>
      </c>
      <c r="AC186" s="2" t="b">
        <f>AND(PARTNERS!$C190="Elsewhere in Yorkshire &amp; Humber",PARTNERS!$E190="New partner")</f>
        <v>0</v>
      </c>
      <c r="AD186" s="2" t="b">
        <f>AND(PARTNERS!$C190="Elsewhere in the UK",PARTNERS!$E190="New partner")</f>
        <v>0</v>
      </c>
      <c r="AE186" s="2" t="b">
        <f>AND(PARTNERS!$C190="Outside UK",PARTNERS!$E190="New partner")</f>
        <v>0</v>
      </c>
      <c r="AF186" s="2" t="b">
        <f>AND(PARTNERS!$C190="Hull",PARTNERS!$E190="Existing partner")</f>
        <v>0</v>
      </c>
      <c r="AG186" s="2" t="b">
        <f>AND(PARTNERS!$C190="East Riding of Yorkshire",PARTNERS!$E190="Existing partner")</f>
        <v>0</v>
      </c>
      <c r="AH186" s="2" t="b">
        <f>AND(PARTNERS!$C190="Elsewhere in Yorkshire &amp; Humber",PARTNERS!$E190="Existing partner")</f>
        <v>0</v>
      </c>
      <c r="AI186" s="2" t="b">
        <f>AND(PARTNERS!$C190="Elsewhere in the UK",PARTNERS!$E190="Existing partner")</f>
        <v>0</v>
      </c>
      <c r="AJ186" s="2" t="b">
        <f>AND(PARTNERS!$C190="Outside UK",PARTNERS!$E190="Existing partner")</f>
        <v>0</v>
      </c>
      <c r="AK186" s="2" t="b">
        <f>AND(PARTNERS!$D190="Artistic partner",PARTNERS!$E190="New partner")</f>
        <v>0</v>
      </c>
      <c r="AL186" s="2" t="b">
        <f>AND(PARTNERS!$D190="Heritage partner",PARTNERS!$E190="New partner")</f>
        <v>0</v>
      </c>
      <c r="AM186" s="2" t="b">
        <f>AND(PARTNERS!$D190="Funder",PARTNERS!$E190="New partner")</f>
        <v>0</v>
      </c>
      <c r="AN186" s="2" t="b">
        <f>AND(PARTNERS!$D190="Public Service partner",PARTNERS!$E190="New partner")</f>
        <v>0</v>
      </c>
      <c r="AO186" s="2" t="b">
        <f>AND(PARTNERS!$D190="Voluntary Sector / Charity partner",PARTNERS!$E190="New partner")</f>
        <v>0</v>
      </c>
      <c r="AP186" s="2" t="b">
        <f>AND(PARTNERS!$D190="Education partner",PARTNERS!$E190="New partner")</f>
        <v>0</v>
      </c>
      <c r="AQ186" s="2" t="b">
        <f>AND(PARTNERS!$D190="Other",PARTNERS!$E190="New partner")</f>
        <v>0</v>
      </c>
      <c r="AR186" s="2" t="b">
        <f>AND(PARTNERS!$D190="Artistic partner",PARTNERS!$E190="Existing partner")</f>
        <v>0</v>
      </c>
      <c r="AS186" s="2" t="b">
        <f>AND(PARTNERS!$D190="Heritage partner",PARTNERS!$E190="Existing partner")</f>
        <v>0</v>
      </c>
      <c r="AT186" s="2" t="b">
        <f>AND(PARTNERS!$D190="Funder",PARTNERS!$E190="Existing partner")</f>
        <v>0</v>
      </c>
      <c r="AU186" s="2" t="b">
        <f>AND(PARTNERS!$D190="Public Service partner",PARTNERS!$E190="Existing partner")</f>
        <v>0</v>
      </c>
      <c r="AV186" s="2" t="b">
        <f>AND(PARTNERS!$D190="Voluntary Sector / Charity partner",PARTNERS!$E190="Existing partner")</f>
        <v>0</v>
      </c>
      <c r="AW186" s="2" t="b">
        <f>AND(PARTNERS!$D190="Education partner",PARTNERS!$E190="Existing partner")</f>
        <v>0</v>
      </c>
      <c r="AX186" s="2" t="b">
        <f>AND(PARTNERS!$D190="Other",PARTNERS!$E190="Existing partner")</f>
        <v>0</v>
      </c>
    </row>
    <row r="187" spans="20:50">
      <c r="T187" s="2" t="b">
        <f>AND(LEFT('EVENT DELIVERY'!B192,2)="HU",OR(LEN('EVENT DELIVERY'!B192)=6,AND(LEN('EVENT DELIVERY'!B192)=7,MID('EVENT DELIVERY'!B192,4,1)=" ")))</f>
        <v>0</v>
      </c>
      <c r="U187" s="2" t="b">
        <f>AND(LEFT('PROJECT DELIVERY TEAM'!B192,2)="HU",OR(LEN('PROJECT DELIVERY TEAM'!B192)=6,AND(LEN('PROJECT DELIVERY TEAM'!B192)=7,MID('PROJECT DELIVERY TEAM'!B192,4,1)=" ")))</f>
        <v>0</v>
      </c>
      <c r="V187" s="2" t="b">
        <f>AND(LEFT('AUDIENCES &amp; PART... - BY TYPE'!B192,2)="HU",OR(LEN('AUDIENCES &amp; PART... - BY TYPE'!B192)=6,AND(LEN('AUDIENCES &amp; PART... - BY TYPE'!B192)=7,MID('AUDIENCES &amp; PART... - BY TYPE'!B192,4,1)=" ")))</f>
        <v>0</v>
      </c>
      <c r="W187" s="2" t="b">
        <f>AND(LEFT(PARTNERS!B191,2)="HU",OR(LEN(PARTNERS!B191)=6,AND(LEN(PARTNERS!B191)=7,MID(PARTNERS!B191,4,1)=" ")),PARTNERS!E191="New partner")</f>
        <v>0</v>
      </c>
      <c r="X187" s="2" t="b">
        <f>AND(LEFT(PARTNERS!B191,2)="HU",OR(LEN(PARTNERS!B191)=6,AND(LEN(PARTNERS!B191)=7,MID(PARTNERS!B191,4,1)=" ")),PARTNERS!E191="Existing partner")</f>
        <v>0</v>
      </c>
      <c r="Y187" s="2" t="b">
        <f>AND(NOT(AND(LEFT(PARTNERS!B191,2)="HU",OR(LEN(PARTNERS!B191)=6,AND(LEN(PARTNERS!B191)=7,MID(PARTNERS!B191,4,1)=" ")))),PARTNERS!E191="New partner")</f>
        <v>0</v>
      </c>
      <c r="Z187" s="2" t="b">
        <f>AND(NOT(AND(LEFT(PARTNERS!B191,2)="HU",OR(LEN(PARTNERS!B191)=6,AND(LEN(PARTNERS!B191)=7,MID(PARTNERS!B191,4,1)=" ")))),PARTNERS!E191="Existing partner")</f>
        <v>0</v>
      </c>
      <c r="AA187" s="2" t="b">
        <f>AND(PARTNERS!$C191="Hull",PARTNERS!$E191="New partner")</f>
        <v>0</v>
      </c>
      <c r="AB187" s="2" t="b">
        <f>AND(PARTNERS!$C191="East Riding of Yorkshire",PARTNERS!$E191="New partner")</f>
        <v>0</v>
      </c>
      <c r="AC187" s="2" t="b">
        <f>AND(PARTNERS!$C191="Elsewhere in Yorkshire &amp; Humber",PARTNERS!$E191="New partner")</f>
        <v>0</v>
      </c>
      <c r="AD187" s="2" t="b">
        <f>AND(PARTNERS!$C191="Elsewhere in the UK",PARTNERS!$E191="New partner")</f>
        <v>0</v>
      </c>
      <c r="AE187" s="2" t="b">
        <f>AND(PARTNERS!$C191="Outside UK",PARTNERS!$E191="New partner")</f>
        <v>0</v>
      </c>
      <c r="AF187" s="2" t="b">
        <f>AND(PARTNERS!$C191="Hull",PARTNERS!$E191="Existing partner")</f>
        <v>0</v>
      </c>
      <c r="AG187" s="2" t="b">
        <f>AND(PARTNERS!$C191="East Riding of Yorkshire",PARTNERS!$E191="Existing partner")</f>
        <v>0</v>
      </c>
      <c r="AH187" s="2" t="b">
        <f>AND(PARTNERS!$C191="Elsewhere in Yorkshire &amp; Humber",PARTNERS!$E191="Existing partner")</f>
        <v>0</v>
      </c>
      <c r="AI187" s="2" t="b">
        <f>AND(PARTNERS!$C191="Elsewhere in the UK",PARTNERS!$E191="Existing partner")</f>
        <v>0</v>
      </c>
      <c r="AJ187" s="2" t="b">
        <f>AND(PARTNERS!$C191="Outside UK",PARTNERS!$E191="Existing partner")</f>
        <v>0</v>
      </c>
      <c r="AK187" s="2" t="b">
        <f>AND(PARTNERS!$D191="Artistic partner",PARTNERS!$E191="New partner")</f>
        <v>0</v>
      </c>
      <c r="AL187" s="2" t="b">
        <f>AND(PARTNERS!$D191="Heritage partner",PARTNERS!$E191="New partner")</f>
        <v>0</v>
      </c>
      <c r="AM187" s="2" t="b">
        <f>AND(PARTNERS!$D191="Funder",PARTNERS!$E191="New partner")</f>
        <v>0</v>
      </c>
      <c r="AN187" s="2" t="b">
        <f>AND(PARTNERS!$D191="Public Service partner",PARTNERS!$E191="New partner")</f>
        <v>0</v>
      </c>
      <c r="AO187" s="2" t="b">
        <f>AND(PARTNERS!$D191="Voluntary Sector / Charity partner",PARTNERS!$E191="New partner")</f>
        <v>0</v>
      </c>
      <c r="AP187" s="2" t="b">
        <f>AND(PARTNERS!$D191="Education partner",PARTNERS!$E191="New partner")</f>
        <v>0</v>
      </c>
      <c r="AQ187" s="2" t="b">
        <f>AND(PARTNERS!$D191="Other",PARTNERS!$E191="New partner")</f>
        <v>0</v>
      </c>
      <c r="AR187" s="2" t="b">
        <f>AND(PARTNERS!$D191="Artistic partner",PARTNERS!$E191="Existing partner")</f>
        <v>0</v>
      </c>
      <c r="AS187" s="2" t="b">
        <f>AND(PARTNERS!$D191="Heritage partner",PARTNERS!$E191="Existing partner")</f>
        <v>0</v>
      </c>
      <c r="AT187" s="2" t="b">
        <f>AND(PARTNERS!$D191="Funder",PARTNERS!$E191="Existing partner")</f>
        <v>0</v>
      </c>
      <c r="AU187" s="2" t="b">
        <f>AND(PARTNERS!$D191="Public Service partner",PARTNERS!$E191="Existing partner")</f>
        <v>0</v>
      </c>
      <c r="AV187" s="2" t="b">
        <f>AND(PARTNERS!$D191="Voluntary Sector / Charity partner",PARTNERS!$E191="Existing partner")</f>
        <v>0</v>
      </c>
      <c r="AW187" s="2" t="b">
        <f>AND(PARTNERS!$D191="Education partner",PARTNERS!$E191="Existing partner")</f>
        <v>0</v>
      </c>
      <c r="AX187" s="2" t="b">
        <f>AND(PARTNERS!$D191="Other",PARTNERS!$E191="Existing partner")</f>
        <v>0</v>
      </c>
    </row>
    <row r="188" spans="20:50">
      <c r="T188" s="2" t="b">
        <f>AND(LEFT('EVENT DELIVERY'!B193,2)="HU",OR(LEN('EVENT DELIVERY'!B193)=6,AND(LEN('EVENT DELIVERY'!B193)=7,MID('EVENT DELIVERY'!B193,4,1)=" ")))</f>
        <v>0</v>
      </c>
      <c r="U188" s="2" t="b">
        <f>AND(LEFT('PROJECT DELIVERY TEAM'!B193,2)="HU",OR(LEN('PROJECT DELIVERY TEAM'!B193)=6,AND(LEN('PROJECT DELIVERY TEAM'!B193)=7,MID('PROJECT DELIVERY TEAM'!B193,4,1)=" ")))</f>
        <v>0</v>
      </c>
      <c r="V188" s="2" t="b">
        <f>AND(LEFT('AUDIENCES &amp; PART... - BY TYPE'!B193,2)="HU",OR(LEN('AUDIENCES &amp; PART... - BY TYPE'!B193)=6,AND(LEN('AUDIENCES &amp; PART... - BY TYPE'!B193)=7,MID('AUDIENCES &amp; PART... - BY TYPE'!B193,4,1)=" ")))</f>
        <v>0</v>
      </c>
      <c r="W188" s="2" t="b">
        <f>AND(LEFT(PARTNERS!B192,2)="HU",OR(LEN(PARTNERS!B192)=6,AND(LEN(PARTNERS!B192)=7,MID(PARTNERS!B192,4,1)=" ")),PARTNERS!E192="New partner")</f>
        <v>0</v>
      </c>
      <c r="X188" s="2" t="b">
        <f>AND(LEFT(PARTNERS!B192,2)="HU",OR(LEN(PARTNERS!B192)=6,AND(LEN(PARTNERS!B192)=7,MID(PARTNERS!B192,4,1)=" ")),PARTNERS!E192="Existing partner")</f>
        <v>0</v>
      </c>
      <c r="Y188" s="2" t="b">
        <f>AND(NOT(AND(LEFT(PARTNERS!B192,2)="HU",OR(LEN(PARTNERS!B192)=6,AND(LEN(PARTNERS!B192)=7,MID(PARTNERS!B192,4,1)=" ")))),PARTNERS!E192="New partner")</f>
        <v>0</v>
      </c>
      <c r="Z188" s="2" t="b">
        <f>AND(NOT(AND(LEFT(PARTNERS!B192,2)="HU",OR(LEN(PARTNERS!B192)=6,AND(LEN(PARTNERS!B192)=7,MID(PARTNERS!B192,4,1)=" ")))),PARTNERS!E192="Existing partner")</f>
        <v>0</v>
      </c>
      <c r="AA188" s="2" t="b">
        <f>AND(PARTNERS!$C192="Hull",PARTNERS!$E192="New partner")</f>
        <v>0</v>
      </c>
      <c r="AB188" s="2" t="b">
        <f>AND(PARTNERS!$C192="East Riding of Yorkshire",PARTNERS!$E192="New partner")</f>
        <v>0</v>
      </c>
      <c r="AC188" s="2" t="b">
        <f>AND(PARTNERS!$C192="Elsewhere in Yorkshire &amp; Humber",PARTNERS!$E192="New partner")</f>
        <v>0</v>
      </c>
      <c r="AD188" s="2" t="b">
        <f>AND(PARTNERS!$C192="Elsewhere in the UK",PARTNERS!$E192="New partner")</f>
        <v>0</v>
      </c>
      <c r="AE188" s="2" t="b">
        <f>AND(PARTNERS!$C192="Outside UK",PARTNERS!$E192="New partner")</f>
        <v>0</v>
      </c>
      <c r="AF188" s="2" t="b">
        <f>AND(PARTNERS!$C192="Hull",PARTNERS!$E192="Existing partner")</f>
        <v>0</v>
      </c>
      <c r="AG188" s="2" t="b">
        <f>AND(PARTNERS!$C192="East Riding of Yorkshire",PARTNERS!$E192="Existing partner")</f>
        <v>0</v>
      </c>
      <c r="AH188" s="2" t="b">
        <f>AND(PARTNERS!$C192="Elsewhere in Yorkshire &amp; Humber",PARTNERS!$E192="Existing partner")</f>
        <v>0</v>
      </c>
      <c r="AI188" s="2" t="b">
        <f>AND(PARTNERS!$C192="Elsewhere in the UK",PARTNERS!$E192="Existing partner")</f>
        <v>0</v>
      </c>
      <c r="AJ188" s="2" t="b">
        <f>AND(PARTNERS!$C192="Outside UK",PARTNERS!$E192="Existing partner")</f>
        <v>0</v>
      </c>
      <c r="AK188" s="2" t="b">
        <f>AND(PARTNERS!$D192="Artistic partner",PARTNERS!$E192="New partner")</f>
        <v>0</v>
      </c>
      <c r="AL188" s="2" t="b">
        <f>AND(PARTNERS!$D192="Heritage partner",PARTNERS!$E192="New partner")</f>
        <v>0</v>
      </c>
      <c r="AM188" s="2" t="b">
        <f>AND(PARTNERS!$D192="Funder",PARTNERS!$E192="New partner")</f>
        <v>0</v>
      </c>
      <c r="AN188" s="2" t="b">
        <f>AND(PARTNERS!$D192="Public Service partner",PARTNERS!$E192="New partner")</f>
        <v>0</v>
      </c>
      <c r="AO188" s="2" t="b">
        <f>AND(PARTNERS!$D192="Voluntary Sector / Charity partner",PARTNERS!$E192="New partner")</f>
        <v>0</v>
      </c>
      <c r="AP188" s="2" t="b">
        <f>AND(PARTNERS!$D192="Education partner",PARTNERS!$E192="New partner")</f>
        <v>0</v>
      </c>
      <c r="AQ188" s="2" t="b">
        <f>AND(PARTNERS!$D192="Other",PARTNERS!$E192="New partner")</f>
        <v>0</v>
      </c>
      <c r="AR188" s="2" t="b">
        <f>AND(PARTNERS!$D192="Artistic partner",PARTNERS!$E192="Existing partner")</f>
        <v>0</v>
      </c>
      <c r="AS188" s="2" t="b">
        <f>AND(PARTNERS!$D192="Heritage partner",PARTNERS!$E192="Existing partner")</f>
        <v>0</v>
      </c>
      <c r="AT188" s="2" t="b">
        <f>AND(PARTNERS!$D192="Funder",PARTNERS!$E192="Existing partner")</f>
        <v>0</v>
      </c>
      <c r="AU188" s="2" t="b">
        <f>AND(PARTNERS!$D192="Public Service partner",PARTNERS!$E192="Existing partner")</f>
        <v>0</v>
      </c>
      <c r="AV188" s="2" t="b">
        <f>AND(PARTNERS!$D192="Voluntary Sector / Charity partner",PARTNERS!$E192="Existing partner")</f>
        <v>0</v>
      </c>
      <c r="AW188" s="2" t="b">
        <f>AND(PARTNERS!$D192="Education partner",PARTNERS!$E192="Existing partner")</f>
        <v>0</v>
      </c>
      <c r="AX188" s="2" t="b">
        <f>AND(PARTNERS!$D192="Other",PARTNERS!$E192="Existing partner")</f>
        <v>0</v>
      </c>
    </row>
    <row r="189" spans="20:50">
      <c r="T189" s="2" t="b">
        <f>AND(LEFT('EVENT DELIVERY'!B194,2)="HU",OR(LEN('EVENT DELIVERY'!B194)=6,AND(LEN('EVENT DELIVERY'!B194)=7,MID('EVENT DELIVERY'!B194,4,1)=" ")))</f>
        <v>0</v>
      </c>
      <c r="U189" s="2" t="b">
        <f>AND(LEFT('PROJECT DELIVERY TEAM'!B194,2)="HU",OR(LEN('PROJECT DELIVERY TEAM'!B194)=6,AND(LEN('PROJECT DELIVERY TEAM'!B194)=7,MID('PROJECT DELIVERY TEAM'!B194,4,1)=" ")))</f>
        <v>0</v>
      </c>
      <c r="V189" s="2" t="b">
        <f>AND(LEFT('AUDIENCES &amp; PART... - BY TYPE'!B194,2)="HU",OR(LEN('AUDIENCES &amp; PART... - BY TYPE'!B194)=6,AND(LEN('AUDIENCES &amp; PART... - BY TYPE'!B194)=7,MID('AUDIENCES &amp; PART... - BY TYPE'!B194,4,1)=" ")))</f>
        <v>0</v>
      </c>
      <c r="W189" s="2" t="b">
        <f>AND(LEFT(PARTNERS!B193,2)="HU",OR(LEN(PARTNERS!B193)=6,AND(LEN(PARTNERS!B193)=7,MID(PARTNERS!B193,4,1)=" ")),PARTNERS!E193="New partner")</f>
        <v>0</v>
      </c>
      <c r="X189" s="2" t="b">
        <f>AND(LEFT(PARTNERS!B193,2)="HU",OR(LEN(PARTNERS!B193)=6,AND(LEN(PARTNERS!B193)=7,MID(PARTNERS!B193,4,1)=" ")),PARTNERS!E193="Existing partner")</f>
        <v>0</v>
      </c>
      <c r="Y189" s="2" t="b">
        <f>AND(NOT(AND(LEFT(PARTNERS!B193,2)="HU",OR(LEN(PARTNERS!B193)=6,AND(LEN(PARTNERS!B193)=7,MID(PARTNERS!B193,4,1)=" ")))),PARTNERS!E193="New partner")</f>
        <v>0</v>
      </c>
      <c r="Z189" s="2" t="b">
        <f>AND(NOT(AND(LEFT(PARTNERS!B193,2)="HU",OR(LEN(PARTNERS!B193)=6,AND(LEN(PARTNERS!B193)=7,MID(PARTNERS!B193,4,1)=" ")))),PARTNERS!E193="Existing partner")</f>
        <v>0</v>
      </c>
      <c r="AA189" s="2" t="b">
        <f>AND(PARTNERS!$C193="Hull",PARTNERS!$E193="New partner")</f>
        <v>0</v>
      </c>
      <c r="AB189" s="2" t="b">
        <f>AND(PARTNERS!$C193="East Riding of Yorkshire",PARTNERS!$E193="New partner")</f>
        <v>0</v>
      </c>
      <c r="AC189" s="2" t="b">
        <f>AND(PARTNERS!$C193="Elsewhere in Yorkshire &amp; Humber",PARTNERS!$E193="New partner")</f>
        <v>0</v>
      </c>
      <c r="AD189" s="2" t="b">
        <f>AND(PARTNERS!$C193="Elsewhere in the UK",PARTNERS!$E193="New partner")</f>
        <v>0</v>
      </c>
      <c r="AE189" s="2" t="b">
        <f>AND(PARTNERS!$C193="Outside UK",PARTNERS!$E193="New partner")</f>
        <v>0</v>
      </c>
      <c r="AF189" s="2" t="b">
        <f>AND(PARTNERS!$C193="Hull",PARTNERS!$E193="Existing partner")</f>
        <v>0</v>
      </c>
      <c r="AG189" s="2" t="b">
        <f>AND(PARTNERS!$C193="East Riding of Yorkshire",PARTNERS!$E193="Existing partner")</f>
        <v>0</v>
      </c>
      <c r="AH189" s="2" t="b">
        <f>AND(PARTNERS!$C193="Elsewhere in Yorkshire &amp; Humber",PARTNERS!$E193="Existing partner")</f>
        <v>0</v>
      </c>
      <c r="AI189" s="2" t="b">
        <f>AND(PARTNERS!$C193="Elsewhere in the UK",PARTNERS!$E193="Existing partner")</f>
        <v>0</v>
      </c>
      <c r="AJ189" s="2" t="b">
        <f>AND(PARTNERS!$C193="Outside UK",PARTNERS!$E193="Existing partner")</f>
        <v>0</v>
      </c>
      <c r="AK189" s="2" t="b">
        <f>AND(PARTNERS!$D193="Artistic partner",PARTNERS!$E193="New partner")</f>
        <v>0</v>
      </c>
      <c r="AL189" s="2" t="b">
        <f>AND(PARTNERS!$D193="Heritage partner",PARTNERS!$E193="New partner")</f>
        <v>0</v>
      </c>
      <c r="AM189" s="2" t="b">
        <f>AND(PARTNERS!$D193="Funder",PARTNERS!$E193="New partner")</f>
        <v>0</v>
      </c>
      <c r="AN189" s="2" t="b">
        <f>AND(PARTNERS!$D193="Public Service partner",PARTNERS!$E193="New partner")</f>
        <v>0</v>
      </c>
      <c r="AO189" s="2" t="b">
        <f>AND(PARTNERS!$D193="Voluntary Sector / Charity partner",PARTNERS!$E193="New partner")</f>
        <v>0</v>
      </c>
      <c r="AP189" s="2" t="b">
        <f>AND(PARTNERS!$D193="Education partner",PARTNERS!$E193="New partner")</f>
        <v>0</v>
      </c>
      <c r="AQ189" s="2" t="b">
        <f>AND(PARTNERS!$D193="Other",PARTNERS!$E193="New partner")</f>
        <v>0</v>
      </c>
      <c r="AR189" s="2" t="b">
        <f>AND(PARTNERS!$D193="Artistic partner",PARTNERS!$E193="Existing partner")</f>
        <v>0</v>
      </c>
      <c r="AS189" s="2" t="b">
        <f>AND(PARTNERS!$D193="Heritage partner",PARTNERS!$E193="Existing partner")</f>
        <v>0</v>
      </c>
      <c r="AT189" s="2" t="b">
        <f>AND(PARTNERS!$D193="Funder",PARTNERS!$E193="Existing partner")</f>
        <v>0</v>
      </c>
      <c r="AU189" s="2" t="b">
        <f>AND(PARTNERS!$D193="Public Service partner",PARTNERS!$E193="Existing partner")</f>
        <v>0</v>
      </c>
      <c r="AV189" s="2" t="b">
        <f>AND(PARTNERS!$D193="Voluntary Sector / Charity partner",PARTNERS!$E193="Existing partner")</f>
        <v>0</v>
      </c>
      <c r="AW189" s="2" t="b">
        <f>AND(PARTNERS!$D193="Education partner",PARTNERS!$E193="Existing partner")</f>
        <v>0</v>
      </c>
      <c r="AX189" s="2" t="b">
        <f>AND(PARTNERS!$D193="Other",PARTNERS!$E193="Existing partner")</f>
        <v>0</v>
      </c>
    </row>
    <row r="190" spans="20:50">
      <c r="T190" s="2" t="b">
        <f>AND(LEFT('EVENT DELIVERY'!B195,2)="HU",OR(LEN('EVENT DELIVERY'!B195)=6,AND(LEN('EVENT DELIVERY'!B195)=7,MID('EVENT DELIVERY'!B195,4,1)=" ")))</f>
        <v>0</v>
      </c>
      <c r="U190" s="2" t="b">
        <f>AND(LEFT('PROJECT DELIVERY TEAM'!B195,2)="HU",OR(LEN('PROJECT DELIVERY TEAM'!B195)=6,AND(LEN('PROJECT DELIVERY TEAM'!B195)=7,MID('PROJECT DELIVERY TEAM'!B195,4,1)=" ")))</f>
        <v>0</v>
      </c>
      <c r="V190" s="2" t="b">
        <f>AND(LEFT('AUDIENCES &amp; PART... - BY TYPE'!B195,2)="HU",OR(LEN('AUDIENCES &amp; PART... - BY TYPE'!B195)=6,AND(LEN('AUDIENCES &amp; PART... - BY TYPE'!B195)=7,MID('AUDIENCES &amp; PART... - BY TYPE'!B195,4,1)=" ")))</f>
        <v>0</v>
      </c>
      <c r="W190" s="2" t="b">
        <f>AND(LEFT(PARTNERS!B194,2)="HU",OR(LEN(PARTNERS!B194)=6,AND(LEN(PARTNERS!B194)=7,MID(PARTNERS!B194,4,1)=" ")),PARTNERS!E194="New partner")</f>
        <v>0</v>
      </c>
      <c r="X190" s="2" t="b">
        <f>AND(LEFT(PARTNERS!B194,2)="HU",OR(LEN(PARTNERS!B194)=6,AND(LEN(PARTNERS!B194)=7,MID(PARTNERS!B194,4,1)=" ")),PARTNERS!E194="Existing partner")</f>
        <v>0</v>
      </c>
      <c r="Y190" s="2" t="b">
        <f>AND(NOT(AND(LEFT(PARTNERS!B194,2)="HU",OR(LEN(PARTNERS!B194)=6,AND(LEN(PARTNERS!B194)=7,MID(PARTNERS!B194,4,1)=" ")))),PARTNERS!E194="New partner")</f>
        <v>0</v>
      </c>
      <c r="Z190" s="2" t="b">
        <f>AND(NOT(AND(LEFT(PARTNERS!B194,2)="HU",OR(LEN(PARTNERS!B194)=6,AND(LEN(PARTNERS!B194)=7,MID(PARTNERS!B194,4,1)=" ")))),PARTNERS!E194="Existing partner")</f>
        <v>0</v>
      </c>
      <c r="AA190" s="2" t="b">
        <f>AND(PARTNERS!$C194="Hull",PARTNERS!$E194="New partner")</f>
        <v>0</v>
      </c>
      <c r="AB190" s="2" t="b">
        <f>AND(PARTNERS!$C194="East Riding of Yorkshire",PARTNERS!$E194="New partner")</f>
        <v>0</v>
      </c>
      <c r="AC190" s="2" t="b">
        <f>AND(PARTNERS!$C194="Elsewhere in Yorkshire &amp; Humber",PARTNERS!$E194="New partner")</f>
        <v>0</v>
      </c>
      <c r="AD190" s="2" t="b">
        <f>AND(PARTNERS!$C194="Elsewhere in the UK",PARTNERS!$E194="New partner")</f>
        <v>0</v>
      </c>
      <c r="AE190" s="2" t="b">
        <f>AND(PARTNERS!$C194="Outside UK",PARTNERS!$E194="New partner")</f>
        <v>0</v>
      </c>
      <c r="AF190" s="2" t="b">
        <f>AND(PARTNERS!$C194="Hull",PARTNERS!$E194="Existing partner")</f>
        <v>0</v>
      </c>
      <c r="AG190" s="2" t="b">
        <f>AND(PARTNERS!$C194="East Riding of Yorkshire",PARTNERS!$E194="Existing partner")</f>
        <v>0</v>
      </c>
      <c r="AH190" s="2" t="b">
        <f>AND(PARTNERS!$C194="Elsewhere in Yorkshire &amp; Humber",PARTNERS!$E194="Existing partner")</f>
        <v>0</v>
      </c>
      <c r="AI190" s="2" t="b">
        <f>AND(PARTNERS!$C194="Elsewhere in the UK",PARTNERS!$E194="Existing partner")</f>
        <v>0</v>
      </c>
      <c r="AJ190" s="2" t="b">
        <f>AND(PARTNERS!$C194="Outside UK",PARTNERS!$E194="Existing partner")</f>
        <v>0</v>
      </c>
      <c r="AK190" s="2" t="b">
        <f>AND(PARTNERS!$D194="Artistic partner",PARTNERS!$E194="New partner")</f>
        <v>0</v>
      </c>
      <c r="AL190" s="2" t="b">
        <f>AND(PARTNERS!$D194="Heritage partner",PARTNERS!$E194="New partner")</f>
        <v>0</v>
      </c>
      <c r="AM190" s="2" t="b">
        <f>AND(PARTNERS!$D194="Funder",PARTNERS!$E194="New partner")</f>
        <v>0</v>
      </c>
      <c r="AN190" s="2" t="b">
        <f>AND(PARTNERS!$D194="Public Service partner",PARTNERS!$E194="New partner")</f>
        <v>0</v>
      </c>
      <c r="AO190" s="2" t="b">
        <f>AND(PARTNERS!$D194="Voluntary Sector / Charity partner",PARTNERS!$E194="New partner")</f>
        <v>0</v>
      </c>
      <c r="AP190" s="2" t="b">
        <f>AND(PARTNERS!$D194="Education partner",PARTNERS!$E194="New partner")</f>
        <v>0</v>
      </c>
      <c r="AQ190" s="2" t="b">
        <f>AND(PARTNERS!$D194="Other",PARTNERS!$E194="New partner")</f>
        <v>0</v>
      </c>
      <c r="AR190" s="2" t="b">
        <f>AND(PARTNERS!$D194="Artistic partner",PARTNERS!$E194="Existing partner")</f>
        <v>0</v>
      </c>
      <c r="AS190" s="2" t="b">
        <f>AND(PARTNERS!$D194="Heritage partner",PARTNERS!$E194="Existing partner")</f>
        <v>0</v>
      </c>
      <c r="AT190" s="2" t="b">
        <f>AND(PARTNERS!$D194="Funder",PARTNERS!$E194="Existing partner")</f>
        <v>0</v>
      </c>
      <c r="AU190" s="2" t="b">
        <f>AND(PARTNERS!$D194="Public Service partner",PARTNERS!$E194="Existing partner")</f>
        <v>0</v>
      </c>
      <c r="AV190" s="2" t="b">
        <f>AND(PARTNERS!$D194="Voluntary Sector / Charity partner",PARTNERS!$E194="Existing partner")</f>
        <v>0</v>
      </c>
      <c r="AW190" s="2" t="b">
        <f>AND(PARTNERS!$D194="Education partner",PARTNERS!$E194="Existing partner")</f>
        <v>0</v>
      </c>
      <c r="AX190" s="2" t="b">
        <f>AND(PARTNERS!$D194="Other",PARTNERS!$E194="Existing partner")</f>
        <v>0</v>
      </c>
    </row>
    <row r="191" spans="20:50">
      <c r="T191" s="2" t="b">
        <f>AND(LEFT('EVENT DELIVERY'!B196,2)="HU",OR(LEN('EVENT DELIVERY'!B196)=6,AND(LEN('EVENT DELIVERY'!B196)=7,MID('EVENT DELIVERY'!B196,4,1)=" ")))</f>
        <v>0</v>
      </c>
      <c r="U191" s="2" t="b">
        <f>AND(LEFT('PROJECT DELIVERY TEAM'!B196,2)="HU",OR(LEN('PROJECT DELIVERY TEAM'!B196)=6,AND(LEN('PROJECT DELIVERY TEAM'!B196)=7,MID('PROJECT DELIVERY TEAM'!B196,4,1)=" ")))</f>
        <v>0</v>
      </c>
      <c r="V191" s="2" t="b">
        <f>AND(LEFT('AUDIENCES &amp; PART... - BY TYPE'!B196,2)="HU",OR(LEN('AUDIENCES &amp; PART... - BY TYPE'!B196)=6,AND(LEN('AUDIENCES &amp; PART... - BY TYPE'!B196)=7,MID('AUDIENCES &amp; PART... - BY TYPE'!B196,4,1)=" ")))</f>
        <v>0</v>
      </c>
      <c r="W191" s="2" t="b">
        <f>AND(LEFT(PARTNERS!B195,2)="HU",OR(LEN(PARTNERS!B195)=6,AND(LEN(PARTNERS!B195)=7,MID(PARTNERS!B195,4,1)=" ")),PARTNERS!E195="New partner")</f>
        <v>0</v>
      </c>
      <c r="X191" s="2" t="b">
        <f>AND(LEFT(PARTNERS!B195,2)="HU",OR(LEN(PARTNERS!B195)=6,AND(LEN(PARTNERS!B195)=7,MID(PARTNERS!B195,4,1)=" ")),PARTNERS!E195="Existing partner")</f>
        <v>0</v>
      </c>
      <c r="Y191" s="2" t="b">
        <f>AND(NOT(AND(LEFT(PARTNERS!B195,2)="HU",OR(LEN(PARTNERS!B195)=6,AND(LEN(PARTNERS!B195)=7,MID(PARTNERS!B195,4,1)=" ")))),PARTNERS!E195="New partner")</f>
        <v>0</v>
      </c>
      <c r="Z191" s="2" t="b">
        <f>AND(NOT(AND(LEFT(PARTNERS!B195,2)="HU",OR(LEN(PARTNERS!B195)=6,AND(LEN(PARTNERS!B195)=7,MID(PARTNERS!B195,4,1)=" ")))),PARTNERS!E195="Existing partner")</f>
        <v>0</v>
      </c>
      <c r="AA191" s="2" t="b">
        <f>AND(PARTNERS!$C195="Hull",PARTNERS!$E195="New partner")</f>
        <v>0</v>
      </c>
      <c r="AB191" s="2" t="b">
        <f>AND(PARTNERS!$C195="East Riding of Yorkshire",PARTNERS!$E195="New partner")</f>
        <v>0</v>
      </c>
      <c r="AC191" s="2" t="b">
        <f>AND(PARTNERS!$C195="Elsewhere in Yorkshire &amp; Humber",PARTNERS!$E195="New partner")</f>
        <v>0</v>
      </c>
      <c r="AD191" s="2" t="b">
        <f>AND(PARTNERS!$C195="Elsewhere in the UK",PARTNERS!$E195="New partner")</f>
        <v>0</v>
      </c>
      <c r="AE191" s="2" t="b">
        <f>AND(PARTNERS!$C195="Outside UK",PARTNERS!$E195="New partner")</f>
        <v>0</v>
      </c>
      <c r="AF191" s="2" t="b">
        <f>AND(PARTNERS!$C195="Hull",PARTNERS!$E195="Existing partner")</f>
        <v>0</v>
      </c>
      <c r="AG191" s="2" t="b">
        <f>AND(PARTNERS!$C195="East Riding of Yorkshire",PARTNERS!$E195="Existing partner")</f>
        <v>0</v>
      </c>
      <c r="AH191" s="2" t="b">
        <f>AND(PARTNERS!$C195="Elsewhere in Yorkshire &amp; Humber",PARTNERS!$E195="Existing partner")</f>
        <v>0</v>
      </c>
      <c r="AI191" s="2" t="b">
        <f>AND(PARTNERS!$C195="Elsewhere in the UK",PARTNERS!$E195="Existing partner")</f>
        <v>0</v>
      </c>
      <c r="AJ191" s="2" t="b">
        <f>AND(PARTNERS!$C195="Outside UK",PARTNERS!$E195="Existing partner")</f>
        <v>0</v>
      </c>
      <c r="AK191" s="2" t="b">
        <f>AND(PARTNERS!$D195="Artistic partner",PARTNERS!$E195="New partner")</f>
        <v>0</v>
      </c>
      <c r="AL191" s="2" t="b">
        <f>AND(PARTNERS!$D195="Heritage partner",PARTNERS!$E195="New partner")</f>
        <v>0</v>
      </c>
      <c r="AM191" s="2" t="b">
        <f>AND(PARTNERS!$D195="Funder",PARTNERS!$E195="New partner")</f>
        <v>0</v>
      </c>
      <c r="AN191" s="2" t="b">
        <f>AND(PARTNERS!$D195="Public Service partner",PARTNERS!$E195="New partner")</f>
        <v>0</v>
      </c>
      <c r="AO191" s="2" t="b">
        <f>AND(PARTNERS!$D195="Voluntary Sector / Charity partner",PARTNERS!$E195="New partner")</f>
        <v>0</v>
      </c>
      <c r="AP191" s="2" t="b">
        <f>AND(PARTNERS!$D195="Education partner",PARTNERS!$E195="New partner")</f>
        <v>0</v>
      </c>
      <c r="AQ191" s="2" t="b">
        <f>AND(PARTNERS!$D195="Other",PARTNERS!$E195="New partner")</f>
        <v>0</v>
      </c>
      <c r="AR191" s="2" t="b">
        <f>AND(PARTNERS!$D195="Artistic partner",PARTNERS!$E195="Existing partner")</f>
        <v>0</v>
      </c>
      <c r="AS191" s="2" t="b">
        <f>AND(PARTNERS!$D195="Heritage partner",PARTNERS!$E195="Existing partner")</f>
        <v>0</v>
      </c>
      <c r="AT191" s="2" t="b">
        <f>AND(PARTNERS!$D195="Funder",PARTNERS!$E195="Existing partner")</f>
        <v>0</v>
      </c>
      <c r="AU191" s="2" t="b">
        <f>AND(PARTNERS!$D195="Public Service partner",PARTNERS!$E195="Existing partner")</f>
        <v>0</v>
      </c>
      <c r="AV191" s="2" t="b">
        <f>AND(PARTNERS!$D195="Voluntary Sector / Charity partner",PARTNERS!$E195="Existing partner")</f>
        <v>0</v>
      </c>
      <c r="AW191" s="2" t="b">
        <f>AND(PARTNERS!$D195="Education partner",PARTNERS!$E195="Existing partner")</f>
        <v>0</v>
      </c>
      <c r="AX191" s="2" t="b">
        <f>AND(PARTNERS!$D195="Other",PARTNERS!$E195="Existing partner")</f>
        <v>0</v>
      </c>
    </row>
    <row r="192" spans="20:50">
      <c r="T192" s="2" t="b">
        <f>AND(LEFT('EVENT DELIVERY'!B197,2)="HU",OR(LEN('EVENT DELIVERY'!B197)=6,AND(LEN('EVENT DELIVERY'!B197)=7,MID('EVENT DELIVERY'!B197,4,1)=" ")))</f>
        <v>0</v>
      </c>
      <c r="U192" s="2" t="b">
        <f>AND(LEFT('PROJECT DELIVERY TEAM'!B197,2)="HU",OR(LEN('PROJECT DELIVERY TEAM'!B197)=6,AND(LEN('PROJECT DELIVERY TEAM'!B197)=7,MID('PROJECT DELIVERY TEAM'!B197,4,1)=" ")))</f>
        <v>0</v>
      </c>
      <c r="V192" s="2" t="b">
        <f>AND(LEFT('AUDIENCES &amp; PART... - BY TYPE'!B197,2)="HU",OR(LEN('AUDIENCES &amp; PART... - BY TYPE'!B197)=6,AND(LEN('AUDIENCES &amp; PART... - BY TYPE'!B197)=7,MID('AUDIENCES &amp; PART... - BY TYPE'!B197,4,1)=" ")))</f>
        <v>0</v>
      </c>
      <c r="W192" s="2" t="b">
        <f>AND(LEFT(PARTNERS!B196,2)="HU",OR(LEN(PARTNERS!B196)=6,AND(LEN(PARTNERS!B196)=7,MID(PARTNERS!B196,4,1)=" ")),PARTNERS!E196="New partner")</f>
        <v>0</v>
      </c>
      <c r="X192" s="2" t="b">
        <f>AND(LEFT(PARTNERS!B196,2)="HU",OR(LEN(PARTNERS!B196)=6,AND(LEN(PARTNERS!B196)=7,MID(PARTNERS!B196,4,1)=" ")),PARTNERS!E196="Existing partner")</f>
        <v>0</v>
      </c>
      <c r="Y192" s="2" t="b">
        <f>AND(NOT(AND(LEFT(PARTNERS!B196,2)="HU",OR(LEN(PARTNERS!B196)=6,AND(LEN(PARTNERS!B196)=7,MID(PARTNERS!B196,4,1)=" ")))),PARTNERS!E196="New partner")</f>
        <v>0</v>
      </c>
      <c r="Z192" s="2" t="b">
        <f>AND(NOT(AND(LEFT(PARTNERS!B196,2)="HU",OR(LEN(PARTNERS!B196)=6,AND(LEN(PARTNERS!B196)=7,MID(PARTNERS!B196,4,1)=" ")))),PARTNERS!E196="Existing partner")</f>
        <v>0</v>
      </c>
      <c r="AA192" s="2" t="b">
        <f>AND(PARTNERS!$C196="Hull",PARTNERS!$E196="New partner")</f>
        <v>0</v>
      </c>
      <c r="AB192" s="2" t="b">
        <f>AND(PARTNERS!$C196="East Riding of Yorkshire",PARTNERS!$E196="New partner")</f>
        <v>0</v>
      </c>
      <c r="AC192" s="2" t="b">
        <f>AND(PARTNERS!$C196="Elsewhere in Yorkshire &amp; Humber",PARTNERS!$E196="New partner")</f>
        <v>0</v>
      </c>
      <c r="AD192" s="2" t="b">
        <f>AND(PARTNERS!$C196="Elsewhere in the UK",PARTNERS!$E196="New partner")</f>
        <v>0</v>
      </c>
      <c r="AE192" s="2" t="b">
        <f>AND(PARTNERS!$C196="Outside UK",PARTNERS!$E196="New partner")</f>
        <v>0</v>
      </c>
      <c r="AF192" s="2" t="b">
        <f>AND(PARTNERS!$C196="Hull",PARTNERS!$E196="Existing partner")</f>
        <v>0</v>
      </c>
      <c r="AG192" s="2" t="b">
        <f>AND(PARTNERS!$C196="East Riding of Yorkshire",PARTNERS!$E196="Existing partner")</f>
        <v>0</v>
      </c>
      <c r="AH192" s="2" t="b">
        <f>AND(PARTNERS!$C196="Elsewhere in Yorkshire &amp; Humber",PARTNERS!$E196="Existing partner")</f>
        <v>0</v>
      </c>
      <c r="AI192" s="2" t="b">
        <f>AND(PARTNERS!$C196="Elsewhere in the UK",PARTNERS!$E196="Existing partner")</f>
        <v>0</v>
      </c>
      <c r="AJ192" s="2" t="b">
        <f>AND(PARTNERS!$C196="Outside UK",PARTNERS!$E196="Existing partner")</f>
        <v>0</v>
      </c>
      <c r="AK192" s="2" t="b">
        <f>AND(PARTNERS!$D196="Artistic partner",PARTNERS!$E196="New partner")</f>
        <v>0</v>
      </c>
      <c r="AL192" s="2" t="b">
        <f>AND(PARTNERS!$D196="Heritage partner",PARTNERS!$E196="New partner")</f>
        <v>0</v>
      </c>
      <c r="AM192" s="2" t="b">
        <f>AND(PARTNERS!$D196="Funder",PARTNERS!$E196="New partner")</f>
        <v>0</v>
      </c>
      <c r="AN192" s="2" t="b">
        <f>AND(PARTNERS!$D196="Public Service partner",PARTNERS!$E196="New partner")</f>
        <v>0</v>
      </c>
      <c r="AO192" s="2" t="b">
        <f>AND(PARTNERS!$D196="Voluntary Sector / Charity partner",PARTNERS!$E196="New partner")</f>
        <v>0</v>
      </c>
      <c r="AP192" s="2" t="b">
        <f>AND(PARTNERS!$D196="Education partner",PARTNERS!$E196="New partner")</f>
        <v>0</v>
      </c>
      <c r="AQ192" s="2" t="b">
        <f>AND(PARTNERS!$D196="Other",PARTNERS!$E196="New partner")</f>
        <v>0</v>
      </c>
      <c r="AR192" s="2" t="b">
        <f>AND(PARTNERS!$D196="Artistic partner",PARTNERS!$E196="Existing partner")</f>
        <v>0</v>
      </c>
      <c r="AS192" s="2" t="b">
        <f>AND(PARTNERS!$D196="Heritage partner",PARTNERS!$E196="Existing partner")</f>
        <v>0</v>
      </c>
      <c r="AT192" s="2" t="b">
        <f>AND(PARTNERS!$D196="Funder",PARTNERS!$E196="Existing partner")</f>
        <v>0</v>
      </c>
      <c r="AU192" s="2" t="b">
        <f>AND(PARTNERS!$D196="Public Service partner",PARTNERS!$E196="Existing partner")</f>
        <v>0</v>
      </c>
      <c r="AV192" s="2" t="b">
        <f>AND(PARTNERS!$D196="Voluntary Sector / Charity partner",PARTNERS!$E196="Existing partner")</f>
        <v>0</v>
      </c>
      <c r="AW192" s="2" t="b">
        <f>AND(PARTNERS!$D196="Education partner",PARTNERS!$E196="Existing partner")</f>
        <v>0</v>
      </c>
      <c r="AX192" s="2" t="b">
        <f>AND(PARTNERS!$D196="Other",PARTNERS!$E196="Existing partner")</f>
        <v>0</v>
      </c>
    </row>
    <row r="193" spans="20:50">
      <c r="T193" s="2" t="b">
        <f>AND(LEFT('EVENT DELIVERY'!B198,2)="HU",OR(LEN('EVENT DELIVERY'!B198)=6,AND(LEN('EVENT DELIVERY'!B198)=7,MID('EVENT DELIVERY'!B198,4,1)=" ")))</f>
        <v>0</v>
      </c>
      <c r="U193" s="2" t="b">
        <f>AND(LEFT('PROJECT DELIVERY TEAM'!B198,2)="HU",OR(LEN('PROJECT DELIVERY TEAM'!B198)=6,AND(LEN('PROJECT DELIVERY TEAM'!B198)=7,MID('PROJECT DELIVERY TEAM'!B198,4,1)=" ")))</f>
        <v>0</v>
      </c>
      <c r="V193" s="2" t="b">
        <f>AND(LEFT('AUDIENCES &amp; PART... - BY TYPE'!B198,2)="HU",OR(LEN('AUDIENCES &amp; PART... - BY TYPE'!B198)=6,AND(LEN('AUDIENCES &amp; PART... - BY TYPE'!B198)=7,MID('AUDIENCES &amp; PART... - BY TYPE'!B198,4,1)=" ")))</f>
        <v>0</v>
      </c>
      <c r="W193" s="2" t="b">
        <f>AND(LEFT(PARTNERS!B197,2)="HU",OR(LEN(PARTNERS!B197)=6,AND(LEN(PARTNERS!B197)=7,MID(PARTNERS!B197,4,1)=" ")),PARTNERS!E197="New partner")</f>
        <v>0</v>
      </c>
      <c r="X193" s="2" t="b">
        <f>AND(LEFT(PARTNERS!B197,2)="HU",OR(LEN(PARTNERS!B197)=6,AND(LEN(PARTNERS!B197)=7,MID(PARTNERS!B197,4,1)=" ")),PARTNERS!E197="Existing partner")</f>
        <v>0</v>
      </c>
      <c r="Y193" s="2" t="b">
        <f>AND(NOT(AND(LEFT(PARTNERS!B197,2)="HU",OR(LEN(PARTNERS!B197)=6,AND(LEN(PARTNERS!B197)=7,MID(PARTNERS!B197,4,1)=" ")))),PARTNERS!E197="New partner")</f>
        <v>0</v>
      </c>
      <c r="Z193" s="2" t="b">
        <f>AND(NOT(AND(LEFT(PARTNERS!B197,2)="HU",OR(LEN(PARTNERS!B197)=6,AND(LEN(PARTNERS!B197)=7,MID(PARTNERS!B197,4,1)=" ")))),PARTNERS!E197="Existing partner")</f>
        <v>0</v>
      </c>
      <c r="AA193" s="2" t="b">
        <f>AND(PARTNERS!$C197="Hull",PARTNERS!$E197="New partner")</f>
        <v>0</v>
      </c>
      <c r="AB193" s="2" t="b">
        <f>AND(PARTNERS!$C197="East Riding of Yorkshire",PARTNERS!$E197="New partner")</f>
        <v>0</v>
      </c>
      <c r="AC193" s="2" t="b">
        <f>AND(PARTNERS!$C197="Elsewhere in Yorkshire &amp; Humber",PARTNERS!$E197="New partner")</f>
        <v>0</v>
      </c>
      <c r="AD193" s="2" t="b">
        <f>AND(PARTNERS!$C197="Elsewhere in the UK",PARTNERS!$E197="New partner")</f>
        <v>0</v>
      </c>
      <c r="AE193" s="2" t="b">
        <f>AND(PARTNERS!$C197="Outside UK",PARTNERS!$E197="New partner")</f>
        <v>0</v>
      </c>
      <c r="AF193" s="2" t="b">
        <f>AND(PARTNERS!$C197="Hull",PARTNERS!$E197="Existing partner")</f>
        <v>0</v>
      </c>
      <c r="AG193" s="2" t="b">
        <f>AND(PARTNERS!$C197="East Riding of Yorkshire",PARTNERS!$E197="Existing partner")</f>
        <v>0</v>
      </c>
      <c r="AH193" s="2" t="b">
        <f>AND(PARTNERS!$C197="Elsewhere in Yorkshire &amp; Humber",PARTNERS!$E197="Existing partner")</f>
        <v>0</v>
      </c>
      <c r="AI193" s="2" t="b">
        <f>AND(PARTNERS!$C197="Elsewhere in the UK",PARTNERS!$E197="Existing partner")</f>
        <v>0</v>
      </c>
      <c r="AJ193" s="2" t="b">
        <f>AND(PARTNERS!$C197="Outside UK",PARTNERS!$E197="Existing partner")</f>
        <v>0</v>
      </c>
      <c r="AK193" s="2" t="b">
        <f>AND(PARTNERS!$D197="Artistic partner",PARTNERS!$E197="New partner")</f>
        <v>0</v>
      </c>
      <c r="AL193" s="2" t="b">
        <f>AND(PARTNERS!$D197="Heritage partner",PARTNERS!$E197="New partner")</f>
        <v>0</v>
      </c>
      <c r="AM193" s="2" t="b">
        <f>AND(PARTNERS!$D197="Funder",PARTNERS!$E197="New partner")</f>
        <v>0</v>
      </c>
      <c r="AN193" s="2" t="b">
        <f>AND(PARTNERS!$D197="Public Service partner",PARTNERS!$E197="New partner")</f>
        <v>0</v>
      </c>
      <c r="AO193" s="2" t="b">
        <f>AND(PARTNERS!$D197="Voluntary Sector / Charity partner",PARTNERS!$E197="New partner")</f>
        <v>0</v>
      </c>
      <c r="AP193" s="2" t="b">
        <f>AND(PARTNERS!$D197="Education partner",PARTNERS!$E197="New partner")</f>
        <v>0</v>
      </c>
      <c r="AQ193" s="2" t="b">
        <f>AND(PARTNERS!$D197="Other",PARTNERS!$E197="New partner")</f>
        <v>0</v>
      </c>
      <c r="AR193" s="2" t="b">
        <f>AND(PARTNERS!$D197="Artistic partner",PARTNERS!$E197="Existing partner")</f>
        <v>0</v>
      </c>
      <c r="AS193" s="2" t="b">
        <f>AND(PARTNERS!$D197="Heritage partner",PARTNERS!$E197="Existing partner")</f>
        <v>0</v>
      </c>
      <c r="AT193" s="2" t="b">
        <f>AND(PARTNERS!$D197="Funder",PARTNERS!$E197="Existing partner")</f>
        <v>0</v>
      </c>
      <c r="AU193" s="2" t="b">
        <f>AND(PARTNERS!$D197="Public Service partner",PARTNERS!$E197="Existing partner")</f>
        <v>0</v>
      </c>
      <c r="AV193" s="2" t="b">
        <f>AND(PARTNERS!$D197="Voluntary Sector / Charity partner",PARTNERS!$E197="Existing partner")</f>
        <v>0</v>
      </c>
      <c r="AW193" s="2" t="b">
        <f>AND(PARTNERS!$D197="Education partner",PARTNERS!$E197="Existing partner")</f>
        <v>0</v>
      </c>
      <c r="AX193" s="2" t="b">
        <f>AND(PARTNERS!$D197="Other",PARTNERS!$E197="Existing partner")</f>
        <v>0</v>
      </c>
    </row>
    <row r="194" spans="20:50">
      <c r="T194" s="2" t="b">
        <f>AND(LEFT('EVENT DELIVERY'!B199,2)="HU",OR(LEN('EVENT DELIVERY'!B199)=6,AND(LEN('EVENT DELIVERY'!B199)=7,MID('EVENT DELIVERY'!B199,4,1)=" ")))</f>
        <v>0</v>
      </c>
      <c r="U194" s="2" t="b">
        <f>AND(LEFT('PROJECT DELIVERY TEAM'!B199,2)="HU",OR(LEN('PROJECT DELIVERY TEAM'!B199)=6,AND(LEN('PROJECT DELIVERY TEAM'!B199)=7,MID('PROJECT DELIVERY TEAM'!B199,4,1)=" ")))</f>
        <v>0</v>
      </c>
      <c r="V194" s="2" t="b">
        <f>AND(LEFT('AUDIENCES &amp; PART... - BY TYPE'!B199,2)="HU",OR(LEN('AUDIENCES &amp; PART... - BY TYPE'!B199)=6,AND(LEN('AUDIENCES &amp; PART... - BY TYPE'!B199)=7,MID('AUDIENCES &amp; PART... - BY TYPE'!B199,4,1)=" ")))</f>
        <v>0</v>
      </c>
      <c r="W194" s="2" t="b">
        <f>AND(LEFT(PARTNERS!B198,2)="HU",OR(LEN(PARTNERS!B198)=6,AND(LEN(PARTNERS!B198)=7,MID(PARTNERS!B198,4,1)=" ")),PARTNERS!E198="New partner")</f>
        <v>0</v>
      </c>
      <c r="X194" s="2" t="b">
        <f>AND(LEFT(PARTNERS!B198,2)="HU",OR(LEN(PARTNERS!B198)=6,AND(LEN(PARTNERS!B198)=7,MID(PARTNERS!B198,4,1)=" ")),PARTNERS!E198="Existing partner")</f>
        <v>0</v>
      </c>
      <c r="Y194" s="2" t="b">
        <f>AND(NOT(AND(LEFT(PARTNERS!B198,2)="HU",OR(LEN(PARTNERS!B198)=6,AND(LEN(PARTNERS!B198)=7,MID(PARTNERS!B198,4,1)=" ")))),PARTNERS!E198="New partner")</f>
        <v>0</v>
      </c>
      <c r="Z194" s="2" t="b">
        <f>AND(NOT(AND(LEFT(PARTNERS!B198,2)="HU",OR(LEN(PARTNERS!B198)=6,AND(LEN(PARTNERS!B198)=7,MID(PARTNERS!B198,4,1)=" ")))),PARTNERS!E198="Existing partner")</f>
        <v>0</v>
      </c>
      <c r="AA194" s="2" t="b">
        <f>AND(PARTNERS!$C198="Hull",PARTNERS!$E198="New partner")</f>
        <v>0</v>
      </c>
      <c r="AB194" s="2" t="b">
        <f>AND(PARTNERS!$C198="East Riding of Yorkshire",PARTNERS!$E198="New partner")</f>
        <v>0</v>
      </c>
      <c r="AC194" s="2" t="b">
        <f>AND(PARTNERS!$C198="Elsewhere in Yorkshire &amp; Humber",PARTNERS!$E198="New partner")</f>
        <v>0</v>
      </c>
      <c r="AD194" s="2" t="b">
        <f>AND(PARTNERS!$C198="Elsewhere in the UK",PARTNERS!$E198="New partner")</f>
        <v>0</v>
      </c>
      <c r="AE194" s="2" t="b">
        <f>AND(PARTNERS!$C198="Outside UK",PARTNERS!$E198="New partner")</f>
        <v>0</v>
      </c>
      <c r="AF194" s="2" t="b">
        <f>AND(PARTNERS!$C198="Hull",PARTNERS!$E198="Existing partner")</f>
        <v>0</v>
      </c>
      <c r="AG194" s="2" t="b">
        <f>AND(PARTNERS!$C198="East Riding of Yorkshire",PARTNERS!$E198="Existing partner")</f>
        <v>0</v>
      </c>
      <c r="AH194" s="2" t="b">
        <f>AND(PARTNERS!$C198="Elsewhere in Yorkshire &amp; Humber",PARTNERS!$E198="Existing partner")</f>
        <v>0</v>
      </c>
      <c r="AI194" s="2" t="b">
        <f>AND(PARTNERS!$C198="Elsewhere in the UK",PARTNERS!$E198="Existing partner")</f>
        <v>0</v>
      </c>
      <c r="AJ194" s="2" t="b">
        <f>AND(PARTNERS!$C198="Outside UK",PARTNERS!$E198="Existing partner")</f>
        <v>0</v>
      </c>
      <c r="AK194" s="2" t="b">
        <f>AND(PARTNERS!$D198="Artistic partner",PARTNERS!$E198="New partner")</f>
        <v>0</v>
      </c>
      <c r="AL194" s="2" t="b">
        <f>AND(PARTNERS!$D198="Heritage partner",PARTNERS!$E198="New partner")</f>
        <v>0</v>
      </c>
      <c r="AM194" s="2" t="b">
        <f>AND(PARTNERS!$D198="Funder",PARTNERS!$E198="New partner")</f>
        <v>0</v>
      </c>
      <c r="AN194" s="2" t="b">
        <f>AND(PARTNERS!$D198="Public Service partner",PARTNERS!$E198="New partner")</f>
        <v>0</v>
      </c>
      <c r="AO194" s="2" t="b">
        <f>AND(PARTNERS!$D198="Voluntary Sector / Charity partner",PARTNERS!$E198="New partner")</f>
        <v>0</v>
      </c>
      <c r="AP194" s="2" t="b">
        <f>AND(PARTNERS!$D198="Education partner",PARTNERS!$E198="New partner")</f>
        <v>0</v>
      </c>
      <c r="AQ194" s="2" t="b">
        <f>AND(PARTNERS!$D198="Other",PARTNERS!$E198="New partner")</f>
        <v>0</v>
      </c>
      <c r="AR194" s="2" t="b">
        <f>AND(PARTNERS!$D198="Artistic partner",PARTNERS!$E198="Existing partner")</f>
        <v>0</v>
      </c>
      <c r="AS194" s="2" t="b">
        <f>AND(PARTNERS!$D198="Heritage partner",PARTNERS!$E198="Existing partner")</f>
        <v>0</v>
      </c>
      <c r="AT194" s="2" t="b">
        <f>AND(PARTNERS!$D198="Funder",PARTNERS!$E198="Existing partner")</f>
        <v>0</v>
      </c>
      <c r="AU194" s="2" t="b">
        <f>AND(PARTNERS!$D198="Public Service partner",PARTNERS!$E198="Existing partner")</f>
        <v>0</v>
      </c>
      <c r="AV194" s="2" t="b">
        <f>AND(PARTNERS!$D198="Voluntary Sector / Charity partner",PARTNERS!$E198="Existing partner")</f>
        <v>0</v>
      </c>
      <c r="AW194" s="2" t="b">
        <f>AND(PARTNERS!$D198="Education partner",PARTNERS!$E198="Existing partner")</f>
        <v>0</v>
      </c>
      <c r="AX194" s="2" t="b">
        <f>AND(PARTNERS!$D198="Other",PARTNERS!$E198="Existing partner")</f>
        <v>0</v>
      </c>
    </row>
    <row r="195" spans="20:50">
      <c r="T195" s="2" t="b">
        <f>AND(LEFT('EVENT DELIVERY'!B200,2)="HU",OR(LEN('EVENT DELIVERY'!B200)=6,AND(LEN('EVENT DELIVERY'!B200)=7,MID('EVENT DELIVERY'!B200,4,1)=" ")))</f>
        <v>0</v>
      </c>
      <c r="U195" s="2" t="b">
        <f>AND(LEFT('PROJECT DELIVERY TEAM'!B200,2)="HU",OR(LEN('PROJECT DELIVERY TEAM'!B200)=6,AND(LEN('PROJECT DELIVERY TEAM'!B200)=7,MID('PROJECT DELIVERY TEAM'!B200,4,1)=" ")))</f>
        <v>0</v>
      </c>
      <c r="V195" s="2" t="b">
        <f>AND(LEFT('AUDIENCES &amp; PART... - BY TYPE'!B200,2)="HU",OR(LEN('AUDIENCES &amp; PART... - BY TYPE'!B200)=6,AND(LEN('AUDIENCES &amp; PART... - BY TYPE'!B200)=7,MID('AUDIENCES &amp; PART... - BY TYPE'!B200,4,1)=" ")))</f>
        <v>0</v>
      </c>
      <c r="W195" s="2" t="b">
        <f>AND(LEFT(PARTNERS!B199,2)="HU",OR(LEN(PARTNERS!B199)=6,AND(LEN(PARTNERS!B199)=7,MID(PARTNERS!B199,4,1)=" ")),PARTNERS!E199="New partner")</f>
        <v>0</v>
      </c>
      <c r="X195" s="2" t="b">
        <f>AND(LEFT(PARTNERS!B199,2)="HU",OR(LEN(PARTNERS!B199)=6,AND(LEN(PARTNERS!B199)=7,MID(PARTNERS!B199,4,1)=" ")),PARTNERS!E199="Existing partner")</f>
        <v>0</v>
      </c>
      <c r="Y195" s="2" t="b">
        <f>AND(NOT(AND(LEFT(PARTNERS!B199,2)="HU",OR(LEN(PARTNERS!B199)=6,AND(LEN(PARTNERS!B199)=7,MID(PARTNERS!B199,4,1)=" ")))),PARTNERS!E199="New partner")</f>
        <v>0</v>
      </c>
      <c r="Z195" s="2" t="b">
        <f>AND(NOT(AND(LEFT(PARTNERS!B199,2)="HU",OR(LEN(PARTNERS!B199)=6,AND(LEN(PARTNERS!B199)=7,MID(PARTNERS!B199,4,1)=" ")))),PARTNERS!E199="Existing partner")</f>
        <v>0</v>
      </c>
      <c r="AA195" s="2" t="b">
        <f>AND(PARTNERS!$C199="Hull",PARTNERS!$E199="New partner")</f>
        <v>0</v>
      </c>
      <c r="AB195" s="2" t="b">
        <f>AND(PARTNERS!$C199="East Riding of Yorkshire",PARTNERS!$E199="New partner")</f>
        <v>0</v>
      </c>
      <c r="AC195" s="2" t="b">
        <f>AND(PARTNERS!$C199="Elsewhere in Yorkshire &amp; Humber",PARTNERS!$E199="New partner")</f>
        <v>0</v>
      </c>
      <c r="AD195" s="2" t="b">
        <f>AND(PARTNERS!$C199="Elsewhere in the UK",PARTNERS!$E199="New partner")</f>
        <v>0</v>
      </c>
      <c r="AE195" s="2" t="b">
        <f>AND(PARTNERS!$C199="Outside UK",PARTNERS!$E199="New partner")</f>
        <v>0</v>
      </c>
      <c r="AF195" s="2" t="b">
        <f>AND(PARTNERS!$C199="Hull",PARTNERS!$E199="Existing partner")</f>
        <v>0</v>
      </c>
      <c r="AG195" s="2" t="b">
        <f>AND(PARTNERS!$C199="East Riding of Yorkshire",PARTNERS!$E199="Existing partner")</f>
        <v>0</v>
      </c>
      <c r="AH195" s="2" t="b">
        <f>AND(PARTNERS!$C199="Elsewhere in Yorkshire &amp; Humber",PARTNERS!$E199="Existing partner")</f>
        <v>0</v>
      </c>
      <c r="AI195" s="2" t="b">
        <f>AND(PARTNERS!$C199="Elsewhere in the UK",PARTNERS!$E199="Existing partner")</f>
        <v>0</v>
      </c>
      <c r="AJ195" s="2" t="b">
        <f>AND(PARTNERS!$C199="Outside UK",PARTNERS!$E199="Existing partner")</f>
        <v>0</v>
      </c>
      <c r="AK195" s="2" t="b">
        <f>AND(PARTNERS!$D199="Artistic partner",PARTNERS!$E199="New partner")</f>
        <v>0</v>
      </c>
      <c r="AL195" s="2" t="b">
        <f>AND(PARTNERS!$D199="Heritage partner",PARTNERS!$E199="New partner")</f>
        <v>0</v>
      </c>
      <c r="AM195" s="2" t="b">
        <f>AND(PARTNERS!$D199="Funder",PARTNERS!$E199="New partner")</f>
        <v>0</v>
      </c>
      <c r="AN195" s="2" t="b">
        <f>AND(PARTNERS!$D199="Public Service partner",PARTNERS!$E199="New partner")</f>
        <v>0</v>
      </c>
      <c r="AO195" s="2" t="b">
        <f>AND(PARTNERS!$D199="Voluntary Sector / Charity partner",PARTNERS!$E199="New partner")</f>
        <v>0</v>
      </c>
      <c r="AP195" s="2" t="b">
        <f>AND(PARTNERS!$D199="Education partner",PARTNERS!$E199="New partner")</f>
        <v>0</v>
      </c>
      <c r="AQ195" s="2" t="b">
        <f>AND(PARTNERS!$D199="Other",PARTNERS!$E199="New partner")</f>
        <v>0</v>
      </c>
      <c r="AR195" s="2" t="b">
        <f>AND(PARTNERS!$D199="Artistic partner",PARTNERS!$E199="Existing partner")</f>
        <v>0</v>
      </c>
      <c r="AS195" s="2" t="b">
        <f>AND(PARTNERS!$D199="Heritage partner",PARTNERS!$E199="Existing partner")</f>
        <v>0</v>
      </c>
      <c r="AT195" s="2" t="b">
        <f>AND(PARTNERS!$D199="Funder",PARTNERS!$E199="Existing partner")</f>
        <v>0</v>
      </c>
      <c r="AU195" s="2" t="b">
        <f>AND(PARTNERS!$D199="Public Service partner",PARTNERS!$E199="Existing partner")</f>
        <v>0</v>
      </c>
      <c r="AV195" s="2" t="b">
        <f>AND(PARTNERS!$D199="Voluntary Sector / Charity partner",PARTNERS!$E199="Existing partner")</f>
        <v>0</v>
      </c>
      <c r="AW195" s="2" t="b">
        <f>AND(PARTNERS!$D199="Education partner",PARTNERS!$E199="Existing partner")</f>
        <v>0</v>
      </c>
      <c r="AX195" s="2" t="b">
        <f>AND(PARTNERS!$D199="Other",PARTNERS!$E199="Existing partner")</f>
        <v>0</v>
      </c>
    </row>
    <row r="196" spans="20:50">
      <c r="T196" s="2" t="b">
        <f>AND(LEFT('EVENT DELIVERY'!B201,2)="HU",OR(LEN('EVENT DELIVERY'!B201)=6,AND(LEN('EVENT DELIVERY'!B201)=7,MID('EVENT DELIVERY'!B201,4,1)=" ")))</f>
        <v>0</v>
      </c>
      <c r="U196" s="2" t="b">
        <f>AND(LEFT('PROJECT DELIVERY TEAM'!B201,2)="HU",OR(LEN('PROJECT DELIVERY TEAM'!B201)=6,AND(LEN('PROJECT DELIVERY TEAM'!B201)=7,MID('PROJECT DELIVERY TEAM'!B201,4,1)=" ")))</f>
        <v>0</v>
      </c>
      <c r="V196" s="2" t="b">
        <f>AND(LEFT('AUDIENCES &amp; PART... - BY TYPE'!B201,2)="HU",OR(LEN('AUDIENCES &amp; PART... - BY TYPE'!B201)=6,AND(LEN('AUDIENCES &amp; PART... - BY TYPE'!B201)=7,MID('AUDIENCES &amp; PART... - BY TYPE'!B201,4,1)=" ")))</f>
        <v>0</v>
      </c>
      <c r="W196" s="2" t="b">
        <f>AND(LEFT(PARTNERS!B200,2)="HU",OR(LEN(PARTNERS!B200)=6,AND(LEN(PARTNERS!B200)=7,MID(PARTNERS!B200,4,1)=" ")),PARTNERS!E200="New partner")</f>
        <v>0</v>
      </c>
      <c r="X196" s="2" t="b">
        <f>AND(LEFT(PARTNERS!B200,2)="HU",OR(LEN(PARTNERS!B200)=6,AND(LEN(PARTNERS!B200)=7,MID(PARTNERS!B200,4,1)=" ")),PARTNERS!E200="Existing partner")</f>
        <v>0</v>
      </c>
      <c r="Y196" s="2" t="b">
        <f>AND(NOT(AND(LEFT(PARTNERS!B200,2)="HU",OR(LEN(PARTNERS!B200)=6,AND(LEN(PARTNERS!B200)=7,MID(PARTNERS!B200,4,1)=" ")))),PARTNERS!E200="New partner")</f>
        <v>0</v>
      </c>
      <c r="Z196" s="2" t="b">
        <f>AND(NOT(AND(LEFT(PARTNERS!B200,2)="HU",OR(LEN(PARTNERS!B200)=6,AND(LEN(PARTNERS!B200)=7,MID(PARTNERS!B200,4,1)=" ")))),PARTNERS!E200="Existing partner")</f>
        <v>0</v>
      </c>
      <c r="AA196" s="2" t="b">
        <f>AND(PARTNERS!$C200="Hull",PARTNERS!$E200="New partner")</f>
        <v>0</v>
      </c>
      <c r="AB196" s="2" t="b">
        <f>AND(PARTNERS!$C200="East Riding of Yorkshire",PARTNERS!$E200="New partner")</f>
        <v>0</v>
      </c>
      <c r="AC196" s="2" t="b">
        <f>AND(PARTNERS!$C200="Elsewhere in Yorkshire &amp; Humber",PARTNERS!$E200="New partner")</f>
        <v>0</v>
      </c>
      <c r="AD196" s="2" t="b">
        <f>AND(PARTNERS!$C200="Elsewhere in the UK",PARTNERS!$E200="New partner")</f>
        <v>0</v>
      </c>
      <c r="AE196" s="2" t="b">
        <f>AND(PARTNERS!$C200="Outside UK",PARTNERS!$E200="New partner")</f>
        <v>0</v>
      </c>
      <c r="AF196" s="2" t="b">
        <f>AND(PARTNERS!$C200="Hull",PARTNERS!$E200="Existing partner")</f>
        <v>0</v>
      </c>
      <c r="AG196" s="2" t="b">
        <f>AND(PARTNERS!$C200="East Riding of Yorkshire",PARTNERS!$E200="Existing partner")</f>
        <v>0</v>
      </c>
      <c r="AH196" s="2" t="b">
        <f>AND(PARTNERS!$C200="Elsewhere in Yorkshire &amp; Humber",PARTNERS!$E200="Existing partner")</f>
        <v>0</v>
      </c>
      <c r="AI196" s="2" t="b">
        <f>AND(PARTNERS!$C200="Elsewhere in the UK",PARTNERS!$E200="Existing partner")</f>
        <v>0</v>
      </c>
      <c r="AJ196" s="2" t="b">
        <f>AND(PARTNERS!$C200="Outside UK",PARTNERS!$E200="Existing partner")</f>
        <v>0</v>
      </c>
      <c r="AK196" s="2" t="b">
        <f>AND(PARTNERS!$D200="Artistic partner",PARTNERS!$E200="New partner")</f>
        <v>0</v>
      </c>
      <c r="AL196" s="2" t="b">
        <f>AND(PARTNERS!$D200="Heritage partner",PARTNERS!$E200="New partner")</f>
        <v>0</v>
      </c>
      <c r="AM196" s="2" t="b">
        <f>AND(PARTNERS!$D200="Funder",PARTNERS!$E200="New partner")</f>
        <v>0</v>
      </c>
      <c r="AN196" s="2" t="b">
        <f>AND(PARTNERS!$D200="Public Service partner",PARTNERS!$E200="New partner")</f>
        <v>0</v>
      </c>
      <c r="AO196" s="2" t="b">
        <f>AND(PARTNERS!$D200="Voluntary Sector / Charity partner",PARTNERS!$E200="New partner")</f>
        <v>0</v>
      </c>
      <c r="AP196" s="2" t="b">
        <f>AND(PARTNERS!$D200="Education partner",PARTNERS!$E200="New partner")</f>
        <v>0</v>
      </c>
      <c r="AQ196" s="2" t="b">
        <f>AND(PARTNERS!$D200="Other",PARTNERS!$E200="New partner")</f>
        <v>0</v>
      </c>
      <c r="AR196" s="2" t="b">
        <f>AND(PARTNERS!$D200="Artistic partner",PARTNERS!$E200="Existing partner")</f>
        <v>0</v>
      </c>
      <c r="AS196" s="2" t="b">
        <f>AND(PARTNERS!$D200="Heritage partner",PARTNERS!$E200="Existing partner")</f>
        <v>0</v>
      </c>
      <c r="AT196" s="2" t="b">
        <f>AND(PARTNERS!$D200="Funder",PARTNERS!$E200="Existing partner")</f>
        <v>0</v>
      </c>
      <c r="AU196" s="2" t="b">
        <f>AND(PARTNERS!$D200="Public Service partner",PARTNERS!$E200="Existing partner")</f>
        <v>0</v>
      </c>
      <c r="AV196" s="2" t="b">
        <f>AND(PARTNERS!$D200="Voluntary Sector / Charity partner",PARTNERS!$E200="Existing partner")</f>
        <v>0</v>
      </c>
      <c r="AW196" s="2" t="b">
        <f>AND(PARTNERS!$D200="Education partner",PARTNERS!$E200="Existing partner")</f>
        <v>0</v>
      </c>
      <c r="AX196" s="2" t="b">
        <f>AND(PARTNERS!$D200="Other",PARTNERS!$E200="Existing partner")</f>
        <v>0</v>
      </c>
    </row>
    <row r="197" spans="20:50">
      <c r="T197" s="2" t="b">
        <f>AND(LEFT('EVENT DELIVERY'!B202,2)="HU",OR(LEN('EVENT DELIVERY'!B202)=6,AND(LEN('EVENT DELIVERY'!B202)=7,MID('EVENT DELIVERY'!B202,4,1)=" ")))</f>
        <v>0</v>
      </c>
      <c r="U197" s="2" t="b">
        <f>AND(LEFT('PROJECT DELIVERY TEAM'!B202,2)="HU",OR(LEN('PROJECT DELIVERY TEAM'!B202)=6,AND(LEN('PROJECT DELIVERY TEAM'!B202)=7,MID('PROJECT DELIVERY TEAM'!B202,4,1)=" ")))</f>
        <v>0</v>
      </c>
      <c r="V197" s="2" t="b">
        <f>AND(LEFT('AUDIENCES &amp; PART... - BY TYPE'!B202,2)="HU",OR(LEN('AUDIENCES &amp; PART... - BY TYPE'!B202)=6,AND(LEN('AUDIENCES &amp; PART... - BY TYPE'!B202)=7,MID('AUDIENCES &amp; PART... - BY TYPE'!B202,4,1)=" ")))</f>
        <v>0</v>
      </c>
      <c r="W197" s="2" t="b">
        <f>AND(LEFT(PARTNERS!B201,2)="HU",OR(LEN(PARTNERS!B201)=6,AND(LEN(PARTNERS!B201)=7,MID(PARTNERS!B201,4,1)=" ")),PARTNERS!E201="New partner")</f>
        <v>0</v>
      </c>
      <c r="X197" s="2" t="b">
        <f>AND(LEFT(PARTNERS!B201,2)="HU",OR(LEN(PARTNERS!B201)=6,AND(LEN(PARTNERS!B201)=7,MID(PARTNERS!B201,4,1)=" ")),PARTNERS!E201="Existing partner")</f>
        <v>0</v>
      </c>
      <c r="Y197" s="2" t="b">
        <f>AND(NOT(AND(LEFT(PARTNERS!B201,2)="HU",OR(LEN(PARTNERS!B201)=6,AND(LEN(PARTNERS!B201)=7,MID(PARTNERS!B201,4,1)=" ")))),PARTNERS!E201="New partner")</f>
        <v>0</v>
      </c>
      <c r="Z197" s="2" t="b">
        <f>AND(NOT(AND(LEFT(PARTNERS!B201,2)="HU",OR(LEN(PARTNERS!B201)=6,AND(LEN(PARTNERS!B201)=7,MID(PARTNERS!B201,4,1)=" ")))),PARTNERS!E201="Existing partner")</f>
        <v>0</v>
      </c>
      <c r="AA197" s="2" t="b">
        <f>AND(PARTNERS!$C201="Hull",PARTNERS!$E201="New partner")</f>
        <v>0</v>
      </c>
      <c r="AB197" s="2" t="b">
        <f>AND(PARTNERS!$C201="East Riding of Yorkshire",PARTNERS!$E201="New partner")</f>
        <v>0</v>
      </c>
      <c r="AC197" s="2" t="b">
        <f>AND(PARTNERS!$C201="Elsewhere in Yorkshire &amp; Humber",PARTNERS!$E201="New partner")</f>
        <v>0</v>
      </c>
      <c r="AD197" s="2" t="b">
        <f>AND(PARTNERS!$C201="Elsewhere in the UK",PARTNERS!$E201="New partner")</f>
        <v>0</v>
      </c>
      <c r="AE197" s="2" t="b">
        <f>AND(PARTNERS!$C201="Outside UK",PARTNERS!$E201="New partner")</f>
        <v>0</v>
      </c>
      <c r="AF197" s="2" t="b">
        <f>AND(PARTNERS!$C201="Hull",PARTNERS!$E201="Existing partner")</f>
        <v>0</v>
      </c>
      <c r="AG197" s="2" t="b">
        <f>AND(PARTNERS!$C201="East Riding of Yorkshire",PARTNERS!$E201="Existing partner")</f>
        <v>0</v>
      </c>
      <c r="AH197" s="2" t="b">
        <f>AND(PARTNERS!$C201="Elsewhere in Yorkshire &amp; Humber",PARTNERS!$E201="Existing partner")</f>
        <v>0</v>
      </c>
      <c r="AI197" s="2" t="b">
        <f>AND(PARTNERS!$C201="Elsewhere in the UK",PARTNERS!$E201="Existing partner")</f>
        <v>0</v>
      </c>
      <c r="AJ197" s="2" t="b">
        <f>AND(PARTNERS!$C201="Outside UK",PARTNERS!$E201="Existing partner")</f>
        <v>0</v>
      </c>
      <c r="AK197" s="2" t="b">
        <f>AND(PARTNERS!$D201="Artistic partner",PARTNERS!$E201="New partner")</f>
        <v>0</v>
      </c>
      <c r="AL197" s="2" t="b">
        <f>AND(PARTNERS!$D201="Heritage partner",PARTNERS!$E201="New partner")</f>
        <v>0</v>
      </c>
      <c r="AM197" s="2" t="b">
        <f>AND(PARTNERS!$D201="Funder",PARTNERS!$E201="New partner")</f>
        <v>0</v>
      </c>
      <c r="AN197" s="2" t="b">
        <f>AND(PARTNERS!$D201="Public Service partner",PARTNERS!$E201="New partner")</f>
        <v>0</v>
      </c>
      <c r="AO197" s="2" t="b">
        <f>AND(PARTNERS!$D201="Voluntary Sector / Charity partner",PARTNERS!$E201="New partner")</f>
        <v>0</v>
      </c>
      <c r="AP197" s="2" t="b">
        <f>AND(PARTNERS!$D201="Education partner",PARTNERS!$E201="New partner")</f>
        <v>0</v>
      </c>
      <c r="AQ197" s="2" t="b">
        <f>AND(PARTNERS!$D201="Other",PARTNERS!$E201="New partner")</f>
        <v>0</v>
      </c>
      <c r="AR197" s="2" t="b">
        <f>AND(PARTNERS!$D201="Artistic partner",PARTNERS!$E201="Existing partner")</f>
        <v>0</v>
      </c>
      <c r="AS197" s="2" t="b">
        <f>AND(PARTNERS!$D201="Heritage partner",PARTNERS!$E201="Existing partner")</f>
        <v>0</v>
      </c>
      <c r="AT197" s="2" t="b">
        <f>AND(PARTNERS!$D201="Funder",PARTNERS!$E201="Existing partner")</f>
        <v>0</v>
      </c>
      <c r="AU197" s="2" t="b">
        <f>AND(PARTNERS!$D201="Public Service partner",PARTNERS!$E201="Existing partner")</f>
        <v>0</v>
      </c>
      <c r="AV197" s="2" t="b">
        <f>AND(PARTNERS!$D201="Voluntary Sector / Charity partner",PARTNERS!$E201="Existing partner")</f>
        <v>0</v>
      </c>
      <c r="AW197" s="2" t="b">
        <f>AND(PARTNERS!$D201="Education partner",PARTNERS!$E201="Existing partner")</f>
        <v>0</v>
      </c>
      <c r="AX197" s="2" t="b">
        <f>AND(PARTNERS!$D201="Other",PARTNERS!$E201="Existing partner")</f>
        <v>0</v>
      </c>
    </row>
    <row r="198" spans="20:50">
      <c r="T198" s="2" t="b">
        <f>AND(LEFT('EVENT DELIVERY'!B203,2)="HU",OR(LEN('EVENT DELIVERY'!B203)=6,AND(LEN('EVENT DELIVERY'!B203)=7,MID('EVENT DELIVERY'!B203,4,1)=" ")))</f>
        <v>0</v>
      </c>
      <c r="U198" s="2" t="b">
        <f>AND(LEFT('PROJECT DELIVERY TEAM'!B203,2)="HU",OR(LEN('PROJECT DELIVERY TEAM'!B203)=6,AND(LEN('PROJECT DELIVERY TEAM'!B203)=7,MID('PROJECT DELIVERY TEAM'!B203,4,1)=" ")))</f>
        <v>0</v>
      </c>
      <c r="V198" s="2" t="b">
        <f>AND(LEFT('AUDIENCES &amp; PART... - BY TYPE'!B203,2)="HU",OR(LEN('AUDIENCES &amp; PART... - BY TYPE'!B203)=6,AND(LEN('AUDIENCES &amp; PART... - BY TYPE'!B203)=7,MID('AUDIENCES &amp; PART... - BY TYPE'!B203,4,1)=" ")))</f>
        <v>0</v>
      </c>
      <c r="W198" s="2" t="b">
        <f>AND(LEFT(PARTNERS!B202,2)="HU",OR(LEN(PARTNERS!B202)=6,AND(LEN(PARTNERS!B202)=7,MID(PARTNERS!B202,4,1)=" ")),PARTNERS!E202="New partner")</f>
        <v>0</v>
      </c>
      <c r="X198" s="2" t="b">
        <f>AND(LEFT(PARTNERS!B202,2)="HU",OR(LEN(PARTNERS!B202)=6,AND(LEN(PARTNERS!B202)=7,MID(PARTNERS!B202,4,1)=" ")),PARTNERS!E202="Existing partner")</f>
        <v>0</v>
      </c>
      <c r="Y198" s="2" t="b">
        <f>AND(NOT(AND(LEFT(PARTNERS!B202,2)="HU",OR(LEN(PARTNERS!B202)=6,AND(LEN(PARTNERS!B202)=7,MID(PARTNERS!B202,4,1)=" ")))),PARTNERS!E202="New partner")</f>
        <v>0</v>
      </c>
      <c r="Z198" s="2" t="b">
        <f>AND(NOT(AND(LEFT(PARTNERS!B202,2)="HU",OR(LEN(PARTNERS!B202)=6,AND(LEN(PARTNERS!B202)=7,MID(PARTNERS!B202,4,1)=" ")))),PARTNERS!E202="Existing partner")</f>
        <v>0</v>
      </c>
      <c r="AA198" s="2" t="b">
        <f>AND(PARTNERS!$C202="Hull",PARTNERS!$E202="New partner")</f>
        <v>0</v>
      </c>
      <c r="AB198" s="2" t="b">
        <f>AND(PARTNERS!$C202="East Riding of Yorkshire",PARTNERS!$E202="New partner")</f>
        <v>0</v>
      </c>
      <c r="AC198" s="2" t="b">
        <f>AND(PARTNERS!$C202="Elsewhere in Yorkshire &amp; Humber",PARTNERS!$E202="New partner")</f>
        <v>0</v>
      </c>
      <c r="AD198" s="2" t="b">
        <f>AND(PARTNERS!$C202="Elsewhere in the UK",PARTNERS!$E202="New partner")</f>
        <v>0</v>
      </c>
      <c r="AE198" s="2" t="b">
        <f>AND(PARTNERS!$C202="Outside UK",PARTNERS!$E202="New partner")</f>
        <v>0</v>
      </c>
      <c r="AF198" s="2" t="b">
        <f>AND(PARTNERS!$C202="Hull",PARTNERS!$E202="Existing partner")</f>
        <v>0</v>
      </c>
      <c r="AG198" s="2" t="b">
        <f>AND(PARTNERS!$C202="East Riding of Yorkshire",PARTNERS!$E202="Existing partner")</f>
        <v>0</v>
      </c>
      <c r="AH198" s="2" t="b">
        <f>AND(PARTNERS!$C202="Elsewhere in Yorkshire &amp; Humber",PARTNERS!$E202="Existing partner")</f>
        <v>0</v>
      </c>
      <c r="AI198" s="2" t="b">
        <f>AND(PARTNERS!$C202="Elsewhere in the UK",PARTNERS!$E202="Existing partner")</f>
        <v>0</v>
      </c>
      <c r="AJ198" s="2" t="b">
        <f>AND(PARTNERS!$C202="Outside UK",PARTNERS!$E202="Existing partner")</f>
        <v>0</v>
      </c>
      <c r="AK198" s="2" t="b">
        <f>AND(PARTNERS!$D202="Artistic partner",PARTNERS!$E202="New partner")</f>
        <v>0</v>
      </c>
      <c r="AL198" s="2" t="b">
        <f>AND(PARTNERS!$D202="Heritage partner",PARTNERS!$E202="New partner")</f>
        <v>0</v>
      </c>
      <c r="AM198" s="2" t="b">
        <f>AND(PARTNERS!$D202="Funder",PARTNERS!$E202="New partner")</f>
        <v>0</v>
      </c>
      <c r="AN198" s="2" t="b">
        <f>AND(PARTNERS!$D202="Public Service partner",PARTNERS!$E202="New partner")</f>
        <v>0</v>
      </c>
      <c r="AO198" s="2" t="b">
        <f>AND(PARTNERS!$D202="Voluntary Sector / Charity partner",PARTNERS!$E202="New partner")</f>
        <v>0</v>
      </c>
      <c r="AP198" s="2" t="b">
        <f>AND(PARTNERS!$D202="Education partner",PARTNERS!$E202="New partner")</f>
        <v>0</v>
      </c>
      <c r="AQ198" s="2" t="b">
        <f>AND(PARTNERS!$D202="Other",PARTNERS!$E202="New partner")</f>
        <v>0</v>
      </c>
      <c r="AR198" s="2" t="b">
        <f>AND(PARTNERS!$D202="Artistic partner",PARTNERS!$E202="Existing partner")</f>
        <v>0</v>
      </c>
      <c r="AS198" s="2" t="b">
        <f>AND(PARTNERS!$D202="Heritage partner",PARTNERS!$E202="Existing partner")</f>
        <v>0</v>
      </c>
      <c r="AT198" s="2" t="b">
        <f>AND(PARTNERS!$D202="Funder",PARTNERS!$E202="Existing partner")</f>
        <v>0</v>
      </c>
      <c r="AU198" s="2" t="b">
        <f>AND(PARTNERS!$D202="Public Service partner",PARTNERS!$E202="Existing partner")</f>
        <v>0</v>
      </c>
      <c r="AV198" s="2" t="b">
        <f>AND(PARTNERS!$D202="Voluntary Sector / Charity partner",PARTNERS!$E202="Existing partner")</f>
        <v>0</v>
      </c>
      <c r="AW198" s="2" t="b">
        <f>AND(PARTNERS!$D202="Education partner",PARTNERS!$E202="Existing partner")</f>
        <v>0</v>
      </c>
      <c r="AX198" s="2" t="b">
        <f>AND(PARTNERS!$D202="Other",PARTNERS!$E202="Existing partner")</f>
        <v>0</v>
      </c>
    </row>
    <row r="199" spans="20:50">
      <c r="T199" s="2" t="b">
        <f>AND(LEFT('EVENT DELIVERY'!B204,2)="HU",OR(LEN('EVENT DELIVERY'!B204)=6,AND(LEN('EVENT DELIVERY'!B204)=7,MID('EVENT DELIVERY'!B204,4,1)=" ")))</f>
        <v>0</v>
      </c>
      <c r="U199" s="2" t="b">
        <f>AND(LEFT('PROJECT DELIVERY TEAM'!B204,2)="HU",OR(LEN('PROJECT DELIVERY TEAM'!B204)=6,AND(LEN('PROJECT DELIVERY TEAM'!B204)=7,MID('PROJECT DELIVERY TEAM'!B204,4,1)=" ")))</f>
        <v>0</v>
      </c>
      <c r="V199" s="2" t="b">
        <f>AND(LEFT('AUDIENCES &amp; PART... - BY TYPE'!B204,2)="HU",OR(LEN('AUDIENCES &amp; PART... - BY TYPE'!B204)=6,AND(LEN('AUDIENCES &amp; PART... - BY TYPE'!B204)=7,MID('AUDIENCES &amp; PART... - BY TYPE'!B204,4,1)=" ")))</f>
        <v>0</v>
      </c>
      <c r="W199" s="2" t="b">
        <f>AND(LEFT(PARTNERS!B203,2)="HU",OR(LEN(PARTNERS!B203)=6,AND(LEN(PARTNERS!B203)=7,MID(PARTNERS!B203,4,1)=" ")),PARTNERS!E203="New partner")</f>
        <v>0</v>
      </c>
      <c r="X199" s="2" t="b">
        <f>AND(LEFT(PARTNERS!B203,2)="HU",OR(LEN(PARTNERS!B203)=6,AND(LEN(PARTNERS!B203)=7,MID(PARTNERS!B203,4,1)=" ")),PARTNERS!E203="Existing partner")</f>
        <v>0</v>
      </c>
      <c r="Y199" s="2" t="b">
        <f>AND(NOT(AND(LEFT(PARTNERS!B203,2)="HU",OR(LEN(PARTNERS!B203)=6,AND(LEN(PARTNERS!B203)=7,MID(PARTNERS!B203,4,1)=" ")))),PARTNERS!E203="New partner")</f>
        <v>0</v>
      </c>
      <c r="Z199" s="2" t="b">
        <f>AND(NOT(AND(LEFT(PARTNERS!B203,2)="HU",OR(LEN(PARTNERS!B203)=6,AND(LEN(PARTNERS!B203)=7,MID(PARTNERS!B203,4,1)=" ")))),PARTNERS!E203="Existing partner")</f>
        <v>0</v>
      </c>
      <c r="AA199" s="2" t="b">
        <f>AND(PARTNERS!$C203="Hull",PARTNERS!$E203="New partner")</f>
        <v>0</v>
      </c>
      <c r="AB199" s="2" t="b">
        <f>AND(PARTNERS!$C203="East Riding of Yorkshire",PARTNERS!$E203="New partner")</f>
        <v>0</v>
      </c>
      <c r="AC199" s="2" t="b">
        <f>AND(PARTNERS!$C203="Elsewhere in Yorkshire &amp; Humber",PARTNERS!$E203="New partner")</f>
        <v>0</v>
      </c>
      <c r="AD199" s="2" t="b">
        <f>AND(PARTNERS!$C203="Elsewhere in the UK",PARTNERS!$E203="New partner")</f>
        <v>0</v>
      </c>
      <c r="AE199" s="2" t="b">
        <f>AND(PARTNERS!$C203="Outside UK",PARTNERS!$E203="New partner")</f>
        <v>0</v>
      </c>
      <c r="AF199" s="2" t="b">
        <f>AND(PARTNERS!$C203="Hull",PARTNERS!$E203="Existing partner")</f>
        <v>0</v>
      </c>
      <c r="AG199" s="2" t="b">
        <f>AND(PARTNERS!$C203="East Riding of Yorkshire",PARTNERS!$E203="Existing partner")</f>
        <v>0</v>
      </c>
      <c r="AH199" s="2" t="b">
        <f>AND(PARTNERS!$C203="Elsewhere in Yorkshire &amp; Humber",PARTNERS!$E203="Existing partner")</f>
        <v>0</v>
      </c>
      <c r="AI199" s="2" t="b">
        <f>AND(PARTNERS!$C203="Elsewhere in the UK",PARTNERS!$E203="Existing partner")</f>
        <v>0</v>
      </c>
      <c r="AJ199" s="2" t="b">
        <f>AND(PARTNERS!$C203="Outside UK",PARTNERS!$E203="Existing partner")</f>
        <v>0</v>
      </c>
      <c r="AK199" s="2" t="b">
        <f>AND(PARTNERS!$D203="Artistic partner",PARTNERS!$E203="New partner")</f>
        <v>0</v>
      </c>
      <c r="AL199" s="2" t="b">
        <f>AND(PARTNERS!$D203="Heritage partner",PARTNERS!$E203="New partner")</f>
        <v>0</v>
      </c>
      <c r="AM199" s="2" t="b">
        <f>AND(PARTNERS!$D203="Funder",PARTNERS!$E203="New partner")</f>
        <v>0</v>
      </c>
      <c r="AN199" s="2" t="b">
        <f>AND(PARTNERS!$D203="Public Service partner",PARTNERS!$E203="New partner")</f>
        <v>0</v>
      </c>
      <c r="AO199" s="2" t="b">
        <f>AND(PARTNERS!$D203="Voluntary Sector / Charity partner",PARTNERS!$E203="New partner")</f>
        <v>0</v>
      </c>
      <c r="AP199" s="2" t="b">
        <f>AND(PARTNERS!$D203="Education partner",PARTNERS!$E203="New partner")</f>
        <v>0</v>
      </c>
      <c r="AQ199" s="2" t="b">
        <f>AND(PARTNERS!$D203="Other",PARTNERS!$E203="New partner")</f>
        <v>0</v>
      </c>
      <c r="AR199" s="2" t="b">
        <f>AND(PARTNERS!$D203="Artistic partner",PARTNERS!$E203="Existing partner")</f>
        <v>0</v>
      </c>
      <c r="AS199" s="2" t="b">
        <f>AND(PARTNERS!$D203="Heritage partner",PARTNERS!$E203="Existing partner")</f>
        <v>0</v>
      </c>
      <c r="AT199" s="2" t="b">
        <f>AND(PARTNERS!$D203="Funder",PARTNERS!$E203="Existing partner")</f>
        <v>0</v>
      </c>
      <c r="AU199" s="2" t="b">
        <f>AND(PARTNERS!$D203="Public Service partner",PARTNERS!$E203="Existing partner")</f>
        <v>0</v>
      </c>
      <c r="AV199" s="2" t="b">
        <f>AND(PARTNERS!$D203="Voluntary Sector / Charity partner",PARTNERS!$E203="Existing partner")</f>
        <v>0</v>
      </c>
      <c r="AW199" s="2" t="b">
        <f>AND(PARTNERS!$D203="Education partner",PARTNERS!$E203="Existing partner")</f>
        <v>0</v>
      </c>
      <c r="AX199" s="2" t="b">
        <f>AND(PARTNERS!$D203="Other",PARTNERS!$E203="Existing partner")</f>
        <v>0</v>
      </c>
    </row>
    <row r="200" spans="20:50">
      <c r="T200" s="2" t="b">
        <f>AND(LEFT('EVENT DELIVERY'!B205,2)="HU",OR(LEN('EVENT DELIVERY'!B205)=6,AND(LEN('EVENT DELIVERY'!B205)=7,MID('EVENT DELIVERY'!B205,4,1)=" ")))</f>
        <v>0</v>
      </c>
      <c r="U200" s="2" t="b">
        <f>AND(LEFT('PROJECT DELIVERY TEAM'!B205,2)="HU",OR(LEN('PROJECT DELIVERY TEAM'!B205)=6,AND(LEN('PROJECT DELIVERY TEAM'!B205)=7,MID('PROJECT DELIVERY TEAM'!B205,4,1)=" ")))</f>
        <v>0</v>
      </c>
      <c r="V200" s="2" t="b">
        <f>AND(LEFT('AUDIENCES &amp; PART... - BY TYPE'!B205,2)="HU",OR(LEN('AUDIENCES &amp; PART... - BY TYPE'!B205)=6,AND(LEN('AUDIENCES &amp; PART... - BY TYPE'!B205)=7,MID('AUDIENCES &amp; PART... - BY TYPE'!B205,4,1)=" ")))</f>
        <v>0</v>
      </c>
      <c r="W200" s="2" t="b">
        <f>AND(LEFT(PARTNERS!B204,2)="HU",OR(LEN(PARTNERS!B204)=6,AND(LEN(PARTNERS!B204)=7,MID(PARTNERS!B204,4,1)=" ")),PARTNERS!E204="New partner")</f>
        <v>0</v>
      </c>
      <c r="X200" s="2" t="b">
        <f>AND(LEFT(PARTNERS!B204,2)="HU",OR(LEN(PARTNERS!B204)=6,AND(LEN(PARTNERS!B204)=7,MID(PARTNERS!B204,4,1)=" ")),PARTNERS!E204="Existing partner")</f>
        <v>0</v>
      </c>
      <c r="Y200" s="2" t="b">
        <f>AND(NOT(AND(LEFT(PARTNERS!B204,2)="HU",OR(LEN(PARTNERS!B204)=6,AND(LEN(PARTNERS!B204)=7,MID(PARTNERS!B204,4,1)=" ")))),PARTNERS!E204="New partner")</f>
        <v>0</v>
      </c>
      <c r="Z200" s="2" t="b">
        <f>AND(NOT(AND(LEFT(PARTNERS!B204,2)="HU",OR(LEN(PARTNERS!B204)=6,AND(LEN(PARTNERS!B204)=7,MID(PARTNERS!B204,4,1)=" ")))),PARTNERS!E204="Existing partner")</f>
        <v>0</v>
      </c>
      <c r="AA200" s="2" t="b">
        <f>AND(PARTNERS!$C204="Hull",PARTNERS!$E204="New partner")</f>
        <v>0</v>
      </c>
      <c r="AB200" s="2" t="b">
        <f>AND(PARTNERS!$C204="East Riding of Yorkshire",PARTNERS!$E204="New partner")</f>
        <v>0</v>
      </c>
      <c r="AC200" s="2" t="b">
        <f>AND(PARTNERS!$C204="Elsewhere in Yorkshire &amp; Humber",PARTNERS!$E204="New partner")</f>
        <v>0</v>
      </c>
      <c r="AD200" s="2" t="b">
        <f>AND(PARTNERS!$C204="Elsewhere in the UK",PARTNERS!$E204="New partner")</f>
        <v>0</v>
      </c>
      <c r="AE200" s="2" t="b">
        <f>AND(PARTNERS!$C204="Outside UK",PARTNERS!$E204="New partner")</f>
        <v>0</v>
      </c>
      <c r="AF200" s="2" t="b">
        <f>AND(PARTNERS!$C204="Hull",PARTNERS!$E204="Existing partner")</f>
        <v>0</v>
      </c>
      <c r="AG200" s="2" t="b">
        <f>AND(PARTNERS!$C204="East Riding of Yorkshire",PARTNERS!$E204="Existing partner")</f>
        <v>0</v>
      </c>
      <c r="AH200" s="2" t="b">
        <f>AND(PARTNERS!$C204="Elsewhere in Yorkshire &amp; Humber",PARTNERS!$E204="Existing partner")</f>
        <v>0</v>
      </c>
      <c r="AI200" s="2" t="b">
        <f>AND(PARTNERS!$C204="Elsewhere in the UK",PARTNERS!$E204="Existing partner")</f>
        <v>0</v>
      </c>
      <c r="AJ200" s="2" t="b">
        <f>AND(PARTNERS!$C204="Outside UK",PARTNERS!$E204="Existing partner")</f>
        <v>0</v>
      </c>
      <c r="AK200" s="2" t="b">
        <f>AND(PARTNERS!$D204="Artistic partner",PARTNERS!$E204="New partner")</f>
        <v>0</v>
      </c>
      <c r="AL200" s="2" t="b">
        <f>AND(PARTNERS!$D204="Heritage partner",PARTNERS!$E204="New partner")</f>
        <v>0</v>
      </c>
      <c r="AM200" s="2" t="b">
        <f>AND(PARTNERS!$D204="Funder",PARTNERS!$E204="New partner")</f>
        <v>0</v>
      </c>
      <c r="AN200" s="2" t="b">
        <f>AND(PARTNERS!$D204="Public Service partner",PARTNERS!$E204="New partner")</f>
        <v>0</v>
      </c>
      <c r="AO200" s="2" t="b">
        <f>AND(PARTNERS!$D204="Voluntary Sector / Charity partner",PARTNERS!$E204="New partner")</f>
        <v>0</v>
      </c>
      <c r="AP200" s="2" t="b">
        <f>AND(PARTNERS!$D204="Education partner",PARTNERS!$E204="New partner")</f>
        <v>0</v>
      </c>
      <c r="AQ200" s="2" t="b">
        <f>AND(PARTNERS!$D204="Other",PARTNERS!$E204="New partner")</f>
        <v>0</v>
      </c>
      <c r="AR200" s="2" t="b">
        <f>AND(PARTNERS!$D204="Artistic partner",PARTNERS!$E204="Existing partner")</f>
        <v>0</v>
      </c>
      <c r="AS200" s="2" t="b">
        <f>AND(PARTNERS!$D204="Heritage partner",PARTNERS!$E204="Existing partner")</f>
        <v>0</v>
      </c>
      <c r="AT200" s="2" t="b">
        <f>AND(PARTNERS!$D204="Funder",PARTNERS!$E204="Existing partner")</f>
        <v>0</v>
      </c>
      <c r="AU200" s="2" t="b">
        <f>AND(PARTNERS!$D204="Public Service partner",PARTNERS!$E204="Existing partner")</f>
        <v>0</v>
      </c>
      <c r="AV200" s="2" t="b">
        <f>AND(PARTNERS!$D204="Voluntary Sector / Charity partner",PARTNERS!$E204="Existing partner")</f>
        <v>0</v>
      </c>
      <c r="AW200" s="2" t="b">
        <f>AND(PARTNERS!$D204="Education partner",PARTNERS!$E204="Existing partner")</f>
        <v>0</v>
      </c>
      <c r="AX200" s="2" t="b">
        <f>AND(PARTNERS!$D204="Other",PARTNERS!$E204="Existing partner")</f>
        <v>0</v>
      </c>
    </row>
  </sheetData>
  <sheetProtection algorithmName="SHA-512" hashValue="C+A5jDrVR3rz9kCTJ+5F60NMYgOOUfEFwW3/F7W2eKQyND7W/xXNEi9aAOEMxDFVqe4XJ+n24/z2UhaHFYq6ig==" saltValue="Pp1roTFPWedDJC+dKhgR5g==" spinCount="100000" sheet="1" objects="1" scenarios="1"/>
  <phoneticPr fontId="21" type="noConversion"/>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INTRO</vt:lpstr>
      <vt:lpstr>DATA SUMMARY</vt:lpstr>
      <vt:lpstr>EVENT DELIVERY</vt:lpstr>
      <vt:lpstr>PROJECT DELIVERY TEAM</vt:lpstr>
      <vt:lpstr>AUDIENCES &amp; PARTICIPANTS</vt:lpstr>
      <vt:lpstr>AUDIENCES &amp; PART... - BY TYPE</vt:lpstr>
      <vt:lpstr>ONLINE ENGAGEMENT</vt:lpstr>
      <vt:lpstr>PARTNERS</vt:lpstr>
      <vt:lpstr>Lists</vt:lpstr>
    </vt:vector>
  </TitlesOfParts>
  <Manager/>
  <Company>Hull City Council</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Unwin Elinor</dc:creator>
  <cp:keywords/>
  <dc:description/>
  <cp:lastModifiedBy>Pedro Pedro</cp:lastModifiedBy>
  <cp:revision/>
  <dcterms:created xsi:type="dcterms:W3CDTF">2016-04-13T16:19:24Z</dcterms:created>
  <dcterms:modified xsi:type="dcterms:W3CDTF">2017-02-09T15:10:17Z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