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201"/>
  <workbookPr date1904="1" showInkAnnotation="0" autoCompressPictures="0"/>
  <mc:AlternateContent xmlns:mc="http://schemas.openxmlformats.org/markup-compatibility/2006">
    <mc:Choice Requires="x15">
      <x15ac:absPath xmlns:x15ac="http://schemas.microsoft.com/office/spreadsheetml/2010/11/ac" url="https://hull2017.sharepoint.com/Projects/Look Up/A_Budget/RIBA/"/>
    </mc:Choice>
  </mc:AlternateContent>
  <bookViews>
    <workbookView xWindow="-34470" yWindow="-600" windowWidth="21720" windowHeight="13170" tabRatio="500"/>
  </bookViews>
  <sheets>
    <sheet name="6 Panel Rolled Circle Free 3m h" sheetId="9" r:id="rId1"/>
    <sheet name="Sheet1" sheetId="10" r:id="rId2"/>
  </sheets>
  <calcPr calcId="171027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77" i="9" l="1"/>
  <c r="E77" i="9"/>
  <c r="C77" i="9"/>
  <c r="D74" i="9"/>
  <c r="C74" i="9"/>
  <c r="E73" i="9"/>
  <c r="E72" i="9"/>
  <c r="E71" i="9"/>
  <c r="E70" i="9"/>
  <c r="E69" i="9"/>
  <c r="E74" i="9" s="1"/>
  <c r="E68" i="9"/>
  <c r="E63" i="9"/>
  <c r="D65" i="9"/>
  <c r="E64" i="9"/>
  <c r="C65" i="9"/>
  <c r="E62" i="9"/>
  <c r="E61" i="9"/>
  <c r="E60" i="9"/>
  <c r="E59" i="9"/>
  <c r="E58" i="9"/>
  <c r="E57" i="9"/>
  <c r="E56" i="9"/>
  <c r="E55" i="9"/>
  <c r="E54" i="9"/>
  <c r="E53" i="9"/>
  <c r="E52" i="9"/>
  <c r="E51" i="9"/>
  <c r="E50" i="9"/>
  <c r="E49" i="9"/>
  <c r="D5" i="9"/>
  <c r="E65" i="9" l="1"/>
  <c r="E45" i="9"/>
  <c r="E46" i="9" s="1"/>
  <c r="E42" i="9"/>
  <c r="E41" i="9"/>
  <c r="E40" i="9"/>
  <c r="E39" i="9"/>
  <c r="E36" i="9"/>
  <c r="E35" i="9"/>
  <c r="E34" i="9"/>
  <c r="E33" i="9"/>
  <c r="E32" i="9"/>
  <c r="E31" i="9"/>
  <c r="E30" i="9"/>
  <c r="E29" i="9"/>
  <c r="E28" i="9"/>
  <c r="E27" i="9"/>
  <c r="E26" i="9"/>
  <c r="E25" i="9"/>
  <c r="E24" i="9"/>
  <c r="E23" i="9"/>
  <c r="E22" i="9"/>
  <c r="E21" i="9"/>
  <c r="E20" i="9"/>
  <c r="E19" i="9"/>
  <c r="E18" i="9"/>
  <c r="E17" i="9"/>
  <c r="E16" i="9"/>
  <c r="E15" i="9"/>
  <c r="E14" i="9"/>
  <c r="E13" i="9"/>
  <c r="E12" i="9"/>
  <c r="E9" i="9"/>
  <c r="E8" i="9"/>
  <c r="E7" i="9"/>
  <c r="E4" i="9"/>
  <c r="E5" i="9" s="1"/>
  <c r="D46" i="9"/>
  <c r="D43" i="9"/>
  <c r="D37" i="9"/>
  <c r="D10" i="9"/>
  <c r="C46" i="9"/>
  <c r="C43" i="9"/>
  <c r="C37" i="9"/>
  <c r="C10" i="9"/>
  <c r="C5" i="9"/>
  <c r="E10" i="9" l="1"/>
  <c r="E43" i="9"/>
  <c r="E37" i="9"/>
</calcChain>
</file>

<file path=xl/sharedStrings.xml><?xml version="1.0" encoding="utf-8"?>
<sst xmlns="http://schemas.openxmlformats.org/spreadsheetml/2006/main" count="107" uniqueCount="75">
  <si>
    <t>Hire equipment cost</t>
    <phoneticPr fontId="2" type="noConversion"/>
  </si>
  <si>
    <t>Pezo von Ellrichshausen and Felice Varini</t>
    <phoneticPr fontId="2" type="noConversion"/>
  </si>
  <si>
    <t>Steel fabrication</t>
    <phoneticPr fontId="2" type="noConversion"/>
  </si>
  <si>
    <t>Plywood (96 sheets)</t>
    <phoneticPr fontId="2" type="noConversion"/>
  </si>
  <si>
    <t>Labour to CNC</t>
    <phoneticPr fontId="2" type="noConversion"/>
  </si>
  <si>
    <t>H+S barriers etc</t>
    <phoneticPr fontId="2" type="noConversion"/>
  </si>
  <si>
    <t xml:space="preserve">192 no. 3mm bespoke perforated steel, rolled and folded
</t>
  </si>
  <si>
    <t>RIBA procurement (Barnshaws)</t>
  </si>
  <si>
    <t>RIBA procurement (RMIG)</t>
  </si>
  <si>
    <t xml:space="preserve">192 no. 3mm bespoke perforated steel, punched
</t>
  </si>
  <si>
    <t>All other steel parts</t>
  </si>
  <si>
    <t>RIBA procurement (Kloeckner)</t>
  </si>
  <si>
    <t>setWorks cost</t>
  </si>
  <si>
    <t>Rerolled sections (Barnshaws)</t>
  </si>
  <si>
    <t>Transport from Barnshaws to Airmatic</t>
  </si>
  <si>
    <t>Transport from Airmatic to Wedge</t>
  </si>
  <si>
    <t>Transport from Wedge to site</t>
  </si>
  <si>
    <t>Transport from Airmatic to Barnshaws</t>
  </si>
  <si>
    <t>6 loads</t>
  </si>
  <si>
    <t>1 load</t>
  </si>
  <si>
    <t>1 Week standby, 7 loads to site, Manchester - Bury pick up and Bury - Wedge pick up</t>
  </si>
  <si>
    <t>Onsite build (4x 8 days)</t>
  </si>
  <si>
    <t>5 loads</t>
  </si>
  <si>
    <t>Additional Barrier hire week 2</t>
  </si>
  <si>
    <t>Additional Tower hire week 2</t>
  </si>
  <si>
    <t>Materials, protection etc for painters</t>
  </si>
  <si>
    <t>1 day O+M collation and overview </t>
  </si>
  <si>
    <t>2 days H+S overseeing Felice RAMS etc </t>
  </si>
  <si>
    <t>5 days H+S overseeing general </t>
  </si>
  <si>
    <t>3 ½ nights site management            </t>
  </si>
  <si>
    <t>5 days additional site management</t>
  </si>
  <si>
    <t>Hotels associated with extra days </t>
  </si>
  <si>
    <t>1 day retrospective paperwork for PD </t>
  </si>
  <si>
    <t>Deinstall Onsite build (4x 5 days)</t>
  </si>
  <si>
    <t>Artwork application</t>
  </si>
  <si>
    <t xml:space="preserve">Artwork   </t>
  </si>
  <si>
    <t xml:space="preserve">Travel cost </t>
  </si>
  <si>
    <t>Airmatic (previously item 2.15?)</t>
  </si>
  <si>
    <t>RIBA Notes</t>
  </si>
  <si>
    <t xml:space="preserve">Total </t>
  </si>
  <si>
    <t>The artwork application taken out</t>
  </si>
  <si>
    <t>Who authorised these costs?</t>
  </si>
  <si>
    <t>Is this for artwork?</t>
  </si>
  <si>
    <t>Why has this cost item increased? Who has authorised this?</t>
  </si>
  <si>
    <t>Is Hull2017 claiming RIBA this through Setworks?</t>
  </si>
  <si>
    <t>Hull 2017</t>
  </si>
  <si>
    <t>Budget</t>
  </si>
  <si>
    <t>Actual/Anticipated</t>
  </si>
  <si>
    <t>Variance</t>
  </si>
  <si>
    <t>Who has actually paid cost?</t>
  </si>
  <si>
    <t>Hull 2017 - Part of £6,150 Hazel has on her budget schedule</t>
  </si>
  <si>
    <t>Other costs</t>
  </si>
  <si>
    <t>Marketing</t>
  </si>
  <si>
    <t>Security/invigilation</t>
  </si>
  <si>
    <t>Portable lights for RIBA install</t>
  </si>
  <si>
    <t>RIBA @ Trinity Square - Cbling - 1 week hire as per quote 17-0830.01</t>
  </si>
  <si>
    <t xml:space="preserve">Scaffolding Tower for RIBA </t>
  </si>
  <si>
    <t>4 visits to Trinity Square by an electrician for the A Hall for Hull exhibition</t>
  </si>
  <si>
    <t>Materials for Artwork installation  HC</t>
  </si>
  <si>
    <t>Materials for Artwork installation AK</t>
  </si>
  <si>
    <t>Extra security due to lighting being switched off</t>
  </si>
  <si>
    <t>URGENT ALL RISKS INSURANCE REQUIRED FROM 27.9.17</t>
  </si>
  <si>
    <t>Opening agreed spend</t>
  </si>
  <si>
    <t>Opening apparent overspend</t>
  </si>
  <si>
    <t>Hoardings moving</t>
  </si>
  <si>
    <t>Extra spend on security - on site decisions</t>
  </si>
  <si>
    <t>Wine for Hall for Hull launch</t>
  </si>
  <si>
    <t>Petty cash</t>
  </si>
  <si>
    <t>Design Fees</t>
  </si>
  <si>
    <t>Suppliers cost / Selection panel fee</t>
  </si>
  <si>
    <t>Suppliers cost</t>
  </si>
  <si>
    <t>Travel cost</t>
  </si>
  <si>
    <t>Planning application</t>
  </si>
  <si>
    <t>Travel / train</t>
  </si>
  <si>
    <t>RIBA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</si>
</sst>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£&quot;* #,##0.00_-;\-&quot;£&quot;* #,##0.00_-;_-&quot;£&quot;* &quot;-&quot;??_-;_-@_-"/>
    <numFmt numFmtId="164" formatCode="_(&quot;£&quot;* #,##0.00_);_(&quot;£&quot;* \(#,##0.00\);_(&quot;£&quot;* &quot;-&quot;??_);_(@_)"/>
    <numFmt numFmtId="165" formatCode="0.0"/>
  </numFmts>
  <fonts count="9" x14ac:knownFonts="1">
    <font>
      <sz val="10"/>
      <name val="Verdana"/>
    </font>
    <font>
      <b/>
      <sz val="10"/>
      <name val="Verdana"/>
      <family val="2"/>
    </font>
    <font>
      <sz val="8"/>
      <name val="Verdana"/>
      <family val="2"/>
    </font>
    <font>
      <b/>
      <u/>
      <sz val="10"/>
      <name val="Verdana"/>
      <family val="2"/>
    </font>
    <font>
      <sz val="10"/>
      <name val="Verdana"/>
      <family val="2"/>
    </font>
    <font>
      <sz val="10"/>
      <name val="Arial"/>
      <family val="2"/>
    </font>
    <font>
      <sz val="10"/>
      <color rgb="FFFF0000"/>
      <name val="Verdana"/>
      <family val="2"/>
    </font>
    <font>
      <sz val="11"/>
      <color rgb="FF000000"/>
      <name val="Calibri"/>
      <family val="2"/>
    </font>
    <font>
      <b/>
      <u val="singleAccounting"/>
      <sz val="1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5" fillId="0" borderId="0"/>
  </cellStyleXfs>
  <cellXfs count="49">
    <xf numFmtId="0" fontId="0" fillId="0" borderId="0" xfId="0"/>
    <xf numFmtId="3" fontId="0" fillId="0" borderId="0" xfId="0" applyNumberFormat="1"/>
    <xf numFmtId="0" fontId="1" fillId="0" borderId="0" xfId="0" applyFont="1"/>
    <xf numFmtId="165" fontId="0" fillId="0" borderId="0" xfId="0" applyNumberFormat="1"/>
    <xf numFmtId="0" fontId="3" fillId="0" borderId="0" xfId="0" applyFont="1"/>
    <xf numFmtId="0" fontId="4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vertical="top" wrapText="1"/>
    </xf>
    <xf numFmtId="44" fontId="0" fillId="0" borderId="0" xfId="0" applyNumberFormat="1" applyAlignment="1">
      <alignment wrapText="1"/>
    </xf>
    <xf numFmtId="0" fontId="4" fillId="0" borderId="0" xfId="0" applyFont="1" applyAlignment="1">
      <alignment wrapText="1"/>
    </xf>
    <xf numFmtId="2" fontId="0" fillId="0" borderId="0" xfId="0" applyNumberFormat="1"/>
    <xf numFmtId="0" fontId="6" fillId="0" borderId="0" xfId="0" applyFont="1"/>
    <xf numFmtId="0" fontId="0" fillId="0" borderId="0" xfId="0" applyFill="1" applyAlignment="1">
      <alignment wrapText="1"/>
    </xf>
    <xf numFmtId="0" fontId="6" fillId="0" borderId="0" xfId="0" applyFont="1" applyFill="1" applyAlignment="1">
      <alignment wrapText="1"/>
    </xf>
    <xf numFmtId="164" fontId="1" fillId="0" borderId="0" xfId="0" applyNumberFormat="1" applyFont="1"/>
    <xf numFmtId="164" fontId="0" fillId="0" borderId="0" xfId="0" applyNumberFormat="1"/>
    <xf numFmtId="164" fontId="3" fillId="0" borderId="0" xfId="0" applyNumberFormat="1" applyFont="1"/>
    <xf numFmtId="0" fontId="0" fillId="0" borderId="0" xfId="0" applyFill="1" applyAlignment="1">
      <alignment vertical="top" wrapText="1"/>
    </xf>
    <xf numFmtId="164" fontId="0" fillId="0" borderId="0" xfId="0" applyNumberFormat="1" applyAlignment="1">
      <alignment wrapText="1"/>
    </xf>
    <xf numFmtId="165" fontId="0" fillId="0" borderId="0" xfId="0" quotePrefix="1" applyNumberFormat="1" applyAlignment="1">
      <alignment horizontal="right"/>
    </xf>
    <xf numFmtId="0" fontId="0" fillId="0" borderId="0" xfId="0" applyFont="1"/>
    <xf numFmtId="0" fontId="7" fillId="0" borderId="0" xfId="0" applyFont="1"/>
    <xf numFmtId="44" fontId="0" fillId="0" borderId="0" xfId="0" applyNumberFormat="1"/>
    <xf numFmtId="44" fontId="1" fillId="0" borderId="0" xfId="0" applyNumberFormat="1" applyFont="1"/>
    <xf numFmtId="164" fontId="1" fillId="0" borderId="0" xfId="0" applyNumberFormat="1" applyFont="1" applyAlignment="1">
      <alignment wrapText="1"/>
    </xf>
    <xf numFmtId="0" fontId="1" fillId="0" borderId="0" xfId="0" applyFont="1" applyAlignment="1">
      <alignment wrapText="1"/>
    </xf>
    <xf numFmtId="0" fontId="6" fillId="0" borderId="0" xfId="0" applyFont="1" applyAlignment="1">
      <alignment wrapText="1"/>
    </xf>
    <xf numFmtId="164" fontId="4" fillId="0" borderId="0" xfId="0" applyNumberFormat="1" applyFont="1" applyAlignment="1">
      <alignment wrapText="1"/>
    </xf>
    <xf numFmtId="44" fontId="4" fillId="0" borderId="0" xfId="0" applyNumberFormat="1" applyFont="1"/>
    <xf numFmtId="44" fontId="0" fillId="0" borderId="0" xfId="0" applyNumberFormat="1" applyFill="1" applyAlignment="1">
      <alignment vertical="top" wrapText="1"/>
    </xf>
    <xf numFmtId="44" fontId="0" fillId="0" borderId="0" xfId="0" applyNumberFormat="1" applyFont="1" applyFill="1"/>
    <xf numFmtId="44" fontId="0" fillId="0" borderId="0" xfId="0" applyNumberFormat="1" applyFill="1"/>
    <xf numFmtId="164" fontId="8" fillId="0" borderId="0" xfId="0" applyNumberFormat="1" applyFont="1" applyAlignment="1">
      <alignment wrapText="1"/>
    </xf>
    <xf numFmtId="0" fontId="1" fillId="0" borderId="0" xfId="0" applyFont="1" applyAlignment="1">
      <alignment horizontal="center" wrapText="1"/>
    </xf>
    <xf numFmtId="44" fontId="6" fillId="0" borderId="0" xfId="0" applyNumberFormat="1" applyFont="1" applyAlignment="1"/>
    <xf numFmtId="44" fontId="6" fillId="0" borderId="0" xfId="0" applyNumberFormat="1" applyFont="1"/>
    <xf numFmtId="0" fontId="0" fillId="0" borderId="0" xfId="0" applyFill="1"/>
    <xf numFmtId="0" fontId="1" fillId="0" borderId="0" xfId="0" applyFont="1" applyFill="1"/>
    <xf numFmtId="44" fontId="4" fillId="0" borderId="0" xfId="0" applyNumberFormat="1" applyFont="1" applyFill="1"/>
    <xf numFmtId="44" fontId="1" fillId="0" borderId="0" xfId="0" applyNumberFormat="1" applyFont="1" applyFill="1"/>
    <xf numFmtId="44" fontId="3" fillId="0" borderId="0" xfId="0" applyNumberFormat="1" applyFont="1" applyFill="1"/>
    <xf numFmtId="0" fontId="3" fillId="0" borderId="0" xfId="0" applyFont="1" applyFill="1"/>
    <xf numFmtId="0" fontId="4" fillId="0" borderId="0" xfId="0" applyFont="1" applyFill="1"/>
    <xf numFmtId="44" fontId="0" fillId="2" borderId="0" xfId="0" applyNumberFormat="1" applyFill="1" applyAlignment="1">
      <alignment wrapText="1"/>
    </xf>
    <xf numFmtId="44" fontId="1" fillId="0" borderId="0" xfId="0" applyNumberFormat="1" applyFont="1" applyAlignment="1">
      <alignment wrapText="1"/>
    </xf>
    <xf numFmtId="44" fontId="4" fillId="0" borderId="0" xfId="0" applyNumberFormat="1" applyFont="1" applyAlignment="1">
      <alignment wrapText="1"/>
    </xf>
    <xf numFmtId="0" fontId="1" fillId="3" borderId="0" xfId="0" applyFont="1" applyFill="1"/>
    <xf numFmtId="44" fontId="1" fillId="3" borderId="0" xfId="0" applyNumberFormat="1" applyFont="1" applyFill="1"/>
  </cellXfs>
  <cellStyles count="2">
    <cellStyle name="Normal" xfId="0" builtinId="0"/>
    <cellStyle name="Normal 2" xfId="1"/>
  </cellStyles>
  <dxfs count="0"/>
  <tableStyles count="0" defaultTableStyle="TableStyleMedium9" defaultPivotStyle="PivotStyleMedium7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H109"/>
  <sheetViews>
    <sheetView tabSelected="1" zoomScaleNormal="100" zoomScalePageLayoutView="120" workbookViewId="0">
      <selection activeCell="H30" sqref="H30"/>
    </sheetView>
  </sheetViews>
  <sheetFormatPr defaultColWidth="11" defaultRowHeight="12.75" x14ac:dyDescent="0.2"/>
  <cols>
    <col min="1" max="1" width="6" customWidth="1"/>
    <col min="2" max="2" width="63.625" bestFit="1" customWidth="1"/>
    <col min="3" max="3" width="16.375" style="37" customWidth="1"/>
    <col min="4" max="4" width="21.125" style="16" bestFit="1" customWidth="1"/>
    <col min="5" max="5" width="15.5" style="6" customWidth="1"/>
    <col min="6" max="6" width="31.75" style="6" customWidth="1"/>
    <col min="7" max="7" width="44.25" style="6" customWidth="1"/>
  </cols>
  <sheetData>
    <row r="1" spans="1:7" x14ac:dyDescent="0.2">
      <c r="A1" s="4" t="s">
        <v>1</v>
      </c>
      <c r="D1" s="15"/>
    </row>
    <row r="2" spans="1:7" ht="25.5" x14ac:dyDescent="0.2">
      <c r="C2" s="38" t="s">
        <v>46</v>
      </c>
      <c r="D2" s="26" t="s">
        <v>47</v>
      </c>
      <c r="E2" s="26" t="s">
        <v>48</v>
      </c>
      <c r="F2" s="26" t="s">
        <v>49</v>
      </c>
      <c r="G2" s="26" t="s">
        <v>38</v>
      </c>
    </row>
    <row r="3" spans="1:7" x14ac:dyDescent="0.2">
      <c r="A3" s="2">
        <v>1</v>
      </c>
      <c r="B3" s="2" t="s">
        <v>35</v>
      </c>
      <c r="C3" s="38"/>
      <c r="D3" s="15"/>
    </row>
    <row r="4" spans="1:7" x14ac:dyDescent="0.2">
      <c r="A4">
        <v>1.1000000000000001</v>
      </c>
      <c r="B4" s="5" t="s">
        <v>34</v>
      </c>
      <c r="C4" s="39">
        <v>7000</v>
      </c>
      <c r="D4" s="29">
        <v>8777.9500000000007</v>
      </c>
      <c r="E4" s="9">
        <f>C4-D4</f>
        <v>-1777.9500000000007</v>
      </c>
      <c r="G4" s="27" t="s">
        <v>40</v>
      </c>
    </row>
    <row r="5" spans="1:7" x14ac:dyDescent="0.2">
      <c r="C5" s="40">
        <f>SUM(C4)</f>
        <v>7000</v>
      </c>
      <c r="D5" s="40">
        <f t="shared" ref="D5:E5" si="0">SUM(D4)</f>
        <v>8777.9500000000007</v>
      </c>
      <c r="E5" s="40">
        <f t="shared" si="0"/>
        <v>-1777.9500000000007</v>
      </c>
      <c r="F5" s="19"/>
    </row>
    <row r="6" spans="1:7" x14ac:dyDescent="0.2">
      <c r="A6" s="2">
        <v>2</v>
      </c>
      <c r="B6" s="2" t="s">
        <v>2</v>
      </c>
      <c r="C6" s="40"/>
      <c r="D6" s="32"/>
      <c r="E6" s="9"/>
    </row>
    <row r="7" spans="1:7" ht="30" customHeight="1" x14ac:dyDescent="0.2">
      <c r="A7" s="3">
        <v>2.1</v>
      </c>
      <c r="B7" s="7" t="s">
        <v>9</v>
      </c>
      <c r="C7" s="32">
        <v>18672</v>
      </c>
      <c r="D7" s="32">
        <v>18672</v>
      </c>
      <c r="E7" s="9">
        <f t="shared" ref="E7:E45" si="1">C7-D7</f>
        <v>0</v>
      </c>
      <c r="F7" s="6" t="s">
        <v>8</v>
      </c>
    </row>
    <row r="8" spans="1:7" ht="30" customHeight="1" x14ac:dyDescent="0.2">
      <c r="A8">
        <v>2.2000000000000002</v>
      </c>
      <c r="B8" s="8" t="s">
        <v>6</v>
      </c>
      <c r="C8" s="32">
        <v>14976</v>
      </c>
      <c r="D8" s="32">
        <v>14384</v>
      </c>
      <c r="E8" s="9">
        <f t="shared" si="1"/>
        <v>592</v>
      </c>
      <c r="F8" s="6" t="s">
        <v>7</v>
      </c>
    </row>
    <row r="9" spans="1:7" ht="33" customHeight="1" x14ac:dyDescent="0.2">
      <c r="A9" s="3">
        <v>2.2999999999999998</v>
      </c>
      <c r="B9" s="18" t="s">
        <v>10</v>
      </c>
      <c r="C9" s="30">
        <v>18138</v>
      </c>
      <c r="D9" s="31">
        <v>18775.84</v>
      </c>
      <c r="E9" s="9">
        <f t="shared" si="1"/>
        <v>-637.84000000000015</v>
      </c>
      <c r="F9" s="13" t="s">
        <v>11</v>
      </c>
      <c r="G9" s="13"/>
    </row>
    <row r="10" spans="1:7" x14ac:dyDescent="0.2">
      <c r="C10" s="40">
        <f>SUM(C7:C9)</f>
        <v>51786</v>
      </c>
      <c r="D10" s="24">
        <f>SUM(D7:D9)</f>
        <v>51831.839999999997</v>
      </c>
      <c r="E10" s="24">
        <f>SUM(E7:E9)</f>
        <v>-45.840000000000146</v>
      </c>
      <c r="F10" s="25"/>
      <c r="G10" s="13"/>
    </row>
    <row r="11" spans="1:7" x14ac:dyDescent="0.2">
      <c r="B11" s="4" t="s">
        <v>12</v>
      </c>
      <c r="C11" s="41"/>
      <c r="D11" s="23"/>
      <c r="E11" s="9"/>
      <c r="G11" s="13"/>
    </row>
    <row r="12" spans="1:7" x14ac:dyDescent="0.2">
      <c r="A12">
        <v>3.1</v>
      </c>
      <c r="B12" s="5" t="s">
        <v>37</v>
      </c>
      <c r="C12" s="32">
        <v>12300</v>
      </c>
      <c r="D12" s="23">
        <v>17400</v>
      </c>
      <c r="E12" s="9">
        <f t="shared" si="1"/>
        <v>-5100</v>
      </c>
      <c r="G12" s="14"/>
    </row>
    <row r="13" spans="1:7" x14ac:dyDescent="0.2">
      <c r="A13">
        <v>3.2</v>
      </c>
      <c r="B13" t="s">
        <v>13</v>
      </c>
      <c r="C13" s="32">
        <v>0</v>
      </c>
      <c r="D13" s="23">
        <v>750</v>
      </c>
      <c r="E13" s="9">
        <f t="shared" si="1"/>
        <v>-750</v>
      </c>
    </row>
    <row r="14" spans="1:7" x14ac:dyDescent="0.2">
      <c r="A14">
        <v>3.3</v>
      </c>
      <c r="B14" t="s">
        <v>14</v>
      </c>
      <c r="C14" s="32">
        <v>0</v>
      </c>
      <c r="D14" s="23">
        <v>3815</v>
      </c>
      <c r="E14" s="9">
        <f t="shared" si="1"/>
        <v>-3815</v>
      </c>
      <c r="F14" s="6" t="s">
        <v>18</v>
      </c>
      <c r="G14" s="27" t="s">
        <v>41</v>
      </c>
    </row>
    <row r="15" spans="1:7" x14ac:dyDescent="0.2">
      <c r="A15">
        <v>3.4</v>
      </c>
      <c r="B15" t="s">
        <v>15</v>
      </c>
      <c r="C15" s="32">
        <v>900</v>
      </c>
      <c r="D15" s="23">
        <v>3180</v>
      </c>
      <c r="E15" s="9">
        <f t="shared" si="1"/>
        <v>-2280</v>
      </c>
      <c r="F15" s="6" t="s">
        <v>22</v>
      </c>
      <c r="G15" s="27" t="s">
        <v>41</v>
      </c>
    </row>
    <row r="16" spans="1:7" x14ac:dyDescent="0.2">
      <c r="A16">
        <v>3.5</v>
      </c>
      <c r="B16" t="s">
        <v>17</v>
      </c>
      <c r="C16" s="32">
        <v>0</v>
      </c>
      <c r="D16" s="23">
        <v>560</v>
      </c>
      <c r="E16" s="9">
        <f t="shared" si="1"/>
        <v>-560</v>
      </c>
      <c r="F16" s="6" t="s">
        <v>19</v>
      </c>
      <c r="G16" s="27" t="s">
        <v>41</v>
      </c>
    </row>
    <row r="17" spans="1:8" ht="38.25" x14ac:dyDescent="0.2">
      <c r="A17">
        <v>3.6</v>
      </c>
      <c r="B17" t="s">
        <v>16</v>
      </c>
      <c r="C17" s="32">
        <v>900</v>
      </c>
      <c r="D17" s="23">
        <v>5175</v>
      </c>
      <c r="E17" s="9">
        <f t="shared" si="1"/>
        <v>-4275</v>
      </c>
      <c r="F17" s="6" t="s">
        <v>20</v>
      </c>
      <c r="G17" s="27" t="s">
        <v>41</v>
      </c>
    </row>
    <row r="18" spans="1:8" x14ac:dyDescent="0.2">
      <c r="A18" s="12"/>
      <c r="C18" s="32"/>
      <c r="D18" s="23"/>
      <c r="E18" s="9">
        <f t="shared" si="1"/>
        <v>0</v>
      </c>
      <c r="F18" s="9"/>
    </row>
    <row r="19" spans="1:8" x14ac:dyDescent="0.2">
      <c r="A19" s="11"/>
      <c r="B19" s="2"/>
      <c r="C19" s="40"/>
      <c r="D19" s="23"/>
      <c r="E19" s="9">
        <f t="shared" si="1"/>
        <v>0</v>
      </c>
      <c r="G19" s="10"/>
    </row>
    <row r="20" spans="1:8" x14ac:dyDescent="0.2">
      <c r="A20" s="20">
        <v>4.0999999999999996</v>
      </c>
      <c r="B20" t="s">
        <v>3</v>
      </c>
      <c r="C20" s="32">
        <v>900</v>
      </c>
      <c r="D20" s="32">
        <v>900</v>
      </c>
      <c r="E20" s="9">
        <f t="shared" si="1"/>
        <v>0</v>
      </c>
    </row>
    <row r="21" spans="1:8" x14ac:dyDescent="0.2">
      <c r="A21" s="3">
        <v>4.2</v>
      </c>
      <c r="B21" t="s">
        <v>4</v>
      </c>
      <c r="C21" s="32">
        <v>2800</v>
      </c>
      <c r="D21" s="32">
        <v>2800</v>
      </c>
      <c r="E21" s="9">
        <f t="shared" si="1"/>
        <v>0</v>
      </c>
    </row>
    <row r="22" spans="1:8" x14ac:dyDescent="0.2">
      <c r="A22" s="20">
        <v>4.3</v>
      </c>
      <c r="B22" t="s">
        <v>21</v>
      </c>
      <c r="C22" s="32">
        <v>7500</v>
      </c>
      <c r="D22" s="32">
        <v>12000</v>
      </c>
      <c r="E22" s="9">
        <f t="shared" si="1"/>
        <v>-4500</v>
      </c>
      <c r="F22" s="10"/>
    </row>
    <row r="23" spans="1:8" x14ac:dyDescent="0.2">
      <c r="A23" s="3">
        <v>4.4000000000000004</v>
      </c>
      <c r="B23" t="s">
        <v>0</v>
      </c>
      <c r="C23" s="32">
        <v>3000</v>
      </c>
      <c r="D23" s="32">
        <v>3000</v>
      </c>
      <c r="E23" s="9">
        <f t="shared" si="1"/>
        <v>0</v>
      </c>
    </row>
    <row r="24" spans="1:8" x14ac:dyDescent="0.2">
      <c r="A24" s="20">
        <v>4.5</v>
      </c>
      <c r="B24" t="s">
        <v>5</v>
      </c>
      <c r="C24" s="32">
        <v>600</v>
      </c>
      <c r="D24" s="32">
        <v>600</v>
      </c>
      <c r="E24" s="9">
        <f t="shared" si="1"/>
        <v>0</v>
      </c>
      <c r="G24"/>
    </row>
    <row r="25" spans="1:8" x14ac:dyDescent="0.2">
      <c r="C25" s="32"/>
      <c r="D25" s="32"/>
      <c r="E25" s="9">
        <f t="shared" si="1"/>
        <v>0</v>
      </c>
      <c r="F25" s="19"/>
      <c r="G25" s="10"/>
    </row>
    <row r="26" spans="1:8" x14ac:dyDescent="0.2">
      <c r="A26">
        <v>5.0999999999999996</v>
      </c>
      <c r="B26" t="s">
        <v>23</v>
      </c>
      <c r="C26" s="32">
        <v>0</v>
      </c>
      <c r="D26" s="32">
        <v>600</v>
      </c>
      <c r="E26" s="9">
        <f t="shared" si="1"/>
        <v>-600</v>
      </c>
      <c r="G26" s="27" t="s">
        <v>42</v>
      </c>
    </row>
    <row r="27" spans="1:8" x14ac:dyDescent="0.2">
      <c r="A27">
        <v>5.2</v>
      </c>
      <c r="B27" s="21" t="s">
        <v>24</v>
      </c>
      <c r="C27" s="32">
        <v>0</v>
      </c>
      <c r="D27" s="32">
        <v>190</v>
      </c>
      <c r="E27" s="9">
        <f t="shared" si="1"/>
        <v>-190</v>
      </c>
      <c r="F27"/>
      <c r="G27" s="27" t="s">
        <v>42</v>
      </c>
    </row>
    <row r="28" spans="1:8" x14ac:dyDescent="0.2">
      <c r="A28">
        <v>5.3</v>
      </c>
      <c r="B28" t="s">
        <v>25</v>
      </c>
      <c r="C28" s="32">
        <v>0</v>
      </c>
      <c r="D28" s="32">
        <v>590</v>
      </c>
      <c r="E28" s="9">
        <f t="shared" si="1"/>
        <v>-590</v>
      </c>
      <c r="G28" s="27" t="s">
        <v>44</v>
      </c>
    </row>
    <row r="29" spans="1:8" x14ac:dyDescent="0.2">
      <c r="C29" s="32"/>
      <c r="D29" s="32"/>
      <c r="E29" s="9">
        <f t="shared" si="1"/>
        <v>0</v>
      </c>
      <c r="G29" s="27"/>
    </row>
    <row r="30" spans="1:8" ht="15" x14ac:dyDescent="0.25">
      <c r="A30">
        <v>6.1</v>
      </c>
      <c r="B30" s="22" t="s">
        <v>27</v>
      </c>
      <c r="C30" s="32">
        <v>0</v>
      </c>
      <c r="D30" s="32">
        <v>600</v>
      </c>
      <c r="E30" s="44">
        <f t="shared" si="1"/>
        <v>-600</v>
      </c>
      <c r="F30" s="5" t="s">
        <v>50</v>
      </c>
      <c r="G30" s="27"/>
      <c r="H30" s="5"/>
    </row>
    <row r="31" spans="1:8" ht="15" x14ac:dyDescent="0.25">
      <c r="A31">
        <v>6.2</v>
      </c>
      <c r="B31" s="22" t="s">
        <v>28</v>
      </c>
      <c r="C31" s="32">
        <v>0</v>
      </c>
      <c r="D31" s="32">
        <v>1500</v>
      </c>
      <c r="E31" s="44">
        <f t="shared" si="1"/>
        <v>-1500</v>
      </c>
      <c r="F31" s="5" t="s">
        <v>50</v>
      </c>
      <c r="G31" s="27"/>
    </row>
    <row r="32" spans="1:8" ht="15" x14ac:dyDescent="0.25">
      <c r="A32">
        <v>6.3</v>
      </c>
      <c r="B32" s="22" t="s">
        <v>29</v>
      </c>
      <c r="C32" s="32">
        <v>0</v>
      </c>
      <c r="D32" s="32">
        <v>1575</v>
      </c>
      <c r="E32" s="44">
        <f t="shared" si="1"/>
        <v>-1575</v>
      </c>
      <c r="F32" s="5" t="s">
        <v>50</v>
      </c>
      <c r="G32" s="27"/>
    </row>
    <row r="33" spans="1:8" ht="15" x14ac:dyDescent="0.25">
      <c r="A33">
        <v>6.4</v>
      </c>
      <c r="B33" s="22" t="s">
        <v>30</v>
      </c>
      <c r="C33" s="32">
        <v>0</v>
      </c>
      <c r="D33" s="32">
        <v>1500</v>
      </c>
      <c r="E33" s="44">
        <f t="shared" si="1"/>
        <v>-1500</v>
      </c>
      <c r="F33" s="5" t="s">
        <v>50</v>
      </c>
      <c r="G33" s="27"/>
    </row>
    <row r="34" spans="1:8" ht="15" x14ac:dyDescent="0.25">
      <c r="A34">
        <v>6.5</v>
      </c>
      <c r="B34" s="22" t="s">
        <v>31</v>
      </c>
      <c r="C34" s="32">
        <v>0</v>
      </c>
      <c r="D34" s="32">
        <v>375</v>
      </c>
      <c r="E34" s="44">
        <f t="shared" si="1"/>
        <v>-375</v>
      </c>
      <c r="F34" s="5" t="s">
        <v>50</v>
      </c>
      <c r="G34" s="27"/>
    </row>
    <row r="35" spans="1:8" ht="15" x14ac:dyDescent="0.25">
      <c r="A35">
        <v>6.6</v>
      </c>
      <c r="B35" s="22" t="s">
        <v>32</v>
      </c>
      <c r="C35" s="32">
        <v>0</v>
      </c>
      <c r="D35" s="32">
        <v>300</v>
      </c>
      <c r="E35" s="44">
        <f t="shared" si="1"/>
        <v>-300</v>
      </c>
      <c r="F35" s="5" t="s">
        <v>50</v>
      </c>
      <c r="G35" s="27"/>
    </row>
    <row r="36" spans="1:8" ht="15" x14ac:dyDescent="0.25">
      <c r="A36">
        <v>6.7</v>
      </c>
      <c r="B36" s="22" t="s">
        <v>26</v>
      </c>
      <c r="C36" s="32">
        <v>0</v>
      </c>
      <c r="D36" s="32">
        <v>300</v>
      </c>
      <c r="E36" s="44">
        <f t="shared" si="1"/>
        <v>-300</v>
      </c>
      <c r="F36" s="5" t="s">
        <v>50</v>
      </c>
      <c r="G36" s="27"/>
    </row>
    <row r="37" spans="1:8" x14ac:dyDescent="0.2">
      <c r="C37" s="40">
        <f>SUM(C12:C36)</f>
        <v>28900</v>
      </c>
      <c r="D37" s="24">
        <f>SUM(D12:D36)</f>
        <v>57710</v>
      </c>
      <c r="E37" s="24">
        <f>SUM(E12:E36)</f>
        <v>-28810</v>
      </c>
      <c r="F37" s="25"/>
      <c r="G37" s="27"/>
      <c r="H37" s="2"/>
    </row>
    <row r="38" spans="1:8" x14ac:dyDescent="0.2">
      <c r="C38" s="40"/>
      <c r="D38" s="24"/>
      <c r="E38" s="24"/>
      <c r="F38" s="25"/>
      <c r="G38" s="27"/>
      <c r="H38" s="2"/>
    </row>
    <row r="39" spans="1:8" ht="25.5" x14ac:dyDescent="0.2">
      <c r="A39">
        <v>7.1</v>
      </c>
      <c r="B39" t="s">
        <v>33</v>
      </c>
      <c r="C39" s="32">
        <v>6000</v>
      </c>
      <c r="D39" s="23">
        <v>7500</v>
      </c>
      <c r="E39" s="9">
        <f t="shared" si="1"/>
        <v>-1500</v>
      </c>
      <c r="G39" s="27" t="s">
        <v>43</v>
      </c>
    </row>
    <row r="40" spans="1:8" x14ac:dyDescent="0.2">
      <c r="A40">
        <v>7.2</v>
      </c>
      <c r="B40" t="s">
        <v>0</v>
      </c>
      <c r="C40" s="32">
        <v>3000</v>
      </c>
      <c r="D40" s="23">
        <v>3000</v>
      </c>
      <c r="E40" s="9">
        <f t="shared" si="1"/>
        <v>0</v>
      </c>
      <c r="G40" s="27"/>
    </row>
    <row r="41" spans="1:8" x14ac:dyDescent="0.2">
      <c r="A41">
        <v>7.3</v>
      </c>
      <c r="B41" t="s">
        <v>5</v>
      </c>
      <c r="C41" s="32">
        <v>600</v>
      </c>
      <c r="D41" s="23">
        <v>600</v>
      </c>
      <c r="E41" s="9">
        <f t="shared" si="1"/>
        <v>0</v>
      </c>
      <c r="F41" s="10"/>
    </row>
    <row r="42" spans="1:8" x14ac:dyDescent="0.2">
      <c r="A42">
        <v>7.3</v>
      </c>
      <c r="C42" s="32">
        <v>900</v>
      </c>
      <c r="D42" s="23">
        <v>0</v>
      </c>
      <c r="E42" s="9">
        <f t="shared" si="1"/>
        <v>900</v>
      </c>
      <c r="F42" s="10"/>
    </row>
    <row r="43" spans="1:8" x14ac:dyDescent="0.2">
      <c r="C43" s="40">
        <f>SUM(C39:C42)</f>
        <v>10500</v>
      </c>
      <c r="D43" s="24">
        <f>SUM(D39:D42)</f>
        <v>11100</v>
      </c>
      <c r="E43" s="24">
        <f>SUM(E39:E42)</f>
        <v>-600</v>
      </c>
      <c r="F43" s="25"/>
    </row>
    <row r="44" spans="1:8" x14ac:dyDescent="0.2">
      <c r="C44" s="40"/>
      <c r="D44" s="24"/>
      <c r="E44" s="24"/>
      <c r="F44" s="25"/>
    </row>
    <row r="45" spans="1:8" x14ac:dyDescent="0.2">
      <c r="A45">
        <v>8</v>
      </c>
      <c r="B45" s="5" t="s">
        <v>36</v>
      </c>
      <c r="C45" s="32">
        <v>3000</v>
      </c>
      <c r="D45" s="23">
        <v>3352.26</v>
      </c>
      <c r="E45" s="9">
        <f t="shared" si="1"/>
        <v>-352.26000000000022</v>
      </c>
      <c r="F45" s="10"/>
    </row>
    <row r="46" spans="1:8" x14ac:dyDescent="0.2">
      <c r="C46" s="40">
        <f>SUM(C45)</f>
        <v>3000</v>
      </c>
      <c r="D46" s="24">
        <f>SUM(D45)</f>
        <v>3352.26</v>
      </c>
      <c r="E46" s="24">
        <f>SUM(E45)</f>
        <v>-352.26000000000022</v>
      </c>
      <c r="F46" s="28"/>
    </row>
    <row r="47" spans="1:8" x14ac:dyDescent="0.2">
      <c r="C47" s="40"/>
      <c r="D47" s="24"/>
      <c r="E47" s="24"/>
      <c r="F47" s="28"/>
    </row>
    <row r="48" spans="1:8" x14ac:dyDescent="0.2">
      <c r="B48" s="2" t="s">
        <v>51</v>
      </c>
      <c r="C48" s="40"/>
      <c r="D48" s="24"/>
      <c r="E48" s="24"/>
      <c r="F48" s="28"/>
    </row>
    <row r="49" spans="2:6" x14ac:dyDescent="0.2">
      <c r="B49" s="21" t="s">
        <v>52</v>
      </c>
      <c r="C49" s="39">
        <v>1500</v>
      </c>
      <c r="D49" s="29">
        <v>2000</v>
      </c>
      <c r="E49" s="9">
        <f t="shared" ref="E49:E64" si="2">C49-D49</f>
        <v>-500</v>
      </c>
      <c r="F49" s="28" t="s">
        <v>45</v>
      </c>
    </row>
    <row r="50" spans="2:6" x14ac:dyDescent="0.2">
      <c r="B50" s="21" t="s">
        <v>53</v>
      </c>
      <c r="C50" s="39">
        <v>12000</v>
      </c>
      <c r="D50" s="29">
        <v>14025</v>
      </c>
      <c r="E50" s="9">
        <f t="shared" si="2"/>
        <v>-2025</v>
      </c>
      <c r="F50" s="28" t="s">
        <v>45</v>
      </c>
    </row>
    <row r="51" spans="2:6" x14ac:dyDescent="0.2">
      <c r="B51" t="s">
        <v>54</v>
      </c>
      <c r="C51" s="39">
        <v>0</v>
      </c>
      <c r="D51" s="29">
        <v>111.15</v>
      </c>
      <c r="E51" s="9">
        <f t="shared" si="2"/>
        <v>-111.15</v>
      </c>
      <c r="F51" s="28" t="s">
        <v>45</v>
      </c>
    </row>
    <row r="52" spans="2:6" x14ac:dyDescent="0.2">
      <c r="B52" t="s">
        <v>55</v>
      </c>
      <c r="C52" s="39">
        <v>0</v>
      </c>
      <c r="D52" s="29">
        <v>60</v>
      </c>
      <c r="E52" s="9">
        <f t="shared" si="2"/>
        <v>-60</v>
      </c>
      <c r="F52" s="28" t="s">
        <v>45</v>
      </c>
    </row>
    <row r="53" spans="2:6" x14ac:dyDescent="0.2">
      <c r="B53" s="6" t="s">
        <v>56</v>
      </c>
      <c r="C53" s="39">
        <v>0</v>
      </c>
      <c r="D53" s="29">
        <v>366.24</v>
      </c>
      <c r="E53" s="9">
        <f t="shared" si="2"/>
        <v>-366.24</v>
      </c>
      <c r="F53" s="28" t="s">
        <v>45</v>
      </c>
    </row>
    <row r="54" spans="2:6" x14ac:dyDescent="0.2">
      <c r="B54" t="s">
        <v>57</v>
      </c>
      <c r="C54" s="39">
        <v>0</v>
      </c>
      <c r="D54" s="29">
        <v>388.40000000000003</v>
      </c>
      <c r="E54" s="9">
        <f t="shared" si="2"/>
        <v>-388.40000000000003</v>
      </c>
      <c r="F54" s="28" t="s">
        <v>45</v>
      </c>
    </row>
    <row r="55" spans="2:6" x14ac:dyDescent="0.2">
      <c r="B55" t="s">
        <v>58</v>
      </c>
      <c r="C55" s="39">
        <v>0</v>
      </c>
      <c r="D55" s="29">
        <v>313.48</v>
      </c>
      <c r="E55" s="9">
        <f t="shared" si="2"/>
        <v>-313.48</v>
      </c>
      <c r="F55" s="28" t="s">
        <v>45</v>
      </c>
    </row>
    <row r="56" spans="2:6" x14ac:dyDescent="0.2">
      <c r="B56" t="s">
        <v>59</v>
      </c>
      <c r="C56" s="39">
        <v>0</v>
      </c>
      <c r="D56" s="29">
        <v>80.459999999999994</v>
      </c>
      <c r="E56" s="9">
        <f t="shared" si="2"/>
        <v>-80.459999999999994</v>
      </c>
      <c r="F56" s="28" t="s">
        <v>45</v>
      </c>
    </row>
    <row r="57" spans="2:6" x14ac:dyDescent="0.2">
      <c r="B57" t="s">
        <v>60</v>
      </c>
      <c r="C57" s="39">
        <v>0</v>
      </c>
      <c r="D57" s="29">
        <v>600</v>
      </c>
      <c r="E57" s="9">
        <f t="shared" si="2"/>
        <v>-600</v>
      </c>
      <c r="F57" s="28" t="s">
        <v>45</v>
      </c>
    </row>
    <row r="58" spans="2:6" x14ac:dyDescent="0.2">
      <c r="B58" t="s">
        <v>61</v>
      </c>
      <c r="C58" s="39">
        <v>0</v>
      </c>
      <c r="D58" s="29">
        <v>560</v>
      </c>
      <c r="E58" s="9">
        <f t="shared" si="2"/>
        <v>-560</v>
      </c>
      <c r="F58" s="28" t="s">
        <v>45</v>
      </c>
    </row>
    <row r="59" spans="2:6" x14ac:dyDescent="0.2">
      <c r="B59" t="s">
        <v>62</v>
      </c>
      <c r="C59" s="39">
        <v>1500</v>
      </c>
      <c r="D59" s="29">
        <v>2000</v>
      </c>
      <c r="E59" s="9">
        <f t="shared" si="2"/>
        <v>-500</v>
      </c>
      <c r="F59" s="28" t="s">
        <v>45</v>
      </c>
    </row>
    <row r="60" spans="2:6" x14ac:dyDescent="0.2">
      <c r="B60" t="s">
        <v>63</v>
      </c>
      <c r="C60" s="39">
        <v>0</v>
      </c>
      <c r="D60" s="29">
        <v>931.7</v>
      </c>
      <c r="E60" s="9">
        <f t="shared" si="2"/>
        <v>-931.7</v>
      </c>
      <c r="F60" s="28" t="s">
        <v>45</v>
      </c>
    </row>
    <row r="61" spans="2:6" x14ac:dyDescent="0.2">
      <c r="B61" t="s">
        <v>64</v>
      </c>
      <c r="C61" s="39">
        <v>0</v>
      </c>
      <c r="D61" s="29">
        <v>1780.48</v>
      </c>
      <c r="E61" s="9">
        <f t="shared" si="2"/>
        <v>-1780.48</v>
      </c>
      <c r="F61" s="28" t="s">
        <v>45</v>
      </c>
    </row>
    <row r="62" spans="2:6" x14ac:dyDescent="0.2">
      <c r="B62" t="s">
        <v>65</v>
      </c>
      <c r="C62" s="39">
        <v>0</v>
      </c>
      <c r="D62" s="29">
        <v>900</v>
      </c>
      <c r="E62" s="9">
        <f t="shared" si="2"/>
        <v>-900</v>
      </c>
      <c r="F62" s="28" t="s">
        <v>45</v>
      </c>
    </row>
    <row r="63" spans="2:6" x14ac:dyDescent="0.2">
      <c r="B63" s="5" t="s">
        <v>67</v>
      </c>
      <c r="C63" s="39">
        <v>0</v>
      </c>
      <c r="D63" s="29">
        <v>5</v>
      </c>
      <c r="E63" s="9">
        <f t="shared" si="2"/>
        <v>-5</v>
      </c>
      <c r="F63" s="28" t="s">
        <v>45</v>
      </c>
    </row>
    <row r="64" spans="2:6" x14ac:dyDescent="0.2">
      <c r="B64" t="s">
        <v>66</v>
      </c>
      <c r="C64" s="39">
        <v>0</v>
      </c>
      <c r="D64" s="39">
        <v>968</v>
      </c>
      <c r="E64" s="46">
        <f t="shared" si="2"/>
        <v>-968</v>
      </c>
      <c r="F64" s="28" t="s">
        <v>45</v>
      </c>
    </row>
    <row r="65" spans="1:6" x14ac:dyDescent="0.2">
      <c r="C65" s="40">
        <f>SUM(C49:C64)</f>
        <v>15000</v>
      </c>
      <c r="D65" s="40">
        <f>SUM(D49:D64)</f>
        <v>25089.91</v>
      </c>
      <c r="E65" s="45">
        <f>SUM(E49:E64)</f>
        <v>-10089.91</v>
      </c>
      <c r="F65" s="28"/>
    </row>
    <row r="66" spans="1:6" x14ac:dyDescent="0.2">
      <c r="C66" s="40"/>
      <c r="D66" s="40"/>
      <c r="E66" s="45"/>
      <c r="F66" s="28"/>
    </row>
    <row r="67" spans="1:6" x14ac:dyDescent="0.2">
      <c r="C67" s="40"/>
      <c r="D67" s="40"/>
      <c r="E67" s="45"/>
      <c r="F67" s="28"/>
    </row>
    <row r="68" spans="1:6" x14ac:dyDescent="0.2">
      <c r="B68" t="s">
        <v>68</v>
      </c>
      <c r="C68" s="39">
        <v>3850</v>
      </c>
      <c r="D68" s="39">
        <v>3925.02</v>
      </c>
      <c r="E68" s="9">
        <f t="shared" ref="E68:E73" si="3">C68-D68</f>
        <v>-75.019999999999982</v>
      </c>
      <c r="F68" s="28" t="s">
        <v>74</v>
      </c>
    </row>
    <row r="69" spans="1:6" x14ac:dyDescent="0.2">
      <c r="B69" t="s">
        <v>69</v>
      </c>
      <c r="C69" s="39">
        <v>1200</v>
      </c>
      <c r="D69" s="39">
        <v>1200</v>
      </c>
      <c r="E69" s="9">
        <f t="shared" si="3"/>
        <v>0</v>
      </c>
      <c r="F69" s="28" t="s">
        <v>74</v>
      </c>
    </row>
    <row r="70" spans="1:6" x14ac:dyDescent="0.2">
      <c r="B70" t="s">
        <v>70</v>
      </c>
      <c r="C70" s="39">
        <v>4700</v>
      </c>
      <c r="D70" s="39">
        <v>4700</v>
      </c>
      <c r="E70" s="9">
        <f t="shared" si="3"/>
        <v>0</v>
      </c>
      <c r="F70" s="28" t="s">
        <v>74</v>
      </c>
    </row>
    <row r="71" spans="1:6" x14ac:dyDescent="0.2">
      <c r="B71" t="s">
        <v>71</v>
      </c>
      <c r="C71" s="39">
        <v>5500</v>
      </c>
      <c r="D71" s="39">
        <v>5502.73</v>
      </c>
      <c r="E71" s="9">
        <f t="shared" si="3"/>
        <v>-2.7299999999995634</v>
      </c>
      <c r="F71" s="28" t="s">
        <v>74</v>
      </c>
    </row>
    <row r="72" spans="1:6" x14ac:dyDescent="0.2">
      <c r="B72" t="s">
        <v>72</v>
      </c>
      <c r="C72" s="39">
        <v>400</v>
      </c>
      <c r="D72" s="39">
        <v>482</v>
      </c>
      <c r="E72" s="9">
        <f t="shared" si="3"/>
        <v>-82</v>
      </c>
      <c r="F72" s="28" t="s">
        <v>74</v>
      </c>
    </row>
    <row r="73" spans="1:6" x14ac:dyDescent="0.2">
      <c r="B73" t="s">
        <v>73</v>
      </c>
      <c r="C73" s="39">
        <v>100</v>
      </c>
      <c r="D73" s="39">
        <v>101.1</v>
      </c>
      <c r="E73" s="9">
        <f t="shared" si="3"/>
        <v>-1.0999999999999943</v>
      </c>
      <c r="F73" s="28" t="s">
        <v>74</v>
      </c>
    </row>
    <row r="74" spans="1:6" x14ac:dyDescent="0.2">
      <c r="C74" s="40">
        <f>SUM(C68:C73)</f>
        <v>15750</v>
      </c>
      <c r="D74" s="40">
        <f t="shared" ref="D74:E74" si="4">SUM(D68:D73)</f>
        <v>15910.85</v>
      </c>
      <c r="E74" s="40">
        <f t="shared" si="4"/>
        <v>-160.84999999999954</v>
      </c>
      <c r="F74" s="28"/>
    </row>
    <row r="75" spans="1:6" x14ac:dyDescent="0.2">
      <c r="C75" s="40"/>
      <c r="D75" s="40"/>
      <c r="E75" s="45"/>
      <c r="F75" s="28"/>
    </row>
    <row r="76" spans="1:6" x14ac:dyDescent="0.2">
      <c r="A76" s="2"/>
      <c r="C76" s="32"/>
      <c r="D76" s="23"/>
      <c r="E76" s="9"/>
    </row>
    <row r="77" spans="1:6" ht="15" x14ac:dyDescent="0.35">
      <c r="B77" s="47" t="s">
        <v>39</v>
      </c>
      <c r="C77" s="48">
        <f>C5+C10+C37+C43+C46+C65+C74</f>
        <v>131936</v>
      </c>
      <c r="D77" s="48">
        <f t="shared" ref="D77:E77" si="5">D5+D10+D37+D43+D46+D65+D74</f>
        <v>173772.81</v>
      </c>
      <c r="E77" s="48">
        <f t="shared" si="5"/>
        <v>-41836.810000000005</v>
      </c>
      <c r="F77" s="33"/>
    </row>
    <row r="79" spans="1:6" x14ac:dyDescent="0.2">
      <c r="B79" s="34"/>
      <c r="C79" s="38"/>
      <c r="E79" s="36"/>
      <c r="F79" s="36"/>
    </row>
    <row r="80" spans="1:6" x14ac:dyDescent="0.2">
      <c r="E80" s="9"/>
      <c r="F80" s="9"/>
    </row>
    <row r="81" spans="1:6" x14ac:dyDescent="0.2">
      <c r="B81" s="5"/>
      <c r="E81" s="35"/>
      <c r="F81" s="35"/>
    </row>
    <row r="82" spans="1:6" x14ac:dyDescent="0.2">
      <c r="A82" s="2"/>
      <c r="B82" s="4"/>
      <c r="C82" s="42"/>
      <c r="D82" s="17"/>
      <c r="E82" s="9"/>
      <c r="F82" s="9"/>
    </row>
    <row r="84" spans="1:6" x14ac:dyDescent="0.2">
      <c r="B84" s="5"/>
      <c r="C84" s="43"/>
    </row>
    <row r="86" spans="1:6" x14ac:dyDescent="0.2">
      <c r="B86" s="5"/>
    </row>
    <row r="109" spans="1:1" x14ac:dyDescent="0.2">
      <c r="A109" s="1"/>
    </row>
  </sheetData>
  <phoneticPr fontId="2" type="noConversion"/>
  <pageMargins left="0.25" right="0.25" top="0.75" bottom="0.75" header="0.3" footer="0.3"/>
  <pageSetup paperSize="9" scale="47" orientation="landscape" horizontalDpi="4294967292" verticalDpi="4294967292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B1"/>
    </sheetView>
  </sheetViews>
  <sheetFormatPr defaultColWidth="10.875" defaultRowHeight="12.75" x14ac:dyDescent="0.2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2" ma:contentTypeDescription="Create a new document." ma:contentTypeScope="" ma:versionID="034189de01be7df593913df764eac2ba">
  <xsd:schema xmlns:xsd="http://www.w3.org/2001/XMLSchema" xmlns:xs="http://www.w3.org/2001/XMLSchema" xmlns:p="http://schemas.microsoft.com/office/2006/metadata/properties" xmlns:ns2="80129174-c05c-43cc-8e32-21fcbdfe51bb" xmlns:ns3="958b15ed-c521-4290-b073-2e98d4cc1d7f" xmlns:ns4="http://schemas.microsoft.com/sharepoint/v3/fields" targetNamespace="http://schemas.microsoft.com/office/2006/metadata/properties" ma:root="true" ma:fieldsID="df0f5f7795057d951e7ae7a806083bab" ns2:_="" ns3:_="" ns4:_="">
    <xsd:import namespace="80129174-c05c-43cc-8e32-21fcbdfe51bb"/>
    <xsd:import namespace="958b15ed-c521-4290-b073-2e98d4cc1d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wic_System_Copyright" minOccurs="0"/>
                <xsd:element ref="ns2:Sensi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Sensitivity" ma:index="19" nillable="true" ma:displayName="Sensitivity" ma:description="Contains personal or commercially sensitive data?" ma:format="Dropdown" ma:internalName="Sensitivity">
      <xsd:simpleType>
        <xsd:restriction base="dms:Choice">
          <xsd:enumeration value="Sensitive personal data"/>
          <xsd:enumeration value="Commercially sensitive data"/>
          <xsd:enumeration value="Both"/>
          <xsd:enumeration value="Nei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18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nsitivity xmlns="80129174-c05c-43cc-8e32-21fcbdfe51bb" xsi:nil="true"/>
    <wic_System_Copyright xmlns="http://schemas.microsoft.com/sharepoint/v3/fields" xsi:nil="true"/>
  </documentManagement>
</p:properties>
</file>

<file path=customXml/itemProps1.xml><?xml version="1.0" encoding="utf-8"?>
<ds:datastoreItem xmlns:ds="http://schemas.openxmlformats.org/officeDocument/2006/customXml" ds:itemID="{04A04DA1-1997-4E54-B722-FA5B4DF796A6}"/>
</file>

<file path=customXml/itemProps2.xml><?xml version="1.0" encoding="utf-8"?>
<ds:datastoreItem xmlns:ds="http://schemas.openxmlformats.org/officeDocument/2006/customXml" ds:itemID="{94BAAAAF-50F3-49C9-A94D-FB5B4EC275C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2105F8B-87C4-485D-8F2B-46552D229DB2}">
  <ds:schemaRefs>
    <ds:schemaRef ds:uri="http://purl.org/dc/elements/1.1/"/>
    <ds:schemaRef ds:uri="http://purl.org/dc/terms/"/>
    <ds:schemaRef ds:uri="http://schemas.microsoft.com/office/2006/documentManagement/types"/>
    <ds:schemaRef ds:uri="http://purl.org/dc/dcmitype/"/>
    <ds:schemaRef ds:uri="http://www.w3.org/XML/1998/namespace"/>
    <ds:schemaRef ds:uri="80129174-c05c-43cc-8e32-21fcbdfe51bb"/>
    <ds:schemaRef ds:uri="http://schemas.microsoft.com/office/infopath/2007/PartnerControls"/>
    <ds:schemaRef ds:uri="http://schemas.openxmlformats.org/package/2006/metadata/core-properties"/>
    <ds:schemaRef ds:uri="958b15ed-c521-4290-b073-2e98d4cc1d7f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6 Panel Rolled Circle Free 3m h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Marie Bak Mortensen</dc:creator>
  <cp:lastModifiedBy>Kirsty Sutcliffe</cp:lastModifiedBy>
  <cp:lastPrinted>2017-10-16T14:53:58Z</cp:lastPrinted>
  <dcterms:created xsi:type="dcterms:W3CDTF">2017-04-14T00:31:46Z</dcterms:created>
  <dcterms:modified xsi:type="dcterms:W3CDTF">2017-10-16T16:53:29Z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