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7329"/>
  <workbookPr autoCompressPictures="0" defaultThemeVersion="124226"/>
  <mc:AlternateContent xmlns:mc="http://schemas.openxmlformats.org/markup-compatibility/2006">
    <mc:Choice Requires="x15">
      <x15ac:absPath xmlns:x15ac="http://schemas.microsoft.com/office/spreadsheetml/2010/11/ac" url="C:\Users\gardnerp\Desktop\"/>
    </mc:Choice>
  </mc:AlternateContent>
  <bookViews>
    <workbookView xWindow="0" yWindow="0" windowWidth="15330" windowHeight="9675" tabRatio="942" activeTab="4"/>
  </bookViews>
  <sheets>
    <sheet name="INTRO" sheetId="6" r:id="rId1"/>
    <sheet name="DATA SUMMARY" sheetId="9" r:id="rId2"/>
    <sheet name="EVENT DELIVERY" sheetId="12" r:id="rId3"/>
    <sheet name="PROJECT DELIVERY TEAM" sheetId="1" r:id="rId4"/>
    <sheet name="AUDIENCES &amp; PARTICIPANTS" sheetId="13" r:id="rId5"/>
    <sheet name="AUDIENCES &amp; PART... - BY TYPE" sheetId="8" r:id="rId6"/>
    <sheet name="ONLINE ENGAGEMENT" sheetId="14" r:id="rId7"/>
    <sheet name="PARTNERS" sheetId="11" r:id="rId8"/>
    <sheet name="Lists" sheetId="4" r:id="rId9"/>
    <sheet name="Sheet1" sheetId="15" r:id="rId10"/>
  </sheets>
  <definedNames>
    <definedName name="AudienceAge">Lists!$A$25:$A$43</definedName>
    <definedName name="Disability">Lists!$G$2:$G$4</definedName>
    <definedName name="Ethnicity">Lists!$K$2:$K$20</definedName>
    <definedName name="Free">Lists!$C$25:$C$28</definedName>
    <definedName name="Gender">Lists!$E$2:$E$6</definedName>
    <definedName name="Location">Lists!$E$25:$E$29</definedName>
    <definedName name="PartnerType">Lists!$G$25:$G$31</definedName>
    <definedName name="RelationshipStatus">Lists!#REF!</definedName>
    <definedName name="Role">Lists!$C$2:$C$6</definedName>
    <definedName name="SexualOrientation">Lists!#REF!</definedName>
    <definedName name="Stage">Lists!$I$25:$I$26</definedName>
    <definedName name="TeamAge">Lists!$A$2:$A$16</definedName>
    <definedName name="Yes">Lists!$I$2</definedName>
    <definedName name="YesNo">Lists!$M$2:$M$3</definedName>
  </definedNames>
  <calcPr calcId="171027" concurrentCalc="0"/>
  <extLst>
    <ext xmlns:mx="http://schemas.microsoft.com/office/mac/excel/2008/main" uri="http://schemas.microsoft.com/office/mac/excel/2008/main">
      <mx:ArchID Flags="2"/>
    </ext>
  </extLst>
</workbook>
</file>

<file path=xl/calcChain.xml><?xml version="1.0" encoding="utf-8"?>
<calcChain xmlns="http://schemas.openxmlformats.org/spreadsheetml/2006/main">
  <c r="B23" i="9" l="1"/>
  <c r="B22" i="9"/>
  <c r="B21" i="9"/>
  <c r="B20" i="9"/>
  <c r="B19" i="9"/>
  <c r="E16" i="13"/>
  <c r="E17" i="13"/>
  <c r="E18" i="13"/>
  <c r="E19" i="13"/>
  <c r="E20" i="13"/>
  <c r="Y3" i="4"/>
  <c r="Y4" i="4"/>
  <c r="Y5" i="4"/>
  <c r="Y6" i="4"/>
  <c r="Y7" i="4"/>
  <c r="Y8" i="4"/>
  <c r="Y9" i="4"/>
  <c r="Y10" i="4"/>
  <c r="Y11" i="4"/>
  <c r="Y12" i="4"/>
  <c r="Y13" i="4"/>
  <c r="Y14" i="4"/>
  <c r="Y15" i="4"/>
  <c r="Y16" i="4"/>
  <c r="Y17" i="4"/>
  <c r="Y18" i="4"/>
  <c r="Y19" i="4"/>
  <c r="Y20" i="4"/>
  <c r="Y21" i="4"/>
  <c r="Y22" i="4"/>
  <c r="Y23" i="4"/>
  <c r="Y24" i="4"/>
  <c r="X3" i="4"/>
  <c r="X4" i="4"/>
  <c r="X5" i="4"/>
  <c r="X6" i="4"/>
  <c r="X7" i="4"/>
  <c r="X8" i="4"/>
  <c r="X9" i="4"/>
  <c r="X10" i="4"/>
  <c r="X11" i="4"/>
  <c r="X12" i="4"/>
  <c r="X13" i="4"/>
  <c r="X14" i="4"/>
  <c r="X15" i="4"/>
  <c r="X16" i="4"/>
  <c r="X17" i="4"/>
  <c r="X18" i="4"/>
  <c r="X19" i="4"/>
  <c r="X20" i="4"/>
  <c r="X21" i="4"/>
  <c r="X22" i="4"/>
  <c r="X23" i="4"/>
  <c r="X24" i="4"/>
  <c r="X25" i="4"/>
  <c r="W3" i="4"/>
  <c r="W4" i="4"/>
  <c r="W5" i="4"/>
  <c r="W6" i="4"/>
  <c r="W7" i="4"/>
  <c r="W8" i="4"/>
  <c r="W9" i="4"/>
  <c r="W10" i="4"/>
  <c r="W11" i="4"/>
  <c r="W12" i="4"/>
  <c r="W13" i="4"/>
  <c r="W14" i="4"/>
  <c r="W15" i="4"/>
  <c r="W16" i="4"/>
  <c r="W17" i="4"/>
  <c r="W18" i="4"/>
  <c r="W19" i="4"/>
  <c r="W20" i="4"/>
  <c r="W21" i="4"/>
  <c r="W22" i="4"/>
  <c r="W23" i="4"/>
  <c r="W24" i="4"/>
  <c r="W25" i="4"/>
  <c r="W26" i="4"/>
  <c r="U26" i="4"/>
  <c r="U27" i="4"/>
  <c r="U28" i="4"/>
  <c r="U29" i="4"/>
  <c r="U30" i="4"/>
  <c r="U31" i="4"/>
  <c r="U32" i="4"/>
  <c r="U33" i="4"/>
  <c r="U34" i="4"/>
  <c r="U35" i="4"/>
  <c r="U36" i="4"/>
  <c r="U37" i="4"/>
  <c r="U38" i="4"/>
  <c r="U39" i="4"/>
  <c r="U40" i="4"/>
  <c r="U41" i="4"/>
  <c r="U42" i="4"/>
  <c r="U43" i="4"/>
  <c r="U44" i="4"/>
  <c r="U45" i="4"/>
  <c r="U46" i="4"/>
  <c r="U47" i="4"/>
  <c r="U3" i="4"/>
  <c r="U4" i="4"/>
  <c r="U5" i="4"/>
  <c r="U6" i="4"/>
  <c r="U7" i="4"/>
  <c r="U8" i="4"/>
  <c r="U9" i="4"/>
  <c r="U10" i="4"/>
  <c r="U11" i="4"/>
  <c r="U12" i="4"/>
  <c r="U13" i="4"/>
  <c r="U14" i="4"/>
  <c r="U15" i="4"/>
  <c r="U16" i="4"/>
  <c r="U17" i="4"/>
  <c r="U18" i="4"/>
  <c r="U19" i="4"/>
  <c r="U20" i="4"/>
  <c r="U21" i="4"/>
  <c r="U22" i="4"/>
  <c r="U23" i="4"/>
  <c r="U24" i="4"/>
  <c r="U25" i="4"/>
  <c r="T146" i="4"/>
  <c r="T147" i="4"/>
  <c r="T148" i="4"/>
  <c r="T149" i="4"/>
  <c r="T150" i="4"/>
  <c r="T151" i="4"/>
  <c r="T152" i="4"/>
  <c r="T153" i="4"/>
  <c r="T154" i="4"/>
  <c r="T155" i="4"/>
  <c r="T156" i="4"/>
  <c r="T157" i="4"/>
  <c r="T158" i="4"/>
  <c r="T159" i="4"/>
  <c r="T160" i="4"/>
  <c r="T161" i="4"/>
  <c r="T162" i="4"/>
  <c r="T163" i="4"/>
  <c r="T164" i="4"/>
  <c r="T126" i="4"/>
  <c r="T127" i="4"/>
  <c r="T128" i="4"/>
  <c r="T129" i="4"/>
  <c r="T130" i="4"/>
  <c r="T131" i="4"/>
  <c r="T132" i="4"/>
  <c r="T133" i="4"/>
  <c r="T134" i="4"/>
  <c r="T135" i="4"/>
  <c r="T136" i="4"/>
  <c r="T137" i="4"/>
  <c r="T138" i="4"/>
  <c r="T139" i="4"/>
  <c r="T140" i="4"/>
  <c r="T141" i="4"/>
  <c r="T142" i="4"/>
  <c r="T143" i="4"/>
  <c r="T144" i="4"/>
  <c r="T145" i="4"/>
  <c r="T108" i="4"/>
  <c r="T109" i="4"/>
  <c r="T110" i="4"/>
  <c r="T111" i="4"/>
  <c r="T112" i="4"/>
  <c r="T113" i="4"/>
  <c r="T114" i="4"/>
  <c r="T115" i="4"/>
  <c r="T116" i="4"/>
  <c r="T117" i="4"/>
  <c r="T118" i="4"/>
  <c r="T119" i="4"/>
  <c r="T120" i="4"/>
  <c r="T121" i="4"/>
  <c r="T122" i="4"/>
  <c r="T123" i="4"/>
  <c r="T124" i="4"/>
  <c r="T125" i="4"/>
  <c r="T89" i="4"/>
  <c r="T90" i="4"/>
  <c r="T91" i="4"/>
  <c r="T92" i="4"/>
  <c r="T93" i="4"/>
  <c r="T94" i="4"/>
  <c r="T95" i="4"/>
  <c r="T96" i="4"/>
  <c r="T97" i="4"/>
  <c r="T98" i="4"/>
  <c r="T99" i="4"/>
  <c r="T100" i="4"/>
  <c r="T101" i="4"/>
  <c r="T102" i="4"/>
  <c r="T103" i="4"/>
  <c r="T104" i="4"/>
  <c r="T105" i="4"/>
  <c r="T106" i="4"/>
  <c r="T107" i="4"/>
  <c r="T65" i="4"/>
  <c r="T66" i="4"/>
  <c r="T67" i="4"/>
  <c r="T68" i="4"/>
  <c r="T69" i="4"/>
  <c r="T70" i="4"/>
  <c r="T71" i="4"/>
  <c r="T72" i="4"/>
  <c r="T73" i="4"/>
  <c r="T74" i="4"/>
  <c r="T75" i="4"/>
  <c r="T76" i="4"/>
  <c r="T77" i="4"/>
  <c r="T78" i="4"/>
  <c r="T79" i="4"/>
  <c r="T80" i="4"/>
  <c r="T81" i="4"/>
  <c r="T82" i="4"/>
  <c r="T83" i="4"/>
  <c r="T84" i="4"/>
  <c r="T85" i="4"/>
  <c r="T86" i="4"/>
  <c r="T87" i="4"/>
  <c r="T88" i="4"/>
  <c r="T44" i="4"/>
  <c r="T45" i="4"/>
  <c r="T46" i="4"/>
  <c r="T47" i="4"/>
  <c r="T48" i="4"/>
  <c r="T49" i="4"/>
  <c r="T50" i="4"/>
  <c r="T51" i="4"/>
  <c r="T52" i="4"/>
  <c r="T53" i="4"/>
  <c r="T54" i="4"/>
  <c r="T55" i="4"/>
  <c r="T56" i="4"/>
  <c r="T57" i="4"/>
  <c r="T58" i="4"/>
  <c r="T59" i="4"/>
  <c r="T60" i="4"/>
  <c r="T61" i="4"/>
  <c r="T62" i="4"/>
  <c r="T63" i="4"/>
  <c r="T64" i="4"/>
  <c r="T21" i="4"/>
  <c r="T22" i="4"/>
  <c r="T23" i="4"/>
  <c r="T24" i="4"/>
  <c r="T25" i="4"/>
  <c r="T26" i="4"/>
  <c r="T27" i="4"/>
  <c r="T28" i="4"/>
  <c r="T29" i="4"/>
  <c r="T30" i="4"/>
  <c r="T31" i="4"/>
  <c r="T32" i="4"/>
  <c r="T33" i="4"/>
  <c r="T34" i="4"/>
  <c r="T35" i="4"/>
  <c r="T36" i="4"/>
  <c r="T37" i="4"/>
  <c r="T38" i="4"/>
  <c r="T39" i="4"/>
  <c r="T40" i="4"/>
  <c r="T41" i="4"/>
  <c r="T42" i="4"/>
  <c r="T43" i="4"/>
  <c r="T3" i="4"/>
  <c r="T4" i="4"/>
  <c r="T5" i="4"/>
  <c r="T6" i="4"/>
  <c r="T7" i="4"/>
  <c r="T8" i="4"/>
  <c r="T9" i="4"/>
  <c r="T10" i="4"/>
  <c r="T11" i="4"/>
  <c r="T12" i="4"/>
  <c r="T13" i="4"/>
  <c r="T14" i="4"/>
  <c r="T15" i="4"/>
  <c r="T16" i="4"/>
  <c r="T17" i="4"/>
  <c r="T18" i="4"/>
  <c r="T19" i="4"/>
  <c r="T20" i="4"/>
  <c r="V3" i="4"/>
  <c r="V4" i="4"/>
  <c r="V5" i="4"/>
  <c r="V6" i="4"/>
  <c r="V7" i="4"/>
  <c r="V8" i="4"/>
  <c r="V9" i="4"/>
  <c r="V10" i="4"/>
  <c r="V11" i="4"/>
  <c r="V12" i="4"/>
  <c r="V13" i="4"/>
  <c r="V14" i="4"/>
  <c r="V15" i="4"/>
  <c r="V16" i="4"/>
  <c r="V17" i="4"/>
  <c r="V18" i="4"/>
  <c r="V19" i="4"/>
  <c r="V20" i="4"/>
  <c r="V21" i="4"/>
  <c r="V22" i="4"/>
  <c r="V23" i="4"/>
  <c r="V24" i="4"/>
  <c r="V25" i="4"/>
  <c r="V26" i="4"/>
  <c r="V27" i="4"/>
  <c r="V28" i="4"/>
  <c r="V29" i="4"/>
  <c r="V30" i="4"/>
  <c r="V31" i="4"/>
  <c r="V32" i="4"/>
  <c r="V33" i="4"/>
  <c r="V34" i="4"/>
  <c r="V35" i="4"/>
  <c r="V36" i="4"/>
  <c r="V37" i="4"/>
  <c r="V38" i="4"/>
  <c r="V39" i="4"/>
  <c r="V40" i="4"/>
  <c r="V41" i="4"/>
  <c r="V42" i="4"/>
  <c r="V43" i="4"/>
  <c r="V44" i="4"/>
  <c r="V45" i="4"/>
  <c r="V46" i="4"/>
  <c r="V47" i="4"/>
  <c r="V48" i="4"/>
  <c r="V49" i="4"/>
  <c r="V50" i="4"/>
  <c r="V51" i="4"/>
  <c r="V52" i="4"/>
  <c r="V53" i="4"/>
  <c r="V54" i="4"/>
  <c r="V55" i="4"/>
  <c r="V56" i="4"/>
  <c r="V57" i="4"/>
  <c r="V58" i="4"/>
  <c r="V59" i="4"/>
  <c r="V60" i="4"/>
  <c r="V61" i="4"/>
  <c r="V62" i="4"/>
  <c r="V63" i="4"/>
  <c r="V64" i="4"/>
  <c r="V65" i="4"/>
  <c r="V66" i="4"/>
  <c r="V67" i="4"/>
  <c r="V68" i="4"/>
  <c r="V69" i="4"/>
  <c r="V70" i="4"/>
  <c r="V71" i="4"/>
  <c r="V72" i="4"/>
  <c r="V73" i="4"/>
  <c r="V74" i="4"/>
  <c r="V75" i="4"/>
  <c r="V76" i="4"/>
  <c r="V77" i="4"/>
  <c r="V78" i="4"/>
  <c r="V79" i="4"/>
  <c r="V80" i="4"/>
  <c r="V81" i="4"/>
  <c r="V82" i="4"/>
  <c r="V83" i="4"/>
  <c r="V84" i="4"/>
  <c r="V85" i="4"/>
  <c r="V86" i="4"/>
  <c r="V87" i="4"/>
  <c r="V88" i="4"/>
  <c r="V89" i="4"/>
  <c r="V90" i="4"/>
  <c r="V91" i="4"/>
  <c r="V92" i="4"/>
  <c r="V93" i="4"/>
  <c r="V94" i="4"/>
  <c r="V95" i="4"/>
  <c r="V96" i="4"/>
  <c r="V97" i="4"/>
  <c r="V98" i="4"/>
  <c r="V99" i="4"/>
  <c r="V100" i="4"/>
  <c r="V101" i="4"/>
  <c r="V102" i="4"/>
  <c r="V103" i="4"/>
  <c r="V104" i="4"/>
  <c r="V105" i="4"/>
  <c r="V106" i="4"/>
  <c r="V107" i="4"/>
  <c r="V108" i="4"/>
  <c r="V109" i="4"/>
  <c r="V110" i="4"/>
  <c r="V111" i="4"/>
  <c r="V112" i="4"/>
  <c r="V113" i="4"/>
  <c r="V114" i="4"/>
  <c r="V115" i="4"/>
  <c r="V116" i="4"/>
  <c r="V117" i="4"/>
  <c r="V118" i="4"/>
  <c r="V119" i="4"/>
  <c r="V120" i="4"/>
  <c r="V121" i="4"/>
  <c r="V122" i="4"/>
  <c r="V123" i="4"/>
  <c r="V124" i="4"/>
  <c r="V125" i="4"/>
  <c r="V126" i="4"/>
  <c r="V127" i="4"/>
  <c r="V128" i="4"/>
  <c r="V129" i="4"/>
  <c r="V130" i="4"/>
  <c r="V131" i="4"/>
  <c r="V132" i="4"/>
  <c r="V133" i="4"/>
  <c r="V134" i="4"/>
  <c r="V135" i="4"/>
  <c r="V136" i="4"/>
  <c r="V137" i="4"/>
  <c r="V138" i="4"/>
  <c r="V139" i="4"/>
  <c r="V140" i="4"/>
  <c r="V141" i="4"/>
  <c r="V142" i="4"/>
  <c r="V143" i="4"/>
  <c r="V144" i="4"/>
  <c r="V145" i="4"/>
  <c r="V146" i="4"/>
  <c r="V147" i="4"/>
  <c r="V148" i="4"/>
  <c r="V149" i="4"/>
  <c r="V150" i="4"/>
  <c r="V151" i="4"/>
  <c r="V152" i="4"/>
  <c r="V153" i="4"/>
  <c r="V154" i="4"/>
  <c r="V155" i="4"/>
  <c r="V156" i="4"/>
  <c r="V157" i="4"/>
  <c r="V158" i="4"/>
  <c r="V159" i="4"/>
  <c r="V160" i="4"/>
  <c r="V161" i="4"/>
  <c r="V162" i="4"/>
  <c r="V163" i="4"/>
  <c r="V164" i="4"/>
  <c r="V165" i="4"/>
  <c r="V166" i="4"/>
  <c r="V167" i="4"/>
  <c r="V168" i="4"/>
  <c r="V169" i="4"/>
  <c r="V170" i="4"/>
  <c r="V171" i="4"/>
  <c r="V172" i="4"/>
  <c r="V173" i="4"/>
  <c r="V174" i="4"/>
  <c r="V175" i="4"/>
  <c r="V176" i="4"/>
  <c r="V177" i="4"/>
  <c r="V178" i="4"/>
  <c r="V179" i="4"/>
  <c r="V180" i="4"/>
  <c r="V181" i="4"/>
  <c r="V182" i="4"/>
  <c r="V183" i="4"/>
  <c r="V184" i="4"/>
  <c r="V185" i="4"/>
  <c r="V186" i="4"/>
  <c r="V187" i="4"/>
  <c r="V188" i="4"/>
  <c r="V189" i="4"/>
  <c r="V190" i="4"/>
  <c r="V191" i="4"/>
  <c r="V192" i="4"/>
  <c r="V193" i="4"/>
  <c r="V194" i="4"/>
  <c r="V195" i="4"/>
  <c r="V196" i="4"/>
  <c r="V197" i="4"/>
  <c r="V198" i="4"/>
  <c r="V199" i="4"/>
  <c r="V200" i="4"/>
  <c r="E7" i="13"/>
  <c r="E8" i="13"/>
  <c r="E9" i="13"/>
  <c r="E10" i="13"/>
  <c r="E11" i="13"/>
  <c r="E12" i="13"/>
  <c r="E13" i="13"/>
  <c r="E14" i="13"/>
  <c r="E15" i="13"/>
  <c r="E6" i="13"/>
  <c r="E5" i="13"/>
  <c r="B77" i="9"/>
  <c r="B76" i="9"/>
  <c r="C72" i="9"/>
  <c r="B72" i="9"/>
  <c r="C70" i="9"/>
  <c r="B70" i="9"/>
  <c r="C68" i="9"/>
  <c r="B68" i="9"/>
  <c r="C66" i="9"/>
  <c r="B66" i="9"/>
  <c r="C64" i="9"/>
  <c r="B64" i="9"/>
  <c r="C62" i="9"/>
  <c r="B62" i="9"/>
  <c r="F61" i="9"/>
  <c r="F60" i="9"/>
  <c r="C60" i="9"/>
  <c r="B60" i="9"/>
  <c r="F58" i="9"/>
  <c r="F57" i="9"/>
  <c r="F59" i="9"/>
  <c r="C58" i="9"/>
  <c r="B58" i="9"/>
  <c r="C57" i="9"/>
  <c r="B57" i="9"/>
  <c r="C56" i="9"/>
  <c r="B56" i="9"/>
  <c r="C54" i="9"/>
  <c r="B54" i="9"/>
  <c r="C53" i="9"/>
  <c r="B53" i="9"/>
  <c r="C52" i="9"/>
  <c r="B52" i="9"/>
  <c r="C51" i="9"/>
  <c r="B51" i="9"/>
  <c r="C50" i="9"/>
  <c r="B50" i="9"/>
  <c r="G48" i="9"/>
  <c r="F48" i="9"/>
  <c r="C48" i="9"/>
  <c r="B48" i="9"/>
  <c r="G47" i="9"/>
  <c r="F47" i="9"/>
  <c r="C47" i="9"/>
  <c r="B47" i="9"/>
  <c r="G46" i="9"/>
  <c r="F46" i="9"/>
  <c r="C46" i="9"/>
  <c r="B46" i="9"/>
  <c r="G45" i="9"/>
  <c r="F45" i="9"/>
  <c r="C45" i="9"/>
  <c r="B45" i="9"/>
  <c r="G44" i="9"/>
  <c r="F44" i="9"/>
  <c r="C44" i="9"/>
  <c r="B44" i="9"/>
  <c r="G43" i="9"/>
  <c r="F43" i="9"/>
  <c r="C43" i="9"/>
  <c r="B43" i="9"/>
  <c r="G42" i="9"/>
  <c r="F42" i="9"/>
  <c r="C42" i="9"/>
  <c r="B42" i="9"/>
  <c r="G41" i="9"/>
  <c r="F41" i="9"/>
  <c r="C41" i="9"/>
  <c r="B41" i="9"/>
  <c r="G40" i="9"/>
  <c r="F40" i="9"/>
  <c r="C40" i="9"/>
  <c r="B40" i="9"/>
  <c r="G39" i="9"/>
  <c r="F39" i="9"/>
  <c r="C39" i="9"/>
  <c r="B39" i="9"/>
  <c r="G38" i="9"/>
  <c r="F38" i="9"/>
  <c r="C38" i="9"/>
  <c r="B38" i="9"/>
  <c r="G37" i="9"/>
  <c r="F37" i="9"/>
  <c r="C37" i="9"/>
  <c r="B37" i="9"/>
  <c r="G36" i="9"/>
  <c r="F36" i="9"/>
  <c r="C36" i="9"/>
  <c r="B36" i="9"/>
  <c r="G35" i="9"/>
  <c r="F35" i="9"/>
  <c r="C35" i="9"/>
  <c r="B35" i="9"/>
  <c r="G34" i="9"/>
  <c r="F34" i="9"/>
  <c r="C34" i="9"/>
  <c r="B34" i="9"/>
  <c r="G33" i="9"/>
  <c r="F33" i="9"/>
  <c r="C33" i="9"/>
  <c r="G32" i="9"/>
  <c r="F32" i="9"/>
  <c r="C32" i="9"/>
  <c r="G31" i="9"/>
  <c r="F31" i="9"/>
  <c r="C31" i="9"/>
  <c r="G30" i="9"/>
  <c r="F30" i="9"/>
  <c r="C30" i="9"/>
  <c r="C25" i="9"/>
  <c r="B25" i="9"/>
  <c r="C23" i="9"/>
  <c r="C22" i="9"/>
  <c r="F19" i="9"/>
  <c r="G19" i="9"/>
  <c r="H19" i="9"/>
  <c r="F20" i="9"/>
  <c r="G20" i="9"/>
  <c r="H20" i="9"/>
  <c r="H21" i="9"/>
  <c r="G21" i="9"/>
  <c r="F21" i="9"/>
  <c r="C21" i="9"/>
  <c r="C20" i="9"/>
  <c r="C19" i="9"/>
  <c r="H14" i="9"/>
  <c r="H13" i="9"/>
  <c r="H12" i="9"/>
  <c r="H11" i="9"/>
  <c r="H10" i="9"/>
  <c r="H9" i="9"/>
  <c r="U2" i="4"/>
  <c r="U48" i="4"/>
  <c r="U49" i="4"/>
  <c r="U50" i="4"/>
  <c r="U51" i="4"/>
  <c r="U52" i="4"/>
  <c r="U53" i="4"/>
  <c r="U54" i="4"/>
  <c r="U55" i="4"/>
  <c r="U56" i="4"/>
  <c r="U57" i="4"/>
  <c r="U58" i="4"/>
  <c r="U59" i="4"/>
  <c r="U60" i="4"/>
  <c r="U61" i="4"/>
  <c r="U62" i="4"/>
  <c r="U63" i="4"/>
  <c r="U64" i="4"/>
  <c r="U65" i="4"/>
  <c r="U66" i="4"/>
  <c r="U67" i="4"/>
  <c r="U68" i="4"/>
  <c r="U69" i="4"/>
  <c r="U70" i="4"/>
  <c r="U71" i="4"/>
  <c r="U72" i="4"/>
  <c r="U73" i="4"/>
  <c r="U74" i="4"/>
  <c r="U75" i="4"/>
  <c r="U76" i="4"/>
  <c r="U77" i="4"/>
  <c r="U78" i="4"/>
  <c r="U79" i="4"/>
  <c r="U80" i="4"/>
  <c r="U81" i="4"/>
  <c r="U82" i="4"/>
  <c r="U83" i="4"/>
  <c r="U84" i="4"/>
  <c r="U85" i="4"/>
  <c r="U86" i="4"/>
  <c r="U87" i="4"/>
  <c r="U88" i="4"/>
  <c r="U89" i="4"/>
  <c r="U90" i="4"/>
  <c r="U91" i="4"/>
  <c r="U92" i="4"/>
  <c r="U93" i="4"/>
  <c r="U94" i="4"/>
  <c r="U95" i="4"/>
  <c r="U96" i="4"/>
  <c r="U97" i="4"/>
  <c r="U98" i="4"/>
  <c r="U99" i="4"/>
  <c r="U100" i="4"/>
  <c r="U101" i="4"/>
  <c r="U102" i="4"/>
  <c r="U103" i="4"/>
  <c r="U104" i="4"/>
  <c r="U105" i="4"/>
  <c r="U106" i="4"/>
  <c r="U107" i="4"/>
  <c r="U108" i="4"/>
  <c r="U109" i="4"/>
  <c r="U110" i="4"/>
  <c r="U111" i="4"/>
  <c r="U112" i="4"/>
  <c r="U113" i="4"/>
  <c r="U114" i="4"/>
  <c r="U115" i="4"/>
  <c r="U116" i="4"/>
  <c r="U117" i="4"/>
  <c r="U118" i="4"/>
  <c r="U119" i="4"/>
  <c r="U120" i="4"/>
  <c r="U121" i="4"/>
  <c r="U122" i="4"/>
  <c r="U123" i="4"/>
  <c r="U124" i="4"/>
  <c r="U125" i="4"/>
  <c r="U126" i="4"/>
  <c r="U127" i="4"/>
  <c r="U128" i="4"/>
  <c r="U129" i="4"/>
  <c r="U130" i="4"/>
  <c r="U131" i="4"/>
  <c r="U132" i="4"/>
  <c r="U133" i="4"/>
  <c r="U134" i="4"/>
  <c r="U135" i="4"/>
  <c r="U136" i="4"/>
  <c r="U137" i="4"/>
  <c r="U138" i="4"/>
  <c r="U139" i="4"/>
  <c r="U140" i="4"/>
  <c r="U141" i="4"/>
  <c r="U142" i="4"/>
  <c r="U143" i="4"/>
  <c r="U144" i="4"/>
  <c r="U145" i="4"/>
  <c r="U146" i="4"/>
  <c r="U147" i="4"/>
  <c r="U148" i="4"/>
  <c r="U149" i="4"/>
  <c r="U150" i="4"/>
  <c r="U151" i="4"/>
  <c r="U152" i="4"/>
  <c r="U153" i="4"/>
  <c r="U154" i="4"/>
  <c r="U155" i="4"/>
  <c r="U156" i="4"/>
  <c r="U157" i="4"/>
  <c r="U158" i="4"/>
  <c r="U159" i="4"/>
  <c r="U160" i="4"/>
  <c r="U161" i="4"/>
  <c r="U162" i="4"/>
  <c r="U163" i="4"/>
  <c r="U164" i="4"/>
  <c r="U165" i="4"/>
  <c r="U166" i="4"/>
  <c r="U167" i="4"/>
  <c r="U168" i="4"/>
  <c r="U169" i="4"/>
  <c r="U170" i="4"/>
  <c r="U171" i="4"/>
  <c r="U172" i="4"/>
  <c r="U173" i="4"/>
  <c r="U174" i="4"/>
  <c r="U175" i="4"/>
  <c r="U176" i="4"/>
  <c r="U177" i="4"/>
  <c r="U178" i="4"/>
  <c r="U179" i="4"/>
  <c r="U180" i="4"/>
  <c r="U181" i="4"/>
  <c r="U182" i="4"/>
  <c r="U183" i="4"/>
  <c r="U184" i="4"/>
  <c r="U185" i="4"/>
  <c r="U186" i="4"/>
  <c r="U187" i="4"/>
  <c r="U188" i="4"/>
  <c r="U189" i="4"/>
  <c r="U190" i="4"/>
  <c r="U191" i="4"/>
  <c r="U192" i="4"/>
  <c r="U193" i="4"/>
  <c r="U194" i="4"/>
  <c r="U195" i="4"/>
  <c r="U196" i="4"/>
  <c r="U197" i="4"/>
  <c r="U198" i="4"/>
  <c r="U199" i="4"/>
  <c r="U200" i="4"/>
  <c r="F52" i="9"/>
  <c r="F53" i="9"/>
  <c r="T2" i="4"/>
  <c r="T165" i="4"/>
  <c r="T166" i="4"/>
  <c r="T167" i="4"/>
  <c r="T168" i="4"/>
  <c r="T169" i="4"/>
  <c r="T170" i="4"/>
  <c r="T171" i="4"/>
  <c r="T172" i="4"/>
  <c r="T173" i="4"/>
  <c r="T174" i="4"/>
  <c r="T175" i="4"/>
  <c r="T176" i="4"/>
  <c r="T177" i="4"/>
  <c r="T178" i="4"/>
  <c r="T179" i="4"/>
  <c r="T180" i="4"/>
  <c r="T181" i="4"/>
  <c r="T182" i="4"/>
  <c r="T183" i="4"/>
  <c r="T184" i="4"/>
  <c r="T185" i="4"/>
  <c r="T186" i="4"/>
  <c r="T187" i="4"/>
  <c r="T188" i="4"/>
  <c r="T189" i="4"/>
  <c r="T190" i="4"/>
  <c r="T191" i="4"/>
  <c r="T192" i="4"/>
  <c r="T193" i="4"/>
  <c r="T194" i="4"/>
  <c r="T195" i="4"/>
  <c r="T196" i="4"/>
  <c r="T197" i="4"/>
  <c r="T198" i="4"/>
  <c r="T199" i="4"/>
  <c r="T200" i="4"/>
  <c r="B9" i="9"/>
  <c r="B10" i="9"/>
  <c r="V2" i="4"/>
  <c r="G52" i="9"/>
  <c r="G53" i="9"/>
  <c r="W2" i="4"/>
  <c r="W27" i="4"/>
  <c r="W28" i="4"/>
  <c r="W29" i="4"/>
  <c r="W30" i="4"/>
  <c r="W31" i="4"/>
  <c r="W32" i="4"/>
  <c r="W33" i="4"/>
  <c r="W34" i="4"/>
  <c r="W35" i="4"/>
  <c r="W36" i="4"/>
  <c r="W37" i="4"/>
  <c r="W38" i="4"/>
  <c r="W39" i="4"/>
  <c r="W40" i="4"/>
  <c r="W41" i="4"/>
  <c r="W42" i="4"/>
  <c r="W43" i="4"/>
  <c r="W44" i="4"/>
  <c r="W45" i="4"/>
  <c r="W46" i="4"/>
  <c r="W47" i="4"/>
  <c r="W48" i="4"/>
  <c r="W49" i="4"/>
  <c r="W50" i="4"/>
  <c r="W51" i="4"/>
  <c r="W52" i="4"/>
  <c r="W53" i="4"/>
  <c r="W54" i="4"/>
  <c r="W55" i="4"/>
  <c r="W56" i="4"/>
  <c r="W57" i="4"/>
  <c r="W58" i="4"/>
  <c r="W59" i="4"/>
  <c r="W60" i="4"/>
  <c r="W61" i="4"/>
  <c r="W62" i="4"/>
  <c r="W63" i="4"/>
  <c r="W64" i="4"/>
  <c r="W65" i="4"/>
  <c r="W66" i="4"/>
  <c r="W67" i="4"/>
  <c r="W68" i="4"/>
  <c r="W69" i="4"/>
  <c r="W70" i="4"/>
  <c r="W71" i="4"/>
  <c r="W72" i="4"/>
  <c r="W73" i="4"/>
  <c r="W74" i="4"/>
  <c r="W75" i="4"/>
  <c r="W76" i="4"/>
  <c r="W77" i="4"/>
  <c r="W78" i="4"/>
  <c r="W79" i="4"/>
  <c r="W80" i="4"/>
  <c r="W81" i="4"/>
  <c r="W82" i="4"/>
  <c r="W83" i="4"/>
  <c r="W84" i="4"/>
  <c r="W85" i="4"/>
  <c r="W86" i="4"/>
  <c r="W87" i="4"/>
  <c r="W88" i="4"/>
  <c r="W89" i="4"/>
  <c r="W90" i="4"/>
  <c r="W91" i="4"/>
  <c r="W92" i="4"/>
  <c r="W93" i="4"/>
  <c r="W94" i="4"/>
  <c r="W95" i="4"/>
  <c r="W96" i="4"/>
  <c r="W97" i="4"/>
  <c r="W98" i="4"/>
  <c r="W99" i="4"/>
  <c r="W100" i="4"/>
  <c r="W101" i="4"/>
  <c r="W102" i="4"/>
  <c r="W103" i="4"/>
  <c r="W104" i="4"/>
  <c r="W105" i="4"/>
  <c r="W106" i="4"/>
  <c r="W107" i="4"/>
  <c r="W108" i="4"/>
  <c r="W109" i="4"/>
  <c r="W110" i="4"/>
  <c r="W111" i="4"/>
  <c r="W112" i="4"/>
  <c r="W113" i="4"/>
  <c r="W114" i="4"/>
  <c r="W115" i="4"/>
  <c r="W116" i="4"/>
  <c r="W117" i="4"/>
  <c r="W118" i="4"/>
  <c r="W119" i="4"/>
  <c r="W120" i="4"/>
  <c r="W121" i="4"/>
  <c r="W122" i="4"/>
  <c r="W123" i="4"/>
  <c r="W124" i="4"/>
  <c r="W125" i="4"/>
  <c r="W126" i="4"/>
  <c r="W127" i="4"/>
  <c r="W128" i="4"/>
  <c r="W129" i="4"/>
  <c r="W130" i="4"/>
  <c r="W131" i="4"/>
  <c r="W132" i="4"/>
  <c r="W133" i="4"/>
  <c r="W134" i="4"/>
  <c r="W135" i="4"/>
  <c r="W136" i="4"/>
  <c r="W137" i="4"/>
  <c r="W138" i="4"/>
  <c r="W139" i="4"/>
  <c r="W140" i="4"/>
  <c r="W141" i="4"/>
  <c r="W142" i="4"/>
  <c r="W143" i="4"/>
  <c r="W144" i="4"/>
  <c r="W145" i="4"/>
  <c r="W146" i="4"/>
  <c r="W147" i="4"/>
  <c r="W148" i="4"/>
  <c r="W149" i="4"/>
  <c r="W150" i="4"/>
  <c r="W151" i="4"/>
  <c r="W152" i="4"/>
  <c r="W153" i="4"/>
  <c r="W154" i="4"/>
  <c r="W155" i="4"/>
  <c r="W156" i="4"/>
  <c r="W157" i="4"/>
  <c r="W158" i="4"/>
  <c r="W159" i="4"/>
  <c r="W160" i="4"/>
  <c r="W161" i="4"/>
  <c r="W162" i="4"/>
  <c r="W163" i="4"/>
  <c r="W164" i="4"/>
  <c r="W165" i="4"/>
  <c r="W166" i="4"/>
  <c r="W167" i="4"/>
  <c r="W168" i="4"/>
  <c r="W169" i="4"/>
  <c r="W170" i="4"/>
  <c r="W171" i="4"/>
  <c r="W172" i="4"/>
  <c r="W173" i="4"/>
  <c r="W174" i="4"/>
  <c r="W175" i="4"/>
  <c r="W176" i="4"/>
  <c r="W177" i="4"/>
  <c r="W178" i="4"/>
  <c r="W179" i="4"/>
  <c r="W180" i="4"/>
  <c r="W181" i="4"/>
  <c r="W182" i="4"/>
  <c r="W183" i="4"/>
  <c r="W184" i="4"/>
  <c r="W185" i="4"/>
  <c r="W186" i="4"/>
  <c r="W187" i="4"/>
  <c r="W188" i="4"/>
  <c r="W189" i="4"/>
  <c r="W190" i="4"/>
  <c r="W191" i="4"/>
  <c r="W192" i="4"/>
  <c r="W193" i="4"/>
  <c r="W194" i="4"/>
  <c r="W195" i="4"/>
  <c r="W196" i="4"/>
  <c r="W197" i="4"/>
  <c r="W198" i="4"/>
  <c r="W199" i="4"/>
  <c r="W200" i="4"/>
  <c r="B82" i="9"/>
  <c r="X2" i="4"/>
  <c r="X26" i="4"/>
  <c r="X27" i="4"/>
  <c r="X28" i="4"/>
  <c r="X29" i="4"/>
  <c r="X30" i="4"/>
  <c r="X31" i="4"/>
  <c r="X32" i="4"/>
  <c r="X33" i="4"/>
  <c r="X34" i="4"/>
  <c r="X35" i="4"/>
  <c r="X36" i="4"/>
  <c r="X37" i="4"/>
  <c r="X38" i="4"/>
  <c r="X39" i="4"/>
  <c r="X40" i="4"/>
  <c r="X41" i="4"/>
  <c r="X42" i="4"/>
  <c r="X43" i="4"/>
  <c r="X44" i="4"/>
  <c r="X45" i="4"/>
  <c r="X46" i="4"/>
  <c r="X47" i="4"/>
  <c r="X48" i="4"/>
  <c r="X49" i="4"/>
  <c r="X50" i="4"/>
  <c r="X51" i="4"/>
  <c r="X52" i="4"/>
  <c r="X53" i="4"/>
  <c r="X54" i="4"/>
  <c r="X55" i="4"/>
  <c r="X56" i="4"/>
  <c r="X57" i="4"/>
  <c r="X58" i="4"/>
  <c r="X59" i="4"/>
  <c r="X60" i="4"/>
  <c r="X61" i="4"/>
  <c r="X62" i="4"/>
  <c r="X63" i="4"/>
  <c r="X64" i="4"/>
  <c r="X65" i="4"/>
  <c r="X66" i="4"/>
  <c r="X67" i="4"/>
  <c r="X68" i="4"/>
  <c r="X69" i="4"/>
  <c r="X70" i="4"/>
  <c r="X71" i="4"/>
  <c r="X72" i="4"/>
  <c r="X73" i="4"/>
  <c r="X74" i="4"/>
  <c r="X75" i="4"/>
  <c r="X76" i="4"/>
  <c r="X77" i="4"/>
  <c r="X78" i="4"/>
  <c r="X79" i="4"/>
  <c r="X80" i="4"/>
  <c r="X81" i="4"/>
  <c r="X82" i="4"/>
  <c r="X83" i="4"/>
  <c r="X84" i="4"/>
  <c r="X85" i="4"/>
  <c r="X86" i="4"/>
  <c r="X87" i="4"/>
  <c r="X88" i="4"/>
  <c r="X89" i="4"/>
  <c r="X90" i="4"/>
  <c r="X91" i="4"/>
  <c r="X92" i="4"/>
  <c r="X93" i="4"/>
  <c r="X94" i="4"/>
  <c r="X95" i="4"/>
  <c r="X96" i="4"/>
  <c r="X97" i="4"/>
  <c r="X98" i="4"/>
  <c r="X99" i="4"/>
  <c r="X100" i="4"/>
  <c r="X101" i="4"/>
  <c r="X102" i="4"/>
  <c r="X103" i="4"/>
  <c r="X104" i="4"/>
  <c r="X105" i="4"/>
  <c r="X106" i="4"/>
  <c r="X107" i="4"/>
  <c r="X108" i="4"/>
  <c r="X109" i="4"/>
  <c r="X110" i="4"/>
  <c r="X111" i="4"/>
  <c r="X112" i="4"/>
  <c r="X113" i="4"/>
  <c r="X114" i="4"/>
  <c r="X115" i="4"/>
  <c r="X116" i="4"/>
  <c r="X117" i="4"/>
  <c r="X118" i="4"/>
  <c r="X119" i="4"/>
  <c r="X120" i="4"/>
  <c r="X121" i="4"/>
  <c r="X122" i="4"/>
  <c r="X123" i="4"/>
  <c r="X124" i="4"/>
  <c r="X125" i="4"/>
  <c r="X126" i="4"/>
  <c r="X127" i="4"/>
  <c r="X128" i="4"/>
  <c r="X129" i="4"/>
  <c r="X130" i="4"/>
  <c r="X131" i="4"/>
  <c r="X132" i="4"/>
  <c r="X133" i="4"/>
  <c r="X134" i="4"/>
  <c r="X135" i="4"/>
  <c r="X136" i="4"/>
  <c r="X137" i="4"/>
  <c r="X138" i="4"/>
  <c r="X139" i="4"/>
  <c r="X140" i="4"/>
  <c r="X141" i="4"/>
  <c r="X142" i="4"/>
  <c r="X143" i="4"/>
  <c r="X144" i="4"/>
  <c r="X145" i="4"/>
  <c r="X146" i="4"/>
  <c r="X147" i="4"/>
  <c r="X148" i="4"/>
  <c r="X149" i="4"/>
  <c r="X150" i="4"/>
  <c r="X151" i="4"/>
  <c r="X152" i="4"/>
  <c r="X153" i="4"/>
  <c r="X154" i="4"/>
  <c r="X155" i="4"/>
  <c r="X156" i="4"/>
  <c r="X157" i="4"/>
  <c r="X158" i="4"/>
  <c r="X159" i="4"/>
  <c r="X160" i="4"/>
  <c r="X161" i="4"/>
  <c r="X162" i="4"/>
  <c r="X163" i="4"/>
  <c r="X164" i="4"/>
  <c r="X165" i="4"/>
  <c r="X166" i="4"/>
  <c r="X167" i="4"/>
  <c r="X168" i="4"/>
  <c r="X169" i="4"/>
  <c r="X170" i="4"/>
  <c r="X171" i="4"/>
  <c r="X172" i="4"/>
  <c r="X173" i="4"/>
  <c r="X174" i="4"/>
  <c r="X175" i="4"/>
  <c r="X176" i="4"/>
  <c r="X177" i="4"/>
  <c r="X178" i="4"/>
  <c r="X179" i="4"/>
  <c r="X180" i="4"/>
  <c r="X181" i="4"/>
  <c r="X182" i="4"/>
  <c r="X183" i="4"/>
  <c r="X184" i="4"/>
  <c r="X185" i="4"/>
  <c r="X186" i="4"/>
  <c r="X187" i="4"/>
  <c r="X188" i="4"/>
  <c r="X189" i="4"/>
  <c r="X190" i="4"/>
  <c r="X191" i="4"/>
  <c r="X192" i="4"/>
  <c r="X193" i="4"/>
  <c r="X194" i="4"/>
  <c r="X195" i="4"/>
  <c r="X196" i="4"/>
  <c r="X197" i="4"/>
  <c r="X198" i="4"/>
  <c r="X199" i="4"/>
  <c r="X200" i="4"/>
  <c r="C82" i="9"/>
  <c r="Y2" i="4"/>
  <c r="Y25" i="4"/>
  <c r="Y26" i="4"/>
  <c r="Y27" i="4"/>
  <c r="Y28" i="4"/>
  <c r="Y29" i="4"/>
  <c r="Y30" i="4"/>
  <c r="Y31" i="4"/>
  <c r="Y32" i="4"/>
  <c r="Y33" i="4"/>
  <c r="Y34" i="4"/>
  <c r="Y35" i="4"/>
  <c r="Y36" i="4"/>
  <c r="Y37" i="4"/>
  <c r="Y38" i="4"/>
  <c r="Y39" i="4"/>
  <c r="Y40" i="4"/>
  <c r="Y41" i="4"/>
  <c r="Y42" i="4"/>
  <c r="Y43" i="4"/>
  <c r="Y44" i="4"/>
  <c r="Y45" i="4"/>
  <c r="Y46" i="4"/>
  <c r="Y47" i="4"/>
  <c r="Y48" i="4"/>
  <c r="Y49" i="4"/>
  <c r="Y50" i="4"/>
  <c r="Y51" i="4"/>
  <c r="Y52" i="4"/>
  <c r="Y53" i="4"/>
  <c r="Y54" i="4"/>
  <c r="Y55" i="4"/>
  <c r="Y56" i="4"/>
  <c r="Y57" i="4"/>
  <c r="Y58" i="4"/>
  <c r="Y59" i="4"/>
  <c r="Y60" i="4"/>
  <c r="Y61" i="4"/>
  <c r="Y62" i="4"/>
  <c r="Y63" i="4"/>
  <c r="Y64" i="4"/>
  <c r="Y65" i="4"/>
  <c r="Y66" i="4"/>
  <c r="Y67" i="4"/>
  <c r="Y68" i="4"/>
  <c r="Y69" i="4"/>
  <c r="Y70" i="4"/>
  <c r="Y71" i="4"/>
  <c r="Y72" i="4"/>
  <c r="Y73" i="4"/>
  <c r="Y74" i="4"/>
  <c r="Y75" i="4"/>
  <c r="Y76" i="4"/>
  <c r="Y77" i="4"/>
  <c r="Y78" i="4"/>
  <c r="Y79" i="4"/>
  <c r="Y80" i="4"/>
  <c r="Y81" i="4"/>
  <c r="Y82" i="4"/>
  <c r="Y83" i="4"/>
  <c r="Y84" i="4"/>
  <c r="Y85" i="4"/>
  <c r="Y86" i="4"/>
  <c r="Y87" i="4"/>
  <c r="Y88" i="4"/>
  <c r="Y89" i="4"/>
  <c r="Y90" i="4"/>
  <c r="Y91" i="4"/>
  <c r="Y92" i="4"/>
  <c r="Y93" i="4"/>
  <c r="Y94" i="4"/>
  <c r="Y95" i="4"/>
  <c r="Y96" i="4"/>
  <c r="Y97" i="4"/>
  <c r="Y98" i="4"/>
  <c r="Y99" i="4"/>
  <c r="Y100" i="4"/>
  <c r="Y101" i="4"/>
  <c r="Y102" i="4"/>
  <c r="Y103" i="4"/>
  <c r="Y104" i="4"/>
  <c r="Y105" i="4"/>
  <c r="Y106" i="4"/>
  <c r="Y107" i="4"/>
  <c r="Y108" i="4"/>
  <c r="Y109" i="4"/>
  <c r="Y110" i="4"/>
  <c r="Y111" i="4"/>
  <c r="Y112" i="4"/>
  <c r="Y113" i="4"/>
  <c r="Y114" i="4"/>
  <c r="Y115" i="4"/>
  <c r="Y116" i="4"/>
  <c r="Y117" i="4"/>
  <c r="Y118" i="4"/>
  <c r="Y119" i="4"/>
  <c r="Y120" i="4"/>
  <c r="Y121" i="4"/>
  <c r="Y122" i="4"/>
  <c r="Y123" i="4"/>
  <c r="Y124" i="4"/>
  <c r="Y125" i="4"/>
  <c r="Y126" i="4"/>
  <c r="Y127" i="4"/>
  <c r="Y128" i="4"/>
  <c r="Y129" i="4"/>
  <c r="Y130" i="4"/>
  <c r="Y131" i="4"/>
  <c r="Y132" i="4"/>
  <c r="Y133" i="4"/>
  <c r="Y134" i="4"/>
  <c r="Y135" i="4"/>
  <c r="Y136" i="4"/>
  <c r="Y137" i="4"/>
  <c r="Y138" i="4"/>
  <c r="Y139" i="4"/>
  <c r="Y140" i="4"/>
  <c r="Y141" i="4"/>
  <c r="Y142" i="4"/>
  <c r="Y143" i="4"/>
  <c r="Y144" i="4"/>
  <c r="Y145" i="4"/>
  <c r="Y146" i="4"/>
  <c r="Y147" i="4"/>
  <c r="Y148" i="4"/>
  <c r="Y149" i="4"/>
  <c r="Y150" i="4"/>
  <c r="Y151" i="4"/>
  <c r="Y152" i="4"/>
  <c r="Y153" i="4"/>
  <c r="Y154" i="4"/>
  <c r="Y155" i="4"/>
  <c r="Y156" i="4"/>
  <c r="Y157" i="4"/>
  <c r="Y158" i="4"/>
  <c r="Y159" i="4"/>
  <c r="Y160" i="4"/>
  <c r="Y161" i="4"/>
  <c r="Y162" i="4"/>
  <c r="Y163" i="4"/>
  <c r="Y164" i="4"/>
  <c r="Y165" i="4"/>
  <c r="Y166" i="4"/>
  <c r="Y167" i="4"/>
  <c r="Y168" i="4"/>
  <c r="Y169" i="4"/>
  <c r="Y170" i="4"/>
  <c r="Y171" i="4"/>
  <c r="Y172" i="4"/>
  <c r="Y173" i="4"/>
  <c r="Y174" i="4"/>
  <c r="Y175" i="4"/>
  <c r="Y176" i="4"/>
  <c r="Y177" i="4"/>
  <c r="Y178" i="4"/>
  <c r="Y179" i="4"/>
  <c r="Y180" i="4"/>
  <c r="Y181" i="4"/>
  <c r="Y182" i="4"/>
  <c r="Y183" i="4"/>
  <c r="Y184" i="4"/>
  <c r="Y185" i="4"/>
  <c r="Y186" i="4"/>
  <c r="Y187" i="4"/>
  <c r="Y188" i="4"/>
  <c r="Y189" i="4"/>
  <c r="Y190" i="4"/>
  <c r="Y191" i="4"/>
  <c r="Y192" i="4"/>
  <c r="Y193" i="4"/>
  <c r="Y194" i="4"/>
  <c r="Y195" i="4"/>
  <c r="Y196" i="4"/>
  <c r="Y197" i="4"/>
  <c r="Y198" i="4"/>
  <c r="Y199" i="4"/>
  <c r="Y200" i="4"/>
  <c r="B83" i="9"/>
  <c r="Z2" i="4"/>
  <c r="Z3" i="4"/>
  <c r="Z4" i="4"/>
  <c r="Z5" i="4"/>
  <c r="Z6" i="4"/>
  <c r="Z7" i="4"/>
  <c r="Z8" i="4"/>
  <c r="Z9" i="4"/>
  <c r="Z10" i="4"/>
  <c r="Z11" i="4"/>
  <c r="Z12" i="4"/>
  <c r="Z13" i="4"/>
  <c r="Z14" i="4"/>
  <c r="Z15" i="4"/>
  <c r="Z16" i="4"/>
  <c r="Z17" i="4"/>
  <c r="Z18" i="4"/>
  <c r="Z19" i="4"/>
  <c r="Z20" i="4"/>
  <c r="Z21" i="4"/>
  <c r="Z22" i="4"/>
  <c r="Z23" i="4"/>
  <c r="Z24" i="4"/>
  <c r="Z25" i="4"/>
  <c r="Z26" i="4"/>
  <c r="Z27" i="4"/>
  <c r="Z28" i="4"/>
  <c r="Z29" i="4"/>
  <c r="Z30" i="4"/>
  <c r="Z31" i="4"/>
  <c r="Z32" i="4"/>
  <c r="Z33" i="4"/>
  <c r="Z34" i="4"/>
  <c r="Z35" i="4"/>
  <c r="Z36" i="4"/>
  <c r="Z37" i="4"/>
  <c r="Z38" i="4"/>
  <c r="Z39" i="4"/>
  <c r="Z40" i="4"/>
  <c r="Z41" i="4"/>
  <c r="Z42" i="4"/>
  <c r="Z43" i="4"/>
  <c r="Z44" i="4"/>
  <c r="Z45" i="4"/>
  <c r="Z46" i="4"/>
  <c r="Z47" i="4"/>
  <c r="Z48" i="4"/>
  <c r="Z49" i="4"/>
  <c r="Z50" i="4"/>
  <c r="Z51" i="4"/>
  <c r="Z52" i="4"/>
  <c r="Z53" i="4"/>
  <c r="Z54" i="4"/>
  <c r="Z55" i="4"/>
  <c r="Z56" i="4"/>
  <c r="Z57" i="4"/>
  <c r="Z58" i="4"/>
  <c r="Z59" i="4"/>
  <c r="Z60" i="4"/>
  <c r="Z61" i="4"/>
  <c r="Z62" i="4"/>
  <c r="Z63" i="4"/>
  <c r="Z64" i="4"/>
  <c r="Z65" i="4"/>
  <c r="Z66" i="4"/>
  <c r="Z67" i="4"/>
  <c r="Z68" i="4"/>
  <c r="Z69" i="4"/>
  <c r="Z70" i="4"/>
  <c r="Z71" i="4"/>
  <c r="Z72" i="4"/>
  <c r="Z73" i="4"/>
  <c r="Z74" i="4"/>
  <c r="Z75" i="4"/>
  <c r="Z76" i="4"/>
  <c r="Z77" i="4"/>
  <c r="Z78" i="4"/>
  <c r="Z79" i="4"/>
  <c r="Z80" i="4"/>
  <c r="Z81" i="4"/>
  <c r="Z82" i="4"/>
  <c r="Z83" i="4"/>
  <c r="Z84" i="4"/>
  <c r="Z85" i="4"/>
  <c r="Z86" i="4"/>
  <c r="Z87" i="4"/>
  <c r="Z88" i="4"/>
  <c r="Z89" i="4"/>
  <c r="Z90" i="4"/>
  <c r="Z91" i="4"/>
  <c r="Z92" i="4"/>
  <c r="Z93" i="4"/>
  <c r="Z94" i="4"/>
  <c r="Z95" i="4"/>
  <c r="Z96" i="4"/>
  <c r="Z97" i="4"/>
  <c r="Z98" i="4"/>
  <c r="Z99" i="4"/>
  <c r="Z100" i="4"/>
  <c r="Z101" i="4"/>
  <c r="Z102" i="4"/>
  <c r="Z103" i="4"/>
  <c r="Z104" i="4"/>
  <c r="Z105" i="4"/>
  <c r="Z106" i="4"/>
  <c r="Z107" i="4"/>
  <c r="Z108" i="4"/>
  <c r="Z109" i="4"/>
  <c r="Z110" i="4"/>
  <c r="Z111" i="4"/>
  <c r="Z112" i="4"/>
  <c r="Z113" i="4"/>
  <c r="Z114" i="4"/>
  <c r="Z115" i="4"/>
  <c r="Z116" i="4"/>
  <c r="Z117" i="4"/>
  <c r="Z118" i="4"/>
  <c r="Z119" i="4"/>
  <c r="Z120" i="4"/>
  <c r="Z121" i="4"/>
  <c r="Z122" i="4"/>
  <c r="Z123" i="4"/>
  <c r="Z124" i="4"/>
  <c r="Z125" i="4"/>
  <c r="Z126" i="4"/>
  <c r="Z127" i="4"/>
  <c r="Z128" i="4"/>
  <c r="Z129" i="4"/>
  <c r="Z130" i="4"/>
  <c r="Z131" i="4"/>
  <c r="Z132" i="4"/>
  <c r="Z133" i="4"/>
  <c r="Z134" i="4"/>
  <c r="Z135" i="4"/>
  <c r="Z136" i="4"/>
  <c r="Z137" i="4"/>
  <c r="Z138" i="4"/>
  <c r="Z139" i="4"/>
  <c r="Z140" i="4"/>
  <c r="Z141" i="4"/>
  <c r="Z142" i="4"/>
  <c r="Z143" i="4"/>
  <c r="Z144" i="4"/>
  <c r="Z145" i="4"/>
  <c r="Z146" i="4"/>
  <c r="Z147" i="4"/>
  <c r="Z148" i="4"/>
  <c r="Z149" i="4"/>
  <c r="Z150" i="4"/>
  <c r="Z151" i="4"/>
  <c r="Z152" i="4"/>
  <c r="Z153" i="4"/>
  <c r="Z154" i="4"/>
  <c r="Z155" i="4"/>
  <c r="Z156" i="4"/>
  <c r="Z157" i="4"/>
  <c r="Z158" i="4"/>
  <c r="Z159" i="4"/>
  <c r="Z160" i="4"/>
  <c r="Z161" i="4"/>
  <c r="Z162" i="4"/>
  <c r="Z163" i="4"/>
  <c r="Z164" i="4"/>
  <c r="Z165" i="4"/>
  <c r="Z166" i="4"/>
  <c r="Z167" i="4"/>
  <c r="Z168" i="4"/>
  <c r="Z169" i="4"/>
  <c r="Z170" i="4"/>
  <c r="Z171" i="4"/>
  <c r="Z172" i="4"/>
  <c r="Z173" i="4"/>
  <c r="Z174" i="4"/>
  <c r="Z175" i="4"/>
  <c r="Z176" i="4"/>
  <c r="Z177" i="4"/>
  <c r="Z178" i="4"/>
  <c r="Z179" i="4"/>
  <c r="Z180" i="4"/>
  <c r="Z181" i="4"/>
  <c r="Z182" i="4"/>
  <c r="Z183" i="4"/>
  <c r="Z184" i="4"/>
  <c r="Z185" i="4"/>
  <c r="Z186" i="4"/>
  <c r="Z187" i="4"/>
  <c r="Z188" i="4"/>
  <c r="Z189" i="4"/>
  <c r="Z190" i="4"/>
  <c r="Z191" i="4"/>
  <c r="Z192" i="4"/>
  <c r="Z193" i="4"/>
  <c r="Z194" i="4"/>
  <c r="Z195" i="4"/>
  <c r="Z196" i="4"/>
  <c r="Z197" i="4"/>
  <c r="Z198" i="4"/>
  <c r="Z199" i="4"/>
  <c r="Z200" i="4"/>
  <c r="C83" i="9"/>
  <c r="AA2" i="4"/>
  <c r="AA3" i="4"/>
  <c r="AA4" i="4"/>
  <c r="AA5" i="4"/>
  <c r="AA6" i="4"/>
  <c r="AA7" i="4"/>
  <c r="AA8" i="4"/>
  <c r="AA9" i="4"/>
  <c r="AA10" i="4"/>
  <c r="AA11" i="4"/>
  <c r="AA12" i="4"/>
  <c r="AA13" i="4"/>
  <c r="AA14" i="4"/>
  <c r="AA15" i="4"/>
  <c r="AA16" i="4"/>
  <c r="AA17" i="4"/>
  <c r="AA18" i="4"/>
  <c r="AA19" i="4"/>
  <c r="AA20" i="4"/>
  <c r="AA21" i="4"/>
  <c r="AA22" i="4"/>
  <c r="AA23" i="4"/>
  <c r="AA24" i="4"/>
  <c r="AA25" i="4"/>
  <c r="AA26" i="4"/>
  <c r="AA27" i="4"/>
  <c r="AA28" i="4"/>
  <c r="AA29" i="4"/>
  <c r="AA30" i="4"/>
  <c r="AA31" i="4"/>
  <c r="AA32" i="4"/>
  <c r="AA33" i="4"/>
  <c r="AA34" i="4"/>
  <c r="AA35" i="4"/>
  <c r="AA36" i="4"/>
  <c r="AA37" i="4"/>
  <c r="AA38" i="4"/>
  <c r="AA39" i="4"/>
  <c r="AA40" i="4"/>
  <c r="AA41" i="4"/>
  <c r="AA42" i="4"/>
  <c r="AA43" i="4"/>
  <c r="AA44" i="4"/>
  <c r="AA45" i="4"/>
  <c r="AA46" i="4"/>
  <c r="AA47" i="4"/>
  <c r="AA48" i="4"/>
  <c r="AA49" i="4"/>
  <c r="AA50" i="4"/>
  <c r="AA51" i="4"/>
  <c r="AA52" i="4"/>
  <c r="AA53" i="4"/>
  <c r="AA54" i="4"/>
  <c r="AA55" i="4"/>
  <c r="AA56" i="4"/>
  <c r="AA57" i="4"/>
  <c r="AA58" i="4"/>
  <c r="AA59" i="4"/>
  <c r="AA60" i="4"/>
  <c r="AA61" i="4"/>
  <c r="AA62" i="4"/>
  <c r="AA63" i="4"/>
  <c r="AA64" i="4"/>
  <c r="AA65" i="4"/>
  <c r="AA66" i="4"/>
  <c r="AA67" i="4"/>
  <c r="AA68" i="4"/>
  <c r="AA69" i="4"/>
  <c r="AA70" i="4"/>
  <c r="AA71" i="4"/>
  <c r="AA72" i="4"/>
  <c r="AA73" i="4"/>
  <c r="AA74" i="4"/>
  <c r="AA75" i="4"/>
  <c r="AA76" i="4"/>
  <c r="AA77" i="4"/>
  <c r="AA78" i="4"/>
  <c r="AA79" i="4"/>
  <c r="AA80" i="4"/>
  <c r="AA81" i="4"/>
  <c r="AA82" i="4"/>
  <c r="AA83" i="4"/>
  <c r="AA84" i="4"/>
  <c r="AA85" i="4"/>
  <c r="AA86" i="4"/>
  <c r="AA87" i="4"/>
  <c r="AA88" i="4"/>
  <c r="AA89" i="4"/>
  <c r="AA90" i="4"/>
  <c r="AA91" i="4"/>
  <c r="AA92" i="4"/>
  <c r="AA93" i="4"/>
  <c r="AA94" i="4"/>
  <c r="AA95" i="4"/>
  <c r="AA96" i="4"/>
  <c r="AA97" i="4"/>
  <c r="AA98" i="4"/>
  <c r="AA99" i="4"/>
  <c r="AA100" i="4"/>
  <c r="AA101" i="4"/>
  <c r="AA102" i="4"/>
  <c r="AA103" i="4"/>
  <c r="AA104" i="4"/>
  <c r="AA105" i="4"/>
  <c r="AA106" i="4"/>
  <c r="AA107" i="4"/>
  <c r="AA108" i="4"/>
  <c r="AA109" i="4"/>
  <c r="AA110" i="4"/>
  <c r="AA111" i="4"/>
  <c r="AA112" i="4"/>
  <c r="AA113" i="4"/>
  <c r="AA114" i="4"/>
  <c r="AA115" i="4"/>
  <c r="AA116" i="4"/>
  <c r="AA117" i="4"/>
  <c r="AA118" i="4"/>
  <c r="AA119" i="4"/>
  <c r="AA120" i="4"/>
  <c r="AA121" i="4"/>
  <c r="AA122" i="4"/>
  <c r="AA123" i="4"/>
  <c r="AA124" i="4"/>
  <c r="AA125" i="4"/>
  <c r="AA126" i="4"/>
  <c r="AA127" i="4"/>
  <c r="AA128" i="4"/>
  <c r="AA129" i="4"/>
  <c r="AA130" i="4"/>
  <c r="AA131" i="4"/>
  <c r="AA132" i="4"/>
  <c r="AA133" i="4"/>
  <c r="AA134" i="4"/>
  <c r="AA135" i="4"/>
  <c r="AA136" i="4"/>
  <c r="AA137" i="4"/>
  <c r="AA138" i="4"/>
  <c r="AA139" i="4"/>
  <c r="AA140" i="4"/>
  <c r="AA141" i="4"/>
  <c r="AA142" i="4"/>
  <c r="AA143" i="4"/>
  <c r="AA144" i="4"/>
  <c r="AA145" i="4"/>
  <c r="AA146" i="4"/>
  <c r="AA147" i="4"/>
  <c r="AA148" i="4"/>
  <c r="AA149" i="4"/>
  <c r="AA150" i="4"/>
  <c r="AA151" i="4"/>
  <c r="AA152" i="4"/>
  <c r="AA153" i="4"/>
  <c r="AA154" i="4"/>
  <c r="AA155" i="4"/>
  <c r="AA156" i="4"/>
  <c r="AA157" i="4"/>
  <c r="AA158" i="4"/>
  <c r="AA159" i="4"/>
  <c r="AA160" i="4"/>
  <c r="AA161" i="4"/>
  <c r="AA162" i="4"/>
  <c r="AA163" i="4"/>
  <c r="AA164" i="4"/>
  <c r="AA165" i="4"/>
  <c r="AA166" i="4"/>
  <c r="AA167" i="4"/>
  <c r="AA168" i="4"/>
  <c r="AA169" i="4"/>
  <c r="AA170" i="4"/>
  <c r="AA171" i="4"/>
  <c r="AA172" i="4"/>
  <c r="AA173" i="4"/>
  <c r="AA174" i="4"/>
  <c r="AA175" i="4"/>
  <c r="AA176" i="4"/>
  <c r="AA177" i="4"/>
  <c r="AA178" i="4"/>
  <c r="AA179" i="4"/>
  <c r="AA180" i="4"/>
  <c r="AA181" i="4"/>
  <c r="AA182" i="4"/>
  <c r="AA183" i="4"/>
  <c r="AA184" i="4"/>
  <c r="AA185" i="4"/>
  <c r="AA186" i="4"/>
  <c r="AA187" i="4"/>
  <c r="AA188" i="4"/>
  <c r="AA189" i="4"/>
  <c r="AA190" i="4"/>
  <c r="AA191" i="4"/>
  <c r="AA192" i="4"/>
  <c r="AA193" i="4"/>
  <c r="AA194" i="4"/>
  <c r="AA195" i="4"/>
  <c r="AA196" i="4"/>
  <c r="AA197" i="4"/>
  <c r="AA198" i="4"/>
  <c r="AA199" i="4"/>
  <c r="AA200" i="4"/>
  <c r="B85" i="9"/>
  <c r="AF2" i="4"/>
  <c r="AF3" i="4"/>
  <c r="AF4" i="4"/>
  <c r="AF5" i="4"/>
  <c r="AF6" i="4"/>
  <c r="AF7" i="4"/>
  <c r="AF8" i="4"/>
  <c r="AF9" i="4"/>
  <c r="AF10" i="4"/>
  <c r="AF11" i="4"/>
  <c r="AF12" i="4"/>
  <c r="AF13" i="4"/>
  <c r="AF14" i="4"/>
  <c r="AF15" i="4"/>
  <c r="AF16" i="4"/>
  <c r="AF17" i="4"/>
  <c r="AF18" i="4"/>
  <c r="AF19" i="4"/>
  <c r="AF20" i="4"/>
  <c r="AF21" i="4"/>
  <c r="AF22" i="4"/>
  <c r="AF23" i="4"/>
  <c r="AF24" i="4"/>
  <c r="AF25" i="4"/>
  <c r="AF26" i="4"/>
  <c r="AF27" i="4"/>
  <c r="AF28" i="4"/>
  <c r="AF29" i="4"/>
  <c r="AF30" i="4"/>
  <c r="AF31" i="4"/>
  <c r="AF32" i="4"/>
  <c r="AF33" i="4"/>
  <c r="AF34" i="4"/>
  <c r="AF35" i="4"/>
  <c r="AF36" i="4"/>
  <c r="AF37" i="4"/>
  <c r="AF38" i="4"/>
  <c r="AF39" i="4"/>
  <c r="AF40" i="4"/>
  <c r="AF41" i="4"/>
  <c r="AF42" i="4"/>
  <c r="AF43" i="4"/>
  <c r="AF44" i="4"/>
  <c r="AF45" i="4"/>
  <c r="AF46" i="4"/>
  <c r="AF47" i="4"/>
  <c r="AF48" i="4"/>
  <c r="AF49" i="4"/>
  <c r="AF50" i="4"/>
  <c r="AF51" i="4"/>
  <c r="AF52" i="4"/>
  <c r="AF53" i="4"/>
  <c r="AF54" i="4"/>
  <c r="AF55" i="4"/>
  <c r="AF56" i="4"/>
  <c r="AF57" i="4"/>
  <c r="AF58" i="4"/>
  <c r="AF59" i="4"/>
  <c r="AF60" i="4"/>
  <c r="AF61" i="4"/>
  <c r="AF62" i="4"/>
  <c r="AF63" i="4"/>
  <c r="AF64" i="4"/>
  <c r="AF65" i="4"/>
  <c r="AF66" i="4"/>
  <c r="AF67" i="4"/>
  <c r="AF68" i="4"/>
  <c r="AF69" i="4"/>
  <c r="AF70" i="4"/>
  <c r="AF71" i="4"/>
  <c r="AF72" i="4"/>
  <c r="AF73" i="4"/>
  <c r="AF74" i="4"/>
  <c r="AF75" i="4"/>
  <c r="AF76" i="4"/>
  <c r="AF77" i="4"/>
  <c r="AF78" i="4"/>
  <c r="AF79" i="4"/>
  <c r="AF80" i="4"/>
  <c r="AF81" i="4"/>
  <c r="AF82" i="4"/>
  <c r="AF83" i="4"/>
  <c r="AF84" i="4"/>
  <c r="AF85" i="4"/>
  <c r="AF86" i="4"/>
  <c r="AF87" i="4"/>
  <c r="AF88" i="4"/>
  <c r="AF89" i="4"/>
  <c r="AF90" i="4"/>
  <c r="AF91" i="4"/>
  <c r="AF92" i="4"/>
  <c r="AF93" i="4"/>
  <c r="AF94" i="4"/>
  <c r="AF95" i="4"/>
  <c r="AF96" i="4"/>
  <c r="AF97" i="4"/>
  <c r="AF98" i="4"/>
  <c r="AF99" i="4"/>
  <c r="AF100" i="4"/>
  <c r="AF101" i="4"/>
  <c r="AF102" i="4"/>
  <c r="AF103" i="4"/>
  <c r="AF104" i="4"/>
  <c r="AF105" i="4"/>
  <c r="AF106" i="4"/>
  <c r="AF107" i="4"/>
  <c r="AF108" i="4"/>
  <c r="AF109" i="4"/>
  <c r="AF110" i="4"/>
  <c r="AF111" i="4"/>
  <c r="AF112" i="4"/>
  <c r="AF113" i="4"/>
  <c r="AF114" i="4"/>
  <c r="AF115" i="4"/>
  <c r="AF116" i="4"/>
  <c r="AF117" i="4"/>
  <c r="AF118" i="4"/>
  <c r="AF119" i="4"/>
  <c r="AF120" i="4"/>
  <c r="AF121" i="4"/>
  <c r="AF122" i="4"/>
  <c r="AF123" i="4"/>
  <c r="AF124" i="4"/>
  <c r="AF125" i="4"/>
  <c r="AF126" i="4"/>
  <c r="AF127" i="4"/>
  <c r="AF128" i="4"/>
  <c r="AF129" i="4"/>
  <c r="AF130" i="4"/>
  <c r="AF131" i="4"/>
  <c r="AF132" i="4"/>
  <c r="AF133" i="4"/>
  <c r="AF134" i="4"/>
  <c r="AF135" i="4"/>
  <c r="AF136" i="4"/>
  <c r="AF137" i="4"/>
  <c r="AF138" i="4"/>
  <c r="AF139" i="4"/>
  <c r="AF140" i="4"/>
  <c r="AF141" i="4"/>
  <c r="AF142" i="4"/>
  <c r="AF143" i="4"/>
  <c r="AF144" i="4"/>
  <c r="AF145" i="4"/>
  <c r="AF146" i="4"/>
  <c r="AF147" i="4"/>
  <c r="AF148" i="4"/>
  <c r="AF149" i="4"/>
  <c r="AF150" i="4"/>
  <c r="AF151" i="4"/>
  <c r="AF152" i="4"/>
  <c r="AF153" i="4"/>
  <c r="AF154" i="4"/>
  <c r="AF155" i="4"/>
  <c r="AF156" i="4"/>
  <c r="AF157" i="4"/>
  <c r="AF158" i="4"/>
  <c r="AF159" i="4"/>
  <c r="AF160" i="4"/>
  <c r="AF161" i="4"/>
  <c r="AF162" i="4"/>
  <c r="AF163" i="4"/>
  <c r="AF164" i="4"/>
  <c r="AF165" i="4"/>
  <c r="AF166" i="4"/>
  <c r="AF167" i="4"/>
  <c r="AF168" i="4"/>
  <c r="AF169" i="4"/>
  <c r="AF170" i="4"/>
  <c r="AF171" i="4"/>
  <c r="AF172" i="4"/>
  <c r="AF173" i="4"/>
  <c r="AF174" i="4"/>
  <c r="AF175" i="4"/>
  <c r="AF176" i="4"/>
  <c r="AF177" i="4"/>
  <c r="AF178" i="4"/>
  <c r="AF179" i="4"/>
  <c r="AF180" i="4"/>
  <c r="AF181" i="4"/>
  <c r="AF182" i="4"/>
  <c r="AF183" i="4"/>
  <c r="AF184" i="4"/>
  <c r="AF185" i="4"/>
  <c r="AF186" i="4"/>
  <c r="AF187" i="4"/>
  <c r="AF188" i="4"/>
  <c r="AF189" i="4"/>
  <c r="AF190" i="4"/>
  <c r="AF191" i="4"/>
  <c r="AF192" i="4"/>
  <c r="AF193" i="4"/>
  <c r="AF194" i="4"/>
  <c r="AF195" i="4"/>
  <c r="AF196" i="4"/>
  <c r="AF197" i="4"/>
  <c r="AF198" i="4"/>
  <c r="AF199" i="4"/>
  <c r="AF200" i="4"/>
  <c r="C85" i="9"/>
  <c r="AB2" i="4"/>
  <c r="AB3" i="4"/>
  <c r="AB4" i="4"/>
  <c r="AB5" i="4"/>
  <c r="AB6" i="4"/>
  <c r="AB7" i="4"/>
  <c r="AB8" i="4"/>
  <c r="AB9" i="4"/>
  <c r="AB10" i="4"/>
  <c r="AB11" i="4"/>
  <c r="AB12" i="4"/>
  <c r="AB13" i="4"/>
  <c r="AB14" i="4"/>
  <c r="AB15" i="4"/>
  <c r="AB16" i="4"/>
  <c r="AB17" i="4"/>
  <c r="AB18" i="4"/>
  <c r="AB19" i="4"/>
  <c r="AB20" i="4"/>
  <c r="AB21" i="4"/>
  <c r="AB22" i="4"/>
  <c r="AB23" i="4"/>
  <c r="AB24" i="4"/>
  <c r="AB25" i="4"/>
  <c r="AB26" i="4"/>
  <c r="AB27" i="4"/>
  <c r="AB28" i="4"/>
  <c r="AB29" i="4"/>
  <c r="AB30" i="4"/>
  <c r="AB31" i="4"/>
  <c r="AB32" i="4"/>
  <c r="AB33" i="4"/>
  <c r="AB34" i="4"/>
  <c r="AB35" i="4"/>
  <c r="AB36" i="4"/>
  <c r="AB37" i="4"/>
  <c r="AB38" i="4"/>
  <c r="AB39" i="4"/>
  <c r="AB40" i="4"/>
  <c r="AB41" i="4"/>
  <c r="AB42" i="4"/>
  <c r="AB43" i="4"/>
  <c r="AB44" i="4"/>
  <c r="AB45" i="4"/>
  <c r="AB46" i="4"/>
  <c r="AB47" i="4"/>
  <c r="AB48" i="4"/>
  <c r="AB49" i="4"/>
  <c r="AB50" i="4"/>
  <c r="AB51" i="4"/>
  <c r="AB52" i="4"/>
  <c r="AB53" i="4"/>
  <c r="AB54" i="4"/>
  <c r="AB55" i="4"/>
  <c r="AB56" i="4"/>
  <c r="AB57" i="4"/>
  <c r="AB58" i="4"/>
  <c r="AB59" i="4"/>
  <c r="AB60" i="4"/>
  <c r="AB61" i="4"/>
  <c r="AB62" i="4"/>
  <c r="AB63" i="4"/>
  <c r="AB64" i="4"/>
  <c r="AB65" i="4"/>
  <c r="AB66" i="4"/>
  <c r="AB67" i="4"/>
  <c r="AB68" i="4"/>
  <c r="AB69" i="4"/>
  <c r="AB70" i="4"/>
  <c r="AB71" i="4"/>
  <c r="AB72" i="4"/>
  <c r="AB73" i="4"/>
  <c r="AB74" i="4"/>
  <c r="AB75" i="4"/>
  <c r="AB76" i="4"/>
  <c r="AB77" i="4"/>
  <c r="AB78" i="4"/>
  <c r="AB79" i="4"/>
  <c r="AB80" i="4"/>
  <c r="AB81" i="4"/>
  <c r="AB82" i="4"/>
  <c r="AB83" i="4"/>
  <c r="AB84" i="4"/>
  <c r="AB85" i="4"/>
  <c r="AB86" i="4"/>
  <c r="AB87" i="4"/>
  <c r="AB88" i="4"/>
  <c r="AB89" i="4"/>
  <c r="AB90" i="4"/>
  <c r="AB91" i="4"/>
  <c r="AB92" i="4"/>
  <c r="AB93" i="4"/>
  <c r="AB94" i="4"/>
  <c r="AB95" i="4"/>
  <c r="AB96" i="4"/>
  <c r="AB97" i="4"/>
  <c r="AB98" i="4"/>
  <c r="AB99" i="4"/>
  <c r="AB100" i="4"/>
  <c r="AB101" i="4"/>
  <c r="AB102" i="4"/>
  <c r="AB103" i="4"/>
  <c r="AB104" i="4"/>
  <c r="AB105" i="4"/>
  <c r="AB106" i="4"/>
  <c r="AB107" i="4"/>
  <c r="AB108" i="4"/>
  <c r="AB109" i="4"/>
  <c r="AB110" i="4"/>
  <c r="AB111" i="4"/>
  <c r="AB112" i="4"/>
  <c r="AB113" i="4"/>
  <c r="AB114" i="4"/>
  <c r="AB115" i="4"/>
  <c r="AB116" i="4"/>
  <c r="AB117" i="4"/>
  <c r="AB118" i="4"/>
  <c r="AB119" i="4"/>
  <c r="AB120" i="4"/>
  <c r="AB121" i="4"/>
  <c r="AB122" i="4"/>
  <c r="AB123" i="4"/>
  <c r="AB124" i="4"/>
  <c r="AB125" i="4"/>
  <c r="AB126" i="4"/>
  <c r="AB127" i="4"/>
  <c r="AB128" i="4"/>
  <c r="AB129" i="4"/>
  <c r="AB130" i="4"/>
  <c r="AB131" i="4"/>
  <c r="AB132" i="4"/>
  <c r="AB133" i="4"/>
  <c r="AB134" i="4"/>
  <c r="AB135" i="4"/>
  <c r="AB136" i="4"/>
  <c r="AB137" i="4"/>
  <c r="AB138" i="4"/>
  <c r="AB139" i="4"/>
  <c r="AB140" i="4"/>
  <c r="AB141" i="4"/>
  <c r="AB142" i="4"/>
  <c r="AB143" i="4"/>
  <c r="AB144" i="4"/>
  <c r="AB145" i="4"/>
  <c r="AB146" i="4"/>
  <c r="AB147" i="4"/>
  <c r="AB148" i="4"/>
  <c r="AB149" i="4"/>
  <c r="AB150" i="4"/>
  <c r="AB151" i="4"/>
  <c r="AB152" i="4"/>
  <c r="AB153" i="4"/>
  <c r="AB154" i="4"/>
  <c r="AB155" i="4"/>
  <c r="AB156" i="4"/>
  <c r="AB157" i="4"/>
  <c r="AB158" i="4"/>
  <c r="AB159" i="4"/>
  <c r="AB160" i="4"/>
  <c r="AB161" i="4"/>
  <c r="AB162" i="4"/>
  <c r="AB163" i="4"/>
  <c r="AB164" i="4"/>
  <c r="AB165" i="4"/>
  <c r="AB166" i="4"/>
  <c r="AB167" i="4"/>
  <c r="AB168" i="4"/>
  <c r="AB169" i="4"/>
  <c r="AB170" i="4"/>
  <c r="AB171" i="4"/>
  <c r="AB172" i="4"/>
  <c r="AB173" i="4"/>
  <c r="AB174" i="4"/>
  <c r="AB175" i="4"/>
  <c r="AB176" i="4"/>
  <c r="AB177" i="4"/>
  <c r="AB178" i="4"/>
  <c r="AB179" i="4"/>
  <c r="AB180" i="4"/>
  <c r="AB181" i="4"/>
  <c r="AB182" i="4"/>
  <c r="AB183" i="4"/>
  <c r="AB184" i="4"/>
  <c r="AB185" i="4"/>
  <c r="AB186" i="4"/>
  <c r="AB187" i="4"/>
  <c r="AB188" i="4"/>
  <c r="AB189" i="4"/>
  <c r="AB190" i="4"/>
  <c r="AB191" i="4"/>
  <c r="AB192" i="4"/>
  <c r="AB193" i="4"/>
  <c r="AB194" i="4"/>
  <c r="AB195" i="4"/>
  <c r="AB196" i="4"/>
  <c r="AB197" i="4"/>
  <c r="AB198" i="4"/>
  <c r="AB199" i="4"/>
  <c r="AB200" i="4"/>
  <c r="B86" i="9"/>
  <c r="AG2" i="4"/>
  <c r="AG3" i="4"/>
  <c r="AG4" i="4"/>
  <c r="AG5" i="4"/>
  <c r="AG6" i="4"/>
  <c r="AG7" i="4"/>
  <c r="AG8" i="4"/>
  <c r="AG9" i="4"/>
  <c r="AG10" i="4"/>
  <c r="AG11" i="4"/>
  <c r="AG12" i="4"/>
  <c r="AG13" i="4"/>
  <c r="AG14" i="4"/>
  <c r="AG15" i="4"/>
  <c r="AG16" i="4"/>
  <c r="AG17" i="4"/>
  <c r="AG18" i="4"/>
  <c r="AG19" i="4"/>
  <c r="AG20" i="4"/>
  <c r="AG21" i="4"/>
  <c r="AG22" i="4"/>
  <c r="AG23" i="4"/>
  <c r="AG24" i="4"/>
  <c r="AG25" i="4"/>
  <c r="AG26" i="4"/>
  <c r="AG27" i="4"/>
  <c r="AG28" i="4"/>
  <c r="AG29" i="4"/>
  <c r="AG30" i="4"/>
  <c r="AG31" i="4"/>
  <c r="AG32" i="4"/>
  <c r="AG33" i="4"/>
  <c r="AG34" i="4"/>
  <c r="AG35" i="4"/>
  <c r="AG36" i="4"/>
  <c r="AG37" i="4"/>
  <c r="AG38" i="4"/>
  <c r="AG39" i="4"/>
  <c r="AG40" i="4"/>
  <c r="AG41" i="4"/>
  <c r="AG42" i="4"/>
  <c r="AG43" i="4"/>
  <c r="AG44" i="4"/>
  <c r="AG45" i="4"/>
  <c r="AG46" i="4"/>
  <c r="AG47" i="4"/>
  <c r="AG48" i="4"/>
  <c r="AG49" i="4"/>
  <c r="AG50" i="4"/>
  <c r="AG51" i="4"/>
  <c r="AG52" i="4"/>
  <c r="AG53" i="4"/>
  <c r="AG54" i="4"/>
  <c r="AG55" i="4"/>
  <c r="AG56" i="4"/>
  <c r="AG57" i="4"/>
  <c r="AG58" i="4"/>
  <c r="AG59" i="4"/>
  <c r="AG60" i="4"/>
  <c r="AG61" i="4"/>
  <c r="AG62" i="4"/>
  <c r="AG63" i="4"/>
  <c r="AG64" i="4"/>
  <c r="AG65" i="4"/>
  <c r="AG66" i="4"/>
  <c r="AG67" i="4"/>
  <c r="AG68" i="4"/>
  <c r="AG69" i="4"/>
  <c r="AG70" i="4"/>
  <c r="AG71" i="4"/>
  <c r="AG72" i="4"/>
  <c r="AG73" i="4"/>
  <c r="AG74" i="4"/>
  <c r="AG75" i="4"/>
  <c r="AG76" i="4"/>
  <c r="AG77" i="4"/>
  <c r="AG78" i="4"/>
  <c r="AG79" i="4"/>
  <c r="AG80" i="4"/>
  <c r="AG81" i="4"/>
  <c r="AG82" i="4"/>
  <c r="AG83" i="4"/>
  <c r="AG84" i="4"/>
  <c r="AG85" i="4"/>
  <c r="AG86" i="4"/>
  <c r="AG87" i="4"/>
  <c r="AG88" i="4"/>
  <c r="AG89" i="4"/>
  <c r="AG90" i="4"/>
  <c r="AG91" i="4"/>
  <c r="AG92" i="4"/>
  <c r="AG93" i="4"/>
  <c r="AG94" i="4"/>
  <c r="AG95" i="4"/>
  <c r="AG96" i="4"/>
  <c r="AG97" i="4"/>
  <c r="AG98" i="4"/>
  <c r="AG99" i="4"/>
  <c r="AG100" i="4"/>
  <c r="AG101" i="4"/>
  <c r="AG102" i="4"/>
  <c r="AG103" i="4"/>
  <c r="AG104" i="4"/>
  <c r="AG105" i="4"/>
  <c r="AG106" i="4"/>
  <c r="AG107" i="4"/>
  <c r="AG108" i="4"/>
  <c r="AG109" i="4"/>
  <c r="AG110" i="4"/>
  <c r="AG111" i="4"/>
  <c r="AG112" i="4"/>
  <c r="AG113" i="4"/>
  <c r="AG114" i="4"/>
  <c r="AG115" i="4"/>
  <c r="AG116" i="4"/>
  <c r="AG117" i="4"/>
  <c r="AG118" i="4"/>
  <c r="AG119" i="4"/>
  <c r="AG120" i="4"/>
  <c r="AG121" i="4"/>
  <c r="AG122" i="4"/>
  <c r="AG123" i="4"/>
  <c r="AG124" i="4"/>
  <c r="AG125" i="4"/>
  <c r="AG126" i="4"/>
  <c r="AG127" i="4"/>
  <c r="AG128" i="4"/>
  <c r="AG129" i="4"/>
  <c r="AG130" i="4"/>
  <c r="AG131" i="4"/>
  <c r="AG132" i="4"/>
  <c r="AG133" i="4"/>
  <c r="AG134" i="4"/>
  <c r="AG135" i="4"/>
  <c r="AG136" i="4"/>
  <c r="AG137" i="4"/>
  <c r="AG138" i="4"/>
  <c r="AG139" i="4"/>
  <c r="AG140" i="4"/>
  <c r="AG141" i="4"/>
  <c r="AG142" i="4"/>
  <c r="AG143" i="4"/>
  <c r="AG144" i="4"/>
  <c r="AG145" i="4"/>
  <c r="AG146" i="4"/>
  <c r="AG147" i="4"/>
  <c r="AG148" i="4"/>
  <c r="AG149" i="4"/>
  <c r="AG150" i="4"/>
  <c r="AG151" i="4"/>
  <c r="AG152" i="4"/>
  <c r="AG153" i="4"/>
  <c r="AG154" i="4"/>
  <c r="AG155" i="4"/>
  <c r="AG156" i="4"/>
  <c r="AG157" i="4"/>
  <c r="AG158" i="4"/>
  <c r="AG159" i="4"/>
  <c r="AG160" i="4"/>
  <c r="AG161" i="4"/>
  <c r="AG162" i="4"/>
  <c r="AG163" i="4"/>
  <c r="AG164" i="4"/>
  <c r="AG165" i="4"/>
  <c r="AG166" i="4"/>
  <c r="AG167" i="4"/>
  <c r="AG168" i="4"/>
  <c r="AG169" i="4"/>
  <c r="AG170" i="4"/>
  <c r="AG171" i="4"/>
  <c r="AG172" i="4"/>
  <c r="AG173" i="4"/>
  <c r="AG174" i="4"/>
  <c r="AG175" i="4"/>
  <c r="AG176" i="4"/>
  <c r="AG177" i="4"/>
  <c r="AG178" i="4"/>
  <c r="AG179" i="4"/>
  <c r="AG180" i="4"/>
  <c r="AG181" i="4"/>
  <c r="AG182" i="4"/>
  <c r="AG183" i="4"/>
  <c r="AG184" i="4"/>
  <c r="AG185" i="4"/>
  <c r="AG186" i="4"/>
  <c r="AG187" i="4"/>
  <c r="AG188" i="4"/>
  <c r="AG189" i="4"/>
  <c r="AG190" i="4"/>
  <c r="AG191" i="4"/>
  <c r="AG192" i="4"/>
  <c r="AG193" i="4"/>
  <c r="AG194" i="4"/>
  <c r="AG195" i="4"/>
  <c r="AG196" i="4"/>
  <c r="AG197" i="4"/>
  <c r="AG198" i="4"/>
  <c r="AG199" i="4"/>
  <c r="AG200" i="4"/>
  <c r="C86" i="9"/>
  <c r="AC2" i="4"/>
  <c r="AC3" i="4"/>
  <c r="AC4" i="4"/>
  <c r="AC5" i="4"/>
  <c r="AC6" i="4"/>
  <c r="AC7" i="4"/>
  <c r="AC8" i="4"/>
  <c r="AC9" i="4"/>
  <c r="AC10" i="4"/>
  <c r="AC11" i="4"/>
  <c r="AC12" i="4"/>
  <c r="AC13" i="4"/>
  <c r="AC14" i="4"/>
  <c r="AC15" i="4"/>
  <c r="AC16" i="4"/>
  <c r="AC17" i="4"/>
  <c r="AC18" i="4"/>
  <c r="AC19" i="4"/>
  <c r="AC20" i="4"/>
  <c r="AC21" i="4"/>
  <c r="AC22" i="4"/>
  <c r="AC23" i="4"/>
  <c r="AC24" i="4"/>
  <c r="AC25" i="4"/>
  <c r="AC26" i="4"/>
  <c r="AC27" i="4"/>
  <c r="AC28" i="4"/>
  <c r="AC29" i="4"/>
  <c r="AC30" i="4"/>
  <c r="AC31" i="4"/>
  <c r="AC32" i="4"/>
  <c r="AC33" i="4"/>
  <c r="AC34" i="4"/>
  <c r="AC35" i="4"/>
  <c r="AC36" i="4"/>
  <c r="AC37" i="4"/>
  <c r="AC38" i="4"/>
  <c r="AC39" i="4"/>
  <c r="AC40" i="4"/>
  <c r="AC41" i="4"/>
  <c r="AC42" i="4"/>
  <c r="AC43" i="4"/>
  <c r="AC44" i="4"/>
  <c r="AC45" i="4"/>
  <c r="AC46" i="4"/>
  <c r="AC47" i="4"/>
  <c r="AC48" i="4"/>
  <c r="AC49" i="4"/>
  <c r="AC50" i="4"/>
  <c r="AC51" i="4"/>
  <c r="AC52" i="4"/>
  <c r="AC53" i="4"/>
  <c r="AC54" i="4"/>
  <c r="AC55" i="4"/>
  <c r="AC56" i="4"/>
  <c r="AC57" i="4"/>
  <c r="AC58" i="4"/>
  <c r="AC59" i="4"/>
  <c r="AC60" i="4"/>
  <c r="AC61" i="4"/>
  <c r="AC62" i="4"/>
  <c r="AC63" i="4"/>
  <c r="AC64" i="4"/>
  <c r="AC65" i="4"/>
  <c r="AC66" i="4"/>
  <c r="AC67" i="4"/>
  <c r="AC68" i="4"/>
  <c r="AC69" i="4"/>
  <c r="AC70" i="4"/>
  <c r="AC71" i="4"/>
  <c r="AC72" i="4"/>
  <c r="AC73" i="4"/>
  <c r="AC74" i="4"/>
  <c r="AC75" i="4"/>
  <c r="AC76" i="4"/>
  <c r="AC77" i="4"/>
  <c r="AC78" i="4"/>
  <c r="AC79" i="4"/>
  <c r="AC80" i="4"/>
  <c r="AC81" i="4"/>
  <c r="AC82" i="4"/>
  <c r="AC83" i="4"/>
  <c r="AC84" i="4"/>
  <c r="AC85" i="4"/>
  <c r="AC86" i="4"/>
  <c r="AC87" i="4"/>
  <c r="AC88" i="4"/>
  <c r="AC89" i="4"/>
  <c r="AC90" i="4"/>
  <c r="AC91" i="4"/>
  <c r="AC92" i="4"/>
  <c r="AC93" i="4"/>
  <c r="AC94" i="4"/>
  <c r="AC95" i="4"/>
  <c r="AC96" i="4"/>
  <c r="AC97" i="4"/>
  <c r="AC98" i="4"/>
  <c r="AC99" i="4"/>
  <c r="AC100" i="4"/>
  <c r="AC101" i="4"/>
  <c r="AC102" i="4"/>
  <c r="AC103" i="4"/>
  <c r="AC104" i="4"/>
  <c r="AC105" i="4"/>
  <c r="AC106" i="4"/>
  <c r="AC107" i="4"/>
  <c r="AC108" i="4"/>
  <c r="AC109" i="4"/>
  <c r="AC110" i="4"/>
  <c r="AC111" i="4"/>
  <c r="AC112" i="4"/>
  <c r="AC113" i="4"/>
  <c r="AC114" i="4"/>
  <c r="AC115" i="4"/>
  <c r="AC116" i="4"/>
  <c r="AC117" i="4"/>
  <c r="AC118" i="4"/>
  <c r="AC119" i="4"/>
  <c r="AC120" i="4"/>
  <c r="AC121" i="4"/>
  <c r="AC122" i="4"/>
  <c r="AC123" i="4"/>
  <c r="AC124" i="4"/>
  <c r="AC125" i="4"/>
  <c r="AC126" i="4"/>
  <c r="AC127" i="4"/>
  <c r="AC128" i="4"/>
  <c r="AC129" i="4"/>
  <c r="AC130" i="4"/>
  <c r="AC131" i="4"/>
  <c r="AC132" i="4"/>
  <c r="AC133" i="4"/>
  <c r="AC134" i="4"/>
  <c r="AC135" i="4"/>
  <c r="AC136" i="4"/>
  <c r="AC137" i="4"/>
  <c r="AC138" i="4"/>
  <c r="AC139" i="4"/>
  <c r="AC140" i="4"/>
  <c r="AC141" i="4"/>
  <c r="AC142" i="4"/>
  <c r="AC143" i="4"/>
  <c r="AC144" i="4"/>
  <c r="AC145" i="4"/>
  <c r="AC146" i="4"/>
  <c r="AC147" i="4"/>
  <c r="AC148" i="4"/>
  <c r="AC149" i="4"/>
  <c r="AC150" i="4"/>
  <c r="AC151" i="4"/>
  <c r="AC152" i="4"/>
  <c r="AC153" i="4"/>
  <c r="AC154" i="4"/>
  <c r="AC155" i="4"/>
  <c r="AC156" i="4"/>
  <c r="AC157" i="4"/>
  <c r="AC158" i="4"/>
  <c r="AC159" i="4"/>
  <c r="AC160" i="4"/>
  <c r="AC161" i="4"/>
  <c r="AC162" i="4"/>
  <c r="AC163" i="4"/>
  <c r="AC164" i="4"/>
  <c r="AC165" i="4"/>
  <c r="AC166" i="4"/>
  <c r="AC167" i="4"/>
  <c r="AC168" i="4"/>
  <c r="AC169" i="4"/>
  <c r="AC170" i="4"/>
  <c r="AC171" i="4"/>
  <c r="AC172" i="4"/>
  <c r="AC173" i="4"/>
  <c r="AC174" i="4"/>
  <c r="AC175" i="4"/>
  <c r="AC176" i="4"/>
  <c r="AC177" i="4"/>
  <c r="AC178" i="4"/>
  <c r="AC179" i="4"/>
  <c r="AC180" i="4"/>
  <c r="AC181" i="4"/>
  <c r="AC182" i="4"/>
  <c r="AC183" i="4"/>
  <c r="AC184" i="4"/>
  <c r="AC185" i="4"/>
  <c r="AC186" i="4"/>
  <c r="AC187" i="4"/>
  <c r="AC188" i="4"/>
  <c r="AC189" i="4"/>
  <c r="AC190" i="4"/>
  <c r="AC191" i="4"/>
  <c r="AC192" i="4"/>
  <c r="AC193" i="4"/>
  <c r="AC194" i="4"/>
  <c r="AC195" i="4"/>
  <c r="AC196" i="4"/>
  <c r="AC197" i="4"/>
  <c r="AC198" i="4"/>
  <c r="AC199" i="4"/>
  <c r="AC200" i="4"/>
  <c r="B87" i="9"/>
  <c r="AH2" i="4"/>
  <c r="AH3" i="4"/>
  <c r="AH4" i="4"/>
  <c r="AH5" i="4"/>
  <c r="AH6" i="4"/>
  <c r="AH7" i="4"/>
  <c r="AH8" i="4"/>
  <c r="AH9" i="4"/>
  <c r="AH10" i="4"/>
  <c r="AH11" i="4"/>
  <c r="AH12" i="4"/>
  <c r="AH13" i="4"/>
  <c r="AH14" i="4"/>
  <c r="AH15" i="4"/>
  <c r="AH16" i="4"/>
  <c r="AH17" i="4"/>
  <c r="AH18" i="4"/>
  <c r="AH19" i="4"/>
  <c r="AH20" i="4"/>
  <c r="AH21" i="4"/>
  <c r="AH22" i="4"/>
  <c r="AH23" i="4"/>
  <c r="AH24" i="4"/>
  <c r="AH25" i="4"/>
  <c r="AH26" i="4"/>
  <c r="AH27" i="4"/>
  <c r="AH28" i="4"/>
  <c r="AH29" i="4"/>
  <c r="AH30" i="4"/>
  <c r="AH31" i="4"/>
  <c r="AH32" i="4"/>
  <c r="AH33" i="4"/>
  <c r="AH34" i="4"/>
  <c r="AH35" i="4"/>
  <c r="AH36" i="4"/>
  <c r="AH37" i="4"/>
  <c r="AH38" i="4"/>
  <c r="AH39" i="4"/>
  <c r="AH40" i="4"/>
  <c r="AH41" i="4"/>
  <c r="AH42" i="4"/>
  <c r="AH43" i="4"/>
  <c r="AH44" i="4"/>
  <c r="AH45" i="4"/>
  <c r="AH46" i="4"/>
  <c r="AH47" i="4"/>
  <c r="AH48" i="4"/>
  <c r="AH49" i="4"/>
  <c r="AH50" i="4"/>
  <c r="AH51" i="4"/>
  <c r="AH52" i="4"/>
  <c r="AH53" i="4"/>
  <c r="AH54" i="4"/>
  <c r="AH55" i="4"/>
  <c r="AH56" i="4"/>
  <c r="AH57" i="4"/>
  <c r="AH58" i="4"/>
  <c r="AH59" i="4"/>
  <c r="AH60" i="4"/>
  <c r="AH61" i="4"/>
  <c r="AH62" i="4"/>
  <c r="AH63" i="4"/>
  <c r="AH64" i="4"/>
  <c r="AH65" i="4"/>
  <c r="AH66" i="4"/>
  <c r="AH67" i="4"/>
  <c r="AH68" i="4"/>
  <c r="AH69" i="4"/>
  <c r="AH70" i="4"/>
  <c r="AH71" i="4"/>
  <c r="AH72" i="4"/>
  <c r="AH73" i="4"/>
  <c r="AH74" i="4"/>
  <c r="AH75" i="4"/>
  <c r="AH76" i="4"/>
  <c r="AH77" i="4"/>
  <c r="AH78" i="4"/>
  <c r="AH79" i="4"/>
  <c r="AH80" i="4"/>
  <c r="AH81" i="4"/>
  <c r="AH82" i="4"/>
  <c r="AH83" i="4"/>
  <c r="AH84" i="4"/>
  <c r="AH85" i="4"/>
  <c r="AH86" i="4"/>
  <c r="AH87" i="4"/>
  <c r="AH88" i="4"/>
  <c r="AH89" i="4"/>
  <c r="AH90" i="4"/>
  <c r="AH91" i="4"/>
  <c r="AH92" i="4"/>
  <c r="AH93" i="4"/>
  <c r="AH94" i="4"/>
  <c r="AH95" i="4"/>
  <c r="AH96" i="4"/>
  <c r="AH97" i="4"/>
  <c r="AH98" i="4"/>
  <c r="AH99" i="4"/>
  <c r="AH100" i="4"/>
  <c r="AH101" i="4"/>
  <c r="AH102" i="4"/>
  <c r="AH103" i="4"/>
  <c r="AH104" i="4"/>
  <c r="AH105" i="4"/>
  <c r="AH106" i="4"/>
  <c r="AH107" i="4"/>
  <c r="AH108" i="4"/>
  <c r="AH109" i="4"/>
  <c r="AH110" i="4"/>
  <c r="AH111" i="4"/>
  <c r="AH112" i="4"/>
  <c r="AH113" i="4"/>
  <c r="AH114" i="4"/>
  <c r="AH115" i="4"/>
  <c r="AH116" i="4"/>
  <c r="AH117" i="4"/>
  <c r="AH118" i="4"/>
  <c r="AH119" i="4"/>
  <c r="AH120" i="4"/>
  <c r="AH121" i="4"/>
  <c r="AH122" i="4"/>
  <c r="AH123" i="4"/>
  <c r="AH124" i="4"/>
  <c r="AH125" i="4"/>
  <c r="AH126" i="4"/>
  <c r="AH127" i="4"/>
  <c r="AH128" i="4"/>
  <c r="AH129" i="4"/>
  <c r="AH130" i="4"/>
  <c r="AH131" i="4"/>
  <c r="AH132" i="4"/>
  <c r="AH133" i="4"/>
  <c r="AH134" i="4"/>
  <c r="AH135" i="4"/>
  <c r="AH136" i="4"/>
  <c r="AH137" i="4"/>
  <c r="AH138" i="4"/>
  <c r="AH139" i="4"/>
  <c r="AH140" i="4"/>
  <c r="AH141" i="4"/>
  <c r="AH142" i="4"/>
  <c r="AH143" i="4"/>
  <c r="AH144" i="4"/>
  <c r="AH145" i="4"/>
  <c r="AH146" i="4"/>
  <c r="AH147" i="4"/>
  <c r="AH148" i="4"/>
  <c r="AH149" i="4"/>
  <c r="AH150" i="4"/>
  <c r="AH151" i="4"/>
  <c r="AH152" i="4"/>
  <c r="AH153" i="4"/>
  <c r="AH154" i="4"/>
  <c r="AH155" i="4"/>
  <c r="AH156" i="4"/>
  <c r="AH157" i="4"/>
  <c r="AH158" i="4"/>
  <c r="AH159" i="4"/>
  <c r="AH160" i="4"/>
  <c r="AH161" i="4"/>
  <c r="AH162" i="4"/>
  <c r="AH163" i="4"/>
  <c r="AH164" i="4"/>
  <c r="AH165" i="4"/>
  <c r="AH166" i="4"/>
  <c r="AH167" i="4"/>
  <c r="AH168" i="4"/>
  <c r="AH169" i="4"/>
  <c r="AH170" i="4"/>
  <c r="AH171" i="4"/>
  <c r="AH172" i="4"/>
  <c r="AH173" i="4"/>
  <c r="AH174" i="4"/>
  <c r="AH175" i="4"/>
  <c r="AH176" i="4"/>
  <c r="AH177" i="4"/>
  <c r="AH178" i="4"/>
  <c r="AH179" i="4"/>
  <c r="AH180" i="4"/>
  <c r="AH181" i="4"/>
  <c r="AH182" i="4"/>
  <c r="AH183" i="4"/>
  <c r="AH184" i="4"/>
  <c r="AH185" i="4"/>
  <c r="AH186" i="4"/>
  <c r="AH187" i="4"/>
  <c r="AH188" i="4"/>
  <c r="AH189" i="4"/>
  <c r="AH190" i="4"/>
  <c r="AH191" i="4"/>
  <c r="AH192" i="4"/>
  <c r="AH193" i="4"/>
  <c r="AH194" i="4"/>
  <c r="AH195" i="4"/>
  <c r="AH196" i="4"/>
  <c r="AH197" i="4"/>
  <c r="AH198" i="4"/>
  <c r="AH199" i="4"/>
  <c r="AH200" i="4"/>
  <c r="C87" i="9"/>
  <c r="AD2" i="4"/>
  <c r="AD3" i="4"/>
  <c r="AD4" i="4"/>
  <c r="AD5" i="4"/>
  <c r="AD6" i="4"/>
  <c r="AD7" i="4"/>
  <c r="AD8" i="4"/>
  <c r="AD9" i="4"/>
  <c r="AD10" i="4"/>
  <c r="AD11" i="4"/>
  <c r="AD12" i="4"/>
  <c r="AD13" i="4"/>
  <c r="AD14" i="4"/>
  <c r="AD15" i="4"/>
  <c r="AD16" i="4"/>
  <c r="AD17" i="4"/>
  <c r="AD18" i="4"/>
  <c r="AD19" i="4"/>
  <c r="AD20" i="4"/>
  <c r="AD21" i="4"/>
  <c r="AD22" i="4"/>
  <c r="AD23" i="4"/>
  <c r="AD24" i="4"/>
  <c r="AD25" i="4"/>
  <c r="AD26" i="4"/>
  <c r="AD27" i="4"/>
  <c r="AD28" i="4"/>
  <c r="AD29" i="4"/>
  <c r="AD30" i="4"/>
  <c r="AD31" i="4"/>
  <c r="AD32" i="4"/>
  <c r="AD33" i="4"/>
  <c r="AD34" i="4"/>
  <c r="AD35" i="4"/>
  <c r="AD36" i="4"/>
  <c r="AD37" i="4"/>
  <c r="AD38" i="4"/>
  <c r="AD39" i="4"/>
  <c r="AD40" i="4"/>
  <c r="AD41" i="4"/>
  <c r="AD42" i="4"/>
  <c r="AD43" i="4"/>
  <c r="AD44" i="4"/>
  <c r="AD45" i="4"/>
  <c r="AD46" i="4"/>
  <c r="AD47" i="4"/>
  <c r="AD48" i="4"/>
  <c r="AD49" i="4"/>
  <c r="AD50" i="4"/>
  <c r="AD51" i="4"/>
  <c r="AD52" i="4"/>
  <c r="AD53" i="4"/>
  <c r="AD54" i="4"/>
  <c r="AD55" i="4"/>
  <c r="AD56" i="4"/>
  <c r="AD57" i="4"/>
  <c r="AD58" i="4"/>
  <c r="AD59" i="4"/>
  <c r="AD60" i="4"/>
  <c r="AD61" i="4"/>
  <c r="AD62" i="4"/>
  <c r="AD63" i="4"/>
  <c r="AD64" i="4"/>
  <c r="AD65" i="4"/>
  <c r="AD66" i="4"/>
  <c r="AD67" i="4"/>
  <c r="AD68" i="4"/>
  <c r="AD69" i="4"/>
  <c r="AD70" i="4"/>
  <c r="AD71" i="4"/>
  <c r="AD72" i="4"/>
  <c r="AD73" i="4"/>
  <c r="AD74" i="4"/>
  <c r="AD75" i="4"/>
  <c r="AD76" i="4"/>
  <c r="AD77" i="4"/>
  <c r="AD78" i="4"/>
  <c r="AD79" i="4"/>
  <c r="AD80" i="4"/>
  <c r="AD81" i="4"/>
  <c r="AD82" i="4"/>
  <c r="AD83" i="4"/>
  <c r="AD84" i="4"/>
  <c r="AD85" i="4"/>
  <c r="AD86" i="4"/>
  <c r="AD87" i="4"/>
  <c r="AD88" i="4"/>
  <c r="AD89" i="4"/>
  <c r="AD90" i="4"/>
  <c r="AD91" i="4"/>
  <c r="AD92" i="4"/>
  <c r="AD93" i="4"/>
  <c r="AD94" i="4"/>
  <c r="AD95" i="4"/>
  <c r="AD96" i="4"/>
  <c r="AD97" i="4"/>
  <c r="AD98" i="4"/>
  <c r="AD99" i="4"/>
  <c r="AD100" i="4"/>
  <c r="AD101" i="4"/>
  <c r="AD102" i="4"/>
  <c r="AD103" i="4"/>
  <c r="AD104" i="4"/>
  <c r="AD105" i="4"/>
  <c r="AD106" i="4"/>
  <c r="AD107" i="4"/>
  <c r="AD108" i="4"/>
  <c r="AD109" i="4"/>
  <c r="AD110" i="4"/>
  <c r="AD111" i="4"/>
  <c r="AD112" i="4"/>
  <c r="AD113" i="4"/>
  <c r="AD114" i="4"/>
  <c r="AD115" i="4"/>
  <c r="AD116" i="4"/>
  <c r="AD117" i="4"/>
  <c r="AD118" i="4"/>
  <c r="AD119" i="4"/>
  <c r="AD120" i="4"/>
  <c r="AD121" i="4"/>
  <c r="AD122" i="4"/>
  <c r="AD123" i="4"/>
  <c r="AD124" i="4"/>
  <c r="AD125" i="4"/>
  <c r="AD126" i="4"/>
  <c r="AD127" i="4"/>
  <c r="AD128" i="4"/>
  <c r="AD129" i="4"/>
  <c r="AD130" i="4"/>
  <c r="AD131" i="4"/>
  <c r="AD132" i="4"/>
  <c r="AD133" i="4"/>
  <c r="AD134" i="4"/>
  <c r="AD135" i="4"/>
  <c r="AD136" i="4"/>
  <c r="AD137" i="4"/>
  <c r="AD138" i="4"/>
  <c r="AD139" i="4"/>
  <c r="AD140" i="4"/>
  <c r="AD141" i="4"/>
  <c r="AD142" i="4"/>
  <c r="AD143" i="4"/>
  <c r="AD144" i="4"/>
  <c r="AD145" i="4"/>
  <c r="AD146" i="4"/>
  <c r="AD147" i="4"/>
  <c r="AD148" i="4"/>
  <c r="AD149" i="4"/>
  <c r="AD150" i="4"/>
  <c r="AD151" i="4"/>
  <c r="AD152" i="4"/>
  <c r="AD153" i="4"/>
  <c r="AD154" i="4"/>
  <c r="AD155" i="4"/>
  <c r="AD156" i="4"/>
  <c r="AD157" i="4"/>
  <c r="AD158" i="4"/>
  <c r="AD159" i="4"/>
  <c r="AD160" i="4"/>
  <c r="AD161" i="4"/>
  <c r="AD162" i="4"/>
  <c r="AD163" i="4"/>
  <c r="AD164" i="4"/>
  <c r="AD165" i="4"/>
  <c r="AD166" i="4"/>
  <c r="AD167" i="4"/>
  <c r="AD168" i="4"/>
  <c r="AD169" i="4"/>
  <c r="AD170" i="4"/>
  <c r="AD171" i="4"/>
  <c r="AD172" i="4"/>
  <c r="AD173" i="4"/>
  <c r="AD174" i="4"/>
  <c r="AD175" i="4"/>
  <c r="AD176" i="4"/>
  <c r="AD177" i="4"/>
  <c r="AD178" i="4"/>
  <c r="AD179" i="4"/>
  <c r="AD180" i="4"/>
  <c r="AD181" i="4"/>
  <c r="AD182" i="4"/>
  <c r="AD183" i="4"/>
  <c r="AD184" i="4"/>
  <c r="AD185" i="4"/>
  <c r="AD186" i="4"/>
  <c r="AD187" i="4"/>
  <c r="AD188" i="4"/>
  <c r="AD189" i="4"/>
  <c r="AD190" i="4"/>
  <c r="AD191" i="4"/>
  <c r="AD192" i="4"/>
  <c r="AD193" i="4"/>
  <c r="AD194" i="4"/>
  <c r="AD195" i="4"/>
  <c r="AD196" i="4"/>
  <c r="AD197" i="4"/>
  <c r="AD198" i="4"/>
  <c r="AD199" i="4"/>
  <c r="AD200" i="4"/>
  <c r="B88" i="9"/>
  <c r="AI2" i="4"/>
  <c r="AI3" i="4"/>
  <c r="AI4" i="4"/>
  <c r="AI5" i="4"/>
  <c r="AI6" i="4"/>
  <c r="AI7" i="4"/>
  <c r="AI8" i="4"/>
  <c r="AI9" i="4"/>
  <c r="AI10" i="4"/>
  <c r="AI11" i="4"/>
  <c r="AI12" i="4"/>
  <c r="AI13" i="4"/>
  <c r="AI14" i="4"/>
  <c r="AI15" i="4"/>
  <c r="AI16" i="4"/>
  <c r="AI17" i="4"/>
  <c r="AI18" i="4"/>
  <c r="AI19" i="4"/>
  <c r="AI20" i="4"/>
  <c r="AI21" i="4"/>
  <c r="AI22" i="4"/>
  <c r="AI23" i="4"/>
  <c r="AI24" i="4"/>
  <c r="AI25" i="4"/>
  <c r="AI26" i="4"/>
  <c r="AI27" i="4"/>
  <c r="AI28" i="4"/>
  <c r="AI29" i="4"/>
  <c r="AI30" i="4"/>
  <c r="AI31" i="4"/>
  <c r="AI32" i="4"/>
  <c r="AI33" i="4"/>
  <c r="AI34" i="4"/>
  <c r="AI35" i="4"/>
  <c r="AI36" i="4"/>
  <c r="AI37" i="4"/>
  <c r="AI38" i="4"/>
  <c r="AI39" i="4"/>
  <c r="AI40" i="4"/>
  <c r="AI41" i="4"/>
  <c r="AI42" i="4"/>
  <c r="AI43" i="4"/>
  <c r="AI44" i="4"/>
  <c r="AI45" i="4"/>
  <c r="AI46" i="4"/>
  <c r="AI47" i="4"/>
  <c r="AI48" i="4"/>
  <c r="AI49" i="4"/>
  <c r="AI50" i="4"/>
  <c r="AI51" i="4"/>
  <c r="AI52" i="4"/>
  <c r="AI53" i="4"/>
  <c r="AI54" i="4"/>
  <c r="AI55" i="4"/>
  <c r="AI56" i="4"/>
  <c r="AI57" i="4"/>
  <c r="AI58" i="4"/>
  <c r="AI59" i="4"/>
  <c r="AI60" i="4"/>
  <c r="AI61" i="4"/>
  <c r="AI62" i="4"/>
  <c r="AI63" i="4"/>
  <c r="AI64" i="4"/>
  <c r="AI65" i="4"/>
  <c r="AI66" i="4"/>
  <c r="AI67" i="4"/>
  <c r="AI68" i="4"/>
  <c r="AI69" i="4"/>
  <c r="AI70" i="4"/>
  <c r="AI71" i="4"/>
  <c r="AI72" i="4"/>
  <c r="AI73" i="4"/>
  <c r="AI74" i="4"/>
  <c r="AI75" i="4"/>
  <c r="AI76" i="4"/>
  <c r="AI77" i="4"/>
  <c r="AI78" i="4"/>
  <c r="AI79" i="4"/>
  <c r="AI80" i="4"/>
  <c r="AI81" i="4"/>
  <c r="AI82" i="4"/>
  <c r="AI83" i="4"/>
  <c r="AI84" i="4"/>
  <c r="AI85" i="4"/>
  <c r="AI86" i="4"/>
  <c r="AI87" i="4"/>
  <c r="AI88" i="4"/>
  <c r="AI89" i="4"/>
  <c r="AI90" i="4"/>
  <c r="AI91" i="4"/>
  <c r="AI92" i="4"/>
  <c r="AI93" i="4"/>
  <c r="AI94" i="4"/>
  <c r="AI95" i="4"/>
  <c r="AI96" i="4"/>
  <c r="AI97" i="4"/>
  <c r="AI98" i="4"/>
  <c r="AI99" i="4"/>
  <c r="AI100" i="4"/>
  <c r="AI101" i="4"/>
  <c r="AI102" i="4"/>
  <c r="AI103" i="4"/>
  <c r="AI104" i="4"/>
  <c r="AI105" i="4"/>
  <c r="AI106" i="4"/>
  <c r="AI107" i="4"/>
  <c r="AI108" i="4"/>
  <c r="AI109" i="4"/>
  <c r="AI110" i="4"/>
  <c r="AI111" i="4"/>
  <c r="AI112" i="4"/>
  <c r="AI113" i="4"/>
  <c r="AI114" i="4"/>
  <c r="AI115" i="4"/>
  <c r="AI116" i="4"/>
  <c r="AI117" i="4"/>
  <c r="AI118" i="4"/>
  <c r="AI119" i="4"/>
  <c r="AI120" i="4"/>
  <c r="AI121" i="4"/>
  <c r="AI122" i="4"/>
  <c r="AI123" i="4"/>
  <c r="AI124" i="4"/>
  <c r="AI125" i="4"/>
  <c r="AI126" i="4"/>
  <c r="AI127" i="4"/>
  <c r="AI128" i="4"/>
  <c r="AI129" i="4"/>
  <c r="AI130" i="4"/>
  <c r="AI131" i="4"/>
  <c r="AI132" i="4"/>
  <c r="AI133" i="4"/>
  <c r="AI134" i="4"/>
  <c r="AI135" i="4"/>
  <c r="AI136" i="4"/>
  <c r="AI137" i="4"/>
  <c r="AI138" i="4"/>
  <c r="AI139" i="4"/>
  <c r="AI140" i="4"/>
  <c r="AI141" i="4"/>
  <c r="AI142" i="4"/>
  <c r="AI143" i="4"/>
  <c r="AI144" i="4"/>
  <c r="AI145" i="4"/>
  <c r="AI146" i="4"/>
  <c r="AI147" i="4"/>
  <c r="AI148" i="4"/>
  <c r="AI149" i="4"/>
  <c r="AI150" i="4"/>
  <c r="AI151" i="4"/>
  <c r="AI152" i="4"/>
  <c r="AI153" i="4"/>
  <c r="AI154" i="4"/>
  <c r="AI155" i="4"/>
  <c r="AI156" i="4"/>
  <c r="AI157" i="4"/>
  <c r="AI158" i="4"/>
  <c r="AI159" i="4"/>
  <c r="AI160" i="4"/>
  <c r="AI161" i="4"/>
  <c r="AI162" i="4"/>
  <c r="AI163" i="4"/>
  <c r="AI164" i="4"/>
  <c r="AI165" i="4"/>
  <c r="AI166" i="4"/>
  <c r="AI167" i="4"/>
  <c r="AI168" i="4"/>
  <c r="AI169" i="4"/>
  <c r="AI170" i="4"/>
  <c r="AI171" i="4"/>
  <c r="AI172" i="4"/>
  <c r="AI173" i="4"/>
  <c r="AI174" i="4"/>
  <c r="AI175" i="4"/>
  <c r="AI176" i="4"/>
  <c r="AI177" i="4"/>
  <c r="AI178" i="4"/>
  <c r="AI179" i="4"/>
  <c r="AI180" i="4"/>
  <c r="AI181" i="4"/>
  <c r="AI182" i="4"/>
  <c r="AI183" i="4"/>
  <c r="AI184" i="4"/>
  <c r="AI185" i="4"/>
  <c r="AI186" i="4"/>
  <c r="AI187" i="4"/>
  <c r="AI188" i="4"/>
  <c r="AI189" i="4"/>
  <c r="AI190" i="4"/>
  <c r="AI191" i="4"/>
  <c r="AI192" i="4"/>
  <c r="AI193" i="4"/>
  <c r="AI194" i="4"/>
  <c r="AI195" i="4"/>
  <c r="AI196" i="4"/>
  <c r="AI197" i="4"/>
  <c r="AI198" i="4"/>
  <c r="AI199" i="4"/>
  <c r="AI200" i="4"/>
  <c r="C88" i="9"/>
  <c r="AE2" i="4"/>
  <c r="AE3" i="4"/>
  <c r="AE4" i="4"/>
  <c r="AE5" i="4"/>
  <c r="AE6" i="4"/>
  <c r="AE7" i="4"/>
  <c r="AE8" i="4"/>
  <c r="AE9" i="4"/>
  <c r="AE10" i="4"/>
  <c r="AE11" i="4"/>
  <c r="AE12" i="4"/>
  <c r="AE13" i="4"/>
  <c r="AE14" i="4"/>
  <c r="AE15" i="4"/>
  <c r="AE16" i="4"/>
  <c r="AE17" i="4"/>
  <c r="AE18" i="4"/>
  <c r="AE19" i="4"/>
  <c r="AE20" i="4"/>
  <c r="AE21" i="4"/>
  <c r="AE22" i="4"/>
  <c r="AE23" i="4"/>
  <c r="AE24" i="4"/>
  <c r="AE25" i="4"/>
  <c r="AE26" i="4"/>
  <c r="AE27" i="4"/>
  <c r="AE28" i="4"/>
  <c r="AE29" i="4"/>
  <c r="AE30" i="4"/>
  <c r="AE31" i="4"/>
  <c r="AE32" i="4"/>
  <c r="AE33" i="4"/>
  <c r="AE34" i="4"/>
  <c r="AE35" i="4"/>
  <c r="AE36" i="4"/>
  <c r="AE37" i="4"/>
  <c r="AE38" i="4"/>
  <c r="AE39" i="4"/>
  <c r="AE40" i="4"/>
  <c r="AE41" i="4"/>
  <c r="AE42" i="4"/>
  <c r="AE43" i="4"/>
  <c r="AE44" i="4"/>
  <c r="AE45" i="4"/>
  <c r="AE46" i="4"/>
  <c r="AE47" i="4"/>
  <c r="AE48" i="4"/>
  <c r="AE49" i="4"/>
  <c r="AE50" i="4"/>
  <c r="AE51" i="4"/>
  <c r="AE52" i="4"/>
  <c r="AE53" i="4"/>
  <c r="AE54" i="4"/>
  <c r="AE55" i="4"/>
  <c r="AE56" i="4"/>
  <c r="AE57" i="4"/>
  <c r="AE58" i="4"/>
  <c r="AE59" i="4"/>
  <c r="AE60" i="4"/>
  <c r="AE61" i="4"/>
  <c r="AE62" i="4"/>
  <c r="AE63" i="4"/>
  <c r="AE64" i="4"/>
  <c r="AE65" i="4"/>
  <c r="AE66" i="4"/>
  <c r="AE67" i="4"/>
  <c r="AE68" i="4"/>
  <c r="AE69" i="4"/>
  <c r="AE70" i="4"/>
  <c r="AE71" i="4"/>
  <c r="AE72" i="4"/>
  <c r="AE73" i="4"/>
  <c r="AE74" i="4"/>
  <c r="AE75" i="4"/>
  <c r="AE76" i="4"/>
  <c r="AE77" i="4"/>
  <c r="AE78" i="4"/>
  <c r="AE79" i="4"/>
  <c r="AE80" i="4"/>
  <c r="AE81" i="4"/>
  <c r="AE82" i="4"/>
  <c r="AE83" i="4"/>
  <c r="AE84" i="4"/>
  <c r="AE85" i="4"/>
  <c r="AE86" i="4"/>
  <c r="AE87" i="4"/>
  <c r="AE88" i="4"/>
  <c r="AE89" i="4"/>
  <c r="AE90" i="4"/>
  <c r="AE91" i="4"/>
  <c r="AE92" i="4"/>
  <c r="AE93" i="4"/>
  <c r="AE94" i="4"/>
  <c r="AE95" i="4"/>
  <c r="AE96" i="4"/>
  <c r="AE97" i="4"/>
  <c r="AE98" i="4"/>
  <c r="AE99" i="4"/>
  <c r="AE100" i="4"/>
  <c r="AE101" i="4"/>
  <c r="AE102" i="4"/>
  <c r="AE103" i="4"/>
  <c r="AE104" i="4"/>
  <c r="AE105" i="4"/>
  <c r="AE106" i="4"/>
  <c r="AE107" i="4"/>
  <c r="AE108" i="4"/>
  <c r="AE109" i="4"/>
  <c r="AE110" i="4"/>
  <c r="AE111" i="4"/>
  <c r="AE112" i="4"/>
  <c r="AE113" i="4"/>
  <c r="AE114" i="4"/>
  <c r="AE115" i="4"/>
  <c r="AE116" i="4"/>
  <c r="AE117" i="4"/>
  <c r="AE118" i="4"/>
  <c r="AE119" i="4"/>
  <c r="AE120" i="4"/>
  <c r="AE121" i="4"/>
  <c r="AE122" i="4"/>
  <c r="AE123" i="4"/>
  <c r="AE124" i="4"/>
  <c r="AE125" i="4"/>
  <c r="AE126" i="4"/>
  <c r="AE127" i="4"/>
  <c r="AE128" i="4"/>
  <c r="AE129" i="4"/>
  <c r="AE130" i="4"/>
  <c r="AE131" i="4"/>
  <c r="AE132" i="4"/>
  <c r="AE133" i="4"/>
  <c r="AE134" i="4"/>
  <c r="AE135" i="4"/>
  <c r="AE136" i="4"/>
  <c r="AE137" i="4"/>
  <c r="AE138" i="4"/>
  <c r="AE139" i="4"/>
  <c r="AE140" i="4"/>
  <c r="AE141" i="4"/>
  <c r="AE142" i="4"/>
  <c r="AE143" i="4"/>
  <c r="AE144" i="4"/>
  <c r="AE145" i="4"/>
  <c r="AE146" i="4"/>
  <c r="AE147" i="4"/>
  <c r="AE148" i="4"/>
  <c r="AE149" i="4"/>
  <c r="AE150" i="4"/>
  <c r="AE151" i="4"/>
  <c r="AE152" i="4"/>
  <c r="AE153" i="4"/>
  <c r="AE154" i="4"/>
  <c r="AE155" i="4"/>
  <c r="AE156" i="4"/>
  <c r="AE157" i="4"/>
  <c r="AE158" i="4"/>
  <c r="AE159" i="4"/>
  <c r="AE160" i="4"/>
  <c r="AE161" i="4"/>
  <c r="AE162" i="4"/>
  <c r="AE163" i="4"/>
  <c r="AE164" i="4"/>
  <c r="AE165" i="4"/>
  <c r="AE166" i="4"/>
  <c r="AE167" i="4"/>
  <c r="AE168" i="4"/>
  <c r="AE169" i="4"/>
  <c r="AE170" i="4"/>
  <c r="AE171" i="4"/>
  <c r="AE172" i="4"/>
  <c r="AE173" i="4"/>
  <c r="AE174" i="4"/>
  <c r="AE175" i="4"/>
  <c r="AE176" i="4"/>
  <c r="AE177" i="4"/>
  <c r="AE178" i="4"/>
  <c r="AE179" i="4"/>
  <c r="AE180" i="4"/>
  <c r="AE181" i="4"/>
  <c r="AE182" i="4"/>
  <c r="AE183" i="4"/>
  <c r="AE184" i="4"/>
  <c r="AE185" i="4"/>
  <c r="AE186" i="4"/>
  <c r="AE187" i="4"/>
  <c r="AE188" i="4"/>
  <c r="AE189" i="4"/>
  <c r="AE190" i="4"/>
  <c r="AE191" i="4"/>
  <c r="AE192" i="4"/>
  <c r="AE193" i="4"/>
  <c r="AE194" i="4"/>
  <c r="AE195" i="4"/>
  <c r="AE196" i="4"/>
  <c r="AE197" i="4"/>
  <c r="AE198" i="4"/>
  <c r="AE199" i="4"/>
  <c r="AE200" i="4"/>
  <c r="B89" i="9"/>
  <c r="AJ2" i="4"/>
  <c r="AJ3" i="4"/>
  <c r="AJ4" i="4"/>
  <c r="AJ5" i="4"/>
  <c r="AJ6" i="4"/>
  <c r="AJ7" i="4"/>
  <c r="AJ8" i="4"/>
  <c r="AJ9" i="4"/>
  <c r="AJ10" i="4"/>
  <c r="AJ11" i="4"/>
  <c r="AJ12" i="4"/>
  <c r="AJ13" i="4"/>
  <c r="AJ14" i="4"/>
  <c r="AJ15" i="4"/>
  <c r="AJ16" i="4"/>
  <c r="AJ17" i="4"/>
  <c r="AJ18" i="4"/>
  <c r="AJ19" i="4"/>
  <c r="AJ20" i="4"/>
  <c r="AJ21" i="4"/>
  <c r="AJ22" i="4"/>
  <c r="AJ23" i="4"/>
  <c r="AJ24" i="4"/>
  <c r="AJ25" i="4"/>
  <c r="AJ26" i="4"/>
  <c r="AJ27" i="4"/>
  <c r="AJ28" i="4"/>
  <c r="AJ29" i="4"/>
  <c r="AJ30" i="4"/>
  <c r="AJ31" i="4"/>
  <c r="AJ32" i="4"/>
  <c r="AJ33" i="4"/>
  <c r="AJ34" i="4"/>
  <c r="AJ35" i="4"/>
  <c r="AJ36" i="4"/>
  <c r="AJ37" i="4"/>
  <c r="AJ38" i="4"/>
  <c r="AJ39" i="4"/>
  <c r="AJ40" i="4"/>
  <c r="AJ41" i="4"/>
  <c r="AJ42" i="4"/>
  <c r="AJ43" i="4"/>
  <c r="AJ44" i="4"/>
  <c r="AJ45" i="4"/>
  <c r="AJ46" i="4"/>
  <c r="AJ47" i="4"/>
  <c r="AJ48" i="4"/>
  <c r="AJ49" i="4"/>
  <c r="AJ50" i="4"/>
  <c r="AJ51" i="4"/>
  <c r="AJ52" i="4"/>
  <c r="AJ53" i="4"/>
  <c r="AJ54" i="4"/>
  <c r="AJ55" i="4"/>
  <c r="AJ56" i="4"/>
  <c r="AJ57" i="4"/>
  <c r="AJ58" i="4"/>
  <c r="AJ59" i="4"/>
  <c r="AJ60" i="4"/>
  <c r="AJ61" i="4"/>
  <c r="AJ62" i="4"/>
  <c r="AJ63" i="4"/>
  <c r="AJ64" i="4"/>
  <c r="AJ65" i="4"/>
  <c r="AJ66" i="4"/>
  <c r="AJ67" i="4"/>
  <c r="AJ68" i="4"/>
  <c r="AJ69" i="4"/>
  <c r="AJ70" i="4"/>
  <c r="AJ71" i="4"/>
  <c r="AJ72" i="4"/>
  <c r="AJ73" i="4"/>
  <c r="AJ74" i="4"/>
  <c r="AJ75" i="4"/>
  <c r="AJ76" i="4"/>
  <c r="AJ77" i="4"/>
  <c r="AJ78" i="4"/>
  <c r="AJ79" i="4"/>
  <c r="AJ80" i="4"/>
  <c r="AJ81" i="4"/>
  <c r="AJ82" i="4"/>
  <c r="AJ83" i="4"/>
  <c r="AJ84" i="4"/>
  <c r="AJ85" i="4"/>
  <c r="AJ86" i="4"/>
  <c r="AJ87" i="4"/>
  <c r="AJ88" i="4"/>
  <c r="AJ89" i="4"/>
  <c r="AJ90" i="4"/>
  <c r="AJ91" i="4"/>
  <c r="AJ92" i="4"/>
  <c r="AJ93" i="4"/>
  <c r="AJ94" i="4"/>
  <c r="AJ95" i="4"/>
  <c r="AJ96" i="4"/>
  <c r="AJ97" i="4"/>
  <c r="AJ98" i="4"/>
  <c r="AJ99" i="4"/>
  <c r="AJ100" i="4"/>
  <c r="AJ101" i="4"/>
  <c r="AJ102" i="4"/>
  <c r="AJ103" i="4"/>
  <c r="AJ104" i="4"/>
  <c r="AJ105" i="4"/>
  <c r="AJ106" i="4"/>
  <c r="AJ107" i="4"/>
  <c r="AJ108" i="4"/>
  <c r="AJ109" i="4"/>
  <c r="AJ110" i="4"/>
  <c r="AJ111" i="4"/>
  <c r="AJ112" i="4"/>
  <c r="AJ113" i="4"/>
  <c r="AJ114" i="4"/>
  <c r="AJ115" i="4"/>
  <c r="AJ116" i="4"/>
  <c r="AJ117" i="4"/>
  <c r="AJ118" i="4"/>
  <c r="AJ119" i="4"/>
  <c r="AJ120" i="4"/>
  <c r="AJ121" i="4"/>
  <c r="AJ122" i="4"/>
  <c r="AJ123" i="4"/>
  <c r="AJ124" i="4"/>
  <c r="AJ125" i="4"/>
  <c r="AJ126" i="4"/>
  <c r="AJ127" i="4"/>
  <c r="AJ128" i="4"/>
  <c r="AJ129" i="4"/>
  <c r="AJ130" i="4"/>
  <c r="AJ131" i="4"/>
  <c r="AJ132" i="4"/>
  <c r="AJ133" i="4"/>
  <c r="AJ134" i="4"/>
  <c r="AJ135" i="4"/>
  <c r="AJ136" i="4"/>
  <c r="AJ137" i="4"/>
  <c r="AJ138" i="4"/>
  <c r="AJ139" i="4"/>
  <c r="AJ140" i="4"/>
  <c r="AJ141" i="4"/>
  <c r="AJ142" i="4"/>
  <c r="AJ143" i="4"/>
  <c r="AJ144" i="4"/>
  <c r="AJ145" i="4"/>
  <c r="AJ146" i="4"/>
  <c r="AJ147" i="4"/>
  <c r="AJ148" i="4"/>
  <c r="AJ149" i="4"/>
  <c r="AJ150" i="4"/>
  <c r="AJ151" i="4"/>
  <c r="AJ152" i="4"/>
  <c r="AJ153" i="4"/>
  <c r="AJ154" i="4"/>
  <c r="AJ155" i="4"/>
  <c r="AJ156" i="4"/>
  <c r="AJ157" i="4"/>
  <c r="AJ158" i="4"/>
  <c r="AJ159" i="4"/>
  <c r="AJ160" i="4"/>
  <c r="AJ161" i="4"/>
  <c r="AJ162" i="4"/>
  <c r="AJ163" i="4"/>
  <c r="AJ164" i="4"/>
  <c r="AJ165" i="4"/>
  <c r="AJ166" i="4"/>
  <c r="AJ167" i="4"/>
  <c r="AJ168" i="4"/>
  <c r="AJ169" i="4"/>
  <c r="AJ170" i="4"/>
  <c r="AJ171" i="4"/>
  <c r="AJ172" i="4"/>
  <c r="AJ173" i="4"/>
  <c r="AJ174" i="4"/>
  <c r="AJ175" i="4"/>
  <c r="AJ176" i="4"/>
  <c r="AJ177" i="4"/>
  <c r="AJ178" i="4"/>
  <c r="AJ179" i="4"/>
  <c r="AJ180" i="4"/>
  <c r="AJ181" i="4"/>
  <c r="AJ182" i="4"/>
  <c r="AJ183" i="4"/>
  <c r="AJ184" i="4"/>
  <c r="AJ185" i="4"/>
  <c r="AJ186" i="4"/>
  <c r="AJ187" i="4"/>
  <c r="AJ188" i="4"/>
  <c r="AJ189" i="4"/>
  <c r="AJ190" i="4"/>
  <c r="AJ191" i="4"/>
  <c r="AJ192" i="4"/>
  <c r="AJ193" i="4"/>
  <c r="AJ194" i="4"/>
  <c r="AJ195" i="4"/>
  <c r="AJ196" i="4"/>
  <c r="AJ197" i="4"/>
  <c r="AJ198" i="4"/>
  <c r="AJ199" i="4"/>
  <c r="AJ200" i="4"/>
  <c r="C89" i="9"/>
  <c r="AK2" i="4"/>
  <c r="AK3" i="4"/>
  <c r="AK4" i="4"/>
  <c r="AK5" i="4"/>
  <c r="AK6" i="4"/>
  <c r="AK7" i="4"/>
  <c r="AK8" i="4"/>
  <c r="AK9" i="4"/>
  <c r="AK10" i="4"/>
  <c r="AK11" i="4"/>
  <c r="AK12" i="4"/>
  <c r="AK13" i="4"/>
  <c r="AK14" i="4"/>
  <c r="AK15" i="4"/>
  <c r="AK16" i="4"/>
  <c r="AK17" i="4"/>
  <c r="AK18" i="4"/>
  <c r="AK19" i="4"/>
  <c r="AK20" i="4"/>
  <c r="AK21" i="4"/>
  <c r="AK22" i="4"/>
  <c r="AK23" i="4"/>
  <c r="AK24" i="4"/>
  <c r="AK25" i="4"/>
  <c r="AK26" i="4"/>
  <c r="AK27" i="4"/>
  <c r="AK28" i="4"/>
  <c r="AK29" i="4"/>
  <c r="AK30" i="4"/>
  <c r="AK31" i="4"/>
  <c r="AK32" i="4"/>
  <c r="AK33" i="4"/>
  <c r="AK34" i="4"/>
  <c r="AK35" i="4"/>
  <c r="AK36" i="4"/>
  <c r="AK37" i="4"/>
  <c r="AK38" i="4"/>
  <c r="AK39" i="4"/>
  <c r="AK40" i="4"/>
  <c r="AK41" i="4"/>
  <c r="AK42" i="4"/>
  <c r="AK43" i="4"/>
  <c r="AK44" i="4"/>
  <c r="AK45" i="4"/>
  <c r="AK46" i="4"/>
  <c r="AK47" i="4"/>
  <c r="AK48" i="4"/>
  <c r="AK49" i="4"/>
  <c r="AK50" i="4"/>
  <c r="AK51" i="4"/>
  <c r="AK52" i="4"/>
  <c r="AK53" i="4"/>
  <c r="AK54" i="4"/>
  <c r="AK55" i="4"/>
  <c r="AK56" i="4"/>
  <c r="AK57" i="4"/>
  <c r="AK58" i="4"/>
  <c r="AK59" i="4"/>
  <c r="AK60" i="4"/>
  <c r="AK61" i="4"/>
  <c r="AK62" i="4"/>
  <c r="AK63" i="4"/>
  <c r="AK64" i="4"/>
  <c r="AK65" i="4"/>
  <c r="AK66" i="4"/>
  <c r="AK67" i="4"/>
  <c r="AK68" i="4"/>
  <c r="AK69" i="4"/>
  <c r="AK70" i="4"/>
  <c r="AK71" i="4"/>
  <c r="AK72" i="4"/>
  <c r="AK73" i="4"/>
  <c r="AK74" i="4"/>
  <c r="AK75" i="4"/>
  <c r="AK76" i="4"/>
  <c r="AK77" i="4"/>
  <c r="AK78" i="4"/>
  <c r="AK79" i="4"/>
  <c r="AK80" i="4"/>
  <c r="AK81" i="4"/>
  <c r="AK82" i="4"/>
  <c r="AK83" i="4"/>
  <c r="AK84" i="4"/>
  <c r="AK85" i="4"/>
  <c r="AK86" i="4"/>
  <c r="AK87" i="4"/>
  <c r="AK88" i="4"/>
  <c r="AK89" i="4"/>
  <c r="AK90" i="4"/>
  <c r="AK91" i="4"/>
  <c r="AK92" i="4"/>
  <c r="AK93" i="4"/>
  <c r="AK94" i="4"/>
  <c r="AK95" i="4"/>
  <c r="AK96" i="4"/>
  <c r="AK97" i="4"/>
  <c r="AK98" i="4"/>
  <c r="AK99" i="4"/>
  <c r="AK100" i="4"/>
  <c r="AK101" i="4"/>
  <c r="AK102" i="4"/>
  <c r="AK103" i="4"/>
  <c r="AK104" i="4"/>
  <c r="AK105" i="4"/>
  <c r="AK106" i="4"/>
  <c r="AK107" i="4"/>
  <c r="AK108" i="4"/>
  <c r="AK109" i="4"/>
  <c r="AK110" i="4"/>
  <c r="AK111" i="4"/>
  <c r="AK112" i="4"/>
  <c r="AK113" i="4"/>
  <c r="AK114" i="4"/>
  <c r="AK115" i="4"/>
  <c r="AK116" i="4"/>
  <c r="AK117" i="4"/>
  <c r="AK118" i="4"/>
  <c r="AK119" i="4"/>
  <c r="AK120" i="4"/>
  <c r="AK121" i="4"/>
  <c r="AK122" i="4"/>
  <c r="AK123" i="4"/>
  <c r="AK124" i="4"/>
  <c r="AK125" i="4"/>
  <c r="AK126" i="4"/>
  <c r="AK127" i="4"/>
  <c r="AK128" i="4"/>
  <c r="AK129" i="4"/>
  <c r="AK130" i="4"/>
  <c r="AK131" i="4"/>
  <c r="AK132" i="4"/>
  <c r="AK133" i="4"/>
  <c r="AK134" i="4"/>
  <c r="AK135" i="4"/>
  <c r="AK136" i="4"/>
  <c r="AK137" i="4"/>
  <c r="AK138" i="4"/>
  <c r="AK139" i="4"/>
  <c r="AK140" i="4"/>
  <c r="AK141" i="4"/>
  <c r="AK142" i="4"/>
  <c r="AK143" i="4"/>
  <c r="AK144" i="4"/>
  <c r="AK145" i="4"/>
  <c r="AK146" i="4"/>
  <c r="AK147" i="4"/>
  <c r="AK148" i="4"/>
  <c r="AK149" i="4"/>
  <c r="AK150" i="4"/>
  <c r="AK151" i="4"/>
  <c r="AK152" i="4"/>
  <c r="AK153" i="4"/>
  <c r="AK154" i="4"/>
  <c r="AK155" i="4"/>
  <c r="AK156" i="4"/>
  <c r="AK157" i="4"/>
  <c r="AK158" i="4"/>
  <c r="AK159" i="4"/>
  <c r="AK160" i="4"/>
  <c r="AK161" i="4"/>
  <c r="AK162" i="4"/>
  <c r="AK163" i="4"/>
  <c r="AK164" i="4"/>
  <c r="AK165" i="4"/>
  <c r="AK166" i="4"/>
  <c r="AK167" i="4"/>
  <c r="AK168" i="4"/>
  <c r="AK169" i="4"/>
  <c r="AK170" i="4"/>
  <c r="AK171" i="4"/>
  <c r="AK172" i="4"/>
  <c r="AK173" i="4"/>
  <c r="AK174" i="4"/>
  <c r="AK175" i="4"/>
  <c r="AK176" i="4"/>
  <c r="AK177" i="4"/>
  <c r="AK178" i="4"/>
  <c r="AK179" i="4"/>
  <c r="AK180" i="4"/>
  <c r="AK181" i="4"/>
  <c r="AK182" i="4"/>
  <c r="AK183" i="4"/>
  <c r="AK184" i="4"/>
  <c r="AK185" i="4"/>
  <c r="AK186" i="4"/>
  <c r="AK187" i="4"/>
  <c r="AK188" i="4"/>
  <c r="AK189" i="4"/>
  <c r="AK190" i="4"/>
  <c r="AK191" i="4"/>
  <c r="AK192" i="4"/>
  <c r="AK193" i="4"/>
  <c r="AK194" i="4"/>
  <c r="AK195" i="4"/>
  <c r="AK196" i="4"/>
  <c r="AK197" i="4"/>
  <c r="AK198" i="4"/>
  <c r="AK199" i="4"/>
  <c r="AK200" i="4"/>
  <c r="B91" i="9"/>
  <c r="AR2" i="4"/>
  <c r="AR3" i="4"/>
  <c r="AR4" i="4"/>
  <c r="AR5" i="4"/>
  <c r="AR6" i="4"/>
  <c r="AR7" i="4"/>
  <c r="AR8" i="4"/>
  <c r="AR9" i="4"/>
  <c r="AR10" i="4"/>
  <c r="AR11" i="4"/>
  <c r="AR12" i="4"/>
  <c r="AR13" i="4"/>
  <c r="AR14" i="4"/>
  <c r="AR15" i="4"/>
  <c r="AR16" i="4"/>
  <c r="AR17" i="4"/>
  <c r="AR18" i="4"/>
  <c r="AR19" i="4"/>
  <c r="AR20" i="4"/>
  <c r="AR21" i="4"/>
  <c r="AR22" i="4"/>
  <c r="AR23" i="4"/>
  <c r="AR24" i="4"/>
  <c r="AR25" i="4"/>
  <c r="AR26" i="4"/>
  <c r="AR27" i="4"/>
  <c r="AR28" i="4"/>
  <c r="AR29" i="4"/>
  <c r="AR30" i="4"/>
  <c r="AR31" i="4"/>
  <c r="AR32" i="4"/>
  <c r="AR33" i="4"/>
  <c r="AR34" i="4"/>
  <c r="AR35" i="4"/>
  <c r="AR36" i="4"/>
  <c r="AR37" i="4"/>
  <c r="AR38" i="4"/>
  <c r="AR39" i="4"/>
  <c r="AR40" i="4"/>
  <c r="AR41" i="4"/>
  <c r="AR42" i="4"/>
  <c r="AR43" i="4"/>
  <c r="AR44" i="4"/>
  <c r="AR45" i="4"/>
  <c r="AR46" i="4"/>
  <c r="AR47" i="4"/>
  <c r="AR48" i="4"/>
  <c r="AR49" i="4"/>
  <c r="AR50" i="4"/>
  <c r="AR51" i="4"/>
  <c r="AR52" i="4"/>
  <c r="AR53" i="4"/>
  <c r="AR54" i="4"/>
  <c r="AR55" i="4"/>
  <c r="AR56" i="4"/>
  <c r="AR57" i="4"/>
  <c r="AR58" i="4"/>
  <c r="AR59" i="4"/>
  <c r="AR60" i="4"/>
  <c r="AR61" i="4"/>
  <c r="AR62" i="4"/>
  <c r="AR63" i="4"/>
  <c r="AR64" i="4"/>
  <c r="AR65" i="4"/>
  <c r="AR66" i="4"/>
  <c r="AR67" i="4"/>
  <c r="AR68" i="4"/>
  <c r="AR69" i="4"/>
  <c r="AR70" i="4"/>
  <c r="AR71" i="4"/>
  <c r="AR72" i="4"/>
  <c r="AR73" i="4"/>
  <c r="AR74" i="4"/>
  <c r="AR75" i="4"/>
  <c r="AR76" i="4"/>
  <c r="AR77" i="4"/>
  <c r="AR78" i="4"/>
  <c r="AR79" i="4"/>
  <c r="AR80" i="4"/>
  <c r="AR81" i="4"/>
  <c r="AR82" i="4"/>
  <c r="AR83" i="4"/>
  <c r="AR84" i="4"/>
  <c r="AR85" i="4"/>
  <c r="AR86" i="4"/>
  <c r="AR87" i="4"/>
  <c r="AR88" i="4"/>
  <c r="AR89" i="4"/>
  <c r="AR90" i="4"/>
  <c r="AR91" i="4"/>
  <c r="AR92" i="4"/>
  <c r="AR93" i="4"/>
  <c r="AR94" i="4"/>
  <c r="AR95" i="4"/>
  <c r="AR96" i="4"/>
  <c r="AR97" i="4"/>
  <c r="AR98" i="4"/>
  <c r="AR99" i="4"/>
  <c r="AR100" i="4"/>
  <c r="AR101" i="4"/>
  <c r="AR102" i="4"/>
  <c r="AR103" i="4"/>
  <c r="AR104" i="4"/>
  <c r="AR105" i="4"/>
  <c r="AR106" i="4"/>
  <c r="AR107" i="4"/>
  <c r="AR108" i="4"/>
  <c r="AR109" i="4"/>
  <c r="AR110" i="4"/>
  <c r="AR111" i="4"/>
  <c r="AR112" i="4"/>
  <c r="AR113" i="4"/>
  <c r="AR114" i="4"/>
  <c r="AR115" i="4"/>
  <c r="AR116" i="4"/>
  <c r="AR117" i="4"/>
  <c r="AR118" i="4"/>
  <c r="AR119" i="4"/>
  <c r="AR120" i="4"/>
  <c r="AR121" i="4"/>
  <c r="AR122" i="4"/>
  <c r="AR123" i="4"/>
  <c r="AR124" i="4"/>
  <c r="AR125" i="4"/>
  <c r="AR126" i="4"/>
  <c r="AR127" i="4"/>
  <c r="AR128" i="4"/>
  <c r="AR129" i="4"/>
  <c r="AR130" i="4"/>
  <c r="AR131" i="4"/>
  <c r="AR132" i="4"/>
  <c r="AR133" i="4"/>
  <c r="AR134" i="4"/>
  <c r="AR135" i="4"/>
  <c r="AR136" i="4"/>
  <c r="AR137" i="4"/>
  <c r="AR138" i="4"/>
  <c r="AR139" i="4"/>
  <c r="AR140" i="4"/>
  <c r="AR141" i="4"/>
  <c r="AR142" i="4"/>
  <c r="AR143" i="4"/>
  <c r="AR144" i="4"/>
  <c r="AR145" i="4"/>
  <c r="AR146" i="4"/>
  <c r="AR147" i="4"/>
  <c r="AR148" i="4"/>
  <c r="AR149" i="4"/>
  <c r="AR150" i="4"/>
  <c r="AR151" i="4"/>
  <c r="AR152" i="4"/>
  <c r="AR153" i="4"/>
  <c r="AR154" i="4"/>
  <c r="AR155" i="4"/>
  <c r="AR156" i="4"/>
  <c r="AR157" i="4"/>
  <c r="AR158" i="4"/>
  <c r="AR159" i="4"/>
  <c r="AR160" i="4"/>
  <c r="AR161" i="4"/>
  <c r="AR162" i="4"/>
  <c r="AR163" i="4"/>
  <c r="AR164" i="4"/>
  <c r="AR165" i="4"/>
  <c r="AR166" i="4"/>
  <c r="AR167" i="4"/>
  <c r="AR168" i="4"/>
  <c r="AR169" i="4"/>
  <c r="AR170" i="4"/>
  <c r="AR171" i="4"/>
  <c r="AR172" i="4"/>
  <c r="AR173" i="4"/>
  <c r="AR174" i="4"/>
  <c r="AR175" i="4"/>
  <c r="AR176" i="4"/>
  <c r="AR177" i="4"/>
  <c r="AR178" i="4"/>
  <c r="AR179" i="4"/>
  <c r="AR180" i="4"/>
  <c r="AR181" i="4"/>
  <c r="AR182" i="4"/>
  <c r="AR183" i="4"/>
  <c r="AR184" i="4"/>
  <c r="AR185" i="4"/>
  <c r="AR186" i="4"/>
  <c r="AR187" i="4"/>
  <c r="AR188" i="4"/>
  <c r="AR189" i="4"/>
  <c r="AR190" i="4"/>
  <c r="AR191" i="4"/>
  <c r="AR192" i="4"/>
  <c r="AR193" i="4"/>
  <c r="AR194" i="4"/>
  <c r="AR195" i="4"/>
  <c r="AR196" i="4"/>
  <c r="AR197" i="4"/>
  <c r="AR198" i="4"/>
  <c r="AR199" i="4"/>
  <c r="AR200" i="4"/>
  <c r="C91" i="9"/>
  <c r="AL2" i="4"/>
  <c r="AL3" i="4"/>
  <c r="AL4" i="4"/>
  <c r="AL5" i="4"/>
  <c r="AL6" i="4"/>
  <c r="AL7" i="4"/>
  <c r="AL8" i="4"/>
  <c r="AL9" i="4"/>
  <c r="AL10" i="4"/>
  <c r="AL11" i="4"/>
  <c r="AL12" i="4"/>
  <c r="AL13" i="4"/>
  <c r="AL14" i="4"/>
  <c r="AL15" i="4"/>
  <c r="AL16" i="4"/>
  <c r="AL17" i="4"/>
  <c r="AL18" i="4"/>
  <c r="AL19" i="4"/>
  <c r="AL20" i="4"/>
  <c r="AL21" i="4"/>
  <c r="AL22" i="4"/>
  <c r="AL23" i="4"/>
  <c r="AL24" i="4"/>
  <c r="AL25" i="4"/>
  <c r="AL26" i="4"/>
  <c r="AL27" i="4"/>
  <c r="AL28" i="4"/>
  <c r="AL29" i="4"/>
  <c r="AL30" i="4"/>
  <c r="AL31" i="4"/>
  <c r="AL32" i="4"/>
  <c r="AL33" i="4"/>
  <c r="AL34" i="4"/>
  <c r="AL35" i="4"/>
  <c r="AL36" i="4"/>
  <c r="AL37" i="4"/>
  <c r="AL38" i="4"/>
  <c r="AL39" i="4"/>
  <c r="AL40" i="4"/>
  <c r="AL41" i="4"/>
  <c r="AL42" i="4"/>
  <c r="AL43" i="4"/>
  <c r="AL44" i="4"/>
  <c r="AL45" i="4"/>
  <c r="AL46" i="4"/>
  <c r="AL47" i="4"/>
  <c r="AL48" i="4"/>
  <c r="AL49" i="4"/>
  <c r="AL50" i="4"/>
  <c r="AL51" i="4"/>
  <c r="AL52" i="4"/>
  <c r="AL53" i="4"/>
  <c r="AL54" i="4"/>
  <c r="AL55" i="4"/>
  <c r="AL56" i="4"/>
  <c r="AL57" i="4"/>
  <c r="AL58" i="4"/>
  <c r="AL59" i="4"/>
  <c r="AL60" i="4"/>
  <c r="AL61" i="4"/>
  <c r="AL62" i="4"/>
  <c r="AL63" i="4"/>
  <c r="AL64" i="4"/>
  <c r="AL65" i="4"/>
  <c r="AL66" i="4"/>
  <c r="AL67" i="4"/>
  <c r="AL68" i="4"/>
  <c r="AL69" i="4"/>
  <c r="AL70" i="4"/>
  <c r="AL71" i="4"/>
  <c r="AL72" i="4"/>
  <c r="AL73" i="4"/>
  <c r="AL74" i="4"/>
  <c r="AL75" i="4"/>
  <c r="AL76" i="4"/>
  <c r="AL77" i="4"/>
  <c r="AL78" i="4"/>
  <c r="AL79" i="4"/>
  <c r="AL80" i="4"/>
  <c r="AL81" i="4"/>
  <c r="AL82" i="4"/>
  <c r="AL83" i="4"/>
  <c r="AL84" i="4"/>
  <c r="AL85" i="4"/>
  <c r="AL86" i="4"/>
  <c r="AL87" i="4"/>
  <c r="AL88" i="4"/>
  <c r="AL89" i="4"/>
  <c r="AL90" i="4"/>
  <c r="AL91" i="4"/>
  <c r="AL92" i="4"/>
  <c r="AL93" i="4"/>
  <c r="AL94" i="4"/>
  <c r="AL95" i="4"/>
  <c r="AL96" i="4"/>
  <c r="AL97" i="4"/>
  <c r="AL98" i="4"/>
  <c r="AL99" i="4"/>
  <c r="AL100" i="4"/>
  <c r="AL101" i="4"/>
  <c r="AL102" i="4"/>
  <c r="AL103" i="4"/>
  <c r="AL104" i="4"/>
  <c r="AL105" i="4"/>
  <c r="AL106" i="4"/>
  <c r="AL107" i="4"/>
  <c r="AL108" i="4"/>
  <c r="AL109" i="4"/>
  <c r="AL110" i="4"/>
  <c r="AL111" i="4"/>
  <c r="AL112" i="4"/>
  <c r="AL113" i="4"/>
  <c r="AL114" i="4"/>
  <c r="AL115" i="4"/>
  <c r="AL116" i="4"/>
  <c r="AL117" i="4"/>
  <c r="AL118" i="4"/>
  <c r="AL119" i="4"/>
  <c r="AL120" i="4"/>
  <c r="AL121" i="4"/>
  <c r="AL122" i="4"/>
  <c r="AL123" i="4"/>
  <c r="AL124" i="4"/>
  <c r="AL125" i="4"/>
  <c r="AL126" i="4"/>
  <c r="AL127" i="4"/>
  <c r="AL128" i="4"/>
  <c r="AL129" i="4"/>
  <c r="AL130" i="4"/>
  <c r="AL131" i="4"/>
  <c r="AL132" i="4"/>
  <c r="AL133" i="4"/>
  <c r="AL134" i="4"/>
  <c r="AL135" i="4"/>
  <c r="AL136" i="4"/>
  <c r="AL137" i="4"/>
  <c r="AL138" i="4"/>
  <c r="AL139" i="4"/>
  <c r="AL140" i="4"/>
  <c r="AL141" i="4"/>
  <c r="AL142" i="4"/>
  <c r="AL143" i="4"/>
  <c r="AL144" i="4"/>
  <c r="AL145" i="4"/>
  <c r="AL146" i="4"/>
  <c r="AL147" i="4"/>
  <c r="AL148" i="4"/>
  <c r="AL149" i="4"/>
  <c r="AL150" i="4"/>
  <c r="AL151" i="4"/>
  <c r="AL152" i="4"/>
  <c r="AL153" i="4"/>
  <c r="AL154" i="4"/>
  <c r="AL155" i="4"/>
  <c r="AL156" i="4"/>
  <c r="AL157" i="4"/>
  <c r="AL158" i="4"/>
  <c r="AL159" i="4"/>
  <c r="AL160" i="4"/>
  <c r="AL161" i="4"/>
  <c r="AL162" i="4"/>
  <c r="AL163" i="4"/>
  <c r="AL164" i="4"/>
  <c r="AL165" i="4"/>
  <c r="AL166" i="4"/>
  <c r="AL167" i="4"/>
  <c r="AL168" i="4"/>
  <c r="AL169" i="4"/>
  <c r="AL170" i="4"/>
  <c r="AL171" i="4"/>
  <c r="AL172" i="4"/>
  <c r="AL173" i="4"/>
  <c r="AL174" i="4"/>
  <c r="AL175" i="4"/>
  <c r="AL176" i="4"/>
  <c r="AL177" i="4"/>
  <c r="AL178" i="4"/>
  <c r="AL179" i="4"/>
  <c r="AL180" i="4"/>
  <c r="AL181" i="4"/>
  <c r="AL182" i="4"/>
  <c r="AL183" i="4"/>
  <c r="AL184" i="4"/>
  <c r="AL185" i="4"/>
  <c r="AL186" i="4"/>
  <c r="AL187" i="4"/>
  <c r="AL188" i="4"/>
  <c r="AL189" i="4"/>
  <c r="AL190" i="4"/>
  <c r="AL191" i="4"/>
  <c r="AL192" i="4"/>
  <c r="AL193" i="4"/>
  <c r="AL194" i="4"/>
  <c r="AL195" i="4"/>
  <c r="AL196" i="4"/>
  <c r="AL197" i="4"/>
  <c r="AL198" i="4"/>
  <c r="AL199" i="4"/>
  <c r="AL200" i="4"/>
  <c r="B92" i="9"/>
  <c r="AS2" i="4"/>
  <c r="AS3" i="4"/>
  <c r="AS4" i="4"/>
  <c r="AS5" i="4"/>
  <c r="AS6" i="4"/>
  <c r="AS7" i="4"/>
  <c r="AS8" i="4"/>
  <c r="AS9" i="4"/>
  <c r="AS10" i="4"/>
  <c r="AS11" i="4"/>
  <c r="AS12" i="4"/>
  <c r="AS13" i="4"/>
  <c r="AS14" i="4"/>
  <c r="AS15" i="4"/>
  <c r="AS16" i="4"/>
  <c r="AS17" i="4"/>
  <c r="AS18" i="4"/>
  <c r="AS19" i="4"/>
  <c r="AS20" i="4"/>
  <c r="AS21" i="4"/>
  <c r="AS22" i="4"/>
  <c r="AS23" i="4"/>
  <c r="AS24" i="4"/>
  <c r="AS25" i="4"/>
  <c r="AS26" i="4"/>
  <c r="AS27" i="4"/>
  <c r="AS28" i="4"/>
  <c r="AS29" i="4"/>
  <c r="AS30" i="4"/>
  <c r="AS31" i="4"/>
  <c r="AS32" i="4"/>
  <c r="AS33" i="4"/>
  <c r="AS34" i="4"/>
  <c r="AS35" i="4"/>
  <c r="AS36" i="4"/>
  <c r="AS37" i="4"/>
  <c r="AS38" i="4"/>
  <c r="AS39" i="4"/>
  <c r="AS40" i="4"/>
  <c r="AS41" i="4"/>
  <c r="AS42" i="4"/>
  <c r="AS43" i="4"/>
  <c r="AS44" i="4"/>
  <c r="AS45" i="4"/>
  <c r="AS46" i="4"/>
  <c r="AS47" i="4"/>
  <c r="AS48" i="4"/>
  <c r="AS49" i="4"/>
  <c r="AS50" i="4"/>
  <c r="AS51" i="4"/>
  <c r="AS52" i="4"/>
  <c r="AS53" i="4"/>
  <c r="AS54" i="4"/>
  <c r="AS55" i="4"/>
  <c r="AS56" i="4"/>
  <c r="AS57" i="4"/>
  <c r="AS58" i="4"/>
  <c r="AS59" i="4"/>
  <c r="AS60" i="4"/>
  <c r="AS61" i="4"/>
  <c r="AS62" i="4"/>
  <c r="AS63" i="4"/>
  <c r="AS64" i="4"/>
  <c r="AS65" i="4"/>
  <c r="AS66" i="4"/>
  <c r="AS67" i="4"/>
  <c r="AS68" i="4"/>
  <c r="AS69" i="4"/>
  <c r="AS70" i="4"/>
  <c r="AS71" i="4"/>
  <c r="AS72" i="4"/>
  <c r="AS73" i="4"/>
  <c r="AS74" i="4"/>
  <c r="AS75" i="4"/>
  <c r="AS76" i="4"/>
  <c r="AS77" i="4"/>
  <c r="AS78" i="4"/>
  <c r="AS79" i="4"/>
  <c r="AS80" i="4"/>
  <c r="AS81" i="4"/>
  <c r="AS82" i="4"/>
  <c r="AS83" i="4"/>
  <c r="AS84" i="4"/>
  <c r="AS85" i="4"/>
  <c r="AS86" i="4"/>
  <c r="AS87" i="4"/>
  <c r="AS88" i="4"/>
  <c r="AS89" i="4"/>
  <c r="AS90" i="4"/>
  <c r="AS91" i="4"/>
  <c r="AS92" i="4"/>
  <c r="AS93" i="4"/>
  <c r="AS94" i="4"/>
  <c r="AS95" i="4"/>
  <c r="AS96" i="4"/>
  <c r="AS97" i="4"/>
  <c r="AS98" i="4"/>
  <c r="AS99" i="4"/>
  <c r="AS100" i="4"/>
  <c r="AS101" i="4"/>
  <c r="AS102" i="4"/>
  <c r="AS103" i="4"/>
  <c r="AS104" i="4"/>
  <c r="AS105" i="4"/>
  <c r="AS106" i="4"/>
  <c r="AS107" i="4"/>
  <c r="AS108" i="4"/>
  <c r="AS109" i="4"/>
  <c r="AS110" i="4"/>
  <c r="AS111" i="4"/>
  <c r="AS112" i="4"/>
  <c r="AS113" i="4"/>
  <c r="AS114" i="4"/>
  <c r="AS115" i="4"/>
  <c r="AS116" i="4"/>
  <c r="AS117" i="4"/>
  <c r="AS118" i="4"/>
  <c r="AS119" i="4"/>
  <c r="AS120" i="4"/>
  <c r="AS121" i="4"/>
  <c r="AS122" i="4"/>
  <c r="AS123" i="4"/>
  <c r="AS124" i="4"/>
  <c r="AS125" i="4"/>
  <c r="AS126" i="4"/>
  <c r="AS127" i="4"/>
  <c r="AS128" i="4"/>
  <c r="AS129" i="4"/>
  <c r="AS130" i="4"/>
  <c r="AS131" i="4"/>
  <c r="AS132" i="4"/>
  <c r="AS133" i="4"/>
  <c r="AS134" i="4"/>
  <c r="AS135" i="4"/>
  <c r="AS136" i="4"/>
  <c r="AS137" i="4"/>
  <c r="AS138" i="4"/>
  <c r="AS139" i="4"/>
  <c r="AS140" i="4"/>
  <c r="AS141" i="4"/>
  <c r="AS142" i="4"/>
  <c r="AS143" i="4"/>
  <c r="AS144" i="4"/>
  <c r="AS145" i="4"/>
  <c r="AS146" i="4"/>
  <c r="AS147" i="4"/>
  <c r="AS148" i="4"/>
  <c r="AS149" i="4"/>
  <c r="AS150" i="4"/>
  <c r="AS151" i="4"/>
  <c r="AS152" i="4"/>
  <c r="AS153" i="4"/>
  <c r="AS154" i="4"/>
  <c r="AS155" i="4"/>
  <c r="AS156" i="4"/>
  <c r="AS157" i="4"/>
  <c r="AS158" i="4"/>
  <c r="AS159" i="4"/>
  <c r="AS160" i="4"/>
  <c r="AS161" i="4"/>
  <c r="AS162" i="4"/>
  <c r="AS163" i="4"/>
  <c r="AS164" i="4"/>
  <c r="AS165" i="4"/>
  <c r="AS166" i="4"/>
  <c r="AS167" i="4"/>
  <c r="AS168" i="4"/>
  <c r="AS169" i="4"/>
  <c r="AS170" i="4"/>
  <c r="AS171" i="4"/>
  <c r="AS172" i="4"/>
  <c r="AS173" i="4"/>
  <c r="AS174" i="4"/>
  <c r="AS175" i="4"/>
  <c r="AS176" i="4"/>
  <c r="AS177" i="4"/>
  <c r="AS178" i="4"/>
  <c r="AS179" i="4"/>
  <c r="AS180" i="4"/>
  <c r="AS181" i="4"/>
  <c r="AS182" i="4"/>
  <c r="AS183" i="4"/>
  <c r="AS184" i="4"/>
  <c r="AS185" i="4"/>
  <c r="AS186" i="4"/>
  <c r="AS187" i="4"/>
  <c r="AS188" i="4"/>
  <c r="AS189" i="4"/>
  <c r="AS190" i="4"/>
  <c r="AS191" i="4"/>
  <c r="AS192" i="4"/>
  <c r="AS193" i="4"/>
  <c r="AS194" i="4"/>
  <c r="AS195" i="4"/>
  <c r="AS196" i="4"/>
  <c r="AS197" i="4"/>
  <c r="AS198" i="4"/>
  <c r="AS199" i="4"/>
  <c r="AS200" i="4"/>
  <c r="C92" i="9"/>
  <c r="AM2" i="4"/>
  <c r="AM3" i="4"/>
  <c r="AM4" i="4"/>
  <c r="AM5" i="4"/>
  <c r="AM6" i="4"/>
  <c r="AM7" i="4"/>
  <c r="AM8" i="4"/>
  <c r="AM9" i="4"/>
  <c r="AM10" i="4"/>
  <c r="AM11" i="4"/>
  <c r="AM12" i="4"/>
  <c r="AM13" i="4"/>
  <c r="AM14" i="4"/>
  <c r="AM15" i="4"/>
  <c r="AM16" i="4"/>
  <c r="AM17" i="4"/>
  <c r="AM18" i="4"/>
  <c r="AM19" i="4"/>
  <c r="AM20" i="4"/>
  <c r="AM21" i="4"/>
  <c r="AM22" i="4"/>
  <c r="AM23" i="4"/>
  <c r="AM24" i="4"/>
  <c r="AM25" i="4"/>
  <c r="AM26" i="4"/>
  <c r="AM27" i="4"/>
  <c r="AM28" i="4"/>
  <c r="AM29" i="4"/>
  <c r="AM30" i="4"/>
  <c r="AM31" i="4"/>
  <c r="AM32" i="4"/>
  <c r="AM33" i="4"/>
  <c r="AM34" i="4"/>
  <c r="AM35" i="4"/>
  <c r="AM36" i="4"/>
  <c r="AM37" i="4"/>
  <c r="AM38" i="4"/>
  <c r="AM39" i="4"/>
  <c r="AM40" i="4"/>
  <c r="AM41" i="4"/>
  <c r="AM42" i="4"/>
  <c r="AM43" i="4"/>
  <c r="AM44" i="4"/>
  <c r="AM45" i="4"/>
  <c r="AM46" i="4"/>
  <c r="AM47" i="4"/>
  <c r="AM48" i="4"/>
  <c r="AM49" i="4"/>
  <c r="AM50" i="4"/>
  <c r="AM51" i="4"/>
  <c r="AM52" i="4"/>
  <c r="AM53" i="4"/>
  <c r="AM54" i="4"/>
  <c r="AM55" i="4"/>
  <c r="AM56" i="4"/>
  <c r="AM57" i="4"/>
  <c r="AM58" i="4"/>
  <c r="AM59" i="4"/>
  <c r="AM60" i="4"/>
  <c r="AM61" i="4"/>
  <c r="AM62" i="4"/>
  <c r="AM63" i="4"/>
  <c r="AM64" i="4"/>
  <c r="AM65" i="4"/>
  <c r="AM66" i="4"/>
  <c r="AM67" i="4"/>
  <c r="AM68" i="4"/>
  <c r="AM69" i="4"/>
  <c r="AM70" i="4"/>
  <c r="AM71" i="4"/>
  <c r="AM72" i="4"/>
  <c r="AM73" i="4"/>
  <c r="AM74" i="4"/>
  <c r="AM75" i="4"/>
  <c r="AM76" i="4"/>
  <c r="AM77" i="4"/>
  <c r="AM78" i="4"/>
  <c r="AM79" i="4"/>
  <c r="AM80" i="4"/>
  <c r="AM81" i="4"/>
  <c r="AM82" i="4"/>
  <c r="AM83" i="4"/>
  <c r="AM84" i="4"/>
  <c r="AM85" i="4"/>
  <c r="AM86" i="4"/>
  <c r="AM87" i="4"/>
  <c r="AM88" i="4"/>
  <c r="AM89" i="4"/>
  <c r="AM90" i="4"/>
  <c r="AM91" i="4"/>
  <c r="AM92" i="4"/>
  <c r="AM93" i="4"/>
  <c r="AM94" i="4"/>
  <c r="AM95" i="4"/>
  <c r="AM96" i="4"/>
  <c r="AM97" i="4"/>
  <c r="AM98" i="4"/>
  <c r="AM99" i="4"/>
  <c r="AM100" i="4"/>
  <c r="AM101" i="4"/>
  <c r="AM102" i="4"/>
  <c r="AM103" i="4"/>
  <c r="AM104" i="4"/>
  <c r="AM105" i="4"/>
  <c r="AM106" i="4"/>
  <c r="AM107" i="4"/>
  <c r="AM108" i="4"/>
  <c r="AM109" i="4"/>
  <c r="AM110" i="4"/>
  <c r="AM111" i="4"/>
  <c r="AM112" i="4"/>
  <c r="AM113" i="4"/>
  <c r="AM114" i="4"/>
  <c r="AM115" i="4"/>
  <c r="AM116" i="4"/>
  <c r="AM117" i="4"/>
  <c r="AM118" i="4"/>
  <c r="AM119" i="4"/>
  <c r="AM120" i="4"/>
  <c r="AM121" i="4"/>
  <c r="AM122" i="4"/>
  <c r="AM123" i="4"/>
  <c r="AM124" i="4"/>
  <c r="AM125" i="4"/>
  <c r="AM126" i="4"/>
  <c r="AM127" i="4"/>
  <c r="AM128" i="4"/>
  <c r="AM129" i="4"/>
  <c r="AM130" i="4"/>
  <c r="AM131" i="4"/>
  <c r="AM132" i="4"/>
  <c r="AM133" i="4"/>
  <c r="AM134" i="4"/>
  <c r="AM135" i="4"/>
  <c r="AM136" i="4"/>
  <c r="AM137" i="4"/>
  <c r="AM138" i="4"/>
  <c r="AM139" i="4"/>
  <c r="AM140" i="4"/>
  <c r="AM141" i="4"/>
  <c r="AM142" i="4"/>
  <c r="AM143" i="4"/>
  <c r="AM144" i="4"/>
  <c r="AM145" i="4"/>
  <c r="AM146" i="4"/>
  <c r="AM147" i="4"/>
  <c r="AM148" i="4"/>
  <c r="AM149" i="4"/>
  <c r="AM150" i="4"/>
  <c r="AM151" i="4"/>
  <c r="AM152" i="4"/>
  <c r="AM153" i="4"/>
  <c r="AM154" i="4"/>
  <c r="AM155" i="4"/>
  <c r="AM156" i="4"/>
  <c r="AM157" i="4"/>
  <c r="AM158" i="4"/>
  <c r="AM159" i="4"/>
  <c r="AM160" i="4"/>
  <c r="AM161" i="4"/>
  <c r="AM162" i="4"/>
  <c r="AM163" i="4"/>
  <c r="AM164" i="4"/>
  <c r="AM165" i="4"/>
  <c r="AM166" i="4"/>
  <c r="AM167" i="4"/>
  <c r="AM168" i="4"/>
  <c r="AM169" i="4"/>
  <c r="AM170" i="4"/>
  <c r="AM171" i="4"/>
  <c r="AM172" i="4"/>
  <c r="AM173" i="4"/>
  <c r="AM174" i="4"/>
  <c r="AM175" i="4"/>
  <c r="AM176" i="4"/>
  <c r="AM177" i="4"/>
  <c r="AM178" i="4"/>
  <c r="AM179" i="4"/>
  <c r="AM180" i="4"/>
  <c r="AM181" i="4"/>
  <c r="AM182" i="4"/>
  <c r="AM183" i="4"/>
  <c r="AM184" i="4"/>
  <c r="AM185" i="4"/>
  <c r="AM186" i="4"/>
  <c r="AM187" i="4"/>
  <c r="AM188" i="4"/>
  <c r="AM189" i="4"/>
  <c r="AM190" i="4"/>
  <c r="AM191" i="4"/>
  <c r="AM192" i="4"/>
  <c r="AM193" i="4"/>
  <c r="AM194" i="4"/>
  <c r="AM195" i="4"/>
  <c r="AM196" i="4"/>
  <c r="AM197" i="4"/>
  <c r="AM198" i="4"/>
  <c r="AM199" i="4"/>
  <c r="AM200" i="4"/>
  <c r="B93" i="9"/>
  <c r="AT2" i="4"/>
  <c r="AT3" i="4"/>
  <c r="AT4" i="4"/>
  <c r="AT5" i="4"/>
  <c r="AT6" i="4"/>
  <c r="AT7" i="4"/>
  <c r="AT8" i="4"/>
  <c r="AT9" i="4"/>
  <c r="AT10" i="4"/>
  <c r="AT11" i="4"/>
  <c r="AT12" i="4"/>
  <c r="AT13" i="4"/>
  <c r="AT14" i="4"/>
  <c r="AT15" i="4"/>
  <c r="AT16" i="4"/>
  <c r="AT17" i="4"/>
  <c r="AT18" i="4"/>
  <c r="AT19" i="4"/>
  <c r="AT20" i="4"/>
  <c r="AT21" i="4"/>
  <c r="AT22" i="4"/>
  <c r="AT23" i="4"/>
  <c r="AT24" i="4"/>
  <c r="AT25" i="4"/>
  <c r="AT26" i="4"/>
  <c r="AT27" i="4"/>
  <c r="AT28" i="4"/>
  <c r="AT29" i="4"/>
  <c r="AT30" i="4"/>
  <c r="AT31" i="4"/>
  <c r="AT32" i="4"/>
  <c r="AT33" i="4"/>
  <c r="AT34" i="4"/>
  <c r="AT35" i="4"/>
  <c r="AT36" i="4"/>
  <c r="AT37" i="4"/>
  <c r="AT38" i="4"/>
  <c r="AT39" i="4"/>
  <c r="AT40" i="4"/>
  <c r="AT41" i="4"/>
  <c r="AT42" i="4"/>
  <c r="AT43" i="4"/>
  <c r="AT44" i="4"/>
  <c r="AT45" i="4"/>
  <c r="AT46" i="4"/>
  <c r="AT47" i="4"/>
  <c r="AT48" i="4"/>
  <c r="AT49" i="4"/>
  <c r="AT50" i="4"/>
  <c r="AT51" i="4"/>
  <c r="AT52" i="4"/>
  <c r="AT53" i="4"/>
  <c r="AT54" i="4"/>
  <c r="AT55" i="4"/>
  <c r="AT56" i="4"/>
  <c r="AT57" i="4"/>
  <c r="AT58" i="4"/>
  <c r="AT59" i="4"/>
  <c r="AT60" i="4"/>
  <c r="AT61" i="4"/>
  <c r="AT62" i="4"/>
  <c r="AT63" i="4"/>
  <c r="AT64" i="4"/>
  <c r="AT65" i="4"/>
  <c r="AT66" i="4"/>
  <c r="AT67" i="4"/>
  <c r="AT68" i="4"/>
  <c r="AT69" i="4"/>
  <c r="AT70" i="4"/>
  <c r="AT71" i="4"/>
  <c r="AT72" i="4"/>
  <c r="AT73" i="4"/>
  <c r="AT74" i="4"/>
  <c r="AT75" i="4"/>
  <c r="AT76" i="4"/>
  <c r="AT77" i="4"/>
  <c r="AT78" i="4"/>
  <c r="AT79" i="4"/>
  <c r="AT80" i="4"/>
  <c r="AT81" i="4"/>
  <c r="AT82" i="4"/>
  <c r="AT83" i="4"/>
  <c r="AT84" i="4"/>
  <c r="AT85" i="4"/>
  <c r="AT86" i="4"/>
  <c r="AT87" i="4"/>
  <c r="AT88" i="4"/>
  <c r="AT89" i="4"/>
  <c r="AT90" i="4"/>
  <c r="AT91" i="4"/>
  <c r="AT92" i="4"/>
  <c r="AT93" i="4"/>
  <c r="AT94" i="4"/>
  <c r="AT95" i="4"/>
  <c r="AT96" i="4"/>
  <c r="AT97" i="4"/>
  <c r="AT98" i="4"/>
  <c r="AT99" i="4"/>
  <c r="AT100" i="4"/>
  <c r="AT101" i="4"/>
  <c r="AT102" i="4"/>
  <c r="AT103" i="4"/>
  <c r="AT104" i="4"/>
  <c r="AT105" i="4"/>
  <c r="AT106" i="4"/>
  <c r="AT107" i="4"/>
  <c r="AT108" i="4"/>
  <c r="AT109" i="4"/>
  <c r="AT110" i="4"/>
  <c r="AT111" i="4"/>
  <c r="AT112" i="4"/>
  <c r="AT113" i="4"/>
  <c r="AT114" i="4"/>
  <c r="AT115" i="4"/>
  <c r="AT116" i="4"/>
  <c r="AT117" i="4"/>
  <c r="AT118" i="4"/>
  <c r="AT119" i="4"/>
  <c r="AT120" i="4"/>
  <c r="AT121" i="4"/>
  <c r="AT122" i="4"/>
  <c r="AT123" i="4"/>
  <c r="AT124" i="4"/>
  <c r="AT125" i="4"/>
  <c r="AT126" i="4"/>
  <c r="AT127" i="4"/>
  <c r="AT128" i="4"/>
  <c r="AT129" i="4"/>
  <c r="AT130" i="4"/>
  <c r="AT131" i="4"/>
  <c r="AT132" i="4"/>
  <c r="AT133" i="4"/>
  <c r="AT134" i="4"/>
  <c r="AT135" i="4"/>
  <c r="AT136" i="4"/>
  <c r="AT137" i="4"/>
  <c r="AT138" i="4"/>
  <c r="AT139" i="4"/>
  <c r="AT140" i="4"/>
  <c r="AT141" i="4"/>
  <c r="AT142" i="4"/>
  <c r="AT143" i="4"/>
  <c r="AT144" i="4"/>
  <c r="AT145" i="4"/>
  <c r="AT146" i="4"/>
  <c r="AT147" i="4"/>
  <c r="AT148" i="4"/>
  <c r="AT149" i="4"/>
  <c r="AT150" i="4"/>
  <c r="AT151" i="4"/>
  <c r="AT152" i="4"/>
  <c r="AT153" i="4"/>
  <c r="AT154" i="4"/>
  <c r="AT155" i="4"/>
  <c r="AT156" i="4"/>
  <c r="AT157" i="4"/>
  <c r="AT158" i="4"/>
  <c r="AT159" i="4"/>
  <c r="AT160" i="4"/>
  <c r="AT161" i="4"/>
  <c r="AT162" i="4"/>
  <c r="AT163" i="4"/>
  <c r="AT164" i="4"/>
  <c r="AT165" i="4"/>
  <c r="AT166" i="4"/>
  <c r="AT167" i="4"/>
  <c r="AT168" i="4"/>
  <c r="AT169" i="4"/>
  <c r="AT170" i="4"/>
  <c r="AT171" i="4"/>
  <c r="AT172" i="4"/>
  <c r="AT173" i="4"/>
  <c r="AT174" i="4"/>
  <c r="AT175" i="4"/>
  <c r="AT176" i="4"/>
  <c r="AT177" i="4"/>
  <c r="AT178" i="4"/>
  <c r="AT179" i="4"/>
  <c r="AT180" i="4"/>
  <c r="AT181" i="4"/>
  <c r="AT182" i="4"/>
  <c r="AT183" i="4"/>
  <c r="AT184" i="4"/>
  <c r="AT185" i="4"/>
  <c r="AT186" i="4"/>
  <c r="AT187" i="4"/>
  <c r="AT188" i="4"/>
  <c r="AT189" i="4"/>
  <c r="AT190" i="4"/>
  <c r="AT191" i="4"/>
  <c r="AT192" i="4"/>
  <c r="AT193" i="4"/>
  <c r="AT194" i="4"/>
  <c r="AT195" i="4"/>
  <c r="AT196" i="4"/>
  <c r="AT197" i="4"/>
  <c r="AT198" i="4"/>
  <c r="AT199" i="4"/>
  <c r="AT200" i="4"/>
  <c r="C93" i="9"/>
  <c r="AN2" i="4"/>
  <c r="AN3" i="4"/>
  <c r="AN4" i="4"/>
  <c r="AN5" i="4"/>
  <c r="AN6" i="4"/>
  <c r="AN7" i="4"/>
  <c r="AN8" i="4"/>
  <c r="AN9" i="4"/>
  <c r="AN10" i="4"/>
  <c r="AN11" i="4"/>
  <c r="AN12" i="4"/>
  <c r="AN13" i="4"/>
  <c r="AN14" i="4"/>
  <c r="AN15" i="4"/>
  <c r="AN16" i="4"/>
  <c r="AN17" i="4"/>
  <c r="AN18" i="4"/>
  <c r="AN19" i="4"/>
  <c r="AN20" i="4"/>
  <c r="AN21" i="4"/>
  <c r="AN22" i="4"/>
  <c r="AN23" i="4"/>
  <c r="AN24" i="4"/>
  <c r="AN25" i="4"/>
  <c r="AN26" i="4"/>
  <c r="AN27" i="4"/>
  <c r="AN28" i="4"/>
  <c r="AN29" i="4"/>
  <c r="AN30" i="4"/>
  <c r="AN31" i="4"/>
  <c r="AN32" i="4"/>
  <c r="AN33" i="4"/>
  <c r="AN34" i="4"/>
  <c r="AN35" i="4"/>
  <c r="AN36" i="4"/>
  <c r="AN37" i="4"/>
  <c r="AN38" i="4"/>
  <c r="AN39" i="4"/>
  <c r="AN40" i="4"/>
  <c r="AN41" i="4"/>
  <c r="AN42" i="4"/>
  <c r="AN43" i="4"/>
  <c r="AN44" i="4"/>
  <c r="AN45" i="4"/>
  <c r="AN46" i="4"/>
  <c r="AN47" i="4"/>
  <c r="AN48" i="4"/>
  <c r="AN49" i="4"/>
  <c r="AN50" i="4"/>
  <c r="AN51" i="4"/>
  <c r="AN52" i="4"/>
  <c r="AN53" i="4"/>
  <c r="AN54" i="4"/>
  <c r="AN55" i="4"/>
  <c r="AN56" i="4"/>
  <c r="AN57" i="4"/>
  <c r="AN58" i="4"/>
  <c r="AN59" i="4"/>
  <c r="AN60" i="4"/>
  <c r="AN61" i="4"/>
  <c r="AN62" i="4"/>
  <c r="AN63" i="4"/>
  <c r="AN64" i="4"/>
  <c r="AN65" i="4"/>
  <c r="AN66" i="4"/>
  <c r="AN67" i="4"/>
  <c r="AN68" i="4"/>
  <c r="AN69" i="4"/>
  <c r="AN70" i="4"/>
  <c r="AN71" i="4"/>
  <c r="AN72" i="4"/>
  <c r="AN73" i="4"/>
  <c r="AN74" i="4"/>
  <c r="AN75" i="4"/>
  <c r="AN76" i="4"/>
  <c r="AN77" i="4"/>
  <c r="AN78" i="4"/>
  <c r="AN79" i="4"/>
  <c r="AN80" i="4"/>
  <c r="AN81" i="4"/>
  <c r="AN82" i="4"/>
  <c r="AN83" i="4"/>
  <c r="AN84" i="4"/>
  <c r="AN85" i="4"/>
  <c r="AN86" i="4"/>
  <c r="AN87" i="4"/>
  <c r="AN88" i="4"/>
  <c r="AN89" i="4"/>
  <c r="AN90" i="4"/>
  <c r="AN91" i="4"/>
  <c r="AN92" i="4"/>
  <c r="AN93" i="4"/>
  <c r="AN94" i="4"/>
  <c r="AN95" i="4"/>
  <c r="AN96" i="4"/>
  <c r="AN97" i="4"/>
  <c r="AN98" i="4"/>
  <c r="AN99" i="4"/>
  <c r="AN100" i="4"/>
  <c r="AN101" i="4"/>
  <c r="AN102" i="4"/>
  <c r="AN103" i="4"/>
  <c r="AN104" i="4"/>
  <c r="AN105" i="4"/>
  <c r="AN106" i="4"/>
  <c r="AN107" i="4"/>
  <c r="AN108" i="4"/>
  <c r="AN109" i="4"/>
  <c r="AN110" i="4"/>
  <c r="AN111" i="4"/>
  <c r="AN112" i="4"/>
  <c r="AN113" i="4"/>
  <c r="AN114" i="4"/>
  <c r="AN115" i="4"/>
  <c r="AN116" i="4"/>
  <c r="AN117" i="4"/>
  <c r="AN118" i="4"/>
  <c r="AN119" i="4"/>
  <c r="AN120" i="4"/>
  <c r="AN121" i="4"/>
  <c r="AN122" i="4"/>
  <c r="AN123" i="4"/>
  <c r="AN124" i="4"/>
  <c r="AN125" i="4"/>
  <c r="AN126" i="4"/>
  <c r="AN127" i="4"/>
  <c r="AN128" i="4"/>
  <c r="AN129" i="4"/>
  <c r="AN130" i="4"/>
  <c r="AN131" i="4"/>
  <c r="AN132" i="4"/>
  <c r="AN133" i="4"/>
  <c r="AN134" i="4"/>
  <c r="AN135" i="4"/>
  <c r="AN136" i="4"/>
  <c r="AN137" i="4"/>
  <c r="AN138" i="4"/>
  <c r="AN139" i="4"/>
  <c r="AN140" i="4"/>
  <c r="AN141" i="4"/>
  <c r="AN142" i="4"/>
  <c r="AN143" i="4"/>
  <c r="AN144" i="4"/>
  <c r="AN145" i="4"/>
  <c r="AN146" i="4"/>
  <c r="AN147" i="4"/>
  <c r="AN148" i="4"/>
  <c r="AN149" i="4"/>
  <c r="AN150" i="4"/>
  <c r="AN151" i="4"/>
  <c r="AN152" i="4"/>
  <c r="AN153" i="4"/>
  <c r="AN154" i="4"/>
  <c r="AN155" i="4"/>
  <c r="AN156" i="4"/>
  <c r="AN157" i="4"/>
  <c r="AN158" i="4"/>
  <c r="AN159" i="4"/>
  <c r="AN160" i="4"/>
  <c r="AN161" i="4"/>
  <c r="AN162" i="4"/>
  <c r="AN163" i="4"/>
  <c r="AN164" i="4"/>
  <c r="AN165" i="4"/>
  <c r="AN166" i="4"/>
  <c r="AN167" i="4"/>
  <c r="AN168" i="4"/>
  <c r="AN169" i="4"/>
  <c r="AN170" i="4"/>
  <c r="AN171" i="4"/>
  <c r="AN172" i="4"/>
  <c r="AN173" i="4"/>
  <c r="AN174" i="4"/>
  <c r="AN175" i="4"/>
  <c r="AN176" i="4"/>
  <c r="AN177" i="4"/>
  <c r="AN178" i="4"/>
  <c r="AN179" i="4"/>
  <c r="AN180" i="4"/>
  <c r="AN181" i="4"/>
  <c r="AN182" i="4"/>
  <c r="AN183" i="4"/>
  <c r="AN184" i="4"/>
  <c r="AN185" i="4"/>
  <c r="AN186" i="4"/>
  <c r="AN187" i="4"/>
  <c r="AN188" i="4"/>
  <c r="AN189" i="4"/>
  <c r="AN190" i="4"/>
  <c r="AN191" i="4"/>
  <c r="AN192" i="4"/>
  <c r="AN193" i="4"/>
  <c r="AN194" i="4"/>
  <c r="AN195" i="4"/>
  <c r="AN196" i="4"/>
  <c r="AN197" i="4"/>
  <c r="AN198" i="4"/>
  <c r="AN199" i="4"/>
  <c r="AN200" i="4"/>
  <c r="B94" i="9"/>
  <c r="AU2" i="4"/>
  <c r="AU3" i="4"/>
  <c r="AU4" i="4"/>
  <c r="AU5" i="4"/>
  <c r="AU6" i="4"/>
  <c r="AU7" i="4"/>
  <c r="AU8" i="4"/>
  <c r="AU9" i="4"/>
  <c r="AU10" i="4"/>
  <c r="AU11" i="4"/>
  <c r="AU12" i="4"/>
  <c r="AU13" i="4"/>
  <c r="AU14" i="4"/>
  <c r="AU15" i="4"/>
  <c r="AU16" i="4"/>
  <c r="AU17" i="4"/>
  <c r="AU18" i="4"/>
  <c r="AU19" i="4"/>
  <c r="AU20" i="4"/>
  <c r="AU21" i="4"/>
  <c r="AU22" i="4"/>
  <c r="AU23" i="4"/>
  <c r="AU24" i="4"/>
  <c r="AU25" i="4"/>
  <c r="AU26" i="4"/>
  <c r="AU27" i="4"/>
  <c r="AU28" i="4"/>
  <c r="AU29" i="4"/>
  <c r="AU30" i="4"/>
  <c r="AU31" i="4"/>
  <c r="AU32" i="4"/>
  <c r="AU33" i="4"/>
  <c r="AU34" i="4"/>
  <c r="AU35" i="4"/>
  <c r="AU36" i="4"/>
  <c r="AU37" i="4"/>
  <c r="AU38" i="4"/>
  <c r="AU39" i="4"/>
  <c r="AU40" i="4"/>
  <c r="AU41" i="4"/>
  <c r="AU42" i="4"/>
  <c r="AU43" i="4"/>
  <c r="AU44" i="4"/>
  <c r="AU45" i="4"/>
  <c r="AU46" i="4"/>
  <c r="AU47" i="4"/>
  <c r="AU48" i="4"/>
  <c r="AU49" i="4"/>
  <c r="AU50" i="4"/>
  <c r="AU51" i="4"/>
  <c r="AU52" i="4"/>
  <c r="AU53" i="4"/>
  <c r="AU54" i="4"/>
  <c r="AU55" i="4"/>
  <c r="AU56" i="4"/>
  <c r="AU57" i="4"/>
  <c r="AU58" i="4"/>
  <c r="AU59" i="4"/>
  <c r="AU60" i="4"/>
  <c r="AU61" i="4"/>
  <c r="AU62" i="4"/>
  <c r="AU63" i="4"/>
  <c r="AU64" i="4"/>
  <c r="AU65" i="4"/>
  <c r="AU66" i="4"/>
  <c r="AU67" i="4"/>
  <c r="AU68" i="4"/>
  <c r="AU69" i="4"/>
  <c r="AU70" i="4"/>
  <c r="AU71" i="4"/>
  <c r="AU72" i="4"/>
  <c r="AU73" i="4"/>
  <c r="AU74" i="4"/>
  <c r="AU75" i="4"/>
  <c r="AU76" i="4"/>
  <c r="AU77" i="4"/>
  <c r="AU78" i="4"/>
  <c r="AU79" i="4"/>
  <c r="AU80" i="4"/>
  <c r="AU81" i="4"/>
  <c r="AU82" i="4"/>
  <c r="AU83" i="4"/>
  <c r="AU84" i="4"/>
  <c r="AU85" i="4"/>
  <c r="AU86" i="4"/>
  <c r="AU87" i="4"/>
  <c r="AU88" i="4"/>
  <c r="AU89" i="4"/>
  <c r="AU90" i="4"/>
  <c r="AU91" i="4"/>
  <c r="AU92" i="4"/>
  <c r="AU93" i="4"/>
  <c r="AU94" i="4"/>
  <c r="AU95" i="4"/>
  <c r="AU96" i="4"/>
  <c r="AU97" i="4"/>
  <c r="AU98" i="4"/>
  <c r="AU99" i="4"/>
  <c r="AU100" i="4"/>
  <c r="AU101" i="4"/>
  <c r="AU102" i="4"/>
  <c r="AU103" i="4"/>
  <c r="AU104" i="4"/>
  <c r="AU105" i="4"/>
  <c r="AU106" i="4"/>
  <c r="AU107" i="4"/>
  <c r="AU108" i="4"/>
  <c r="AU109" i="4"/>
  <c r="AU110" i="4"/>
  <c r="AU111" i="4"/>
  <c r="AU112" i="4"/>
  <c r="AU113" i="4"/>
  <c r="AU114" i="4"/>
  <c r="AU115" i="4"/>
  <c r="AU116" i="4"/>
  <c r="AU117" i="4"/>
  <c r="AU118" i="4"/>
  <c r="AU119" i="4"/>
  <c r="AU120" i="4"/>
  <c r="AU121" i="4"/>
  <c r="AU122" i="4"/>
  <c r="AU123" i="4"/>
  <c r="AU124" i="4"/>
  <c r="AU125" i="4"/>
  <c r="AU126" i="4"/>
  <c r="AU127" i="4"/>
  <c r="AU128" i="4"/>
  <c r="AU129" i="4"/>
  <c r="AU130" i="4"/>
  <c r="AU131" i="4"/>
  <c r="AU132" i="4"/>
  <c r="AU133" i="4"/>
  <c r="AU134" i="4"/>
  <c r="AU135" i="4"/>
  <c r="AU136" i="4"/>
  <c r="AU137" i="4"/>
  <c r="AU138" i="4"/>
  <c r="AU139" i="4"/>
  <c r="AU140" i="4"/>
  <c r="AU141" i="4"/>
  <c r="AU142" i="4"/>
  <c r="AU143" i="4"/>
  <c r="AU144" i="4"/>
  <c r="AU145" i="4"/>
  <c r="AU146" i="4"/>
  <c r="AU147" i="4"/>
  <c r="AU148" i="4"/>
  <c r="AU149" i="4"/>
  <c r="AU150" i="4"/>
  <c r="AU151" i="4"/>
  <c r="AU152" i="4"/>
  <c r="AU153" i="4"/>
  <c r="AU154" i="4"/>
  <c r="AU155" i="4"/>
  <c r="AU156" i="4"/>
  <c r="AU157" i="4"/>
  <c r="AU158" i="4"/>
  <c r="AU159" i="4"/>
  <c r="AU160" i="4"/>
  <c r="AU161" i="4"/>
  <c r="AU162" i="4"/>
  <c r="AU163" i="4"/>
  <c r="AU164" i="4"/>
  <c r="AU165" i="4"/>
  <c r="AU166" i="4"/>
  <c r="AU167" i="4"/>
  <c r="AU168" i="4"/>
  <c r="AU169" i="4"/>
  <c r="AU170" i="4"/>
  <c r="AU171" i="4"/>
  <c r="AU172" i="4"/>
  <c r="AU173" i="4"/>
  <c r="AU174" i="4"/>
  <c r="AU175" i="4"/>
  <c r="AU176" i="4"/>
  <c r="AU177" i="4"/>
  <c r="AU178" i="4"/>
  <c r="AU179" i="4"/>
  <c r="AU180" i="4"/>
  <c r="AU181" i="4"/>
  <c r="AU182" i="4"/>
  <c r="AU183" i="4"/>
  <c r="AU184" i="4"/>
  <c r="AU185" i="4"/>
  <c r="AU186" i="4"/>
  <c r="AU187" i="4"/>
  <c r="AU188" i="4"/>
  <c r="AU189" i="4"/>
  <c r="AU190" i="4"/>
  <c r="AU191" i="4"/>
  <c r="AU192" i="4"/>
  <c r="AU193" i="4"/>
  <c r="AU194" i="4"/>
  <c r="AU195" i="4"/>
  <c r="AU196" i="4"/>
  <c r="AU197" i="4"/>
  <c r="AU198" i="4"/>
  <c r="AU199" i="4"/>
  <c r="AU200" i="4"/>
  <c r="C94" i="9"/>
  <c r="AO2" i="4"/>
  <c r="AO3" i="4"/>
  <c r="AO4" i="4"/>
  <c r="AO5" i="4"/>
  <c r="AO6" i="4"/>
  <c r="AO7" i="4"/>
  <c r="AO8" i="4"/>
  <c r="AO9" i="4"/>
  <c r="AO10" i="4"/>
  <c r="AO11" i="4"/>
  <c r="AO12" i="4"/>
  <c r="AO13" i="4"/>
  <c r="AO14" i="4"/>
  <c r="AO15" i="4"/>
  <c r="AO16" i="4"/>
  <c r="AO17" i="4"/>
  <c r="AO18" i="4"/>
  <c r="AO19" i="4"/>
  <c r="AO20" i="4"/>
  <c r="AO21" i="4"/>
  <c r="AO22" i="4"/>
  <c r="AO23" i="4"/>
  <c r="AO24" i="4"/>
  <c r="AO25" i="4"/>
  <c r="AO26" i="4"/>
  <c r="AO27" i="4"/>
  <c r="AO28" i="4"/>
  <c r="AO29" i="4"/>
  <c r="AO30" i="4"/>
  <c r="AO31" i="4"/>
  <c r="AO32" i="4"/>
  <c r="AO33" i="4"/>
  <c r="AO34" i="4"/>
  <c r="AO35" i="4"/>
  <c r="AO36" i="4"/>
  <c r="AO37" i="4"/>
  <c r="AO38" i="4"/>
  <c r="AO39" i="4"/>
  <c r="AO40" i="4"/>
  <c r="AO41" i="4"/>
  <c r="AO42" i="4"/>
  <c r="AO43" i="4"/>
  <c r="AO44" i="4"/>
  <c r="AO45" i="4"/>
  <c r="AO46" i="4"/>
  <c r="AO47" i="4"/>
  <c r="AO48" i="4"/>
  <c r="AO49" i="4"/>
  <c r="AO50" i="4"/>
  <c r="AO51" i="4"/>
  <c r="AO52" i="4"/>
  <c r="AO53" i="4"/>
  <c r="AO54" i="4"/>
  <c r="AO55" i="4"/>
  <c r="AO56" i="4"/>
  <c r="AO57" i="4"/>
  <c r="AO58" i="4"/>
  <c r="AO59" i="4"/>
  <c r="AO60" i="4"/>
  <c r="AO61" i="4"/>
  <c r="AO62" i="4"/>
  <c r="AO63" i="4"/>
  <c r="AO64" i="4"/>
  <c r="AO65" i="4"/>
  <c r="AO66" i="4"/>
  <c r="AO67" i="4"/>
  <c r="AO68" i="4"/>
  <c r="AO69" i="4"/>
  <c r="AO70" i="4"/>
  <c r="AO71" i="4"/>
  <c r="AO72" i="4"/>
  <c r="AO73" i="4"/>
  <c r="AO74" i="4"/>
  <c r="AO75" i="4"/>
  <c r="AO76" i="4"/>
  <c r="AO77" i="4"/>
  <c r="AO78" i="4"/>
  <c r="AO79" i="4"/>
  <c r="AO80" i="4"/>
  <c r="AO81" i="4"/>
  <c r="AO82" i="4"/>
  <c r="AO83" i="4"/>
  <c r="AO84" i="4"/>
  <c r="AO85" i="4"/>
  <c r="AO86" i="4"/>
  <c r="AO87" i="4"/>
  <c r="AO88" i="4"/>
  <c r="AO89" i="4"/>
  <c r="AO90" i="4"/>
  <c r="AO91" i="4"/>
  <c r="AO92" i="4"/>
  <c r="AO93" i="4"/>
  <c r="AO94" i="4"/>
  <c r="AO95" i="4"/>
  <c r="AO96" i="4"/>
  <c r="AO97" i="4"/>
  <c r="AO98" i="4"/>
  <c r="AO99" i="4"/>
  <c r="AO100" i="4"/>
  <c r="AO101" i="4"/>
  <c r="AO102" i="4"/>
  <c r="AO103" i="4"/>
  <c r="AO104" i="4"/>
  <c r="AO105" i="4"/>
  <c r="AO106" i="4"/>
  <c r="AO107" i="4"/>
  <c r="AO108" i="4"/>
  <c r="AO109" i="4"/>
  <c r="AO110" i="4"/>
  <c r="AO111" i="4"/>
  <c r="AO112" i="4"/>
  <c r="AO113" i="4"/>
  <c r="AO114" i="4"/>
  <c r="AO115" i="4"/>
  <c r="AO116" i="4"/>
  <c r="AO117" i="4"/>
  <c r="AO118" i="4"/>
  <c r="AO119" i="4"/>
  <c r="AO120" i="4"/>
  <c r="AO121" i="4"/>
  <c r="AO122" i="4"/>
  <c r="AO123" i="4"/>
  <c r="AO124" i="4"/>
  <c r="AO125" i="4"/>
  <c r="AO126" i="4"/>
  <c r="AO127" i="4"/>
  <c r="AO128" i="4"/>
  <c r="AO129" i="4"/>
  <c r="AO130" i="4"/>
  <c r="AO131" i="4"/>
  <c r="AO132" i="4"/>
  <c r="AO133" i="4"/>
  <c r="AO134" i="4"/>
  <c r="AO135" i="4"/>
  <c r="AO136" i="4"/>
  <c r="AO137" i="4"/>
  <c r="AO138" i="4"/>
  <c r="AO139" i="4"/>
  <c r="AO140" i="4"/>
  <c r="AO141" i="4"/>
  <c r="AO142" i="4"/>
  <c r="AO143" i="4"/>
  <c r="AO144" i="4"/>
  <c r="AO145" i="4"/>
  <c r="AO146" i="4"/>
  <c r="AO147" i="4"/>
  <c r="AO148" i="4"/>
  <c r="AO149" i="4"/>
  <c r="AO150" i="4"/>
  <c r="AO151" i="4"/>
  <c r="AO152" i="4"/>
  <c r="AO153" i="4"/>
  <c r="AO154" i="4"/>
  <c r="AO155" i="4"/>
  <c r="AO156" i="4"/>
  <c r="AO157" i="4"/>
  <c r="AO158" i="4"/>
  <c r="AO159" i="4"/>
  <c r="AO160" i="4"/>
  <c r="AO161" i="4"/>
  <c r="AO162" i="4"/>
  <c r="AO163" i="4"/>
  <c r="AO164" i="4"/>
  <c r="AO165" i="4"/>
  <c r="AO166" i="4"/>
  <c r="AO167" i="4"/>
  <c r="AO168" i="4"/>
  <c r="AO169" i="4"/>
  <c r="AO170" i="4"/>
  <c r="AO171" i="4"/>
  <c r="AO172" i="4"/>
  <c r="AO173" i="4"/>
  <c r="AO174" i="4"/>
  <c r="AO175" i="4"/>
  <c r="AO176" i="4"/>
  <c r="AO177" i="4"/>
  <c r="AO178" i="4"/>
  <c r="AO179" i="4"/>
  <c r="AO180" i="4"/>
  <c r="AO181" i="4"/>
  <c r="AO182" i="4"/>
  <c r="AO183" i="4"/>
  <c r="AO184" i="4"/>
  <c r="AO185" i="4"/>
  <c r="AO186" i="4"/>
  <c r="AO187" i="4"/>
  <c r="AO188" i="4"/>
  <c r="AO189" i="4"/>
  <c r="AO190" i="4"/>
  <c r="AO191" i="4"/>
  <c r="AO192" i="4"/>
  <c r="AO193" i="4"/>
  <c r="AO194" i="4"/>
  <c r="AO195" i="4"/>
  <c r="AO196" i="4"/>
  <c r="AO197" i="4"/>
  <c r="AO198" i="4"/>
  <c r="AO199" i="4"/>
  <c r="AO200" i="4"/>
  <c r="B95" i="9"/>
  <c r="AV2" i="4"/>
  <c r="AV3" i="4"/>
  <c r="AV4" i="4"/>
  <c r="AV5" i="4"/>
  <c r="AV6" i="4"/>
  <c r="AV7" i="4"/>
  <c r="AV8" i="4"/>
  <c r="AV9" i="4"/>
  <c r="AV10" i="4"/>
  <c r="AV11" i="4"/>
  <c r="AV12" i="4"/>
  <c r="AV13" i="4"/>
  <c r="AV14" i="4"/>
  <c r="AV15" i="4"/>
  <c r="AV16" i="4"/>
  <c r="AV17" i="4"/>
  <c r="AV18" i="4"/>
  <c r="AV19" i="4"/>
  <c r="AV20" i="4"/>
  <c r="AV21" i="4"/>
  <c r="AV22" i="4"/>
  <c r="AV23" i="4"/>
  <c r="AV24" i="4"/>
  <c r="AV25" i="4"/>
  <c r="AV26" i="4"/>
  <c r="AV27" i="4"/>
  <c r="AV28" i="4"/>
  <c r="AV29" i="4"/>
  <c r="AV30" i="4"/>
  <c r="AV31" i="4"/>
  <c r="AV32" i="4"/>
  <c r="AV33" i="4"/>
  <c r="AV34" i="4"/>
  <c r="AV35" i="4"/>
  <c r="AV36" i="4"/>
  <c r="AV37" i="4"/>
  <c r="AV38" i="4"/>
  <c r="AV39" i="4"/>
  <c r="AV40" i="4"/>
  <c r="AV41" i="4"/>
  <c r="AV42" i="4"/>
  <c r="AV43" i="4"/>
  <c r="AV44" i="4"/>
  <c r="AV45" i="4"/>
  <c r="AV46" i="4"/>
  <c r="AV47" i="4"/>
  <c r="AV48" i="4"/>
  <c r="AV49" i="4"/>
  <c r="AV50" i="4"/>
  <c r="AV51" i="4"/>
  <c r="AV52" i="4"/>
  <c r="AV53" i="4"/>
  <c r="AV54" i="4"/>
  <c r="AV55" i="4"/>
  <c r="AV56" i="4"/>
  <c r="AV57" i="4"/>
  <c r="AV58" i="4"/>
  <c r="AV59" i="4"/>
  <c r="AV60" i="4"/>
  <c r="AV61" i="4"/>
  <c r="AV62" i="4"/>
  <c r="AV63" i="4"/>
  <c r="AV64" i="4"/>
  <c r="AV65" i="4"/>
  <c r="AV66" i="4"/>
  <c r="AV67" i="4"/>
  <c r="AV68" i="4"/>
  <c r="AV69" i="4"/>
  <c r="AV70" i="4"/>
  <c r="AV71" i="4"/>
  <c r="AV72" i="4"/>
  <c r="AV73" i="4"/>
  <c r="AV74" i="4"/>
  <c r="AV75" i="4"/>
  <c r="AV76" i="4"/>
  <c r="AV77" i="4"/>
  <c r="AV78" i="4"/>
  <c r="AV79" i="4"/>
  <c r="AV80" i="4"/>
  <c r="AV81" i="4"/>
  <c r="AV82" i="4"/>
  <c r="AV83" i="4"/>
  <c r="AV84" i="4"/>
  <c r="AV85" i="4"/>
  <c r="AV86" i="4"/>
  <c r="AV87" i="4"/>
  <c r="AV88" i="4"/>
  <c r="AV89" i="4"/>
  <c r="AV90" i="4"/>
  <c r="AV91" i="4"/>
  <c r="AV92" i="4"/>
  <c r="AV93" i="4"/>
  <c r="AV94" i="4"/>
  <c r="AV95" i="4"/>
  <c r="AV96" i="4"/>
  <c r="AV97" i="4"/>
  <c r="AV98" i="4"/>
  <c r="AV99" i="4"/>
  <c r="AV100" i="4"/>
  <c r="AV101" i="4"/>
  <c r="AV102" i="4"/>
  <c r="AV103" i="4"/>
  <c r="AV104" i="4"/>
  <c r="AV105" i="4"/>
  <c r="AV106" i="4"/>
  <c r="AV107" i="4"/>
  <c r="AV108" i="4"/>
  <c r="AV109" i="4"/>
  <c r="AV110" i="4"/>
  <c r="AV111" i="4"/>
  <c r="AV112" i="4"/>
  <c r="AV113" i="4"/>
  <c r="AV114" i="4"/>
  <c r="AV115" i="4"/>
  <c r="AV116" i="4"/>
  <c r="AV117" i="4"/>
  <c r="AV118" i="4"/>
  <c r="AV119" i="4"/>
  <c r="AV120" i="4"/>
  <c r="AV121" i="4"/>
  <c r="AV122" i="4"/>
  <c r="AV123" i="4"/>
  <c r="AV124" i="4"/>
  <c r="AV125" i="4"/>
  <c r="AV126" i="4"/>
  <c r="AV127" i="4"/>
  <c r="AV128" i="4"/>
  <c r="AV129" i="4"/>
  <c r="AV130" i="4"/>
  <c r="AV131" i="4"/>
  <c r="AV132" i="4"/>
  <c r="AV133" i="4"/>
  <c r="AV134" i="4"/>
  <c r="AV135" i="4"/>
  <c r="AV136" i="4"/>
  <c r="AV137" i="4"/>
  <c r="AV138" i="4"/>
  <c r="AV139" i="4"/>
  <c r="AV140" i="4"/>
  <c r="AV141" i="4"/>
  <c r="AV142" i="4"/>
  <c r="AV143" i="4"/>
  <c r="AV144" i="4"/>
  <c r="AV145" i="4"/>
  <c r="AV146" i="4"/>
  <c r="AV147" i="4"/>
  <c r="AV148" i="4"/>
  <c r="AV149" i="4"/>
  <c r="AV150" i="4"/>
  <c r="AV151" i="4"/>
  <c r="AV152" i="4"/>
  <c r="AV153" i="4"/>
  <c r="AV154" i="4"/>
  <c r="AV155" i="4"/>
  <c r="AV156" i="4"/>
  <c r="AV157" i="4"/>
  <c r="AV158" i="4"/>
  <c r="AV159" i="4"/>
  <c r="AV160" i="4"/>
  <c r="AV161" i="4"/>
  <c r="AV162" i="4"/>
  <c r="AV163" i="4"/>
  <c r="AV164" i="4"/>
  <c r="AV165" i="4"/>
  <c r="AV166" i="4"/>
  <c r="AV167" i="4"/>
  <c r="AV168" i="4"/>
  <c r="AV169" i="4"/>
  <c r="AV170" i="4"/>
  <c r="AV171" i="4"/>
  <c r="AV172" i="4"/>
  <c r="AV173" i="4"/>
  <c r="AV174" i="4"/>
  <c r="AV175" i="4"/>
  <c r="AV176" i="4"/>
  <c r="AV177" i="4"/>
  <c r="AV178" i="4"/>
  <c r="AV179" i="4"/>
  <c r="AV180" i="4"/>
  <c r="AV181" i="4"/>
  <c r="AV182" i="4"/>
  <c r="AV183" i="4"/>
  <c r="AV184" i="4"/>
  <c r="AV185" i="4"/>
  <c r="AV186" i="4"/>
  <c r="AV187" i="4"/>
  <c r="AV188" i="4"/>
  <c r="AV189" i="4"/>
  <c r="AV190" i="4"/>
  <c r="AV191" i="4"/>
  <c r="AV192" i="4"/>
  <c r="AV193" i="4"/>
  <c r="AV194" i="4"/>
  <c r="AV195" i="4"/>
  <c r="AV196" i="4"/>
  <c r="AV197" i="4"/>
  <c r="AV198" i="4"/>
  <c r="AV199" i="4"/>
  <c r="AV200" i="4"/>
  <c r="C95" i="9"/>
  <c r="AP2" i="4"/>
  <c r="AP3" i="4"/>
  <c r="AP4" i="4"/>
  <c r="AP5" i="4"/>
  <c r="AP6" i="4"/>
  <c r="AP7" i="4"/>
  <c r="AP8" i="4"/>
  <c r="AP9" i="4"/>
  <c r="AP10" i="4"/>
  <c r="AP11" i="4"/>
  <c r="AP12" i="4"/>
  <c r="AP13" i="4"/>
  <c r="AP14" i="4"/>
  <c r="AP15" i="4"/>
  <c r="AP16" i="4"/>
  <c r="AP17" i="4"/>
  <c r="AP18" i="4"/>
  <c r="AP19" i="4"/>
  <c r="AP20" i="4"/>
  <c r="AP21" i="4"/>
  <c r="AP22" i="4"/>
  <c r="AP23" i="4"/>
  <c r="AP24" i="4"/>
  <c r="AP25" i="4"/>
  <c r="AP26" i="4"/>
  <c r="AP27" i="4"/>
  <c r="AP28" i="4"/>
  <c r="AP29" i="4"/>
  <c r="AP30" i="4"/>
  <c r="AP31" i="4"/>
  <c r="AP32" i="4"/>
  <c r="AP33" i="4"/>
  <c r="AP34" i="4"/>
  <c r="AP35" i="4"/>
  <c r="AP36" i="4"/>
  <c r="AP37" i="4"/>
  <c r="AP38" i="4"/>
  <c r="AP39" i="4"/>
  <c r="AP40" i="4"/>
  <c r="AP41" i="4"/>
  <c r="AP42" i="4"/>
  <c r="AP43" i="4"/>
  <c r="AP44" i="4"/>
  <c r="AP45" i="4"/>
  <c r="AP46" i="4"/>
  <c r="AP47" i="4"/>
  <c r="AP48" i="4"/>
  <c r="AP49" i="4"/>
  <c r="AP50" i="4"/>
  <c r="AP51" i="4"/>
  <c r="AP52" i="4"/>
  <c r="AP53" i="4"/>
  <c r="AP54" i="4"/>
  <c r="AP55" i="4"/>
  <c r="AP56" i="4"/>
  <c r="AP57" i="4"/>
  <c r="AP58" i="4"/>
  <c r="AP59" i="4"/>
  <c r="AP60" i="4"/>
  <c r="AP61" i="4"/>
  <c r="AP62" i="4"/>
  <c r="AP63" i="4"/>
  <c r="AP64" i="4"/>
  <c r="AP65" i="4"/>
  <c r="AP66" i="4"/>
  <c r="AP67" i="4"/>
  <c r="AP68" i="4"/>
  <c r="AP69" i="4"/>
  <c r="AP70" i="4"/>
  <c r="AP71" i="4"/>
  <c r="AP72" i="4"/>
  <c r="AP73" i="4"/>
  <c r="AP74" i="4"/>
  <c r="AP75" i="4"/>
  <c r="AP76" i="4"/>
  <c r="AP77" i="4"/>
  <c r="AP78" i="4"/>
  <c r="AP79" i="4"/>
  <c r="AP80" i="4"/>
  <c r="AP81" i="4"/>
  <c r="AP82" i="4"/>
  <c r="AP83" i="4"/>
  <c r="AP84" i="4"/>
  <c r="AP85" i="4"/>
  <c r="AP86" i="4"/>
  <c r="AP87" i="4"/>
  <c r="AP88" i="4"/>
  <c r="AP89" i="4"/>
  <c r="AP90" i="4"/>
  <c r="AP91" i="4"/>
  <c r="AP92" i="4"/>
  <c r="AP93" i="4"/>
  <c r="AP94" i="4"/>
  <c r="AP95" i="4"/>
  <c r="AP96" i="4"/>
  <c r="AP97" i="4"/>
  <c r="AP98" i="4"/>
  <c r="AP99" i="4"/>
  <c r="AP100" i="4"/>
  <c r="AP101" i="4"/>
  <c r="AP102" i="4"/>
  <c r="AP103" i="4"/>
  <c r="AP104" i="4"/>
  <c r="AP105" i="4"/>
  <c r="AP106" i="4"/>
  <c r="AP107" i="4"/>
  <c r="AP108" i="4"/>
  <c r="AP109" i="4"/>
  <c r="AP110" i="4"/>
  <c r="AP111" i="4"/>
  <c r="AP112" i="4"/>
  <c r="AP113" i="4"/>
  <c r="AP114" i="4"/>
  <c r="AP115" i="4"/>
  <c r="AP116" i="4"/>
  <c r="AP117" i="4"/>
  <c r="AP118" i="4"/>
  <c r="AP119" i="4"/>
  <c r="AP120" i="4"/>
  <c r="AP121" i="4"/>
  <c r="AP122" i="4"/>
  <c r="AP123" i="4"/>
  <c r="AP124" i="4"/>
  <c r="AP125" i="4"/>
  <c r="AP126" i="4"/>
  <c r="AP127" i="4"/>
  <c r="AP128" i="4"/>
  <c r="AP129" i="4"/>
  <c r="AP130" i="4"/>
  <c r="AP131" i="4"/>
  <c r="AP132" i="4"/>
  <c r="AP133" i="4"/>
  <c r="AP134" i="4"/>
  <c r="AP135" i="4"/>
  <c r="AP136" i="4"/>
  <c r="AP137" i="4"/>
  <c r="AP138" i="4"/>
  <c r="AP139" i="4"/>
  <c r="AP140" i="4"/>
  <c r="AP141" i="4"/>
  <c r="AP142" i="4"/>
  <c r="AP143" i="4"/>
  <c r="AP144" i="4"/>
  <c r="AP145" i="4"/>
  <c r="AP146" i="4"/>
  <c r="AP147" i="4"/>
  <c r="AP148" i="4"/>
  <c r="AP149" i="4"/>
  <c r="AP150" i="4"/>
  <c r="AP151" i="4"/>
  <c r="AP152" i="4"/>
  <c r="AP153" i="4"/>
  <c r="AP154" i="4"/>
  <c r="AP155" i="4"/>
  <c r="AP156" i="4"/>
  <c r="AP157" i="4"/>
  <c r="AP158" i="4"/>
  <c r="AP159" i="4"/>
  <c r="AP160" i="4"/>
  <c r="AP161" i="4"/>
  <c r="AP162" i="4"/>
  <c r="AP163" i="4"/>
  <c r="AP164" i="4"/>
  <c r="AP165" i="4"/>
  <c r="AP166" i="4"/>
  <c r="AP167" i="4"/>
  <c r="AP168" i="4"/>
  <c r="AP169" i="4"/>
  <c r="AP170" i="4"/>
  <c r="AP171" i="4"/>
  <c r="AP172" i="4"/>
  <c r="AP173" i="4"/>
  <c r="AP174" i="4"/>
  <c r="AP175" i="4"/>
  <c r="AP176" i="4"/>
  <c r="AP177" i="4"/>
  <c r="AP178" i="4"/>
  <c r="AP179" i="4"/>
  <c r="AP180" i="4"/>
  <c r="AP181" i="4"/>
  <c r="AP182" i="4"/>
  <c r="AP183" i="4"/>
  <c r="AP184" i="4"/>
  <c r="AP185" i="4"/>
  <c r="AP186" i="4"/>
  <c r="AP187" i="4"/>
  <c r="AP188" i="4"/>
  <c r="AP189" i="4"/>
  <c r="AP190" i="4"/>
  <c r="AP191" i="4"/>
  <c r="AP192" i="4"/>
  <c r="AP193" i="4"/>
  <c r="AP194" i="4"/>
  <c r="AP195" i="4"/>
  <c r="AP196" i="4"/>
  <c r="AP197" i="4"/>
  <c r="AP198" i="4"/>
  <c r="AP199" i="4"/>
  <c r="AP200" i="4"/>
  <c r="B96" i="9"/>
  <c r="AW2" i="4"/>
  <c r="AW3" i="4"/>
  <c r="AW4" i="4"/>
  <c r="AW5" i="4"/>
  <c r="AW6" i="4"/>
  <c r="AW7" i="4"/>
  <c r="AW8" i="4"/>
  <c r="AW9" i="4"/>
  <c r="AW10" i="4"/>
  <c r="AW11" i="4"/>
  <c r="AW12" i="4"/>
  <c r="AW13" i="4"/>
  <c r="AW14" i="4"/>
  <c r="AW15" i="4"/>
  <c r="AW16" i="4"/>
  <c r="AW17" i="4"/>
  <c r="AW18" i="4"/>
  <c r="AW19" i="4"/>
  <c r="AW20" i="4"/>
  <c r="AW21" i="4"/>
  <c r="AW22" i="4"/>
  <c r="AW23" i="4"/>
  <c r="AW24" i="4"/>
  <c r="AW25" i="4"/>
  <c r="AW26" i="4"/>
  <c r="AW27" i="4"/>
  <c r="AW28" i="4"/>
  <c r="AW29" i="4"/>
  <c r="AW30" i="4"/>
  <c r="AW31" i="4"/>
  <c r="AW32" i="4"/>
  <c r="AW33" i="4"/>
  <c r="AW34" i="4"/>
  <c r="AW35" i="4"/>
  <c r="AW36" i="4"/>
  <c r="AW37" i="4"/>
  <c r="AW38" i="4"/>
  <c r="AW39" i="4"/>
  <c r="AW40" i="4"/>
  <c r="AW41" i="4"/>
  <c r="AW42" i="4"/>
  <c r="AW43" i="4"/>
  <c r="AW44" i="4"/>
  <c r="AW45" i="4"/>
  <c r="AW46" i="4"/>
  <c r="AW47" i="4"/>
  <c r="AW48" i="4"/>
  <c r="AW49" i="4"/>
  <c r="AW50" i="4"/>
  <c r="AW51" i="4"/>
  <c r="AW52" i="4"/>
  <c r="AW53" i="4"/>
  <c r="AW54" i="4"/>
  <c r="AW55" i="4"/>
  <c r="AW56" i="4"/>
  <c r="AW57" i="4"/>
  <c r="AW58" i="4"/>
  <c r="AW59" i="4"/>
  <c r="AW60" i="4"/>
  <c r="AW61" i="4"/>
  <c r="AW62" i="4"/>
  <c r="AW63" i="4"/>
  <c r="AW64" i="4"/>
  <c r="AW65" i="4"/>
  <c r="AW66" i="4"/>
  <c r="AW67" i="4"/>
  <c r="AW68" i="4"/>
  <c r="AW69" i="4"/>
  <c r="AW70" i="4"/>
  <c r="AW71" i="4"/>
  <c r="AW72" i="4"/>
  <c r="AW73" i="4"/>
  <c r="AW74" i="4"/>
  <c r="AW75" i="4"/>
  <c r="AW76" i="4"/>
  <c r="AW77" i="4"/>
  <c r="AW78" i="4"/>
  <c r="AW79" i="4"/>
  <c r="AW80" i="4"/>
  <c r="AW81" i="4"/>
  <c r="AW82" i="4"/>
  <c r="AW83" i="4"/>
  <c r="AW84" i="4"/>
  <c r="AW85" i="4"/>
  <c r="AW86" i="4"/>
  <c r="AW87" i="4"/>
  <c r="AW88" i="4"/>
  <c r="AW89" i="4"/>
  <c r="AW90" i="4"/>
  <c r="AW91" i="4"/>
  <c r="AW92" i="4"/>
  <c r="AW93" i="4"/>
  <c r="AW94" i="4"/>
  <c r="AW95" i="4"/>
  <c r="AW96" i="4"/>
  <c r="AW97" i="4"/>
  <c r="AW98" i="4"/>
  <c r="AW99" i="4"/>
  <c r="AW100" i="4"/>
  <c r="AW101" i="4"/>
  <c r="AW102" i="4"/>
  <c r="AW103" i="4"/>
  <c r="AW104" i="4"/>
  <c r="AW105" i="4"/>
  <c r="AW106" i="4"/>
  <c r="AW107" i="4"/>
  <c r="AW108" i="4"/>
  <c r="AW109" i="4"/>
  <c r="AW110" i="4"/>
  <c r="AW111" i="4"/>
  <c r="AW112" i="4"/>
  <c r="AW113" i="4"/>
  <c r="AW114" i="4"/>
  <c r="AW115" i="4"/>
  <c r="AW116" i="4"/>
  <c r="AW117" i="4"/>
  <c r="AW118" i="4"/>
  <c r="AW119" i="4"/>
  <c r="AW120" i="4"/>
  <c r="AW121" i="4"/>
  <c r="AW122" i="4"/>
  <c r="AW123" i="4"/>
  <c r="AW124" i="4"/>
  <c r="AW125" i="4"/>
  <c r="AW126" i="4"/>
  <c r="AW127" i="4"/>
  <c r="AW128" i="4"/>
  <c r="AW129" i="4"/>
  <c r="AW130" i="4"/>
  <c r="AW131" i="4"/>
  <c r="AW132" i="4"/>
  <c r="AW133" i="4"/>
  <c r="AW134" i="4"/>
  <c r="AW135" i="4"/>
  <c r="AW136" i="4"/>
  <c r="AW137" i="4"/>
  <c r="AW138" i="4"/>
  <c r="AW139" i="4"/>
  <c r="AW140" i="4"/>
  <c r="AW141" i="4"/>
  <c r="AW142" i="4"/>
  <c r="AW143" i="4"/>
  <c r="AW144" i="4"/>
  <c r="AW145" i="4"/>
  <c r="AW146" i="4"/>
  <c r="AW147" i="4"/>
  <c r="AW148" i="4"/>
  <c r="AW149" i="4"/>
  <c r="AW150" i="4"/>
  <c r="AW151" i="4"/>
  <c r="AW152" i="4"/>
  <c r="AW153" i="4"/>
  <c r="AW154" i="4"/>
  <c r="AW155" i="4"/>
  <c r="AW156" i="4"/>
  <c r="AW157" i="4"/>
  <c r="AW158" i="4"/>
  <c r="AW159" i="4"/>
  <c r="AW160" i="4"/>
  <c r="AW161" i="4"/>
  <c r="AW162" i="4"/>
  <c r="AW163" i="4"/>
  <c r="AW164" i="4"/>
  <c r="AW165" i="4"/>
  <c r="AW166" i="4"/>
  <c r="AW167" i="4"/>
  <c r="AW168" i="4"/>
  <c r="AW169" i="4"/>
  <c r="AW170" i="4"/>
  <c r="AW171" i="4"/>
  <c r="AW172" i="4"/>
  <c r="AW173" i="4"/>
  <c r="AW174" i="4"/>
  <c r="AW175" i="4"/>
  <c r="AW176" i="4"/>
  <c r="AW177" i="4"/>
  <c r="AW178" i="4"/>
  <c r="AW179" i="4"/>
  <c r="AW180" i="4"/>
  <c r="AW181" i="4"/>
  <c r="AW182" i="4"/>
  <c r="AW183" i="4"/>
  <c r="AW184" i="4"/>
  <c r="AW185" i="4"/>
  <c r="AW186" i="4"/>
  <c r="AW187" i="4"/>
  <c r="AW188" i="4"/>
  <c r="AW189" i="4"/>
  <c r="AW190" i="4"/>
  <c r="AW191" i="4"/>
  <c r="AW192" i="4"/>
  <c r="AW193" i="4"/>
  <c r="AW194" i="4"/>
  <c r="AW195" i="4"/>
  <c r="AW196" i="4"/>
  <c r="AW197" i="4"/>
  <c r="AW198" i="4"/>
  <c r="AW199" i="4"/>
  <c r="AW200" i="4"/>
  <c r="C96" i="9"/>
  <c r="AQ2" i="4"/>
  <c r="AQ3" i="4"/>
  <c r="AQ4" i="4"/>
  <c r="AQ5" i="4"/>
  <c r="AQ6" i="4"/>
  <c r="AQ7" i="4"/>
  <c r="AQ8" i="4"/>
  <c r="AQ9" i="4"/>
  <c r="AQ10" i="4"/>
  <c r="AQ11" i="4"/>
  <c r="AQ12" i="4"/>
  <c r="AQ13" i="4"/>
  <c r="AQ14" i="4"/>
  <c r="AQ15" i="4"/>
  <c r="AQ16" i="4"/>
  <c r="AQ17" i="4"/>
  <c r="AQ18" i="4"/>
  <c r="AQ19" i="4"/>
  <c r="AQ20" i="4"/>
  <c r="AQ21" i="4"/>
  <c r="AQ22" i="4"/>
  <c r="AQ23" i="4"/>
  <c r="AQ24" i="4"/>
  <c r="AQ25" i="4"/>
  <c r="AQ26" i="4"/>
  <c r="AQ27" i="4"/>
  <c r="AQ28" i="4"/>
  <c r="AQ29" i="4"/>
  <c r="AQ30" i="4"/>
  <c r="AQ31" i="4"/>
  <c r="AQ32" i="4"/>
  <c r="AQ33" i="4"/>
  <c r="AQ34" i="4"/>
  <c r="AQ35" i="4"/>
  <c r="AQ36" i="4"/>
  <c r="AQ37" i="4"/>
  <c r="AQ38" i="4"/>
  <c r="AQ39" i="4"/>
  <c r="AQ40" i="4"/>
  <c r="AQ41" i="4"/>
  <c r="AQ42" i="4"/>
  <c r="AQ43" i="4"/>
  <c r="AQ44" i="4"/>
  <c r="AQ45" i="4"/>
  <c r="AQ46" i="4"/>
  <c r="AQ47" i="4"/>
  <c r="AQ48" i="4"/>
  <c r="AQ49" i="4"/>
  <c r="AQ50" i="4"/>
  <c r="AQ51" i="4"/>
  <c r="AQ52" i="4"/>
  <c r="AQ53" i="4"/>
  <c r="AQ54" i="4"/>
  <c r="AQ55" i="4"/>
  <c r="AQ56" i="4"/>
  <c r="AQ57" i="4"/>
  <c r="AQ58" i="4"/>
  <c r="AQ59" i="4"/>
  <c r="AQ60" i="4"/>
  <c r="AQ61" i="4"/>
  <c r="AQ62" i="4"/>
  <c r="AQ63" i="4"/>
  <c r="AQ64" i="4"/>
  <c r="AQ65" i="4"/>
  <c r="AQ66" i="4"/>
  <c r="AQ67" i="4"/>
  <c r="AQ68" i="4"/>
  <c r="AQ69" i="4"/>
  <c r="AQ70" i="4"/>
  <c r="AQ71" i="4"/>
  <c r="AQ72" i="4"/>
  <c r="AQ73" i="4"/>
  <c r="AQ74" i="4"/>
  <c r="AQ75" i="4"/>
  <c r="AQ76" i="4"/>
  <c r="AQ77" i="4"/>
  <c r="AQ78" i="4"/>
  <c r="AQ79" i="4"/>
  <c r="AQ80" i="4"/>
  <c r="AQ81" i="4"/>
  <c r="AQ82" i="4"/>
  <c r="AQ83" i="4"/>
  <c r="AQ84" i="4"/>
  <c r="AQ85" i="4"/>
  <c r="AQ86" i="4"/>
  <c r="AQ87" i="4"/>
  <c r="AQ88" i="4"/>
  <c r="AQ89" i="4"/>
  <c r="AQ90" i="4"/>
  <c r="AQ91" i="4"/>
  <c r="AQ92" i="4"/>
  <c r="AQ93" i="4"/>
  <c r="AQ94" i="4"/>
  <c r="AQ95" i="4"/>
  <c r="AQ96" i="4"/>
  <c r="AQ97" i="4"/>
  <c r="AQ98" i="4"/>
  <c r="AQ99" i="4"/>
  <c r="AQ100" i="4"/>
  <c r="AQ101" i="4"/>
  <c r="AQ102" i="4"/>
  <c r="AQ103" i="4"/>
  <c r="AQ104" i="4"/>
  <c r="AQ105" i="4"/>
  <c r="AQ106" i="4"/>
  <c r="AQ107" i="4"/>
  <c r="AQ108" i="4"/>
  <c r="AQ109" i="4"/>
  <c r="AQ110" i="4"/>
  <c r="AQ111" i="4"/>
  <c r="AQ112" i="4"/>
  <c r="AQ113" i="4"/>
  <c r="AQ114" i="4"/>
  <c r="AQ115" i="4"/>
  <c r="AQ116" i="4"/>
  <c r="AQ117" i="4"/>
  <c r="AQ118" i="4"/>
  <c r="AQ119" i="4"/>
  <c r="AQ120" i="4"/>
  <c r="AQ121" i="4"/>
  <c r="AQ122" i="4"/>
  <c r="AQ123" i="4"/>
  <c r="AQ124" i="4"/>
  <c r="AQ125" i="4"/>
  <c r="AQ126" i="4"/>
  <c r="AQ127" i="4"/>
  <c r="AQ128" i="4"/>
  <c r="AQ129" i="4"/>
  <c r="AQ130" i="4"/>
  <c r="AQ131" i="4"/>
  <c r="AQ132" i="4"/>
  <c r="AQ133" i="4"/>
  <c r="AQ134" i="4"/>
  <c r="AQ135" i="4"/>
  <c r="AQ136" i="4"/>
  <c r="AQ137" i="4"/>
  <c r="AQ138" i="4"/>
  <c r="AQ139" i="4"/>
  <c r="AQ140" i="4"/>
  <c r="AQ141" i="4"/>
  <c r="AQ142" i="4"/>
  <c r="AQ143" i="4"/>
  <c r="AQ144" i="4"/>
  <c r="AQ145" i="4"/>
  <c r="AQ146" i="4"/>
  <c r="AQ147" i="4"/>
  <c r="AQ148" i="4"/>
  <c r="AQ149" i="4"/>
  <c r="AQ150" i="4"/>
  <c r="AQ151" i="4"/>
  <c r="AQ152" i="4"/>
  <c r="AQ153" i="4"/>
  <c r="AQ154" i="4"/>
  <c r="AQ155" i="4"/>
  <c r="AQ156" i="4"/>
  <c r="AQ157" i="4"/>
  <c r="AQ158" i="4"/>
  <c r="AQ159" i="4"/>
  <c r="AQ160" i="4"/>
  <c r="AQ161" i="4"/>
  <c r="AQ162" i="4"/>
  <c r="AQ163" i="4"/>
  <c r="AQ164" i="4"/>
  <c r="AQ165" i="4"/>
  <c r="AQ166" i="4"/>
  <c r="AQ167" i="4"/>
  <c r="AQ168" i="4"/>
  <c r="AQ169" i="4"/>
  <c r="AQ170" i="4"/>
  <c r="AQ171" i="4"/>
  <c r="AQ172" i="4"/>
  <c r="AQ173" i="4"/>
  <c r="AQ174" i="4"/>
  <c r="AQ175" i="4"/>
  <c r="AQ176" i="4"/>
  <c r="AQ177" i="4"/>
  <c r="AQ178" i="4"/>
  <c r="AQ179" i="4"/>
  <c r="AQ180" i="4"/>
  <c r="AQ181" i="4"/>
  <c r="AQ182" i="4"/>
  <c r="AQ183" i="4"/>
  <c r="AQ184" i="4"/>
  <c r="AQ185" i="4"/>
  <c r="AQ186" i="4"/>
  <c r="AQ187" i="4"/>
  <c r="AQ188" i="4"/>
  <c r="AQ189" i="4"/>
  <c r="AQ190" i="4"/>
  <c r="AQ191" i="4"/>
  <c r="AQ192" i="4"/>
  <c r="AQ193" i="4"/>
  <c r="AQ194" i="4"/>
  <c r="AQ195" i="4"/>
  <c r="AQ196" i="4"/>
  <c r="AQ197" i="4"/>
  <c r="AQ198" i="4"/>
  <c r="AQ199" i="4"/>
  <c r="AQ200" i="4"/>
  <c r="B97" i="9"/>
  <c r="AX2" i="4"/>
  <c r="AX3" i="4"/>
  <c r="AX4" i="4"/>
  <c r="AX5" i="4"/>
  <c r="AX6" i="4"/>
  <c r="AX7" i="4"/>
  <c r="AX8" i="4"/>
  <c r="AX9" i="4"/>
  <c r="AX10" i="4"/>
  <c r="AX11" i="4"/>
  <c r="AX12" i="4"/>
  <c r="AX13" i="4"/>
  <c r="AX14" i="4"/>
  <c r="AX15" i="4"/>
  <c r="AX16" i="4"/>
  <c r="AX17" i="4"/>
  <c r="AX18" i="4"/>
  <c r="AX19" i="4"/>
  <c r="AX20" i="4"/>
  <c r="AX21" i="4"/>
  <c r="AX22" i="4"/>
  <c r="AX23" i="4"/>
  <c r="AX24" i="4"/>
  <c r="AX25" i="4"/>
  <c r="AX26" i="4"/>
  <c r="AX27" i="4"/>
  <c r="AX28" i="4"/>
  <c r="AX29" i="4"/>
  <c r="AX30" i="4"/>
  <c r="AX31" i="4"/>
  <c r="AX32" i="4"/>
  <c r="AX33" i="4"/>
  <c r="AX34" i="4"/>
  <c r="AX35" i="4"/>
  <c r="AX36" i="4"/>
  <c r="AX37" i="4"/>
  <c r="AX38" i="4"/>
  <c r="AX39" i="4"/>
  <c r="AX40" i="4"/>
  <c r="AX41" i="4"/>
  <c r="AX42" i="4"/>
  <c r="AX43" i="4"/>
  <c r="AX44" i="4"/>
  <c r="AX45" i="4"/>
  <c r="AX46" i="4"/>
  <c r="AX47" i="4"/>
  <c r="AX48" i="4"/>
  <c r="AX49" i="4"/>
  <c r="AX50" i="4"/>
  <c r="AX51" i="4"/>
  <c r="AX52" i="4"/>
  <c r="AX53" i="4"/>
  <c r="AX54" i="4"/>
  <c r="AX55" i="4"/>
  <c r="AX56" i="4"/>
  <c r="AX57" i="4"/>
  <c r="AX58" i="4"/>
  <c r="AX59" i="4"/>
  <c r="AX60" i="4"/>
  <c r="AX61" i="4"/>
  <c r="AX62" i="4"/>
  <c r="AX63" i="4"/>
  <c r="AX64" i="4"/>
  <c r="AX65" i="4"/>
  <c r="AX66" i="4"/>
  <c r="AX67" i="4"/>
  <c r="AX68" i="4"/>
  <c r="AX69" i="4"/>
  <c r="AX70" i="4"/>
  <c r="AX71" i="4"/>
  <c r="AX72" i="4"/>
  <c r="AX73" i="4"/>
  <c r="AX74" i="4"/>
  <c r="AX75" i="4"/>
  <c r="AX76" i="4"/>
  <c r="AX77" i="4"/>
  <c r="AX78" i="4"/>
  <c r="AX79" i="4"/>
  <c r="AX80" i="4"/>
  <c r="AX81" i="4"/>
  <c r="AX82" i="4"/>
  <c r="AX83" i="4"/>
  <c r="AX84" i="4"/>
  <c r="AX85" i="4"/>
  <c r="AX86" i="4"/>
  <c r="AX87" i="4"/>
  <c r="AX88" i="4"/>
  <c r="AX89" i="4"/>
  <c r="AX90" i="4"/>
  <c r="AX91" i="4"/>
  <c r="AX92" i="4"/>
  <c r="AX93" i="4"/>
  <c r="AX94" i="4"/>
  <c r="AX95" i="4"/>
  <c r="AX96" i="4"/>
  <c r="AX97" i="4"/>
  <c r="AX98" i="4"/>
  <c r="AX99" i="4"/>
  <c r="AX100" i="4"/>
  <c r="AX101" i="4"/>
  <c r="AX102" i="4"/>
  <c r="AX103" i="4"/>
  <c r="AX104" i="4"/>
  <c r="AX105" i="4"/>
  <c r="AX106" i="4"/>
  <c r="AX107" i="4"/>
  <c r="AX108" i="4"/>
  <c r="AX109" i="4"/>
  <c r="AX110" i="4"/>
  <c r="AX111" i="4"/>
  <c r="AX112" i="4"/>
  <c r="AX113" i="4"/>
  <c r="AX114" i="4"/>
  <c r="AX115" i="4"/>
  <c r="AX116" i="4"/>
  <c r="AX117" i="4"/>
  <c r="AX118" i="4"/>
  <c r="AX119" i="4"/>
  <c r="AX120" i="4"/>
  <c r="AX121" i="4"/>
  <c r="AX122" i="4"/>
  <c r="AX123" i="4"/>
  <c r="AX124" i="4"/>
  <c r="AX125" i="4"/>
  <c r="AX126" i="4"/>
  <c r="AX127" i="4"/>
  <c r="AX128" i="4"/>
  <c r="AX129" i="4"/>
  <c r="AX130" i="4"/>
  <c r="AX131" i="4"/>
  <c r="AX132" i="4"/>
  <c r="AX133" i="4"/>
  <c r="AX134" i="4"/>
  <c r="AX135" i="4"/>
  <c r="AX136" i="4"/>
  <c r="AX137" i="4"/>
  <c r="AX138" i="4"/>
  <c r="AX139" i="4"/>
  <c r="AX140" i="4"/>
  <c r="AX141" i="4"/>
  <c r="AX142" i="4"/>
  <c r="AX143" i="4"/>
  <c r="AX144" i="4"/>
  <c r="AX145" i="4"/>
  <c r="AX146" i="4"/>
  <c r="AX147" i="4"/>
  <c r="AX148" i="4"/>
  <c r="AX149" i="4"/>
  <c r="AX150" i="4"/>
  <c r="AX151" i="4"/>
  <c r="AX152" i="4"/>
  <c r="AX153" i="4"/>
  <c r="AX154" i="4"/>
  <c r="AX155" i="4"/>
  <c r="AX156" i="4"/>
  <c r="AX157" i="4"/>
  <c r="AX158" i="4"/>
  <c r="AX159" i="4"/>
  <c r="AX160" i="4"/>
  <c r="AX161" i="4"/>
  <c r="AX162" i="4"/>
  <c r="AX163" i="4"/>
  <c r="AX164" i="4"/>
  <c r="AX165" i="4"/>
  <c r="AX166" i="4"/>
  <c r="AX167" i="4"/>
  <c r="AX168" i="4"/>
  <c r="AX169" i="4"/>
  <c r="AX170" i="4"/>
  <c r="AX171" i="4"/>
  <c r="AX172" i="4"/>
  <c r="AX173" i="4"/>
  <c r="AX174" i="4"/>
  <c r="AX175" i="4"/>
  <c r="AX176" i="4"/>
  <c r="AX177" i="4"/>
  <c r="AX178" i="4"/>
  <c r="AX179" i="4"/>
  <c r="AX180" i="4"/>
  <c r="AX181" i="4"/>
  <c r="AX182" i="4"/>
  <c r="AX183" i="4"/>
  <c r="AX184" i="4"/>
  <c r="AX185" i="4"/>
  <c r="AX186" i="4"/>
  <c r="AX187" i="4"/>
  <c r="AX188" i="4"/>
  <c r="AX189" i="4"/>
  <c r="AX190" i="4"/>
  <c r="AX191" i="4"/>
  <c r="AX192" i="4"/>
  <c r="AX193" i="4"/>
  <c r="AX194" i="4"/>
  <c r="AX195" i="4"/>
  <c r="AX196" i="4"/>
  <c r="AX197" i="4"/>
  <c r="AX198" i="4"/>
  <c r="AX199" i="4"/>
  <c r="AX200" i="4"/>
  <c r="C97" i="9"/>
  <c r="E19" i="14"/>
  <c r="E18" i="14"/>
  <c r="E17" i="14"/>
  <c r="E16" i="14"/>
  <c r="E15" i="14"/>
  <c r="E14" i="14"/>
  <c r="E13" i="14"/>
  <c r="E12" i="14"/>
  <c r="E11" i="14"/>
  <c r="E10" i="14"/>
</calcChain>
</file>

<file path=xl/sharedStrings.xml><?xml version="1.0" encoding="utf-8"?>
<sst xmlns="http://schemas.openxmlformats.org/spreadsheetml/2006/main" count="1112" uniqueCount="400">
  <si>
    <t>HULL UK CITY OF CULTURE 2017</t>
  </si>
  <si>
    <t>CREATIVE COMMUNITIES PROGRAMME: PROJECT MONITORING</t>
  </si>
  <si>
    <t>How do I complete this project monitoring record?</t>
  </si>
  <si>
    <t>There are six project monitoring sheets that can be accessed via the Tabs below:</t>
  </si>
  <si>
    <t xml:space="preserve">  * Event Delivery (tracking activity delivered as part of the project, e.g. performances, screenings, exhibition days).</t>
  </si>
  <si>
    <t>* Project Delivery Team (an individual who works on your project and their equal opportunities data)</t>
  </si>
  <si>
    <t>* Audiences &amp; Participants (an individual who engages with the project as an audience member or active participant in a workshop, creative session, etc. They are usually a member of the public.</t>
  </si>
  <si>
    <t>* Audiences &amp; Participants - Type (as above - captures equal opportunities data on these individuals).</t>
  </si>
  <si>
    <t>* Online Engagement (your website traffic and social media activity)</t>
  </si>
  <si>
    <t>* Partners (an organisation or individual who is integral to ensuring that your project can happen, e.g. a school, a community group, a key supplier).</t>
  </si>
  <si>
    <t>These should be completed using the data collected in your Equal Opportunities Monitoring forms.</t>
  </si>
  <si>
    <t>DATA SUMMARRY</t>
  </si>
  <si>
    <t xml:space="preserve">The DATA SUMMARY sheets updates automatically when you enter information into the other sheets. </t>
  </si>
  <si>
    <r>
      <t xml:space="preserve">PROJECT NAME: </t>
    </r>
    <r>
      <rPr>
        <sz val="11"/>
        <rFont val="Trebuchet MS"/>
        <family val="2"/>
      </rPr>
      <t>Type in the name of your project</t>
    </r>
  </si>
  <si>
    <r>
      <t xml:space="preserve">PROJECT NUMBER: </t>
    </r>
    <r>
      <rPr>
        <sz val="11"/>
        <rFont val="Trebuchet MS"/>
        <family val="2"/>
      </rPr>
      <t>Type in the number of your project</t>
    </r>
  </si>
  <si>
    <r>
      <t xml:space="preserve">Number of…(Table): </t>
    </r>
    <r>
      <rPr>
        <sz val="11"/>
        <rFont val="Trebuchet MS"/>
        <family val="2"/>
      </rPr>
      <t>Enter your target number of activities by type in Column F (using your Application Form) and Column G (using your Project Schedule).</t>
    </r>
  </si>
  <si>
    <t>PROJECT DELIVERY TEAM</t>
  </si>
  <si>
    <r>
      <t xml:space="preserve">Record number: </t>
    </r>
    <r>
      <rPr>
        <sz val="11"/>
        <rFont val="Trebuchet MS"/>
        <family val="2"/>
      </rPr>
      <t>these forms should remain anonymous, so number them from 1 in ascending order</t>
    </r>
  </si>
  <si>
    <r>
      <t>Post code:</t>
    </r>
    <r>
      <rPr>
        <sz val="11"/>
        <color indexed="8"/>
        <rFont val="Trebuchet MS"/>
        <family val="2"/>
      </rPr>
      <t xml:space="preserve"> Manually enter the post code from the sheet as it appears, or leave blank if not provided</t>
    </r>
  </si>
  <si>
    <r>
      <t>Role in Team:</t>
    </r>
    <r>
      <rPr>
        <sz val="11"/>
        <color indexed="8"/>
        <rFont val="Trebuchet MS"/>
        <family val="2"/>
      </rPr>
      <t xml:space="preserve"> Click on the cell in the role in team column for the record you are entering. Click on the down arrow that appears to the right. Select the correct role for the record. It may be necessary to scroll down to find the response you need.</t>
    </r>
  </si>
  <si>
    <r>
      <t>Employed specifically for this project:</t>
    </r>
    <r>
      <rPr>
        <sz val="11"/>
        <color indexed="8"/>
        <rFont val="Trebuchet MS"/>
        <family val="2"/>
      </rPr>
      <t xml:space="preserve"> Click on the cell in the employed specifically for this project column for the record you are entering. Click on the down arrow and select </t>
    </r>
    <r>
      <rPr>
        <b/>
        <sz val="11"/>
        <color indexed="8"/>
        <rFont val="Trebuchet MS"/>
        <family val="2"/>
      </rPr>
      <t xml:space="preserve">yes </t>
    </r>
    <r>
      <rPr>
        <sz val="11"/>
        <color indexed="8"/>
        <rFont val="Trebuchet MS"/>
        <family val="2"/>
      </rPr>
      <t>if they are only employed because of your Creative Communities Programme project. Otherwise leave this blank.</t>
    </r>
  </si>
  <si>
    <r>
      <t>* If you need to add more records, go to the line</t>
    </r>
    <r>
      <rPr>
        <b/>
        <sz val="11"/>
        <color indexed="8"/>
        <rFont val="Trebuchet MS"/>
        <family val="2"/>
      </rPr>
      <t xml:space="preserve"> Insert more records above as needed: inserting rows above this line will ensure that additional records are included within the formulas on
  the DATA SUMMARY sheet</t>
    </r>
    <r>
      <rPr>
        <sz val="11"/>
        <color indexed="8"/>
        <rFont val="Trebuchet MS"/>
        <family val="2"/>
      </rPr>
      <t xml:space="preserve">. Place the mouse cursor in the numbered box to the left, right click and select 'Insert'  </t>
    </r>
  </si>
  <si>
    <r>
      <t>Age:</t>
    </r>
    <r>
      <rPr>
        <sz val="11"/>
        <color indexed="8"/>
        <rFont val="Trebuchet MS"/>
        <family val="2"/>
      </rPr>
      <t xml:space="preserve"> Click on the cell in the age column for the record you are entering. Click on the down arrow that appears to the right. Select the correct age range for the record. It may be necessary to scroll down to find the response you need.</t>
    </r>
  </si>
  <si>
    <r>
      <t>Gender:</t>
    </r>
    <r>
      <rPr>
        <sz val="11"/>
        <color indexed="8"/>
        <rFont val="Trebuchet MS"/>
        <family val="2"/>
      </rPr>
      <t xml:space="preserve"> Click on the cell in the gender column for the record you are entering. Click on the down arrow that appears to the right. Select the correct gender for the record. It may be necessary to scroll down to find the response you need.</t>
    </r>
  </si>
  <si>
    <r>
      <t>Disability:</t>
    </r>
    <r>
      <rPr>
        <sz val="11"/>
        <color indexed="8"/>
        <rFont val="Trebuchet MS"/>
        <family val="2"/>
      </rPr>
      <t xml:space="preserve"> Click on the cell in the disability column for the record you are entering. Click on the down arrow that appears to the right. Select the disability status for the record.</t>
    </r>
  </si>
  <si>
    <r>
      <t>Learning Disability - Other:</t>
    </r>
    <r>
      <rPr>
        <sz val="11"/>
        <color indexed="8"/>
        <rFont val="Trebuchet MS"/>
        <family val="2"/>
      </rPr>
      <t xml:space="preserve"> Click on the cell in the columns for each disability type where a Yes has been entered for the record. Click on the down arrow that appears to the right and select Yes.</t>
    </r>
  </si>
  <si>
    <r>
      <t>Ethnicity:</t>
    </r>
    <r>
      <rPr>
        <sz val="11"/>
        <color indexed="8"/>
        <rFont val="Trebuchet MS"/>
        <family val="2"/>
      </rPr>
      <t xml:space="preserve"> Click on the cell in the ethnicity column for the record you are entering. Click on the down arrow that appears to the right. Select the ethnicity for the record. It may be necessary to scroll down to find the response you need.</t>
    </r>
  </si>
  <si>
    <t>AUDIENCES &amp; PARTICIPANTS</t>
  </si>
  <si>
    <r>
      <t xml:space="preserve">Activity / Event Name / Number: </t>
    </r>
    <r>
      <rPr>
        <sz val="11"/>
        <rFont val="Trebuchet MS"/>
        <family val="2"/>
      </rPr>
      <t>Type in the name or number of the event delivered, e.g. workshop 1, workshop 2, Exhibition of Project Work</t>
    </r>
  </si>
  <si>
    <r>
      <t>Total audience members:</t>
    </r>
    <r>
      <rPr>
        <sz val="11"/>
        <color indexed="8"/>
        <rFont val="Trebuchet MS"/>
        <family val="2"/>
      </rPr>
      <t xml:space="preserve"> Manually enter the number of people who attended as audience members</t>
    </r>
  </si>
  <si>
    <r>
      <t>Total Participants:</t>
    </r>
    <r>
      <rPr>
        <sz val="11"/>
        <color indexed="8"/>
        <rFont val="Trebuchet MS"/>
        <family val="2"/>
      </rPr>
      <t xml:space="preserve"> Manually enter the number of participants that took part in your event</t>
    </r>
  </si>
  <si>
    <r>
      <t>Sum of Audience Members and Participants:</t>
    </r>
    <r>
      <rPr>
        <sz val="11"/>
        <color indexed="8"/>
        <rFont val="Trebuchet MS"/>
        <family val="2"/>
      </rPr>
      <t xml:space="preserve"> This will add up for you automatically so you don't need to do anything here.</t>
    </r>
  </si>
  <si>
    <t>AUDIENCES &amp; PARTICIPANTS - BY TYPE</t>
  </si>
  <si>
    <t>ONLINE ENGAGEMENT</t>
  </si>
  <si>
    <r>
      <t>Total Page Views: Manually enter the total website or p</t>
    </r>
    <r>
      <rPr>
        <sz val="11"/>
        <rFont val="Trebuchet MS"/>
        <family val="2"/>
      </rPr>
      <t>age views within the date range selected for the project for the date range selected - Google Analytics can provide this info.</t>
    </r>
  </si>
  <si>
    <r>
      <t xml:space="preserve">Unique Page Views: </t>
    </r>
    <r>
      <rPr>
        <sz val="11"/>
        <rFont val="Trebuchet MS"/>
        <family val="2"/>
      </rPr>
      <t>Manually enter the number of page views by unique users for your project website or pages for the date range selected - Google Analytics can provide this info.</t>
    </r>
  </si>
  <si>
    <r>
      <t>Social Media Platform:</t>
    </r>
    <r>
      <rPr>
        <sz val="11"/>
        <color indexed="8"/>
        <rFont val="Trebuchet MS"/>
        <family val="2"/>
      </rPr>
      <t xml:space="preserve"> Manually enter the name of the social media platform(s) you have used, e.g. Facebook, YouTube, Twitter, Instagram</t>
    </r>
  </si>
  <si>
    <r>
      <t>Date Range:</t>
    </r>
    <r>
      <rPr>
        <sz val="11"/>
        <color indexed="8"/>
        <rFont val="Trebuchet MS"/>
        <family val="2"/>
      </rPr>
      <t xml:space="preserve"> Manually enter the date range you are measuring for your project. This will likely be from the point of launching the project to X number of weeks after your project completes.</t>
    </r>
  </si>
  <si>
    <r>
      <t xml:space="preserve">Total Followers at start: </t>
    </r>
    <r>
      <rPr>
        <sz val="11"/>
        <rFont val="Trebuchet MS"/>
        <family val="2"/>
      </rPr>
      <t>Followers include Facebook Page Likes / Profile Friends; Twitter Followers; YouTube Subscribers; etc. Manually enter the total for this for the first day of your date range.</t>
    </r>
  </si>
  <si>
    <t>Total Followers at End: Manually enter the total for this for the last day of your date range.</t>
  </si>
  <si>
    <r>
      <t xml:space="preserve">Followers % Change: </t>
    </r>
    <r>
      <rPr>
        <sz val="11"/>
        <rFont val="Trebuchet MS"/>
        <family val="2"/>
      </rPr>
      <t>This will add up for you automatically so you don't need to do anything here.</t>
    </r>
  </si>
  <si>
    <r>
      <t xml:space="preserve">Total Impressions: </t>
    </r>
    <r>
      <rPr>
        <sz val="11"/>
        <rFont val="Trebuchet MS"/>
        <family val="2"/>
      </rPr>
      <t xml:space="preserve">Impressions are the impressions (“views”) of Facebook posts linked to CCP project; impressions (“views”) of Twitter tweets linked to CCP project; views of YouTube videos linked to CCP project; etc. </t>
    </r>
  </si>
  <si>
    <r>
      <t xml:space="preserve">Total Engagements: </t>
    </r>
    <r>
      <rPr>
        <sz val="11"/>
        <rFont val="Trebuchet MS"/>
        <family val="2"/>
      </rPr>
      <t>Engagements are Facebook posts, likes, shares, comments; Twitter tweets, retweets, likes; YouTube shares, comments; etc.</t>
    </r>
  </si>
  <si>
    <t>PARTNERS</t>
  </si>
  <si>
    <t>Name of Partner: Manually enter the name of each partner.</t>
  </si>
  <si>
    <r>
      <t>Partner Location:</t>
    </r>
    <r>
      <rPr>
        <sz val="11"/>
        <color indexed="8"/>
        <rFont val="Trebuchet MS"/>
        <family val="2"/>
      </rPr>
      <t xml:space="preserve"> Click on the cell in the Partner Location column for the record you are entering. Click on the down arrow that appears to the right. Select the area or region that relates to that partner. </t>
    </r>
  </si>
  <si>
    <r>
      <t>Partner Organisation Type:</t>
    </r>
    <r>
      <rPr>
        <sz val="11"/>
        <color indexed="8"/>
        <rFont val="Trebuchet MS"/>
        <family val="2"/>
      </rPr>
      <t xml:space="preserve"> Click on the cell in the Partner Type column for the record you are entering. Click on the down arrow that appears to the right. Select the partner type for the record. </t>
    </r>
  </si>
  <si>
    <r>
      <t>New/Existing Partnership:</t>
    </r>
    <r>
      <rPr>
        <sz val="11"/>
        <color indexed="8"/>
        <rFont val="Trebuchet MS"/>
        <family val="2"/>
      </rPr>
      <t xml:space="preserve"> Click on the cell in the New/Existing Partnership column for the record you are entering. Click on the down arrow that appears to the right. Select the correct category for the record. </t>
    </r>
  </si>
  <si>
    <t>DATA SUMMARY</t>
  </si>
  <si>
    <t>PROJECT NAME</t>
  </si>
  <si>
    <t>Turn and Face the Strange- Mick Ronson the Spider from Hull</t>
  </si>
  <si>
    <t>PROJECT NUMBER</t>
  </si>
  <si>
    <t>A-8439828760</t>
  </si>
  <si>
    <t>EVENT DELIVERY</t>
  </si>
  <si>
    <t>PROJECT VENUE/ LOCATION</t>
  </si>
  <si>
    <t>NUMBER OF…</t>
  </si>
  <si>
    <t>POST CODE</t>
  </si>
  <si>
    <t>ACTUAL TO DATE</t>
  </si>
  <si>
    <t>ACTIVITY TYPE</t>
  </si>
  <si>
    <t>ORIGINAL TARGET
(COMPLETE USING APPLICATION FORM)</t>
    <phoneticPr fontId="20" type="noConversion"/>
  </si>
  <si>
    <t>REVISED TARGET
(COMPLETE USING PROJECT SCHEDULE)</t>
    <phoneticPr fontId="20" type="noConversion"/>
  </si>
  <si>
    <t>HU1 - HU9</t>
  </si>
  <si>
    <t>Performances</t>
  </si>
  <si>
    <t>Not HU1-HU9</t>
  </si>
  <si>
    <t>Screening</t>
  </si>
  <si>
    <t>Exhibition days</t>
  </si>
  <si>
    <t>Sessions for Education, Training of Taking Part</t>
  </si>
  <si>
    <t>Accessible activities</t>
  </si>
  <si>
    <t>Commissions</t>
  </si>
  <si>
    <t>AUDIENCES</t>
  </si>
  <si>
    <t>DELIVERY TEAM SUMMARY</t>
  </si>
  <si>
    <t>AUDIENCE SUMMARY</t>
  </si>
  <si>
    <t>ROLE IN TEAM</t>
  </si>
  <si>
    <t>ACTUAL</t>
  </si>
  <si>
    <t>NUMBER OF DAYS</t>
  </si>
  <si>
    <t>AUDIENCE TYPE</t>
  </si>
  <si>
    <t>FREE</t>
  </si>
  <si>
    <t>PAID FOR</t>
  </si>
  <si>
    <t>TOTAL</t>
  </si>
  <si>
    <t>Project Manager</t>
  </si>
  <si>
    <t>Audience Members</t>
  </si>
  <si>
    <t>Artist/Creative Practitioner</t>
  </si>
  <si>
    <t>Participants</t>
  </si>
  <si>
    <t>Production/exhibition staff</t>
  </si>
  <si>
    <t>TOTAL AUDIENCES</t>
  </si>
  <si>
    <t>Other staff</t>
  </si>
  <si>
    <t>Volunteer</t>
  </si>
  <si>
    <t>Volunteers</t>
  </si>
  <si>
    <t>EMPLOYED SPECIFICALLY FOR PROJECT</t>
  </si>
  <si>
    <t>Yes</t>
  </si>
  <si>
    <t>PROJECT DELIVERY TEAM &amp; AUDIENCE DATA</t>
  </si>
  <si>
    <t>DELIVERY TEAM</t>
  </si>
  <si>
    <t>AUDIENCE DATA</t>
    <phoneticPr fontId="20" type="noConversion"/>
  </si>
  <si>
    <t>PROJECT BENEFICIARIES</t>
  </si>
  <si>
    <t>AGE</t>
  </si>
  <si>
    <t>ETHNICITY</t>
  </si>
  <si>
    <t>0-2 years</t>
  </si>
  <si>
    <t>N/A</t>
  </si>
  <si>
    <t>Welsh / English / Scottish / Northern Irish / British</t>
  </si>
  <si>
    <t>3-5 years</t>
  </si>
  <si>
    <t>Irish</t>
  </si>
  <si>
    <t>6-10 years</t>
  </si>
  <si>
    <t>Gypsy or Irish Traveller</t>
  </si>
  <si>
    <t>11-15 years</t>
  </si>
  <si>
    <t xml:space="preserve">Any other White background </t>
  </si>
  <si>
    <t>16-17 years</t>
  </si>
  <si>
    <t>White and Black Caribbean</t>
  </si>
  <si>
    <t>18-19 years</t>
  </si>
  <si>
    <t>White and Black African</t>
  </si>
  <si>
    <t>20-24 years</t>
  </si>
  <si>
    <t>White and Asian</t>
  </si>
  <si>
    <t>25-29 years</t>
  </si>
  <si>
    <t xml:space="preserve">Any other Mixed / multiple ethnic background </t>
  </si>
  <si>
    <t>30-34 years</t>
  </si>
  <si>
    <t>Indian</t>
  </si>
  <si>
    <t>35-39 years</t>
  </si>
  <si>
    <t>Pakistani</t>
  </si>
  <si>
    <t>40-44 years</t>
  </si>
  <si>
    <t>Bangladeshi</t>
  </si>
  <si>
    <t>45-49 years</t>
  </si>
  <si>
    <t>Chinese</t>
  </si>
  <si>
    <t>50-54 years</t>
  </si>
  <si>
    <t>Any other Asian background</t>
  </si>
  <si>
    <t>55-59 years</t>
  </si>
  <si>
    <t>African</t>
  </si>
  <si>
    <t>60-64 years</t>
  </si>
  <si>
    <t>Caribbean</t>
  </si>
  <si>
    <t>65-69 years</t>
  </si>
  <si>
    <t xml:space="preserve">Any other Black / African / Caribbean background </t>
  </si>
  <si>
    <t>70-74 years</t>
  </si>
  <si>
    <t>Arab</t>
  </si>
  <si>
    <t>75+ years</t>
  </si>
  <si>
    <t xml:space="preserve">Any other ethnic group </t>
  </si>
  <si>
    <t>Prefer not to say</t>
  </si>
  <si>
    <t>GENDER</t>
  </si>
  <si>
    <t>Male</t>
  </si>
  <si>
    <t>Female</t>
  </si>
  <si>
    <t>Transgender</t>
  </si>
  <si>
    <t>Other</t>
  </si>
  <si>
    <t>DISABILITY</t>
  </si>
  <si>
    <t>No</t>
  </si>
  <si>
    <t>Total followers at start</t>
  </si>
  <si>
    <t>Total followers at end</t>
  </si>
  <si>
    <t>LEARNING DISABILITY</t>
  </si>
  <si>
    <t>% change in followers</t>
  </si>
  <si>
    <t>Total Impressions</t>
  </si>
  <si>
    <t xml:space="preserve">LONG TERM ILLNESS/CONDITION </t>
  </si>
  <si>
    <t>Total Engagements</t>
  </si>
  <si>
    <t xml:space="preserve">SENSORY IMPAIRMENT </t>
  </si>
  <si>
    <t xml:space="preserve">MENTAL HEALTH CONDITION </t>
  </si>
  <si>
    <t xml:space="preserve">PHYSICAL IMPAIRMENT </t>
  </si>
  <si>
    <t xml:space="preserve">COGNITIVE IMPAIRMENT </t>
  </si>
  <si>
    <t>OTHER</t>
  </si>
  <si>
    <t>Total page views</t>
  </si>
  <si>
    <t>Unique page views</t>
  </si>
  <si>
    <t>NEW PARTNERS</t>
  </si>
  <si>
    <t>EXISTING PARTNERS</t>
  </si>
  <si>
    <t>AREA</t>
  </si>
  <si>
    <t>Hull</t>
  </si>
  <si>
    <t>East Riding of Yorkshire</t>
  </si>
  <si>
    <t>Elsewhere in Yorkshire &amp; Humber</t>
  </si>
  <si>
    <t>Elsewhere in the UK</t>
  </si>
  <si>
    <t>Outside UK</t>
  </si>
  <si>
    <t>PARTNER TYPE</t>
  </si>
  <si>
    <t>Artistic partner</t>
  </si>
  <si>
    <t>Heritage partner</t>
  </si>
  <si>
    <t>Funder</t>
  </si>
  <si>
    <t>Public Service partner</t>
  </si>
  <si>
    <t>Voluntary Sector / Charity partner</t>
  </si>
  <si>
    <t>Education partner</t>
  </si>
  <si>
    <t>EVENT DELIVERY MONITORING</t>
  </si>
  <si>
    <t>VENUE NAME</t>
  </si>
  <si>
    <t>POST CODE OF PROJECT VENUE</t>
  </si>
  <si>
    <t>NUMBER OF PERFORMANCES
(LEAVE BLANK IF NOT APPLICABLE)</t>
    <phoneticPr fontId="20" type="noConversion"/>
  </si>
  <si>
    <t>NUMBER OF SCREENINGS
(LEAVE BLANK IF NOT APPLICABLE)</t>
    <phoneticPr fontId="20" type="noConversion"/>
  </si>
  <si>
    <t>NUMBER OF EXHIBITION DAYS
(LEAVE BLANK IF NOT APPLICABLE)</t>
    <phoneticPr fontId="20" type="noConversion"/>
  </si>
  <si>
    <t>NUMBER OF SESSIONS FOR EDUCATION, TRAINING OR TAKING PART
(LEAVE BLANK IF NOT APPLICABLE)</t>
    <phoneticPr fontId="20" type="noConversion"/>
  </si>
  <si>
    <t>NUMBER OF ACCESSIBLE ACTVITIES
(LEAVE BLANK IF NOT APPLICABLE)</t>
    <phoneticPr fontId="20" type="noConversion"/>
  </si>
  <si>
    <t>COMMISSIONS</t>
  </si>
  <si>
    <t>NUMBER</t>
  </si>
  <si>
    <t>Example</t>
  </si>
  <si>
    <t>Actual to Date</t>
  </si>
  <si>
    <t>Queens Gardens</t>
  </si>
  <si>
    <t>HU1 2AG</t>
  </si>
  <si>
    <t xml:space="preserve">St Hilda's Church- Story Gathering </t>
  </si>
  <si>
    <t>HU9 4JY</t>
  </si>
  <si>
    <t>Freedom Centre- Briefing volunteers</t>
  </si>
  <si>
    <t>HU9 3QB</t>
  </si>
  <si>
    <t>Freedom Centre- Launch</t>
  </si>
  <si>
    <t>Kardomah94 briefing volunteers</t>
  </si>
  <si>
    <t>HU1 2AN</t>
  </si>
  <si>
    <t>Interviews in the community-various</t>
  </si>
  <si>
    <t>Ireland</t>
  </si>
  <si>
    <t>HU5 3DP</t>
  </si>
  <si>
    <t>HU8 0JZ</t>
  </si>
  <si>
    <t>HU17 9RN</t>
  </si>
  <si>
    <t>HU12 8QJ</t>
  </si>
  <si>
    <t>HU5 2TG</t>
  </si>
  <si>
    <t>Beverley</t>
  </si>
  <si>
    <t>HU10 6PP</t>
  </si>
  <si>
    <t>HU13 9EF</t>
  </si>
  <si>
    <t>HU14 3DS</t>
  </si>
  <si>
    <t>HU8 9EQ</t>
  </si>
  <si>
    <t>HU9 3UR</t>
  </si>
  <si>
    <t>HU9 3HS</t>
  </si>
  <si>
    <t>HU12 8LN</t>
  </si>
  <si>
    <t>HU8 9JH</t>
  </si>
  <si>
    <t>HU5 1PB</t>
  </si>
  <si>
    <t>HU143PJ</t>
  </si>
  <si>
    <t>HU12 9TP</t>
  </si>
  <si>
    <t>HU7 4ES</t>
  </si>
  <si>
    <t>HU5 2BX</t>
  </si>
  <si>
    <t>HU15 1EA</t>
  </si>
  <si>
    <t xml:space="preserve">Insert more records above as needed; right click this row number, click Insert. </t>
  </si>
  <si>
    <t xml:space="preserve">PROJECT DELIVERY TEAM MONITORING </t>
  </si>
  <si>
    <t>RECORD NO.</t>
  </si>
  <si>
    <t>EMPLOYED SPECIFICALLY FOR THIS PROJECT</t>
  </si>
  <si>
    <t>NUMBER OF DAYS OF EMPLOYMENT</t>
  </si>
  <si>
    <t xml:space="preserve">LEARNING DISABILITY </t>
  </si>
  <si>
    <t xml:space="preserve">LONG TERM ILLNESS/
CONDITION </t>
  </si>
  <si>
    <t xml:space="preserve">OTHER </t>
  </si>
  <si>
    <t>EACH RECORD NUMBER SHOULD BE MADE UP OF ONE COMPLETED EQUAL OPPORTUNITIES FORM - WE RECOMMEND YOU COMPLETE THIS AT THE START OF YOUR PROJECT AND ADD ADDITIONAL ENTRIES AS NEW PEOPLE ARE CONTRACTED</t>
  </si>
  <si>
    <t>HU1 1PS</t>
  </si>
  <si>
    <t>Project Manager(s)</t>
  </si>
  <si>
    <t>HU5 3EF</t>
  </si>
  <si>
    <t>HU10 7NH</t>
  </si>
  <si>
    <t>HU1 1QE</t>
  </si>
  <si>
    <t>16th nov</t>
  </si>
  <si>
    <t>HU12 8PX</t>
  </si>
  <si>
    <t>HU4 6ED</t>
  </si>
  <si>
    <t>HU19 2NY</t>
  </si>
  <si>
    <t>HU16 5QP</t>
  </si>
  <si>
    <t>HU16 4AS</t>
  </si>
  <si>
    <t>HU4 6TF</t>
  </si>
  <si>
    <t>AUDIENCES &amp; PARTICIPANTS MONITORING</t>
  </si>
  <si>
    <t>ACTIVITY OR EVENT NAME/NUMBER</t>
  </si>
  <si>
    <t>FREE OR PAID EVENT</t>
  </si>
  <si>
    <t>TOTAL AUDIENCE MEMBERS</t>
  </si>
  <si>
    <t>TOTAL PARTICIPANTS</t>
  </si>
  <si>
    <t>SUM OF AUDIENCE MEMBERS AND PARTICIPANTS</t>
  </si>
  <si>
    <t>Development Workshop 1</t>
  </si>
  <si>
    <t>Free - non-ticketed</t>
  </si>
  <si>
    <t>Story Gathering Session St Hildas</t>
  </si>
  <si>
    <t>Briefing session 1 Freedom Centre for transcribers</t>
  </si>
  <si>
    <t xml:space="preserve">Project Launch </t>
  </si>
  <si>
    <t>Briefing session 2 Kardomah94</t>
  </si>
  <si>
    <t>Participants not interviewed but contributed via email/phone with memories or offers of memoribilia  - specific monitoring data not obtained</t>
  </si>
  <si>
    <t xml:space="preserve">AUDIENCES MONITORING - EQUAL OPPORTUNITIES </t>
  </si>
  <si>
    <t>EACH RECORD NUMBER SHOULD BE MADE UP OF ONE COMPLETED EQUAL OPPORTUNITIES FORM OR THE RELEVANT QUESTIONS WITHIN YOUR AUDIENCE OR PARTICIPANT SURVEY (WRITE A RECORD NUMBER AT THE TOP OF EACH FORM TO HELP YOU KEEP TRACK)</t>
  </si>
  <si>
    <t>HU7 5RZ</t>
  </si>
  <si>
    <t>Welsh / English / Scottish / Northen Irish / British</t>
  </si>
  <si>
    <t>HU5 3RH</t>
  </si>
  <si>
    <t>HU8 7TJ</t>
  </si>
  <si>
    <t>HU5 4DW</t>
  </si>
  <si>
    <t>HU13 9LQ</t>
  </si>
  <si>
    <t>HU17 9SX</t>
  </si>
  <si>
    <t>HU10 7HA</t>
  </si>
  <si>
    <t>SS0 1EW</t>
  </si>
  <si>
    <t>NG7 5JJ</t>
  </si>
  <si>
    <t>HU6 8DF</t>
  </si>
  <si>
    <t>HU10 6NF</t>
  </si>
  <si>
    <t xml:space="preserve">YO15 </t>
  </si>
  <si>
    <t>HU12 9HU</t>
  </si>
  <si>
    <t>HU8 0LE</t>
  </si>
  <si>
    <t>HU5 3JB</t>
  </si>
  <si>
    <t>HU5 3RJ</t>
  </si>
  <si>
    <t>HU8 9AE</t>
  </si>
  <si>
    <t>HU3 1PC</t>
  </si>
  <si>
    <t>HU5 5AJ</t>
  </si>
  <si>
    <t>HU6 8EF</t>
  </si>
  <si>
    <t>HU5 5SR</t>
  </si>
  <si>
    <t>HU9 5BU</t>
  </si>
  <si>
    <t>HU9 4LP</t>
  </si>
  <si>
    <t>HU9 3LE</t>
  </si>
  <si>
    <t>HU1 1AA</t>
  </si>
  <si>
    <t>HU14 3PJ</t>
  </si>
  <si>
    <t>ONLINE ENGAGEMENT MONITORING</t>
  </si>
  <si>
    <t>WESBITE ADDRESS/PAGE</t>
  </si>
  <si>
    <t>TOTAL PAGE VIEWS</t>
  </si>
  <si>
    <t>UNIQUE PAGE VIEWS</t>
  </si>
  <si>
    <t>SOCIAL MEDIA PLATFORM</t>
  </si>
  <si>
    <t>DATE RANGE CAPTURED</t>
  </si>
  <si>
    <t>TOTAL FOLLOWERS AT START</t>
  </si>
  <si>
    <t>TOTAL FOLLOWERS AT END</t>
  </si>
  <si>
    <t>FOLLOWERS - 
% CHANGE</t>
  </si>
  <si>
    <t>TOTAL IMPRESSIONS</t>
  </si>
  <si>
    <t>TOTAL ENGAGEMENTS</t>
  </si>
  <si>
    <t>YOU SHOULD BE ABLE TO FIND THIS INFORMATION VIA SOCIAL MEDIA ANALYTICS PAGES (SEE NOTES BELOW)</t>
  </si>
  <si>
    <t>Facebook - NAME OF PAGE/PROFILE</t>
  </si>
  <si>
    <t>15/08/2016 - 10/10/2016</t>
  </si>
  <si>
    <t>Facebook - Turn and Face the Strange</t>
  </si>
  <si>
    <t>Twitter- TurnFaceStrange</t>
  </si>
  <si>
    <t>NOTES:</t>
  </si>
  <si>
    <t>Facebook</t>
  </si>
  <si>
    <t>You will find analytics via the Insights tab when logged in as an administrator</t>
  </si>
  <si>
    <t>Twitter</t>
  </si>
  <si>
    <t>You will need to go to https://dashboard.twitter.com to view analytics for your account</t>
  </si>
  <si>
    <t>Instagram</t>
  </si>
  <si>
    <t>You can download free analytics tools for Instagram - it does not have this feature built in</t>
  </si>
  <si>
    <t>YouTube</t>
  </si>
  <si>
    <t xml:space="preserve">You will find Analytics in the Creator Studio section of your Account </t>
  </si>
  <si>
    <t xml:space="preserve">PARTNERS MONITORING </t>
  </si>
  <si>
    <t>PARTNER NAME</t>
  </si>
  <si>
    <t>PARTNER POST CODE</t>
  </si>
  <si>
    <t>PARTNER LOCATION</t>
  </si>
  <si>
    <t>PARTNER  TYPE</t>
  </si>
  <si>
    <t>NEW/EXISTING PARTNERSHIP</t>
  </si>
  <si>
    <t>Octagon Children's Centre</t>
  </si>
  <si>
    <t>HU3 2RA</t>
  </si>
  <si>
    <t>Voluntary sector/charity partner</t>
  </si>
  <si>
    <t>New Partner</t>
  </si>
  <si>
    <t>The Rank Foundation</t>
  </si>
  <si>
    <t>Hu1 1NQ</t>
  </si>
  <si>
    <t>The Mortgage Company</t>
  </si>
  <si>
    <t>New partner</t>
  </si>
  <si>
    <t>Up Front Design</t>
  </si>
  <si>
    <t>HU6 7LX</t>
  </si>
  <si>
    <t>The Freedom Centre</t>
  </si>
  <si>
    <t>Team Age:</t>
  </si>
  <si>
    <t>Role in Team:</t>
  </si>
  <si>
    <t>Gender:</t>
  </si>
  <si>
    <t>Disbaility:</t>
  </si>
  <si>
    <t>Yes/No:</t>
  </si>
  <si>
    <t>Ethnic origin:</t>
  </si>
  <si>
    <t>POSTCODE T/F:</t>
  </si>
  <si>
    <t>PARTNERS HU1-9 NEW</t>
  </si>
  <si>
    <t>PARTNERS HU1-9 EXISTING</t>
  </si>
  <si>
    <t>PARTNERS OTHER NEW</t>
  </si>
  <si>
    <t>PARTNERS OTHER EXISTING</t>
  </si>
  <si>
    <t>PARTNERS HULL NEW</t>
  </si>
  <si>
    <t>PARTNERS ER NEW</t>
  </si>
  <si>
    <t>PARTNERS YORKSHIRE NEW</t>
  </si>
  <si>
    <t>PARTNERS UK NEW</t>
  </si>
  <si>
    <t>PARTNERS OUTSIDE NEW</t>
  </si>
  <si>
    <t>PARTNERS HULL EXISTING</t>
  </si>
  <si>
    <t>PARTNERS ER EXISTING</t>
  </si>
  <si>
    <t>PARTNERS YORKSHIRE EXISTING</t>
  </si>
  <si>
    <t>PARTNERS UK EXISTING</t>
  </si>
  <si>
    <t>PARTNERS OUTSIDE EXISTING</t>
  </si>
  <si>
    <t>PARTNERS ARTISTIC NEW</t>
  </si>
  <si>
    <t>PARTNERS HERITAGE NEW</t>
  </si>
  <si>
    <t>PARTNERS FUNDER NEW</t>
  </si>
  <si>
    <t>PARTNERS PUB SERV NEW</t>
  </si>
  <si>
    <t>PARTNERS VOL NEW</t>
  </si>
  <si>
    <t>PARTNERS EDU NEW</t>
  </si>
  <si>
    <t>PARTNERS ARTISTIC EXISTING</t>
  </si>
  <si>
    <t>PARTNERS HERITAGE EXISTING</t>
  </si>
  <si>
    <t>PARTNERS FUNDER EXISTING</t>
  </si>
  <si>
    <t>PARTNERS PUB SERV EXISTING</t>
  </si>
  <si>
    <t>PARTNERS VOL EXISTING</t>
  </si>
  <si>
    <t>PARTNERS EDU EXISTING</t>
  </si>
  <si>
    <t>Audience Age:</t>
  </si>
  <si>
    <t>Free or Paid:</t>
  </si>
  <si>
    <t>Partner Location:</t>
  </si>
  <si>
    <t>Partner Type:</t>
  </si>
  <si>
    <t>Partner Stage:</t>
  </si>
  <si>
    <t>Free - ticketed</t>
  </si>
  <si>
    <t>Existing partner</t>
  </si>
  <si>
    <t>Paid - ticketed</t>
  </si>
  <si>
    <t>Paid - non-ticketed</t>
  </si>
  <si>
    <t>13/01/2017 - 27-04-2017</t>
  </si>
  <si>
    <t xml:space="preserve">Turn and Face the Strange- </t>
  </si>
  <si>
    <t>HU12 8TY</t>
  </si>
  <si>
    <t>YO17 9AS</t>
  </si>
  <si>
    <t>HU8 0JT</t>
  </si>
  <si>
    <t>HU14 3JY</t>
  </si>
  <si>
    <t>HU5 5UX</t>
  </si>
  <si>
    <t>HU5 2DX</t>
  </si>
  <si>
    <t>Story Gathering Event-FC 13th May</t>
  </si>
  <si>
    <t>Story Gathering Event-CL 17th May</t>
  </si>
  <si>
    <t>HU1 3TF</t>
  </si>
  <si>
    <t>Story Gathering Session at Central Library</t>
  </si>
  <si>
    <t>Story Gathering Session at Freedom Centre</t>
  </si>
  <si>
    <t>25 interview sessions held in the community</t>
  </si>
  <si>
    <t>HU3 2AF</t>
  </si>
  <si>
    <t>HU5 3UN</t>
  </si>
  <si>
    <t>BN16 1LN</t>
  </si>
  <si>
    <t>E17 8QG</t>
  </si>
  <si>
    <t>HU5 5RT</t>
  </si>
  <si>
    <t>HU10 7JW</t>
  </si>
  <si>
    <t>D66 4NR</t>
  </si>
  <si>
    <t>HU10 7UH</t>
  </si>
  <si>
    <t xml:space="preserve">1-1 interviews held after mid point </t>
  </si>
  <si>
    <t>York</t>
  </si>
  <si>
    <t>Interviews held in community - post mid point review</t>
  </si>
  <si>
    <t>Participants not interviewed but contributed via email/phone with memories or offers of memoribilia  - specific monitoring data not obtained- post mid point review</t>
  </si>
  <si>
    <t>TN38 0BA</t>
  </si>
  <si>
    <t xml:space="preserve">The Duke of York </t>
  </si>
  <si>
    <t>HU7 4TD</t>
  </si>
  <si>
    <t>Tuesday 15th August- Saturday 19th Shows</t>
  </si>
  <si>
    <t>LS12 3EQ</t>
  </si>
  <si>
    <t>Tuesday 15th August - Saturday 19th August complementary tickets</t>
  </si>
  <si>
    <t>Showtimes visitors to Exhibition</t>
  </si>
  <si>
    <t>Tuesday 15th August- Friday 18th August visitors to Exhibition 2-5pm</t>
  </si>
  <si>
    <t xml:space="preserve">Shows </t>
  </si>
  <si>
    <t>Exhibition</t>
  </si>
  <si>
    <t>Mandatory training for vols</t>
  </si>
  <si>
    <t>28-04-2017 -  10-09-2017</t>
  </si>
  <si>
    <t xml:space="preserve">08-05-2017 -  </t>
  </si>
  <si>
    <t>19/02/2017 - 07-05-2017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</si>
</sst>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quot;£&quot;#,##0.00"/>
  </numFmts>
  <fonts count="21" x14ac:knownFonts="1">
    <font>
      <sz val="11"/>
      <color theme="1"/>
      <name val="Calibri"/>
      <family val="2"/>
      <scheme val="minor"/>
    </font>
    <font>
      <sz val="11"/>
      <color indexed="8"/>
      <name val="Trebuchet MS"/>
      <family val="2"/>
    </font>
    <font>
      <b/>
      <sz val="11"/>
      <color indexed="8"/>
      <name val="Trebuchet MS"/>
      <family val="2"/>
    </font>
    <font>
      <sz val="11"/>
      <color indexed="9"/>
      <name val="Trebuchet MS"/>
      <family val="2"/>
    </font>
    <font>
      <b/>
      <sz val="11"/>
      <color indexed="9"/>
      <name val="Trebuchet MS"/>
      <family val="2"/>
    </font>
    <font>
      <b/>
      <sz val="14"/>
      <color indexed="9"/>
      <name val="Trebuchet MS"/>
      <family val="2"/>
    </font>
    <font>
      <b/>
      <sz val="11"/>
      <color rgb="FF943634"/>
      <name val="Trebuchet MS"/>
      <family val="2"/>
    </font>
    <font>
      <b/>
      <sz val="16"/>
      <color theme="5"/>
      <name val="Trebuchet MS"/>
      <family val="2"/>
    </font>
    <font>
      <b/>
      <sz val="16"/>
      <color indexed="8"/>
      <name val="Trebuchet MS"/>
      <family val="2"/>
    </font>
    <font>
      <b/>
      <sz val="11"/>
      <color theme="1"/>
      <name val="Calibri"/>
      <family val="2"/>
      <scheme val="minor"/>
    </font>
    <font>
      <sz val="11"/>
      <name val="Trebuchet MS"/>
      <family val="2"/>
    </font>
    <font>
      <b/>
      <sz val="14"/>
      <color indexed="8"/>
      <name val="Trebuchet MS"/>
      <family val="2"/>
    </font>
    <font>
      <sz val="14"/>
      <color indexed="8"/>
      <name val="Trebuchet MS"/>
      <family val="2"/>
    </font>
    <font>
      <b/>
      <sz val="14"/>
      <name val="Trebuchet MS"/>
      <family val="2"/>
    </font>
    <font>
      <i/>
      <sz val="11"/>
      <color indexed="8"/>
      <name val="Trebuchet MS"/>
      <family val="2"/>
    </font>
    <font>
      <sz val="11"/>
      <color theme="0"/>
      <name val="Calibri"/>
      <family val="2"/>
      <scheme val="minor"/>
    </font>
    <font>
      <i/>
      <sz val="11"/>
      <name val="Trebuchet MS"/>
      <family val="2"/>
    </font>
    <font>
      <b/>
      <sz val="11"/>
      <name val="Trebuchet MS"/>
      <family val="2"/>
    </font>
    <font>
      <b/>
      <i/>
      <sz val="11"/>
      <color indexed="9"/>
      <name val="Trebuchet MS"/>
      <family val="2"/>
    </font>
    <font>
      <i/>
      <sz val="11"/>
      <color indexed="9"/>
      <name val="Trebuchet MS"/>
      <family val="2"/>
    </font>
    <font>
      <sz val="8"/>
      <name val="Verdana"/>
    </font>
  </fonts>
  <fills count="9">
    <fill>
      <patternFill patternType="none"/>
    </fill>
    <fill>
      <patternFill patternType="gray125"/>
    </fill>
    <fill>
      <patternFill patternType="solid">
        <fgColor theme="0" tint="-0.499984740745262"/>
        <bgColor indexed="64"/>
      </patternFill>
    </fill>
    <fill>
      <patternFill patternType="solid">
        <fgColor theme="0" tint="-0.14996795556505021"/>
        <bgColor indexed="64"/>
      </patternFill>
    </fill>
    <fill>
      <patternFill patternType="solid">
        <fgColor theme="1"/>
        <bgColor indexed="64"/>
      </patternFill>
    </fill>
    <fill>
      <patternFill patternType="solid">
        <fgColor theme="0"/>
        <bgColor indexed="64"/>
      </patternFill>
    </fill>
    <fill>
      <patternFill patternType="solid">
        <fgColor rgb="FFC00000"/>
        <bgColor indexed="64"/>
      </patternFill>
    </fill>
    <fill>
      <patternFill patternType="solid">
        <fgColor theme="0" tint="-0.14999847407452621"/>
        <bgColor indexed="64"/>
      </patternFill>
    </fill>
    <fill>
      <patternFill patternType="solid">
        <fgColor theme="1" tint="0.49998474074526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style="thin">
        <color theme="0"/>
      </left>
      <right style="thin">
        <color indexed="64"/>
      </right>
      <top style="thin">
        <color theme="0"/>
      </top>
      <bottom style="thin">
        <color indexed="64"/>
      </bottom>
      <diagonal/>
    </border>
    <border>
      <left style="thin">
        <color theme="0"/>
      </left>
      <right/>
      <top style="thin">
        <color theme="0"/>
      </top>
      <bottom style="thin">
        <color indexed="64"/>
      </bottom>
      <diagonal/>
    </border>
    <border>
      <left style="thin">
        <color theme="0"/>
      </left>
      <right style="thin">
        <color theme="0"/>
      </right>
      <top style="thin">
        <color theme="0"/>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top style="thin">
        <color indexed="64"/>
      </top>
      <bottom/>
      <diagonal/>
    </border>
  </borders>
  <cellStyleXfs count="1">
    <xf numFmtId="0" fontId="0" fillId="0" borderId="0"/>
  </cellStyleXfs>
  <cellXfs count="255">
    <xf numFmtId="0" fontId="0" fillId="0" borderId="0" xfId="0"/>
    <xf numFmtId="0" fontId="1" fillId="0" borderId="0" xfId="0" applyFont="1" applyAlignment="1">
      <alignment wrapText="1"/>
    </xf>
    <xf numFmtId="0" fontId="1" fillId="0" borderId="0" xfId="0" applyFont="1"/>
    <xf numFmtId="164" fontId="1" fillId="0" borderId="0" xfId="0" applyNumberFormat="1" applyFont="1" applyAlignment="1">
      <alignment wrapText="1"/>
    </xf>
    <xf numFmtId="0" fontId="2" fillId="5" borderId="0" xfId="0" applyFont="1" applyFill="1"/>
    <xf numFmtId="0" fontId="1" fillId="5" borderId="0" xfId="0" applyFont="1" applyFill="1"/>
    <xf numFmtId="0" fontId="1" fillId="5" borderId="0" xfId="0" applyFont="1" applyFill="1" applyAlignment="1">
      <alignment horizontal="left" indent="1"/>
    </xf>
    <xf numFmtId="0" fontId="6" fillId="5" borderId="0" xfId="0" applyFont="1" applyFill="1"/>
    <xf numFmtId="0" fontId="1" fillId="0" borderId="0" xfId="0" applyFont="1" applyAlignment="1">
      <alignment wrapText="1"/>
    </xf>
    <xf numFmtId="0" fontId="7" fillId="5" borderId="0" xfId="0" applyFont="1" applyFill="1"/>
    <xf numFmtId="0" fontId="7" fillId="0" borderId="0" xfId="0" applyFont="1"/>
    <xf numFmtId="0" fontId="8" fillId="5" borderId="0" xfId="0" applyFont="1" applyFill="1"/>
    <xf numFmtId="0" fontId="8" fillId="0" borderId="0" xfId="0" applyFont="1"/>
    <xf numFmtId="0" fontId="1" fillId="3" borderId="1" xfId="0" applyFont="1" applyFill="1" applyBorder="1" applyAlignment="1">
      <alignment wrapText="1"/>
    </xf>
    <xf numFmtId="0" fontId="1" fillId="0" borderId="0" xfId="0" applyFont="1" applyAlignment="1">
      <alignment wrapText="1"/>
    </xf>
    <xf numFmtId="1" fontId="1" fillId="0" borderId="1" xfId="0" applyNumberFormat="1" applyFont="1" applyBorder="1" applyAlignment="1">
      <alignment wrapText="1"/>
    </xf>
    <xf numFmtId="0" fontId="1" fillId="0" borderId="0" xfId="0" applyFont="1" applyAlignment="1">
      <alignment vertical="center"/>
    </xf>
    <xf numFmtId="0" fontId="2" fillId="0" borderId="0" xfId="0" applyFont="1"/>
    <xf numFmtId="0" fontId="4" fillId="4" borderId="0" xfId="0" applyFont="1" applyFill="1" applyAlignment="1">
      <alignment horizontal="center" vertical="center" wrapText="1"/>
    </xf>
    <xf numFmtId="0" fontId="3" fillId="4" borderId="1" xfId="0" applyFont="1" applyFill="1" applyBorder="1" applyAlignment="1">
      <alignment horizontal="center" vertical="center" wrapText="1"/>
    </xf>
    <xf numFmtId="0" fontId="1" fillId="0" borderId="1" xfId="0" applyNumberFormat="1" applyFont="1" applyBorder="1" applyAlignment="1">
      <alignment wrapText="1"/>
    </xf>
    <xf numFmtId="0" fontId="9" fillId="7" borderId="3" xfId="0" applyFont="1" applyFill="1" applyBorder="1" applyAlignment="1"/>
    <xf numFmtId="0" fontId="9" fillId="7" borderId="4" xfId="0" applyFont="1" applyFill="1" applyBorder="1" applyAlignment="1"/>
    <xf numFmtId="0" fontId="1" fillId="4" borderId="1" xfId="0" applyFont="1" applyFill="1" applyBorder="1"/>
    <xf numFmtId="0" fontId="1" fillId="0" borderId="1" xfId="0" applyFont="1" applyBorder="1"/>
    <xf numFmtId="0" fontId="1" fillId="0" borderId="1" xfId="0" applyFont="1" applyBorder="1" applyAlignment="1">
      <alignment vertical="center"/>
    </xf>
    <xf numFmtId="0" fontId="1" fillId="5" borderId="0" xfId="0" applyFont="1" applyFill="1" applyAlignment="1">
      <alignment horizontal="left"/>
    </xf>
    <xf numFmtId="0" fontId="9" fillId="3" borderId="3" xfId="0" applyFont="1" applyFill="1" applyBorder="1" applyAlignment="1"/>
    <xf numFmtId="0" fontId="4" fillId="6" borderId="1" xfId="0" applyFont="1" applyFill="1" applyBorder="1"/>
    <xf numFmtId="0" fontId="2" fillId="7" borderId="3" xfId="0" applyFont="1" applyFill="1" applyBorder="1" applyAlignment="1"/>
    <xf numFmtId="0" fontId="2" fillId="0" borderId="0" xfId="0" applyFont="1" applyFill="1" applyBorder="1" applyAlignment="1">
      <alignment wrapText="1"/>
    </xf>
    <xf numFmtId="0" fontId="1" fillId="0" borderId="0" xfId="0" applyFont="1" applyFill="1" applyBorder="1" applyAlignment="1">
      <alignment wrapText="1"/>
    </xf>
    <xf numFmtId="0" fontId="11" fillId="0" borderId="0" xfId="0" applyFont="1" applyFill="1" applyBorder="1" applyAlignment="1">
      <alignment vertical="center" wrapText="1"/>
    </xf>
    <xf numFmtId="0" fontId="12" fillId="0" borderId="0" xfId="0" applyFont="1" applyAlignment="1">
      <alignment vertical="center" wrapText="1"/>
    </xf>
    <xf numFmtId="0" fontId="1" fillId="0" borderId="1" xfId="0" applyFont="1" applyFill="1" applyBorder="1" applyAlignment="1">
      <alignment wrapText="1"/>
    </xf>
    <xf numFmtId="0" fontId="1" fillId="0" borderId="0" xfId="0" applyFont="1" applyBorder="1" applyAlignment="1"/>
    <xf numFmtId="0" fontId="1" fillId="7" borderId="3" xfId="0" applyFont="1" applyFill="1" applyBorder="1" applyAlignment="1">
      <alignment wrapText="1"/>
    </xf>
    <xf numFmtId="0" fontId="1" fillId="0" borderId="0" xfId="0" applyFont="1" applyFill="1" applyAlignment="1">
      <alignment wrapText="1"/>
    </xf>
    <xf numFmtId="1" fontId="9" fillId="7" borderId="3" xfId="0" applyNumberFormat="1" applyFont="1" applyFill="1" applyBorder="1" applyAlignment="1"/>
    <xf numFmtId="0" fontId="1" fillId="7" borderId="1" xfId="0" applyFont="1" applyFill="1" applyBorder="1" applyAlignment="1">
      <alignment wrapText="1"/>
    </xf>
    <xf numFmtId="1" fontId="1" fillId="0" borderId="1" xfId="0" applyNumberFormat="1" applyFont="1" applyFill="1" applyBorder="1" applyAlignment="1">
      <alignment wrapText="1"/>
    </xf>
    <xf numFmtId="0" fontId="10" fillId="0" borderId="1" xfId="0" applyFont="1" applyFill="1" applyBorder="1" applyAlignment="1">
      <alignment wrapText="1"/>
    </xf>
    <xf numFmtId="0" fontId="1" fillId="3" borderId="5" xfId="0" applyFont="1" applyFill="1" applyBorder="1" applyAlignment="1">
      <alignment wrapText="1"/>
    </xf>
    <xf numFmtId="1" fontId="1" fillId="0" borderId="5" xfId="0" applyNumberFormat="1" applyFont="1" applyBorder="1" applyAlignment="1">
      <alignment wrapText="1"/>
    </xf>
    <xf numFmtId="0" fontId="4" fillId="2" borderId="2" xfId="0" applyFont="1" applyFill="1" applyBorder="1" applyAlignment="1">
      <alignment wrapText="1"/>
    </xf>
    <xf numFmtId="0" fontId="1" fillId="0" borderId="0" xfId="0" applyFont="1" applyBorder="1"/>
    <xf numFmtId="0" fontId="4" fillId="0" borderId="0" xfId="0" applyFont="1" applyFill="1" applyBorder="1" applyAlignment="1">
      <alignment horizontal="center" vertical="center" wrapText="1"/>
    </xf>
    <xf numFmtId="0" fontId="1" fillId="0" borderId="0" xfId="0" applyFont="1" applyFill="1" applyBorder="1"/>
    <xf numFmtId="0" fontId="4" fillId="6" borderId="1" xfId="0" applyFont="1" applyFill="1" applyBorder="1" applyAlignment="1">
      <alignment vertical="center"/>
    </xf>
    <xf numFmtId="0" fontId="4" fillId="6" borderId="1" xfId="0" applyFont="1" applyFill="1" applyBorder="1" applyAlignment="1">
      <alignment horizontal="center" vertical="center" wrapText="1"/>
    </xf>
    <xf numFmtId="0" fontId="4" fillId="6" borderId="1" xfId="0" applyFont="1" applyFill="1" applyBorder="1" applyAlignment="1">
      <alignment horizontal="center" vertical="center"/>
    </xf>
    <xf numFmtId="0" fontId="1" fillId="0" borderId="1" xfId="0" applyFont="1" applyFill="1" applyBorder="1"/>
    <xf numFmtId="0" fontId="4" fillId="0" borderId="0" xfId="0" applyFont="1" applyFill="1" applyBorder="1" applyAlignment="1">
      <alignment horizontal="center" vertical="center"/>
    </xf>
    <xf numFmtId="0" fontId="11" fillId="0" borderId="0" xfId="0" applyFont="1" applyAlignment="1">
      <alignment vertical="center"/>
    </xf>
    <xf numFmtId="0" fontId="2" fillId="0" borderId="0" xfId="0" applyFont="1" applyAlignment="1">
      <alignment vertical="center"/>
    </xf>
    <xf numFmtId="0" fontId="1" fillId="0" borderId="0" xfId="0" applyFont="1" applyBorder="1" applyAlignment="1">
      <alignment vertical="center"/>
    </xf>
    <xf numFmtId="0" fontId="0" fillId="0" borderId="0" xfId="0" applyAlignment="1">
      <alignment vertical="center"/>
    </xf>
    <xf numFmtId="0" fontId="1" fillId="0" borderId="6" xfId="0" applyFont="1" applyBorder="1"/>
    <xf numFmtId="0" fontId="4" fillId="6" borderId="0" xfId="0" applyFont="1" applyFill="1" applyAlignment="1">
      <alignment horizontal="center" vertical="center"/>
    </xf>
    <xf numFmtId="0" fontId="11" fillId="0" borderId="0" xfId="0" applyFont="1" applyBorder="1" applyAlignment="1">
      <alignment vertical="center"/>
    </xf>
    <xf numFmtId="0" fontId="3" fillId="0" borderId="0" xfId="0" applyFont="1" applyBorder="1"/>
    <xf numFmtId="0" fontId="4" fillId="6" borderId="1" xfId="0" applyFont="1" applyFill="1" applyBorder="1" applyAlignment="1">
      <alignment horizontal="left" vertical="center"/>
    </xf>
    <xf numFmtId="0" fontId="4" fillId="4" borderId="1" xfId="0" applyFont="1" applyFill="1" applyBorder="1"/>
    <xf numFmtId="0" fontId="13" fillId="0" borderId="0" xfId="0" applyFont="1" applyAlignment="1">
      <alignment vertical="center"/>
    </xf>
    <xf numFmtId="0" fontId="3" fillId="6" borderId="1" xfId="0" applyFont="1" applyFill="1" applyBorder="1"/>
    <xf numFmtId="0" fontId="1" fillId="0" borderId="5" xfId="0" applyFont="1" applyBorder="1" applyAlignment="1">
      <alignment wrapText="1"/>
    </xf>
    <xf numFmtId="0" fontId="4" fillId="4" borderId="0" xfId="0" applyFont="1" applyFill="1" applyAlignment="1" applyProtection="1">
      <alignment horizontal="center" vertical="center" wrapText="1"/>
      <protection locked="0"/>
    </xf>
    <xf numFmtId="1" fontId="1" fillId="5" borderId="1" xfId="0" applyNumberFormat="1" applyFont="1" applyFill="1" applyBorder="1" applyAlignment="1" applyProtection="1">
      <alignment wrapText="1"/>
      <protection locked="0"/>
    </xf>
    <xf numFmtId="3" fontId="1" fillId="0" borderId="1" xfId="0" applyNumberFormat="1" applyFont="1" applyBorder="1" applyAlignment="1" applyProtection="1">
      <alignment wrapText="1"/>
      <protection locked="0"/>
    </xf>
    <xf numFmtId="9" fontId="1" fillId="0" borderId="1" xfId="0" applyNumberFormat="1" applyFont="1" applyBorder="1" applyAlignment="1" applyProtection="1">
      <alignment wrapText="1"/>
    </xf>
    <xf numFmtId="1" fontId="1" fillId="0" borderId="1" xfId="0" applyNumberFormat="1" applyFont="1" applyBorder="1" applyAlignment="1" applyProtection="1">
      <alignment wrapText="1"/>
      <protection locked="0"/>
    </xf>
    <xf numFmtId="0" fontId="2" fillId="7" borderId="2" xfId="0" applyFont="1" applyFill="1" applyBorder="1" applyAlignment="1" applyProtection="1">
      <protection locked="0"/>
    </xf>
    <xf numFmtId="0" fontId="2" fillId="7" borderId="3" xfId="0" applyFont="1" applyFill="1" applyBorder="1" applyAlignment="1" applyProtection="1">
      <protection locked="0"/>
    </xf>
    <xf numFmtId="3" fontId="9" fillId="7" borderId="3" xfId="0" applyNumberFormat="1" applyFont="1" applyFill="1" applyBorder="1" applyAlignment="1" applyProtection="1">
      <protection locked="0"/>
    </xf>
    <xf numFmtId="9" fontId="9" fillId="7" borderId="3" xfId="0" applyNumberFormat="1" applyFont="1" applyFill="1" applyBorder="1" applyAlignment="1" applyProtection="1"/>
    <xf numFmtId="0" fontId="9" fillId="7" borderId="3" xfId="0" applyFont="1" applyFill="1" applyBorder="1" applyAlignment="1" applyProtection="1">
      <protection locked="0"/>
    </xf>
    <xf numFmtId="0" fontId="9" fillId="7" borderId="4" xfId="0" applyFont="1" applyFill="1" applyBorder="1" applyAlignment="1" applyProtection="1">
      <protection locked="0"/>
    </xf>
    <xf numFmtId="0" fontId="1" fillId="0" borderId="0" xfId="0" applyFont="1" applyAlignment="1" applyProtection="1">
      <alignment wrapText="1"/>
      <protection locked="0"/>
    </xf>
    <xf numFmtId="164" fontId="1" fillId="0" borderId="0" xfId="0" applyNumberFormat="1" applyFont="1" applyAlignment="1" applyProtection="1">
      <alignment wrapText="1"/>
      <protection locked="0"/>
    </xf>
    <xf numFmtId="0" fontId="1" fillId="4" borderId="0" xfId="0" applyFont="1" applyFill="1" applyAlignment="1">
      <alignment vertical="center" wrapText="1"/>
    </xf>
    <xf numFmtId="0" fontId="1" fillId="0" borderId="0" xfId="0" applyFont="1" applyAlignment="1">
      <alignment vertical="center" wrapText="1"/>
    </xf>
    <xf numFmtId="0" fontId="5" fillId="4" borderId="0" xfId="0" applyFont="1" applyFill="1" applyAlignment="1">
      <alignment vertical="center"/>
    </xf>
    <xf numFmtId="0" fontId="5" fillId="4" borderId="0" xfId="0" applyFont="1" applyFill="1"/>
    <xf numFmtId="1" fontId="1" fillId="0" borderId="1" xfId="0" applyNumberFormat="1" applyFont="1" applyBorder="1"/>
    <xf numFmtId="9" fontId="1" fillId="0" borderId="1" xfId="0" applyNumberFormat="1" applyFont="1" applyBorder="1"/>
    <xf numFmtId="0" fontId="4" fillId="6" borderId="1" xfId="0" applyFont="1" applyFill="1" applyBorder="1" applyAlignment="1">
      <alignment vertical="center" wrapText="1"/>
    </xf>
    <xf numFmtId="0" fontId="4" fillId="6" borderId="0" xfId="0" applyFont="1" applyFill="1" applyBorder="1" applyAlignment="1">
      <alignment horizontal="center" vertical="center"/>
    </xf>
    <xf numFmtId="0" fontId="4" fillId="4" borderId="1" xfId="0" applyFont="1" applyFill="1" applyBorder="1" applyAlignment="1">
      <alignment horizontal="center" vertical="center" wrapText="1"/>
    </xf>
    <xf numFmtId="0" fontId="4" fillId="6" borderId="1" xfId="0" applyFont="1" applyFill="1" applyBorder="1" applyAlignment="1">
      <alignment horizontal="center" wrapText="1"/>
    </xf>
    <xf numFmtId="0" fontId="1" fillId="0" borderId="0" xfId="0" applyFont="1" applyBorder="1" applyAlignment="1">
      <alignment wrapText="1"/>
    </xf>
    <xf numFmtId="0" fontId="1" fillId="6" borderId="1" xfId="0" applyFont="1" applyFill="1" applyBorder="1"/>
    <xf numFmtId="0" fontId="12" fillId="0" borderId="0" xfId="0" applyFont="1" applyFill="1" applyBorder="1" applyAlignment="1">
      <alignment vertical="center" wrapText="1"/>
    </xf>
    <xf numFmtId="0" fontId="4" fillId="0" borderId="0" xfId="0" applyFont="1" applyBorder="1" applyAlignment="1">
      <alignment horizontal="center" vertical="center"/>
    </xf>
    <xf numFmtId="0" fontId="1" fillId="0" borderId="0" xfId="0" applyFont="1" applyAlignment="1"/>
    <xf numFmtId="0" fontId="2" fillId="4" borderId="1" xfId="0" applyFont="1" applyFill="1" applyBorder="1"/>
    <xf numFmtId="0" fontId="4" fillId="4" borderId="0" xfId="0" applyFont="1" applyFill="1" applyBorder="1" applyAlignment="1">
      <alignment horizontal="center" vertical="center"/>
    </xf>
    <xf numFmtId="0" fontId="10" fillId="0" borderId="1" xfId="0" applyFont="1" applyFill="1" applyBorder="1" applyAlignment="1">
      <alignment horizontal="right"/>
    </xf>
    <xf numFmtId="0" fontId="1" fillId="0" borderId="1" xfId="0" applyFont="1" applyBorder="1" applyAlignment="1">
      <alignment horizontal="right"/>
    </xf>
    <xf numFmtId="0" fontId="4" fillId="6" borderId="0" xfId="0" applyFont="1" applyFill="1" applyAlignment="1">
      <alignment horizontal="center" vertical="center" wrapText="1"/>
    </xf>
    <xf numFmtId="0" fontId="15" fillId="0" borderId="0" xfId="0" applyFont="1" applyFill="1"/>
    <xf numFmtId="0" fontId="1" fillId="0" borderId="0" xfId="0" applyFont="1" applyAlignment="1">
      <alignment horizontal="left" vertical="center"/>
    </xf>
    <xf numFmtId="0" fontId="2" fillId="0" borderId="0" xfId="0" applyFont="1" applyFill="1" applyBorder="1" applyAlignment="1" applyProtection="1">
      <alignment horizontal="left" vertical="center" wrapText="1"/>
      <protection locked="0"/>
    </xf>
    <xf numFmtId="0" fontId="2" fillId="0" borderId="0" xfId="0" applyFont="1" applyFill="1" applyBorder="1" applyAlignment="1" applyProtection="1">
      <alignment wrapText="1"/>
      <protection locked="0"/>
    </xf>
    <xf numFmtId="0" fontId="0" fillId="5" borderId="0" xfId="0" applyFill="1" applyAlignment="1">
      <alignment vertical="top" wrapText="1"/>
    </xf>
    <xf numFmtId="0" fontId="6" fillId="5" borderId="0" xfId="0" applyFont="1" applyFill="1" applyAlignment="1"/>
    <xf numFmtId="0" fontId="0" fillId="5" borderId="0" xfId="0" applyFill="1" applyAlignment="1"/>
    <xf numFmtId="0" fontId="17" fillId="5" borderId="0" xfId="0" applyFont="1" applyFill="1" applyAlignment="1"/>
    <xf numFmtId="0" fontId="4" fillId="4" borderId="0" xfId="0" applyFont="1" applyFill="1" applyAlignment="1">
      <alignment horizontal="left" vertical="center"/>
    </xf>
    <xf numFmtId="0" fontId="4" fillId="0" borderId="0" xfId="0" applyFont="1" applyFill="1" applyBorder="1" applyAlignment="1">
      <alignment horizontal="left" vertical="center"/>
    </xf>
    <xf numFmtId="0" fontId="13" fillId="0" borderId="0" xfId="0" applyFont="1" applyFill="1" applyBorder="1"/>
    <xf numFmtId="0" fontId="5" fillId="0" borderId="0" xfId="0" applyFont="1" applyFill="1" applyAlignment="1">
      <alignment vertical="center"/>
    </xf>
    <xf numFmtId="0" fontId="5" fillId="0" borderId="0" xfId="0" applyFont="1" applyFill="1"/>
    <xf numFmtId="0" fontId="4" fillId="4" borderId="0" xfId="0" applyFont="1" applyFill="1" applyAlignment="1" applyProtection="1">
      <alignment horizontal="left" vertical="center" wrapText="1"/>
      <protection locked="0"/>
    </xf>
    <xf numFmtId="0" fontId="10" fillId="0" borderId="1" xfId="0" applyFont="1" applyFill="1" applyBorder="1" applyAlignment="1">
      <alignment vertical="center"/>
    </xf>
    <xf numFmtId="0" fontId="13" fillId="0" borderId="13" xfId="0" applyFont="1" applyFill="1" applyBorder="1"/>
    <xf numFmtId="0" fontId="4" fillId="0" borderId="13" xfId="0" applyFont="1" applyFill="1" applyBorder="1" applyAlignment="1">
      <alignment horizontal="left" vertical="center"/>
    </xf>
    <xf numFmtId="0" fontId="10" fillId="0" borderId="2" xfId="0" applyFont="1" applyFill="1" applyBorder="1"/>
    <xf numFmtId="0" fontId="1" fillId="0" borderId="1" xfId="0" applyFont="1" applyBorder="1" applyAlignment="1" applyProtection="1">
      <alignment wrapText="1"/>
      <protection locked="0"/>
    </xf>
    <xf numFmtId="1" fontId="9" fillId="7" borderId="3" xfId="0" applyNumberFormat="1" applyFont="1" applyFill="1" applyBorder="1" applyAlignment="1" applyProtection="1">
      <protection locked="0"/>
    </xf>
    <xf numFmtId="1" fontId="9" fillId="7" borderId="4" xfId="0" applyNumberFormat="1" applyFont="1" applyFill="1" applyBorder="1" applyAlignment="1" applyProtection="1">
      <protection locked="0"/>
    </xf>
    <xf numFmtId="0" fontId="1" fillId="0" borderId="1" xfId="0" applyFont="1" applyBorder="1" applyAlignment="1" applyProtection="1">
      <alignment wrapText="1"/>
    </xf>
    <xf numFmtId="0" fontId="1" fillId="0" borderId="0" xfId="0" applyFont="1" applyAlignment="1" applyProtection="1">
      <alignment vertical="center" wrapText="1"/>
    </xf>
    <xf numFmtId="0" fontId="4" fillId="4" borderId="2" xfId="0" applyFont="1" applyFill="1" applyBorder="1" applyAlignment="1" applyProtection="1">
      <alignment horizontal="center" vertical="center" wrapText="1"/>
    </xf>
    <xf numFmtId="0" fontId="4" fillId="4" borderId="10" xfId="0" applyFont="1" applyFill="1" applyBorder="1" applyAlignment="1" applyProtection="1">
      <alignment horizontal="center" vertical="center" wrapText="1"/>
    </xf>
    <xf numFmtId="0" fontId="1" fillId="0" borderId="0" xfId="0" applyFont="1" applyAlignment="1" applyProtection="1">
      <alignment wrapText="1"/>
    </xf>
    <xf numFmtId="0" fontId="4" fillId="6" borderId="1" xfId="0" applyFont="1" applyFill="1" applyBorder="1" applyAlignment="1" applyProtection="1">
      <alignment horizontal="center" vertical="center" wrapText="1"/>
    </xf>
    <xf numFmtId="164" fontId="1" fillId="0" borderId="0" xfId="0" applyNumberFormat="1" applyFont="1" applyAlignment="1" applyProtection="1">
      <alignment wrapText="1"/>
    </xf>
    <xf numFmtId="0" fontId="4" fillId="6" borderId="1" xfId="0" applyFont="1" applyFill="1" applyBorder="1" applyAlignment="1" applyProtection="1">
      <alignment vertical="center" wrapText="1"/>
    </xf>
    <xf numFmtId="0" fontId="1" fillId="0" borderId="0" xfId="0" applyFont="1" applyFill="1" applyBorder="1" applyProtection="1"/>
    <xf numFmtId="0" fontId="1" fillId="0" borderId="1" xfId="0" applyFont="1" applyFill="1" applyBorder="1" applyAlignment="1" applyProtection="1">
      <alignment wrapText="1"/>
      <protection locked="0"/>
    </xf>
    <xf numFmtId="0" fontId="14" fillId="0" borderId="0" xfId="0" applyFont="1" applyAlignment="1" applyProtection="1">
      <alignment wrapText="1"/>
    </xf>
    <xf numFmtId="0" fontId="19" fillId="0" borderId="0" xfId="0" applyFont="1" applyAlignment="1">
      <alignment wrapText="1"/>
    </xf>
    <xf numFmtId="0" fontId="1" fillId="0" borderId="0" xfId="0" applyFont="1" applyFill="1" applyBorder="1" applyAlignment="1" applyProtection="1">
      <alignment horizontal="left" vertical="center" wrapText="1"/>
      <protection locked="0"/>
    </xf>
    <xf numFmtId="0" fontId="15" fillId="0" borderId="0" xfId="0" applyFont="1" applyFill="1" applyAlignment="1">
      <alignment wrapText="1"/>
    </xf>
    <xf numFmtId="0" fontId="2" fillId="0" borderId="1" xfId="0" applyFont="1" applyFill="1" applyBorder="1" applyAlignment="1" applyProtection="1">
      <alignment horizontal="left" vertical="center" wrapText="1"/>
      <protection locked="0"/>
    </xf>
    <xf numFmtId="0" fontId="2" fillId="0" borderId="1" xfId="0" applyFont="1" applyBorder="1"/>
    <xf numFmtId="0" fontId="1" fillId="0" borderId="13" xfId="0" applyFont="1" applyFill="1" applyBorder="1" applyAlignment="1">
      <alignment wrapText="1"/>
    </xf>
    <xf numFmtId="0" fontId="0" fillId="0" borderId="0" xfId="0" applyBorder="1"/>
    <xf numFmtId="0" fontId="1" fillId="0" borderId="0" xfId="0" applyFont="1" applyBorder="1" applyAlignment="1">
      <alignment horizontal="left" vertical="center" wrapText="1"/>
    </xf>
    <xf numFmtId="0" fontId="2" fillId="0" borderId="0" xfId="0" applyFont="1" applyBorder="1"/>
    <xf numFmtId="0" fontId="0" fillId="0" borderId="0" xfId="0" applyFill="1" applyBorder="1"/>
    <xf numFmtId="0" fontId="19" fillId="8" borderId="2" xfId="0" applyFont="1" applyFill="1" applyBorder="1" applyAlignment="1">
      <alignment horizontal="left" vertical="center" wrapText="1"/>
    </xf>
    <xf numFmtId="0" fontId="19" fillId="8" borderId="3" xfId="0" applyFont="1" applyFill="1" applyBorder="1" applyAlignment="1">
      <alignment horizontal="center" vertical="center" wrapText="1"/>
    </xf>
    <xf numFmtId="0" fontId="19" fillId="8" borderId="4" xfId="0" applyFont="1" applyFill="1" applyBorder="1" applyAlignment="1">
      <alignment horizontal="center" vertical="center" wrapText="1"/>
    </xf>
    <xf numFmtId="0" fontId="19" fillId="8" borderId="1" xfId="0" applyFont="1" applyFill="1" applyBorder="1" applyAlignment="1">
      <alignment horizontal="left" vertical="center" wrapText="1"/>
    </xf>
    <xf numFmtId="0" fontId="19" fillId="8" borderId="11" xfId="0" applyFont="1" applyFill="1" applyBorder="1" applyAlignment="1" applyProtection="1">
      <alignment horizontal="left" vertical="center" wrapText="1"/>
      <protection locked="0"/>
    </xf>
    <xf numFmtId="0" fontId="0" fillId="8" borderId="11" xfId="0" applyFont="1" applyFill="1" applyBorder="1" applyAlignment="1">
      <alignment horizontal="left" vertical="center" wrapText="1"/>
    </xf>
    <xf numFmtId="0" fontId="0" fillId="8" borderId="4" xfId="0" applyFont="1" applyFill="1" applyBorder="1" applyAlignment="1">
      <alignment horizontal="left" vertical="center" wrapText="1"/>
    </xf>
    <xf numFmtId="0" fontId="19" fillId="8" borderId="1" xfId="0" applyFont="1" applyFill="1" applyBorder="1" applyAlignment="1" applyProtection="1">
      <alignment horizontal="left" vertical="center" wrapText="1"/>
      <protection locked="0"/>
    </xf>
    <xf numFmtId="0" fontId="19" fillId="8" borderId="1" xfId="0" applyFont="1" applyFill="1" applyBorder="1" applyAlignment="1">
      <alignment horizontal="right" vertical="center" wrapText="1"/>
    </xf>
    <xf numFmtId="9" fontId="19" fillId="8" borderId="1" xfId="0" applyNumberFormat="1" applyFont="1" applyFill="1" applyBorder="1" applyAlignment="1">
      <alignment horizontal="right" vertical="center" wrapText="1"/>
    </xf>
    <xf numFmtId="0" fontId="19" fillId="8" borderId="11" xfId="0" applyFont="1" applyFill="1" applyBorder="1" applyAlignment="1">
      <alignment horizontal="left" vertical="center" wrapText="1"/>
    </xf>
    <xf numFmtId="0" fontId="1" fillId="8" borderId="11" xfId="0" applyFont="1" applyFill="1" applyBorder="1" applyAlignment="1">
      <alignment horizontal="left" vertical="center" wrapText="1"/>
    </xf>
    <xf numFmtId="0" fontId="1" fillId="8" borderId="12" xfId="0" applyFont="1" applyFill="1" applyBorder="1" applyAlignment="1">
      <alignment horizontal="left" vertical="center" wrapText="1"/>
    </xf>
    <xf numFmtId="0" fontId="4" fillId="8" borderId="0" xfId="0" applyFont="1" applyFill="1" applyAlignment="1">
      <alignment horizontal="center" vertical="center" wrapText="1"/>
    </xf>
    <xf numFmtId="0" fontId="19" fillId="8" borderId="0" xfId="0" applyFont="1" applyFill="1" applyAlignment="1">
      <alignment horizontal="left" vertical="center" wrapText="1"/>
    </xf>
    <xf numFmtId="0" fontId="19" fillId="8" borderId="1" xfId="0" applyFont="1" applyFill="1" applyBorder="1" applyAlignment="1">
      <alignment horizontal="center" vertical="center" wrapText="1"/>
    </xf>
    <xf numFmtId="0" fontId="3" fillId="8" borderId="1" xfId="0" applyFont="1" applyFill="1" applyBorder="1" applyAlignment="1">
      <alignment horizontal="center" vertical="center" wrapText="1"/>
    </xf>
    <xf numFmtId="0" fontId="18" fillId="8" borderId="11" xfId="0" applyFont="1" applyFill="1" applyBorder="1" applyAlignment="1">
      <alignment horizontal="left" vertical="center" wrapText="1"/>
    </xf>
    <xf numFmtId="0" fontId="15" fillId="8" borderId="11" xfId="0" applyFont="1" applyFill="1" applyBorder="1" applyAlignment="1">
      <alignment horizontal="left" vertical="center" wrapText="1"/>
    </xf>
    <xf numFmtId="0" fontId="15" fillId="8" borderId="12" xfId="0" applyFont="1" applyFill="1" applyBorder="1" applyAlignment="1">
      <alignment horizontal="left" vertical="center" wrapText="1"/>
    </xf>
    <xf numFmtId="0" fontId="19" fillId="8" borderId="1" xfId="0" applyFont="1" applyFill="1" applyBorder="1" applyAlignment="1">
      <alignment vertical="center" wrapText="1"/>
    </xf>
    <xf numFmtId="164" fontId="19" fillId="8" borderId="1" xfId="0" applyNumberFormat="1" applyFont="1" applyFill="1" applyBorder="1" applyAlignment="1">
      <alignment vertical="center" wrapText="1"/>
    </xf>
    <xf numFmtId="0" fontId="18" fillId="8" borderId="7" xfId="0" applyFont="1" applyFill="1" applyBorder="1" applyAlignment="1" applyProtection="1">
      <alignment horizontal="left" vertical="center" wrapText="1"/>
    </xf>
    <xf numFmtId="0" fontId="18" fillId="8" borderId="7" xfId="0" applyFont="1" applyFill="1" applyBorder="1" applyAlignment="1" applyProtection="1">
      <alignment horizontal="center" vertical="center" wrapText="1"/>
    </xf>
    <xf numFmtId="0" fontId="4" fillId="6" borderId="5" xfId="0" applyFont="1" applyFill="1" applyBorder="1" applyAlignment="1" applyProtection="1">
      <alignment horizontal="center" vertical="center" wrapText="1"/>
    </xf>
    <xf numFmtId="0" fontId="4" fillId="6" borderId="14" xfId="0" applyFont="1" applyFill="1" applyBorder="1" applyAlignment="1" applyProtection="1">
      <alignment horizontal="center" vertical="center" wrapText="1"/>
    </xf>
    <xf numFmtId="0" fontId="18" fillId="8" borderId="2" xfId="0" applyFont="1" applyFill="1" applyBorder="1" applyAlignment="1" applyProtection="1">
      <alignment horizontal="left" vertical="top" wrapText="1"/>
    </xf>
    <xf numFmtId="0" fontId="4" fillId="8" borderId="3" xfId="0" applyFont="1" applyFill="1" applyBorder="1" applyAlignment="1" applyProtection="1">
      <alignment horizontal="center" vertical="center" wrapText="1"/>
    </xf>
    <xf numFmtId="0" fontId="4" fillId="8" borderId="4" xfId="0" applyFont="1" applyFill="1" applyBorder="1" applyAlignment="1" applyProtection="1">
      <alignment horizontal="center" vertical="center" wrapText="1"/>
    </xf>
    <xf numFmtId="0" fontId="4" fillId="4" borderId="8" xfId="0" applyFont="1" applyFill="1" applyBorder="1" applyAlignment="1" applyProtection="1">
      <alignment horizontal="center" vertical="center" wrapText="1"/>
    </xf>
    <xf numFmtId="0" fontId="4" fillId="4" borderId="9" xfId="0" applyFont="1" applyFill="1" applyBorder="1" applyAlignment="1" applyProtection="1">
      <alignment horizontal="center" vertical="center" wrapText="1"/>
    </xf>
    <xf numFmtId="0" fontId="14" fillId="0" borderId="0" xfId="0" applyFont="1" applyBorder="1" applyAlignment="1" applyProtection="1">
      <alignment wrapText="1"/>
    </xf>
    <xf numFmtId="0" fontId="1" fillId="0" borderId="0" xfId="0" applyFont="1" applyBorder="1" applyAlignment="1" applyProtection="1">
      <alignment wrapText="1"/>
    </xf>
    <xf numFmtId="0" fontId="1" fillId="0" borderId="0" xfId="0" applyFont="1" applyBorder="1" applyAlignment="1" applyProtection="1">
      <alignment wrapText="1"/>
      <protection locked="0"/>
    </xf>
    <xf numFmtId="0" fontId="14" fillId="0" borderId="0" xfId="0" applyFont="1" applyBorder="1" applyAlignment="1" applyProtection="1">
      <alignment wrapText="1"/>
      <protection locked="0"/>
    </xf>
    <xf numFmtId="0" fontId="16" fillId="0" borderId="0" xfId="0" applyFont="1" applyFill="1" applyBorder="1" applyAlignment="1" applyProtection="1">
      <alignment horizontal="left" vertical="center" wrapText="1"/>
    </xf>
    <xf numFmtId="1" fontId="1" fillId="0" borderId="1" xfId="0" applyNumberFormat="1" applyFont="1" applyBorder="1" applyAlignment="1" applyProtection="1">
      <protection locked="0"/>
    </xf>
    <xf numFmtId="1" fontId="1" fillId="0" borderId="1" xfId="0" applyNumberFormat="1" applyFont="1" applyBorder="1" applyProtection="1">
      <protection locked="0"/>
    </xf>
    <xf numFmtId="0" fontId="1" fillId="0" borderId="1" xfId="0" applyFont="1" applyBorder="1" applyAlignment="1" applyProtection="1">
      <protection locked="0"/>
    </xf>
    <xf numFmtId="0" fontId="1" fillId="0" borderId="1" xfId="0" applyFont="1" applyBorder="1" applyProtection="1">
      <protection locked="0"/>
    </xf>
    <xf numFmtId="1" fontId="1" fillId="0" borderId="1" xfId="0" applyNumberFormat="1" applyFont="1" applyFill="1" applyBorder="1" applyAlignment="1" applyProtection="1">
      <alignment wrapText="1"/>
      <protection locked="0"/>
    </xf>
    <xf numFmtId="0" fontId="1" fillId="0" borderId="1" xfId="0" applyNumberFormat="1" applyFont="1" applyBorder="1" applyAlignment="1" applyProtection="1">
      <alignment wrapText="1"/>
      <protection locked="0"/>
    </xf>
    <xf numFmtId="1" fontId="1" fillId="0" borderId="2" xfId="0" applyNumberFormat="1" applyFont="1" applyBorder="1" applyAlignment="1" applyProtection="1">
      <alignment wrapText="1"/>
      <protection locked="0"/>
    </xf>
    <xf numFmtId="0" fontId="1" fillId="3" borderId="1" xfId="0" applyNumberFormat="1" applyFont="1" applyFill="1" applyBorder="1" applyAlignment="1" applyProtection="1">
      <alignment wrapText="1"/>
      <protection locked="0"/>
    </xf>
    <xf numFmtId="0" fontId="10" fillId="0" borderId="1" xfId="0" applyFont="1" applyFill="1" applyBorder="1" applyAlignment="1" applyProtection="1">
      <alignment wrapText="1"/>
      <protection locked="0"/>
    </xf>
    <xf numFmtId="0" fontId="1" fillId="0" borderId="5" xfId="0" applyFont="1" applyFill="1" applyBorder="1" applyAlignment="1" applyProtection="1">
      <alignment wrapText="1"/>
      <protection locked="0"/>
    </xf>
    <xf numFmtId="1" fontId="1" fillId="0" borderId="5" xfId="0" applyNumberFormat="1" applyFont="1" applyBorder="1" applyAlignment="1" applyProtection="1">
      <alignment wrapText="1"/>
      <protection locked="0"/>
    </xf>
    <xf numFmtId="1" fontId="1" fillId="0" borderId="1" xfId="0" applyNumberFormat="1" applyFont="1" applyBorder="1" applyAlignment="1" applyProtection="1">
      <alignment wrapText="1"/>
    </xf>
    <xf numFmtId="0" fontId="1" fillId="3" borderId="1" xfId="0" applyFont="1" applyFill="1" applyBorder="1" applyAlignment="1" applyProtection="1">
      <alignment wrapText="1"/>
      <protection locked="0"/>
    </xf>
    <xf numFmtId="0" fontId="17" fillId="0" borderId="1" xfId="0" applyFont="1" applyFill="1" applyBorder="1" applyAlignment="1" applyProtection="1">
      <alignment vertical="center"/>
      <protection locked="0"/>
    </xf>
    <xf numFmtId="0" fontId="13" fillId="0" borderId="1" xfId="0" applyFont="1" applyFill="1" applyBorder="1" applyProtection="1">
      <protection locked="0"/>
    </xf>
    <xf numFmtId="0" fontId="1" fillId="0" borderId="2" xfId="0" applyFont="1" applyFill="1" applyBorder="1" applyAlignment="1" applyProtection="1">
      <alignment wrapText="1"/>
      <protection locked="0"/>
    </xf>
    <xf numFmtId="0" fontId="1" fillId="0" borderId="3" xfId="0" applyFont="1" applyBorder="1" applyAlignment="1" applyProtection="1">
      <alignment wrapText="1"/>
      <protection locked="0"/>
    </xf>
    <xf numFmtId="0" fontId="1" fillId="0" borderId="3" xfId="0" applyNumberFormat="1" applyFont="1" applyBorder="1" applyAlignment="1" applyProtection="1">
      <alignment wrapText="1"/>
      <protection locked="0"/>
    </xf>
    <xf numFmtId="1" fontId="1" fillId="0" borderId="3" xfId="0" applyNumberFormat="1" applyFont="1" applyBorder="1" applyAlignment="1" applyProtection="1">
      <alignment wrapText="1"/>
      <protection locked="0"/>
    </xf>
    <xf numFmtId="0" fontId="1" fillId="3" borderId="3" xfId="0" applyFont="1" applyFill="1" applyBorder="1" applyAlignment="1" applyProtection="1">
      <alignment wrapText="1"/>
      <protection locked="0"/>
    </xf>
    <xf numFmtId="0" fontId="1" fillId="0" borderId="4" xfId="0" applyFont="1" applyBorder="1" applyAlignment="1" applyProtection="1">
      <alignment wrapText="1"/>
      <protection locked="0"/>
    </xf>
    <xf numFmtId="1" fontId="1" fillId="0" borderId="3" xfId="0" applyNumberFormat="1" applyFont="1" applyFill="1" applyBorder="1" applyAlignment="1" applyProtection="1">
      <alignment wrapText="1"/>
      <protection locked="0"/>
    </xf>
    <xf numFmtId="0" fontId="1" fillId="3" borderId="3" xfId="0" applyNumberFormat="1" applyFont="1" applyFill="1" applyBorder="1" applyAlignment="1" applyProtection="1">
      <alignment wrapText="1"/>
      <protection locked="0"/>
    </xf>
    <xf numFmtId="0" fontId="0" fillId="0" borderId="0" xfId="0" applyAlignment="1">
      <alignment wrapText="1"/>
    </xf>
    <xf numFmtId="0" fontId="6" fillId="5" borderId="0" xfId="0" applyFont="1" applyFill="1" applyAlignment="1">
      <alignment vertical="top" wrapText="1"/>
    </xf>
    <xf numFmtId="0" fontId="1" fillId="4" borderId="0" xfId="0" applyFont="1" applyFill="1" applyAlignment="1">
      <alignment wrapText="1"/>
    </xf>
    <xf numFmtId="0" fontId="4" fillId="6" borderId="1" xfId="0" applyFont="1" applyFill="1" applyBorder="1" applyAlignment="1"/>
    <xf numFmtId="0" fontId="4" fillId="4" borderId="1" xfId="0" applyFont="1" applyFill="1" applyBorder="1" applyAlignment="1">
      <alignment horizontal="center" vertical="center"/>
    </xf>
    <xf numFmtId="0" fontId="1" fillId="0" borderId="1" xfId="0" applyFont="1" applyBorder="1" applyAlignment="1"/>
    <xf numFmtId="0" fontId="1" fillId="0" borderId="1" xfId="0" applyFont="1" applyBorder="1" applyAlignment="1">
      <alignment wrapText="1"/>
    </xf>
    <xf numFmtId="1" fontId="1" fillId="0" borderId="4" xfId="0" applyNumberFormat="1" applyFont="1" applyBorder="1" applyAlignment="1" applyProtection="1">
      <alignment wrapText="1"/>
      <protection locked="0"/>
    </xf>
    <xf numFmtId="0" fontId="1" fillId="0" borderId="15" xfId="0" applyFont="1" applyFill="1" applyBorder="1" applyAlignment="1" applyProtection="1">
      <alignment wrapText="1"/>
      <protection locked="0"/>
    </xf>
    <xf numFmtId="0" fontId="10" fillId="0" borderId="3" xfId="0" applyFont="1" applyFill="1" applyBorder="1" applyAlignment="1" applyProtection="1">
      <alignment wrapText="1"/>
      <protection locked="0"/>
    </xf>
    <xf numFmtId="1" fontId="1" fillId="0" borderId="6" xfId="0" applyNumberFormat="1" applyFont="1" applyBorder="1" applyAlignment="1" applyProtection="1">
      <alignment wrapText="1"/>
      <protection locked="0"/>
    </xf>
    <xf numFmtId="0" fontId="1" fillId="0" borderId="1" xfId="0" applyFont="1" applyBorder="1" applyAlignment="1">
      <alignment wrapText="1"/>
    </xf>
    <xf numFmtId="1" fontId="1" fillId="5" borderId="3" xfId="0" applyNumberFormat="1" applyFont="1" applyFill="1" applyBorder="1" applyAlignment="1" applyProtection="1">
      <alignment wrapText="1"/>
      <protection locked="0"/>
    </xf>
    <xf numFmtId="3" fontId="1" fillId="0" borderId="3" xfId="0" applyNumberFormat="1" applyFont="1" applyBorder="1" applyAlignment="1" applyProtection="1">
      <alignment wrapText="1"/>
      <protection locked="0"/>
    </xf>
    <xf numFmtId="9" fontId="1" fillId="0" borderId="3" xfId="0" applyNumberFormat="1" applyFont="1" applyBorder="1" applyAlignment="1" applyProtection="1">
      <alignment wrapText="1"/>
    </xf>
    <xf numFmtId="0" fontId="6" fillId="5" borderId="0" xfId="0" applyFont="1" applyFill="1" applyAlignment="1">
      <alignment wrapText="1"/>
    </xf>
    <xf numFmtId="0" fontId="0" fillId="0" borderId="0" xfId="0" applyAlignment="1">
      <alignment wrapText="1"/>
    </xf>
    <xf numFmtId="0" fontId="1" fillId="5" borderId="0" xfId="0" applyFont="1" applyFill="1" applyAlignment="1">
      <alignment horizontal="left" wrapText="1"/>
    </xf>
    <xf numFmtId="0" fontId="0" fillId="0" borderId="0" xfId="0" applyAlignment="1"/>
    <xf numFmtId="0" fontId="6" fillId="5" borderId="0" xfId="0" applyFont="1" applyFill="1" applyAlignment="1">
      <alignment vertical="top" wrapText="1"/>
    </xf>
    <xf numFmtId="0" fontId="0" fillId="0" borderId="0" xfId="0" applyAlignment="1">
      <alignment vertical="top" wrapText="1"/>
    </xf>
    <xf numFmtId="0" fontId="5" fillId="4" borderId="0" xfId="0" applyFont="1" applyFill="1" applyAlignment="1">
      <alignment wrapText="1"/>
    </xf>
    <xf numFmtId="0" fontId="1" fillId="4" borderId="0" xfId="0" applyFont="1" applyFill="1" applyAlignment="1">
      <alignment wrapText="1"/>
    </xf>
    <xf numFmtId="0" fontId="17" fillId="0" borderId="3" xfId="0" applyFont="1" applyFill="1" applyBorder="1" applyAlignment="1" applyProtection="1">
      <alignment wrapText="1"/>
      <protection locked="0"/>
    </xf>
    <xf numFmtId="0" fontId="10" fillId="0" borderId="3" xfId="0" applyFont="1" applyBorder="1" applyAlignment="1" applyProtection="1">
      <alignment wrapText="1"/>
      <protection locked="0"/>
    </xf>
    <xf numFmtId="0" fontId="10" fillId="0" borderId="4" xfId="0" applyFont="1" applyBorder="1" applyAlignment="1" applyProtection="1">
      <alignment wrapText="1"/>
      <protection locked="0"/>
    </xf>
    <xf numFmtId="0" fontId="17" fillId="0" borderId="3" xfId="0" applyFont="1" applyFill="1" applyBorder="1" applyAlignment="1" applyProtection="1">
      <alignment horizontal="left" wrapText="1"/>
      <protection locked="0"/>
    </xf>
    <xf numFmtId="0" fontId="10" fillId="0" borderId="3" xfId="0" applyFont="1" applyBorder="1" applyAlignment="1" applyProtection="1">
      <alignment horizontal="left" wrapText="1"/>
      <protection locked="0"/>
    </xf>
    <xf numFmtId="0" fontId="10" fillId="0" borderId="4" xfId="0" applyFont="1" applyBorder="1" applyAlignment="1" applyProtection="1">
      <alignment horizontal="left" wrapText="1"/>
      <protection locked="0"/>
    </xf>
    <xf numFmtId="0" fontId="4" fillId="6" borderId="1" xfId="0" applyFont="1" applyFill="1" applyBorder="1" applyAlignment="1"/>
    <xf numFmtId="0" fontId="4" fillId="4" borderId="1" xfId="0" applyFont="1" applyFill="1" applyBorder="1" applyAlignment="1">
      <alignment wrapText="1"/>
    </xf>
    <xf numFmtId="0" fontId="2" fillId="0" borderId="1" xfId="0" applyFont="1" applyBorder="1" applyAlignment="1">
      <alignment wrapText="1"/>
    </xf>
    <xf numFmtId="0" fontId="4" fillId="6" borderId="2" xfId="0" applyFont="1" applyFill="1" applyBorder="1" applyAlignment="1"/>
    <xf numFmtId="0" fontId="1" fillId="0" borderId="3" xfId="0" applyFont="1" applyBorder="1" applyAlignment="1"/>
    <xf numFmtId="0" fontId="4" fillId="4" borderId="1" xfId="0" applyFont="1" applyFill="1" applyBorder="1" applyAlignment="1">
      <alignment horizontal="center" vertical="center"/>
    </xf>
    <xf numFmtId="0" fontId="4" fillId="0" borderId="1" xfId="0" applyFont="1" applyBorder="1" applyAlignment="1">
      <alignment horizontal="center" vertical="center"/>
    </xf>
    <xf numFmtId="0" fontId="1" fillId="0" borderId="1" xfId="0" applyFont="1" applyBorder="1" applyAlignment="1"/>
    <xf numFmtId="0" fontId="5" fillId="4" borderId="0" xfId="0" applyFont="1" applyFill="1" applyAlignment="1" applyProtection="1">
      <alignment vertical="center" wrapText="1"/>
    </xf>
    <xf numFmtId="0" fontId="5" fillId="4" borderId="0" xfId="0" applyFont="1" applyFill="1" applyAlignment="1">
      <alignment vertical="center" wrapText="1"/>
    </xf>
    <xf numFmtId="0" fontId="0" fillId="4" borderId="0" xfId="0" applyFill="1" applyAlignment="1">
      <alignment vertical="center" wrapText="1"/>
    </xf>
    <xf numFmtId="0" fontId="0" fillId="0" borderId="0" xfId="0" applyAlignment="1">
      <alignment vertical="center" wrapText="1"/>
    </xf>
    <xf numFmtId="0" fontId="4" fillId="6" borderId="11" xfId="0" applyFont="1" applyFill="1" applyBorder="1" applyAlignment="1">
      <alignment horizontal="left" vertical="center" wrapText="1"/>
    </xf>
    <xf numFmtId="0" fontId="0" fillId="0" borderId="11" xfId="0" applyBorder="1" applyAlignment="1">
      <alignment horizontal="left" vertical="center" wrapText="1"/>
    </xf>
    <xf numFmtId="0" fontId="0" fillId="0" borderId="12" xfId="0" applyBorder="1" applyAlignment="1">
      <alignment horizontal="left" vertical="center" wrapText="1"/>
    </xf>
    <xf numFmtId="0" fontId="0" fillId="6" borderId="11" xfId="0" applyFill="1" applyBorder="1" applyAlignment="1">
      <alignment horizontal="left" vertical="center" wrapText="1"/>
    </xf>
    <xf numFmtId="0" fontId="0" fillId="6" borderId="12" xfId="0" applyFill="1" applyBorder="1" applyAlignment="1">
      <alignment horizontal="left" vertical="center" wrapText="1"/>
    </xf>
    <xf numFmtId="0" fontId="4" fillId="6" borderId="11" xfId="0" applyFont="1" applyFill="1" applyBorder="1" applyAlignment="1" applyProtection="1">
      <alignment horizontal="left" vertical="center" wrapText="1"/>
      <protection locked="0"/>
    </xf>
    <xf numFmtId="0" fontId="1" fillId="0" borderId="1" xfId="0" applyFont="1" applyFill="1" applyBorder="1" applyAlignment="1" applyProtection="1">
      <alignment horizontal="left" vertical="center" wrapText="1"/>
      <protection locked="0"/>
    </xf>
    <xf numFmtId="0" fontId="0" fillId="0" borderId="1" xfId="0" applyBorder="1" applyAlignment="1"/>
    <xf numFmtId="0" fontId="1" fillId="0" borderId="1" xfId="0" applyFont="1" applyBorder="1" applyAlignment="1">
      <alignment horizontal="left" vertical="center" wrapText="1"/>
    </xf>
    <xf numFmtId="0" fontId="0" fillId="0" borderId="1" xfId="0" applyBorder="1" applyAlignment="1">
      <alignment horizontal="left" vertical="center"/>
    </xf>
    <xf numFmtId="0" fontId="1" fillId="0" borderId="1" xfId="0" applyFont="1" applyBorder="1" applyAlignment="1">
      <alignment wrapText="1"/>
    </xf>
    <xf numFmtId="0" fontId="2" fillId="0" borderId="2" xfId="0" applyFont="1" applyFill="1" applyBorder="1" applyAlignment="1" applyProtection="1">
      <alignment wrapText="1"/>
      <protection locked="0"/>
    </xf>
    <xf numFmtId="0" fontId="0" fillId="0" borderId="3" xfId="0" applyBorder="1" applyAlignment="1"/>
    <xf numFmtId="0" fontId="0" fillId="0" borderId="4" xfId="0" applyBorder="1" applyAlignment="1"/>
  </cellXfs>
  <cellStyles count="1">
    <cellStyle name="Normal" xfId="0" builtinId="0"/>
  </cellStyles>
  <dxfs count="0"/>
  <tableStyles count="0" defaultTableStyle="TableStyleMedium2"/>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ublished="0"/>
  <dimension ref="A1:U101"/>
  <sheetViews>
    <sheetView topLeftCell="A36" zoomScale="90" zoomScaleNormal="90" zoomScalePageLayoutView="90" workbookViewId="0">
      <selection activeCell="B20" sqref="B20"/>
    </sheetView>
  </sheetViews>
  <sheetFormatPr defaultColWidth="8.85546875" defaultRowHeight="16.5" x14ac:dyDescent="0.3"/>
  <cols>
    <col min="1" max="16384" width="8.85546875" style="2"/>
  </cols>
  <sheetData>
    <row r="1" spans="1:21" s="12" customFormat="1" ht="21" x14ac:dyDescent="0.35">
      <c r="A1" s="11" t="s">
        <v>0</v>
      </c>
      <c r="B1" s="11"/>
      <c r="C1" s="11"/>
      <c r="D1" s="11"/>
      <c r="E1" s="11"/>
      <c r="F1" s="11"/>
      <c r="G1" s="11"/>
      <c r="H1" s="11"/>
      <c r="I1" s="11"/>
      <c r="J1" s="11"/>
      <c r="K1" s="11"/>
      <c r="L1" s="11"/>
      <c r="M1" s="11"/>
      <c r="N1" s="11"/>
      <c r="O1" s="11"/>
      <c r="P1" s="11"/>
      <c r="Q1" s="11"/>
      <c r="R1" s="11"/>
      <c r="S1" s="11"/>
      <c r="T1" s="11"/>
      <c r="U1" s="11"/>
    </row>
    <row r="2" spans="1:21" s="10" customFormat="1" ht="21" x14ac:dyDescent="0.35">
      <c r="A2" s="9" t="s">
        <v>1</v>
      </c>
      <c r="B2" s="9"/>
      <c r="C2" s="9"/>
      <c r="D2" s="9"/>
      <c r="E2" s="9"/>
      <c r="F2" s="9"/>
      <c r="G2" s="9"/>
      <c r="H2" s="9"/>
      <c r="I2" s="9"/>
      <c r="J2" s="9"/>
      <c r="K2" s="9"/>
      <c r="L2" s="9"/>
      <c r="M2" s="9"/>
      <c r="N2" s="9"/>
      <c r="O2" s="9"/>
      <c r="P2" s="9"/>
      <c r="Q2" s="9"/>
      <c r="R2" s="9"/>
      <c r="S2" s="9"/>
      <c r="T2" s="9"/>
      <c r="U2" s="9"/>
    </row>
    <row r="3" spans="1:21" x14ac:dyDescent="0.3">
      <c r="A3" s="5"/>
      <c r="B3" s="5"/>
      <c r="C3" s="5"/>
      <c r="D3" s="5"/>
      <c r="E3" s="5"/>
      <c r="F3" s="5"/>
      <c r="G3" s="5"/>
      <c r="H3" s="5"/>
      <c r="I3" s="5"/>
      <c r="J3" s="5"/>
      <c r="K3" s="5"/>
      <c r="L3" s="5"/>
      <c r="M3" s="5"/>
      <c r="N3" s="5"/>
      <c r="O3" s="5"/>
      <c r="P3" s="5"/>
      <c r="Q3" s="5"/>
      <c r="R3" s="5"/>
      <c r="S3" s="5"/>
      <c r="T3" s="5"/>
      <c r="U3" s="5"/>
    </row>
    <row r="4" spans="1:21" x14ac:dyDescent="0.3">
      <c r="A4" s="4" t="s">
        <v>2</v>
      </c>
      <c r="B4" s="5"/>
      <c r="C4" s="5"/>
      <c r="D4" s="5"/>
      <c r="E4" s="5"/>
      <c r="F4" s="5"/>
      <c r="G4" s="5"/>
      <c r="H4" s="5"/>
      <c r="I4" s="5"/>
      <c r="J4" s="5"/>
      <c r="K4" s="5"/>
      <c r="L4" s="5"/>
      <c r="M4" s="5"/>
      <c r="N4" s="5"/>
      <c r="O4" s="5"/>
      <c r="P4" s="5"/>
      <c r="Q4" s="5"/>
      <c r="R4" s="5"/>
      <c r="S4" s="5"/>
      <c r="T4" s="5"/>
      <c r="U4" s="5"/>
    </row>
    <row r="5" spans="1:21" x14ac:dyDescent="0.3">
      <c r="A5" s="5" t="s">
        <v>3</v>
      </c>
      <c r="B5" s="5"/>
      <c r="C5" s="5"/>
      <c r="D5" s="5"/>
      <c r="E5" s="5"/>
      <c r="F5" s="5"/>
      <c r="G5" s="5"/>
      <c r="H5" s="5"/>
      <c r="I5" s="5"/>
      <c r="J5" s="5"/>
      <c r="K5" s="5"/>
      <c r="L5" s="5"/>
      <c r="M5" s="5"/>
      <c r="N5" s="5"/>
      <c r="O5" s="5"/>
      <c r="P5" s="5"/>
      <c r="Q5" s="5"/>
      <c r="R5" s="5"/>
      <c r="S5" s="5"/>
      <c r="T5" s="5"/>
      <c r="U5" s="5"/>
    </row>
    <row r="6" spans="1:21" x14ac:dyDescent="0.3">
      <c r="A6" s="5" t="s">
        <v>4</v>
      </c>
      <c r="B6" s="5"/>
      <c r="C6" s="5"/>
      <c r="D6" s="5"/>
      <c r="E6" s="5"/>
      <c r="F6" s="5"/>
      <c r="G6" s="5"/>
      <c r="H6" s="5"/>
      <c r="I6" s="5"/>
      <c r="J6" s="5"/>
      <c r="K6" s="5"/>
      <c r="L6" s="5"/>
      <c r="M6" s="5"/>
      <c r="N6" s="5"/>
      <c r="O6" s="5"/>
      <c r="P6" s="5"/>
      <c r="Q6" s="5"/>
      <c r="R6" s="5"/>
      <c r="S6" s="5"/>
      <c r="T6" s="5"/>
      <c r="U6" s="5"/>
    </row>
    <row r="7" spans="1:21" x14ac:dyDescent="0.3">
      <c r="A7" s="6" t="s">
        <v>5</v>
      </c>
      <c r="B7" s="5"/>
      <c r="C7" s="5"/>
      <c r="D7" s="5"/>
      <c r="E7" s="5"/>
      <c r="F7" s="5"/>
      <c r="G7" s="5"/>
      <c r="H7" s="5"/>
      <c r="I7" s="5"/>
      <c r="J7" s="5"/>
      <c r="K7" s="5"/>
      <c r="L7" s="5"/>
      <c r="M7" s="5"/>
      <c r="N7" s="5"/>
      <c r="O7" s="5"/>
      <c r="P7" s="5"/>
      <c r="Q7" s="5"/>
      <c r="R7" s="5"/>
      <c r="S7" s="5"/>
      <c r="T7" s="5"/>
      <c r="U7" s="5"/>
    </row>
    <row r="8" spans="1:21" x14ac:dyDescent="0.3">
      <c r="A8" s="6" t="s">
        <v>6</v>
      </c>
      <c r="B8" s="5"/>
      <c r="C8" s="5"/>
      <c r="D8" s="5"/>
      <c r="E8" s="5"/>
      <c r="F8" s="5"/>
      <c r="G8" s="5"/>
      <c r="H8" s="5"/>
      <c r="I8" s="5"/>
      <c r="J8" s="5"/>
      <c r="K8" s="5"/>
      <c r="L8" s="5"/>
      <c r="M8" s="5"/>
      <c r="N8" s="5"/>
      <c r="O8" s="5"/>
      <c r="P8" s="5"/>
      <c r="Q8" s="5"/>
      <c r="R8" s="5"/>
      <c r="S8" s="5"/>
      <c r="T8" s="5"/>
      <c r="U8" s="5"/>
    </row>
    <row r="9" spans="1:21" x14ac:dyDescent="0.3">
      <c r="A9" s="6" t="s">
        <v>7</v>
      </c>
      <c r="B9" s="5"/>
      <c r="C9" s="5"/>
      <c r="D9" s="5"/>
      <c r="E9" s="5"/>
      <c r="F9" s="5"/>
      <c r="G9" s="5"/>
      <c r="H9" s="5"/>
      <c r="I9" s="5"/>
      <c r="J9" s="5"/>
      <c r="K9" s="5"/>
      <c r="L9" s="5"/>
      <c r="M9" s="5"/>
      <c r="N9" s="5"/>
      <c r="O9" s="5"/>
      <c r="P9" s="5"/>
      <c r="Q9" s="5"/>
      <c r="R9" s="5"/>
      <c r="S9" s="5"/>
      <c r="T9" s="5"/>
      <c r="U9" s="5"/>
    </row>
    <row r="10" spans="1:21" x14ac:dyDescent="0.3">
      <c r="A10" s="6" t="s">
        <v>8</v>
      </c>
      <c r="B10" s="5"/>
      <c r="C10" s="5"/>
      <c r="D10" s="5"/>
      <c r="E10" s="5"/>
      <c r="F10" s="5"/>
      <c r="G10" s="5"/>
      <c r="H10" s="5"/>
      <c r="I10" s="5"/>
      <c r="J10" s="5"/>
      <c r="K10" s="5"/>
      <c r="L10" s="5"/>
      <c r="M10" s="5"/>
      <c r="N10" s="5"/>
      <c r="O10" s="5"/>
      <c r="P10" s="5"/>
      <c r="Q10" s="5"/>
      <c r="R10" s="5"/>
      <c r="S10" s="5"/>
      <c r="T10" s="5"/>
      <c r="U10" s="5"/>
    </row>
    <row r="11" spans="1:21" x14ac:dyDescent="0.3">
      <c r="A11" s="6" t="s">
        <v>9</v>
      </c>
      <c r="B11" s="5"/>
      <c r="C11" s="5"/>
      <c r="D11" s="5"/>
      <c r="E11" s="5"/>
      <c r="F11" s="5"/>
      <c r="G11" s="5"/>
      <c r="H11" s="5"/>
      <c r="I11" s="5"/>
      <c r="J11" s="5"/>
      <c r="K11" s="5"/>
      <c r="L11" s="5"/>
      <c r="M11" s="5"/>
      <c r="N11" s="5"/>
      <c r="O11" s="5"/>
      <c r="P11" s="5"/>
      <c r="Q11" s="5"/>
      <c r="R11" s="5"/>
      <c r="S11" s="5"/>
      <c r="T11" s="5"/>
      <c r="U11" s="5"/>
    </row>
    <row r="12" spans="1:21" x14ac:dyDescent="0.3">
      <c r="A12" s="26" t="s">
        <v>10</v>
      </c>
      <c r="B12" s="5"/>
      <c r="C12" s="5"/>
      <c r="D12" s="5"/>
      <c r="E12" s="5"/>
      <c r="F12" s="5"/>
      <c r="G12" s="5"/>
      <c r="H12" s="5"/>
      <c r="I12" s="5"/>
      <c r="J12" s="5"/>
      <c r="K12" s="5"/>
      <c r="L12" s="5"/>
      <c r="M12" s="5"/>
      <c r="N12" s="5"/>
      <c r="O12" s="5"/>
      <c r="P12" s="5"/>
      <c r="Q12" s="5"/>
      <c r="R12" s="5"/>
      <c r="S12" s="5"/>
      <c r="T12" s="5"/>
      <c r="U12" s="5"/>
    </row>
    <row r="13" spans="1:21" x14ac:dyDescent="0.3">
      <c r="A13" s="26"/>
      <c r="B13" s="5"/>
      <c r="C13" s="5"/>
      <c r="D13" s="5"/>
      <c r="E13" s="5"/>
      <c r="F13" s="5"/>
      <c r="G13" s="5"/>
      <c r="H13" s="5"/>
      <c r="I13" s="5"/>
      <c r="J13" s="5"/>
      <c r="K13" s="5"/>
      <c r="L13" s="5"/>
      <c r="M13" s="5"/>
      <c r="N13" s="5"/>
      <c r="O13" s="5"/>
      <c r="P13" s="5"/>
      <c r="Q13" s="5"/>
      <c r="R13" s="5"/>
      <c r="S13" s="5"/>
      <c r="T13" s="5"/>
      <c r="U13" s="5"/>
    </row>
    <row r="14" spans="1:21" x14ac:dyDescent="0.3">
      <c r="A14" s="4" t="s">
        <v>11</v>
      </c>
      <c r="B14" s="5"/>
      <c r="C14" s="5"/>
      <c r="D14" s="5"/>
      <c r="E14" s="5"/>
      <c r="F14" s="5"/>
      <c r="G14" s="5"/>
      <c r="H14" s="5"/>
      <c r="I14" s="5"/>
      <c r="J14" s="5"/>
      <c r="K14" s="5"/>
      <c r="L14" s="5"/>
      <c r="M14" s="5"/>
      <c r="N14" s="5"/>
      <c r="O14" s="5"/>
      <c r="P14" s="5"/>
      <c r="Q14" s="5"/>
      <c r="R14" s="5"/>
      <c r="S14" s="5"/>
      <c r="T14" s="5"/>
      <c r="U14" s="5"/>
    </row>
    <row r="15" spans="1:21" x14ac:dyDescent="0.3">
      <c r="A15" s="5" t="s">
        <v>12</v>
      </c>
      <c r="B15" s="5"/>
      <c r="C15" s="5"/>
      <c r="D15" s="5"/>
      <c r="E15" s="5"/>
      <c r="F15" s="5"/>
      <c r="G15" s="5"/>
      <c r="H15" s="5"/>
      <c r="I15" s="5"/>
      <c r="J15" s="5"/>
      <c r="K15" s="5"/>
      <c r="L15" s="5"/>
      <c r="M15" s="5"/>
      <c r="N15" s="5"/>
      <c r="O15" s="5"/>
      <c r="P15" s="5"/>
      <c r="Q15" s="5"/>
      <c r="R15" s="5"/>
      <c r="S15" s="5"/>
      <c r="T15" s="5"/>
      <c r="U15" s="5"/>
    </row>
    <row r="16" spans="1:21" x14ac:dyDescent="0.3">
      <c r="A16" s="7" t="s">
        <v>13</v>
      </c>
      <c r="B16" s="5"/>
      <c r="C16" s="5"/>
      <c r="D16" s="5"/>
      <c r="E16" s="5"/>
      <c r="F16" s="5"/>
      <c r="G16" s="5"/>
      <c r="H16" s="5"/>
      <c r="I16" s="5"/>
      <c r="J16" s="5"/>
      <c r="K16" s="5"/>
      <c r="L16" s="5"/>
      <c r="M16" s="5"/>
      <c r="N16" s="5"/>
      <c r="O16" s="5"/>
      <c r="P16" s="5"/>
      <c r="Q16" s="5"/>
      <c r="R16" s="5"/>
      <c r="S16" s="5"/>
      <c r="T16" s="5"/>
      <c r="U16" s="5"/>
    </row>
    <row r="17" spans="1:21" ht="4.5" customHeight="1" x14ac:dyDescent="0.3">
      <c r="A17" s="4"/>
      <c r="B17" s="5"/>
      <c r="C17" s="5"/>
      <c r="D17" s="5"/>
      <c r="E17" s="5"/>
      <c r="F17" s="5"/>
      <c r="G17" s="5"/>
      <c r="H17" s="5"/>
      <c r="I17" s="5"/>
      <c r="J17" s="5"/>
      <c r="K17" s="5"/>
      <c r="L17" s="5"/>
      <c r="M17" s="5"/>
      <c r="N17" s="5"/>
      <c r="O17" s="5"/>
      <c r="P17" s="5"/>
      <c r="Q17" s="5"/>
      <c r="R17" s="5"/>
      <c r="S17" s="5"/>
      <c r="T17" s="5"/>
      <c r="U17" s="5"/>
    </row>
    <row r="18" spans="1:21" x14ac:dyDescent="0.3">
      <c r="A18" s="7" t="s">
        <v>14</v>
      </c>
      <c r="B18" s="5"/>
      <c r="C18" s="5"/>
      <c r="D18" s="5"/>
      <c r="E18" s="5"/>
      <c r="F18" s="5"/>
      <c r="G18" s="5"/>
      <c r="H18" s="5"/>
      <c r="I18" s="5"/>
      <c r="J18" s="5"/>
      <c r="K18" s="5"/>
      <c r="L18" s="5"/>
      <c r="M18" s="5"/>
      <c r="N18" s="5"/>
      <c r="O18" s="5"/>
      <c r="P18" s="5"/>
      <c r="Q18" s="5"/>
      <c r="R18" s="5"/>
      <c r="S18" s="5"/>
      <c r="T18" s="5"/>
      <c r="U18" s="5"/>
    </row>
    <row r="19" spans="1:21" ht="4.5" customHeight="1" x14ac:dyDescent="0.3">
      <c r="A19" s="4"/>
      <c r="B19" s="5"/>
      <c r="C19" s="5"/>
      <c r="D19" s="5"/>
      <c r="E19" s="5"/>
      <c r="F19" s="5"/>
      <c r="G19" s="5"/>
      <c r="H19" s="5"/>
      <c r="I19" s="5"/>
      <c r="J19" s="5"/>
      <c r="K19" s="5"/>
      <c r="L19" s="5"/>
      <c r="M19" s="5"/>
      <c r="N19" s="5"/>
      <c r="O19" s="5"/>
      <c r="P19" s="5"/>
      <c r="Q19" s="5"/>
      <c r="R19" s="5"/>
      <c r="S19" s="5"/>
      <c r="T19" s="5"/>
      <c r="U19" s="5"/>
    </row>
    <row r="20" spans="1:21" x14ac:dyDescent="0.3">
      <c r="A20" s="7" t="s">
        <v>15</v>
      </c>
      <c r="B20" s="5"/>
      <c r="C20" s="5"/>
      <c r="D20" s="5"/>
      <c r="E20" s="5"/>
      <c r="F20" s="5"/>
      <c r="G20" s="5"/>
      <c r="H20" s="5"/>
      <c r="I20" s="5"/>
      <c r="J20" s="5"/>
      <c r="K20" s="5"/>
      <c r="L20" s="5"/>
      <c r="M20" s="5"/>
      <c r="N20" s="5"/>
      <c r="O20" s="5"/>
      <c r="P20" s="5"/>
      <c r="Q20" s="5"/>
      <c r="R20" s="5"/>
      <c r="S20" s="5"/>
      <c r="T20" s="5"/>
      <c r="U20" s="5"/>
    </row>
    <row r="21" spans="1:21" x14ac:dyDescent="0.3">
      <c r="A21" s="5"/>
      <c r="B21" s="5"/>
      <c r="C21" s="5"/>
      <c r="D21" s="5"/>
      <c r="E21" s="5"/>
      <c r="F21" s="5"/>
      <c r="G21" s="5"/>
      <c r="H21" s="5"/>
      <c r="I21" s="5"/>
      <c r="J21" s="5"/>
      <c r="K21" s="5"/>
      <c r="L21" s="5"/>
      <c r="M21" s="5"/>
      <c r="N21" s="5"/>
      <c r="O21" s="5"/>
      <c r="P21" s="5"/>
      <c r="Q21" s="5"/>
      <c r="R21" s="5"/>
      <c r="S21" s="5"/>
      <c r="T21" s="5"/>
      <c r="U21" s="5"/>
    </row>
    <row r="22" spans="1:21" x14ac:dyDescent="0.3">
      <c r="A22" s="4" t="s">
        <v>16</v>
      </c>
      <c r="B22" s="5"/>
      <c r="C22" s="5"/>
      <c r="D22" s="5"/>
      <c r="E22" s="5"/>
      <c r="F22" s="5"/>
      <c r="G22" s="5"/>
      <c r="H22" s="5"/>
      <c r="I22" s="5"/>
      <c r="J22" s="5"/>
      <c r="K22" s="5"/>
      <c r="L22" s="5"/>
      <c r="M22" s="5"/>
      <c r="N22" s="5"/>
      <c r="O22" s="5"/>
      <c r="P22" s="5"/>
      <c r="Q22" s="5"/>
      <c r="R22" s="5"/>
      <c r="S22" s="5"/>
      <c r="T22" s="5"/>
      <c r="U22" s="5"/>
    </row>
    <row r="23" spans="1:21" ht="6" customHeight="1" x14ac:dyDescent="0.3">
      <c r="A23" s="5"/>
      <c r="B23" s="5"/>
      <c r="C23" s="5"/>
      <c r="D23" s="5"/>
      <c r="E23" s="5"/>
      <c r="F23" s="5"/>
      <c r="G23" s="5"/>
      <c r="H23" s="5"/>
      <c r="I23" s="5"/>
      <c r="J23" s="5"/>
      <c r="K23" s="5"/>
      <c r="L23" s="5"/>
      <c r="M23" s="5"/>
      <c r="N23" s="5"/>
      <c r="O23" s="5"/>
      <c r="P23" s="5"/>
      <c r="Q23" s="5"/>
      <c r="R23" s="5"/>
      <c r="S23" s="5"/>
      <c r="T23" s="5"/>
      <c r="U23" s="5"/>
    </row>
    <row r="24" spans="1:21" x14ac:dyDescent="0.3">
      <c r="A24" s="7" t="s">
        <v>17</v>
      </c>
      <c r="B24" s="5"/>
      <c r="C24" s="5"/>
      <c r="D24" s="5"/>
      <c r="E24" s="5"/>
      <c r="F24" s="5"/>
      <c r="G24" s="5"/>
      <c r="H24" s="5"/>
      <c r="I24" s="5"/>
      <c r="J24" s="5"/>
      <c r="K24" s="5"/>
      <c r="L24" s="5"/>
      <c r="M24" s="5"/>
      <c r="N24" s="5"/>
      <c r="O24" s="5"/>
      <c r="P24" s="5"/>
      <c r="Q24" s="5"/>
      <c r="R24" s="5"/>
      <c r="S24" s="5"/>
      <c r="T24" s="5"/>
      <c r="U24" s="5"/>
    </row>
    <row r="25" spans="1:21" ht="4.5" customHeight="1" x14ac:dyDescent="0.3">
      <c r="A25" s="4"/>
      <c r="B25" s="5"/>
      <c r="C25" s="5"/>
      <c r="D25" s="5"/>
      <c r="E25" s="5"/>
      <c r="F25" s="5"/>
      <c r="G25" s="5"/>
      <c r="H25" s="5"/>
      <c r="I25" s="5"/>
      <c r="J25" s="5"/>
      <c r="K25" s="5"/>
      <c r="L25" s="5"/>
      <c r="M25" s="5"/>
      <c r="N25" s="5"/>
      <c r="O25" s="5"/>
      <c r="P25" s="5"/>
      <c r="Q25" s="5"/>
      <c r="R25" s="5"/>
      <c r="S25" s="5"/>
      <c r="T25" s="5"/>
      <c r="U25" s="5"/>
    </row>
    <row r="26" spans="1:21" x14ac:dyDescent="0.3">
      <c r="A26" s="7" t="s">
        <v>18</v>
      </c>
      <c r="B26" s="5"/>
      <c r="C26" s="5"/>
      <c r="D26" s="5"/>
      <c r="E26" s="5"/>
      <c r="F26" s="5"/>
      <c r="G26" s="5"/>
      <c r="H26" s="5"/>
      <c r="I26" s="5"/>
      <c r="J26" s="5"/>
      <c r="K26" s="5"/>
      <c r="L26" s="5"/>
      <c r="M26" s="5"/>
      <c r="N26" s="5"/>
      <c r="O26" s="5"/>
      <c r="P26" s="5"/>
      <c r="Q26" s="5"/>
      <c r="R26" s="5"/>
      <c r="S26" s="5"/>
      <c r="T26" s="5"/>
      <c r="U26" s="5"/>
    </row>
    <row r="27" spans="1:21" ht="6" customHeight="1" x14ac:dyDescent="0.3">
      <c r="A27" s="7"/>
      <c r="B27" s="5"/>
      <c r="C27" s="5"/>
      <c r="D27" s="5"/>
      <c r="E27" s="5"/>
      <c r="F27" s="5"/>
      <c r="G27" s="5"/>
      <c r="H27" s="5"/>
      <c r="I27" s="5"/>
      <c r="J27" s="5"/>
      <c r="K27" s="5"/>
      <c r="L27" s="5"/>
      <c r="M27" s="5"/>
      <c r="N27" s="5"/>
      <c r="O27" s="5"/>
      <c r="P27" s="5"/>
      <c r="Q27" s="5"/>
      <c r="R27" s="5"/>
      <c r="S27" s="5"/>
      <c r="T27" s="5"/>
      <c r="U27" s="5"/>
    </row>
    <row r="28" spans="1:21" ht="33" customHeight="1" x14ac:dyDescent="0.3">
      <c r="A28" s="219" t="s">
        <v>19</v>
      </c>
      <c r="B28" s="220"/>
      <c r="C28" s="220"/>
      <c r="D28" s="220"/>
      <c r="E28" s="220"/>
      <c r="F28" s="220"/>
      <c r="G28" s="220"/>
      <c r="H28" s="220"/>
      <c r="I28" s="220"/>
      <c r="J28" s="220"/>
      <c r="K28" s="220"/>
      <c r="L28" s="220"/>
      <c r="M28" s="220"/>
      <c r="N28" s="220"/>
      <c r="O28" s="220"/>
      <c r="P28" s="220"/>
      <c r="Q28" s="220"/>
      <c r="R28" s="220"/>
      <c r="S28" s="220"/>
      <c r="T28" s="220"/>
      <c r="U28" s="220"/>
    </row>
    <row r="29" spans="1:21" ht="7.5" customHeight="1" x14ac:dyDescent="0.3">
      <c r="A29" s="201"/>
      <c r="B29" s="103"/>
      <c r="C29" s="103"/>
      <c r="D29" s="103"/>
      <c r="E29" s="103"/>
      <c r="F29" s="103"/>
      <c r="G29" s="103"/>
      <c r="H29" s="103"/>
      <c r="I29" s="103"/>
      <c r="J29" s="103"/>
      <c r="K29" s="103"/>
      <c r="L29" s="103"/>
      <c r="M29" s="103"/>
      <c r="N29" s="103"/>
      <c r="O29" s="103"/>
      <c r="P29" s="103"/>
      <c r="Q29" s="103"/>
      <c r="R29" s="103"/>
      <c r="S29" s="103"/>
      <c r="T29" s="103"/>
      <c r="U29" s="103"/>
    </row>
    <row r="30" spans="1:21" ht="32.25" customHeight="1" x14ac:dyDescent="0.3">
      <c r="A30" s="215" t="s">
        <v>20</v>
      </c>
      <c r="B30" s="216"/>
      <c r="C30" s="216"/>
      <c r="D30" s="216"/>
      <c r="E30" s="216"/>
      <c r="F30" s="216"/>
      <c r="G30" s="216"/>
      <c r="H30" s="216"/>
      <c r="I30" s="216"/>
      <c r="J30" s="216"/>
      <c r="K30" s="216"/>
      <c r="L30" s="216"/>
      <c r="M30" s="216"/>
      <c r="N30" s="216"/>
      <c r="O30" s="216"/>
      <c r="P30" s="216"/>
      <c r="Q30" s="216"/>
      <c r="R30" s="216"/>
      <c r="S30" s="216"/>
      <c r="T30" s="216"/>
      <c r="U30" s="216"/>
    </row>
    <row r="31" spans="1:21" ht="39.75" customHeight="1" x14ac:dyDescent="0.3">
      <c r="A31" s="217" t="s">
        <v>21</v>
      </c>
      <c r="B31" s="218"/>
      <c r="C31" s="218"/>
      <c r="D31" s="218"/>
      <c r="E31" s="218"/>
      <c r="F31" s="218"/>
      <c r="G31" s="218"/>
      <c r="H31" s="218"/>
      <c r="I31" s="218"/>
      <c r="J31" s="218"/>
      <c r="K31" s="218"/>
      <c r="L31" s="218"/>
      <c r="M31" s="218"/>
      <c r="N31" s="218"/>
      <c r="O31" s="218"/>
      <c r="P31" s="218"/>
      <c r="Q31" s="218"/>
      <c r="R31" s="218"/>
      <c r="S31" s="218"/>
      <c r="T31" s="218"/>
      <c r="U31" s="218"/>
    </row>
    <row r="32" spans="1:21" ht="6" customHeight="1" x14ac:dyDescent="0.3">
      <c r="A32" s="5"/>
      <c r="B32" s="5"/>
      <c r="C32" s="5"/>
      <c r="D32" s="5"/>
      <c r="E32" s="5"/>
      <c r="F32" s="5"/>
      <c r="G32" s="5"/>
      <c r="H32" s="5"/>
      <c r="I32" s="5"/>
      <c r="J32" s="5"/>
      <c r="K32" s="5"/>
      <c r="L32" s="5"/>
      <c r="M32" s="5"/>
      <c r="N32" s="5"/>
      <c r="O32" s="5"/>
      <c r="P32" s="5"/>
      <c r="Q32" s="5"/>
      <c r="R32" s="5"/>
      <c r="S32" s="5"/>
      <c r="T32" s="5"/>
      <c r="U32" s="5"/>
    </row>
    <row r="33" spans="1:21" ht="33" customHeight="1" x14ac:dyDescent="0.3">
      <c r="A33" s="215" t="s">
        <v>22</v>
      </c>
      <c r="B33" s="216"/>
      <c r="C33" s="216"/>
      <c r="D33" s="216"/>
      <c r="E33" s="216"/>
      <c r="F33" s="216"/>
      <c r="G33" s="216"/>
      <c r="H33" s="216"/>
      <c r="I33" s="216"/>
      <c r="J33" s="216"/>
      <c r="K33" s="216"/>
      <c r="L33" s="216"/>
      <c r="M33" s="216"/>
      <c r="N33" s="216"/>
      <c r="O33" s="216"/>
      <c r="P33" s="216"/>
      <c r="Q33" s="216"/>
      <c r="R33" s="216"/>
      <c r="S33" s="216"/>
      <c r="T33" s="216"/>
      <c r="U33" s="216"/>
    </row>
    <row r="34" spans="1:21" ht="6" customHeight="1" x14ac:dyDescent="0.3">
      <c r="A34" s="5"/>
      <c r="B34" s="5"/>
      <c r="C34" s="5"/>
      <c r="D34" s="5"/>
      <c r="E34" s="5"/>
      <c r="F34" s="5"/>
      <c r="G34" s="5"/>
      <c r="H34" s="5"/>
      <c r="I34" s="5"/>
      <c r="J34" s="5"/>
      <c r="K34" s="5"/>
      <c r="L34" s="5"/>
      <c r="M34" s="5"/>
      <c r="N34" s="5"/>
      <c r="O34" s="5"/>
      <c r="P34" s="5"/>
      <c r="Q34" s="5"/>
      <c r="R34" s="5"/>
      <c r="S34" s="5"/>
      <c r="T34" s="5"/>
      <c r="U34" s="5"/>
    </row>
    <row r="35" spans="1:21" ht="32.25" customHeight="1" x14ac:dyDescent="0.3">
      <c r="A35" s="215" t="s">
        <v>23</v>
      </c>
      <c r="B35" s="216"/>
      <c r="C35" s="216"/>
      <c r="D35" s="216"/>
      <c r="E35" s="216"/>
      <c r="F35" s="216"/>
      <c r="G35" s="216"/>
      <c r="H35" s="216"/>
      <c r="I35" s="216"/>
      <c r="J35" s="216"/>
      <c r="K35" s="216"/>
      <c r="L35" s="216"/>
      <c r="M35" s="216"/>
      <c r="N35" s="216"/>
      <c r="O35" s="216"/>
      <c r="P35" s="216"/>
      <c r="Q35" s="216"/>
      <c r="R35" s="216"/>
      <c r="S35" s="216"/>
      <c r="T35" s="216"/>
      <c r="U35" s="216"/>
    </row>
    <row r="36" spans="1:21" ht="5.25" customHeight="1" x14ac:dyDescent="0.3">
      <c r="A36" s="5"/>
      <c r="B36" s="5"/>
      <c r="C36" s="5"/>
      <c r="D36" s="5"/>
      <c r="E36" s="5"/>
      <c r="F36" s="5"/>
      <c r="G36" s="5"/>
      <c r="H36" s="5"/>
      <c r="I36" s="5"/>
      <c r="J36" s="5"/>
      <c r="K36" s="5"/>
      <c r="L36" s="5"/>
      <c r="M36" s="5"/>
      <c r="N36" s="5"/>
      <c r="O36" s="5"/>
      <c r="P36" s="5"/>
      <c r="Q36" s="5"/>
      <c r="R36" s="5"/>
      <c r="S36" s="5"/>
      <c r="T36" s="5"/>
      <c r="U36" s="5"/>
    </row>
    <row r="37" spans="1:21" x14ac:dyDescent="0.3">
      <c r="A37" s="215" t="s">
        <v>24</v>
      </c>
      <c r="B37" s="216"/>
      <c r="C37" s="216"/>
      <c r="D37" s="216"/>
      <c r="E37" s="216"/>
      <c r="F37" s="216"/>
      <c r="G37" s="216"/>
      <c r="H37" s="216"/>
      <c r="I37" s="216"/>
      <c r="J37" s="216"/>
      <c r="K37" s="216"/>
      <c r="L37" s="216"/>
      <c r="M37" s="216"/>
      <c r="N37" s="216"/>
      <c r="O37" s="216"/>
      <c r="P37" s="216"/>
      <c r="Q37" s="216"/>
      <c r="R37" s="216"/>
      <c r="S37" s="216"/>
      <c r="T37" s="216"/>
      <c r="U37" s="216"/>
    </row>
    <row r="38" spans="1:21" ht="5.25" customHeight="1" x14ac:dyDescent="0.3">
      <c r="A38" s="5"/>
      <c r="B38" s="5"/>
      <c r="C38" s="5"/>
      <c r="D38" s="5"/>
      <c r="E38" s="5"/>
      <c r="F38" s="5"/>
      <c r="G38" s="5"/>
      <c r="H38" s="5"/>
      <c r="I38" s="5"/>
      <c r="J38" s="5"/>
      <c r="K38" s="5"/>
      <c r="L38" s="5"/>
      <c r="M38" s="5"/>
      <c r="N38" s="5"/>
      <c r="O38" s="5"/>
      <c r="P38" s="5"/>
      <c r="Q38" s="5"/>
      <c r="R38" s="5"/>
      <c r="S38" s="5"/>
      <c r="T38" s="5"/>
      <c r="U38" s="5"/>
    </row>
    <row r="39" spans="1:21" x14ac:dyDescent="0.3">
      <c r="A39" s="215" t="s">
        <v>25</v>
      </c>
      <c r="B39" s="216"/>
      <c r="C39" s="216"/>
      <c r="D39" s="216"/>
      <c r="E39" s="216"/>
      <c r="F39" s="216"/>
      <c r="G39" s="216"/>
      <c r="H39" s="216"/>
      <c r="I39" s="216"/>
      <c r="J39" s="216"/>
      <c r="K39" s="216"/>
      <c r="L39" s="216"/>
      <c r="M39" s="216"/>
      <c r="N39" s="216"/>
      <c r="O39" s="216"/>
      <c r="P39" s="216"/>
      <c r="Q39" s="216"/>
      <c r="R39" s="216"/>
      <c r="S39" s="216"/>
      <c r="T39" s="216"/>
      <c r="U39" s="216"/>
    </row>
    <row r="40" spans="1:21" ht="5.25" customHeight="1" x14ac:dyDescent="0.3">
      <c r="A40" s="5"/>
      <c r="B40" s="5"/>
      <c r="C40" s="5"/>
      <c r="D40" s="5"/>
      <c r="E40" s="5"/>
      <c r="F40" s="5"/>
      <c r="G40" s="5"/>
      <c r="H40" s="5"/>
      <c r="I40" s="5"/>
      <c r="J40" s="5"/>
      <c r="K40" s="5"/>
      <c r="L40" s="5"/>
      <c r="M40" s="5"/>
      <c r="N40" s="5"/>
      <c r="O40" s="5"/>
      <c r="P40" s="5"/>
      <c r="Q40" s="5"/>
      <c r="R40" s="5"/>
      <c r="S40" s="5"/>
      <c r="T40" s="5"/>
      <c r="U40" s="5"/>
    </row>
    <row r="41" spans="1:21" ht="33" customHeight="1" x14ac:dyDescent="0.3">
      <c r="A41" s="215" t="s">
        <v>26</v>
      </c>
      <c r="B41" s="216"/>
      <c r="C41" s="216"/>
      <c r="D41" s="216"/>
      <c r="E41" s="216"/>
      <c r="F41" s="216"/>
      <c r="G41" s="216"/>
      <c r="H41" s="216"/>
      <c r="I41" s="216"/>
      <c r="J41" s="216"/>
      <c r="K41" s="216"/>
      <c r="L41" s="216"/>
      <c r="M41" s="216"/>
      <c r="N41" s="216"/>
      <c r="O41" s="216"/>
      <c r="P41" s="216"/>
      <c r="Q41" s="216"/>
      <c r="R41" s="216"/>
      <c r="S41" s="216"/>
      <c r="T41" s="216"/>
      <c r="U41" s="216"/>
    </row>
    <row r="42" spans="1:21" ht="17.25" customHeight="1" x14ac:dyDescent="0.3">
      <c r="A42" s="104"/>
      <c r="B42" s="105"/>
      <c r="C42" s="105"/>
      <c r="D42" s="105"/>
      <c r="E42" s="105"/>
      <c r="F42" s="105"/>
      <c r="G42" s="105"/>
      <c r="H42" s="105"/>
      <c r="I42" s="105"/>
      <c r="J42" s="105"/>
      <c r="K42" s="105"/>
      <c r="L42" s="105"/>
      <c r="M42" s="105"/>
      <c r="N42" s="105"/>
      <c r="O42" s="105"/>
      <c r="P42" s="105"/>
      <c r="Q42" s="105"/>
      <c r="R42" s="105"/>
      <c r="S42" s="105"/>
      <c r="T42" s="105"/>
      <c r="U42" s="105"/>
    </row>
    <row r="43" spans="1:21" x14ac:dyDescent="0.3">
      <c r="A43" s="106" t="s">
        <v>27</v>
      </c>
      <c r="B43" s="105"/>
      <c r="C43" s="105"/>
      <c r="D43" s="105"/>
      <c r="E43" s="105"/>
      <c r="F43" s="105"/>
      <c r="G43" s="105"/>
      <c r="H43" s="105"/>
      <c r="I43" s="105"/>
      <c r="J43" s="105"/>
      <c r="K43" s="105"/>
      <c r="L43" s="105"/>
      <c r="M43" s="105"/>
      <c r="N43" s="105"/>
      <c r="O43" s="105"/>
      <c r="P43" s="105"/>
      <c r="Q43" s="105"/>
      <c r="R43" s="105"/>
      <c r="S43" s="105"/>
      <c r="T43" s="105"/>
      <c r="U43" s="105"/>
    </row>
    <row r="44" spans="1:21" ht="6" customHeight="1" x14ac:dyDescent="0.3">
      <c r="A44" s="5"/>
      <c r="B44" s="5"/>
      <c r="C44" s="5"/>
      <c r="D44" s="5"/>
      <c r="E44" s="5"/>
      <c r="F44" s="5"/>
      <c r="G44" s="5"/>
      <c r="H44" s="5"/>
      <c r="I44" s="5"/>
      <c r="J44" s="5"/>
      <c r="K44" s="5"/>
      <c r="L44" s="5"/>
      <c r="M44" s="5"/>
      <c r="N44" s="5"/>
      <c r="O44" s="5"/>
      <c r="P44" s="5"/>
      <c r="Q44" s="5"/>
      <c r="R44" s="5"/>
      <c r="S44" s="5"/>
      <c r="T44" s="5"/>
      <c r="U44" s="5"/>
    </row>
    <row r="45" spans="1:21" x14ac:dyDescent="0.3">
      <c r="A45" s="7" t="s">
        <v>28</v>
      </c>
      <c r="B45" s="5"/>
      <c r="C45" s="5"/>
      <c r="D45" s="5"/>
      <c r="E45" s="5"/>
      <c r="F45" s="5"/>
      <c r="G45" s="5"/>
      <c r="H45" s="5"/>
      <c r="I45" s="5"/>
      <c r="J45" s="5"/>
      <c r="K45" s="5"/>
      <c r="L45" s="5"/>
      <c r="M45" s="5"/>
      <c r="N45" s="5"/>
      <c r="O45" s="5"/>
      <c r="P45" s="5"/>
      <c r="Q45" s="5"/>
      <c r="R45" s="5"/>
      <c r="S45" s="5"/>
      <c r="T45" s="5"/>
      <c r="U45" s="5"/>
    </row>
    <row r="46" spans="1:21" ht="4.5" customHeight="1" x14ac:dyDescent="0.3">
      <c r="A46" s="4"/>
      <c r="B46" s="5"/>
      <c r="C46" s="5"/>
      <c r="D46" s="5"/>
      <c r="E46" s="5"/>
      <c r="F46" s="5"/>
      <c r="G46" s="5"/>
      <c r="H46" s="5"/>
      <c r="I46" s="5"/>
      <c r="J46" s="5"/>
      <c r="K46" s="5"/>
      <c r="L46" s="5"/>
      <c r="M46" s="5"/>
      <c r="N46" s="5"/>
      <c r="O46" s="5"/>
      <c r="P46" s="5"/>
      <c r="Q46" s="5"/>
      <c r="R46" s="5"/>
      <c r="S46" s="5"/>
      <c r="T46" s="5"/>
      <c r="U46" s="5"/>
    </row>
    <row r="47" spans="1:21" x14ac:dyDescent="0.3">
      <c r="A47" s="7" t="s">
        <v>29</v>
      </c>
      <c r="B47" s="5"/>
      <c r="C47" s="5"/>
      <c r="D47" s="5"/>
      <c r="E47" s="5"/>
      <c r="F47" s="5"/>
      <c r="G47" s="5"/>
      <c r="H47" s="5"/>
      <c r="I47" s="5"/>
      <c r="J47" s="5"/>
      <c r="K47" s="5"/>
      <c r="L47" s="5"/>
      <c r="M47" s="5"/>
      <c r="N47" s="5"/>
      <c r="O47" s="5"/>
      <c r="P47" s="5"/>
      <c r="Q47" s="5"/>
      <c r="R47" s="5"/>
      <c r="S47" s="5"/>
      <c r="T47" s="5"/>
      <c r="U47" s="5"/>
    </row>
    <row r="48" spans="1:21" ht="6" customHeight="1" x14ac:dyDescent="0.3">
      <c r="A48" s="7"/>
      <c r="B48" s="5"/>
      <c r="C48" s="5"/>
      <c r="D48" s="5"/>
      <c r="E48" s="5"/>
      <c r="F48" s="5"/>
      <c r="G48" s="5"/>
      <c r="H48" s="5"/>
      <c r="I48" s="5"/>
      <c r="J48" s="5"/>
      <c r="K48" s="5"/>
      <c r="L48" s="5"/>
      <c r="M48" s="5"/>
      <c r="N48" s="5"/>
      <c r="O48" s="5"/>
      <c r="P48" s="5"/>
      <c r="Q48" s="5"/>
      <c r="R48" s="5"/>
      <c r="S48" s="5"/>
      <c r="T48" s="5"/>
      <c r="U48" s="5"/>
    </row>
    <row r="49" spans="1:21" x14ac:dyDescent="0.3">
      <c r="A49" s="219" t="s">
        <v>30</v>
      </c>
      <c r="B49" s="220"/>
      <c r="C49" s="220"/>
      <c r="D49" s="220"/>
      <c r="E49" s="220"/>
      <c r="F49" s="220"/>
      <c r="G49" s="220"/>
      <c r="H49" s="220"/>
      <c r="I49" s="220"/>
      <c r="J49" s="220"/>
      <c r="K49" s="220"/>
      <c r="L49" s="220"/>
      <c r="M49" s="220"/>
      <c r="N49" s="220"/>
      <c r="O49" s="220"/>
      <c r="P49" s="220"/>
      <c r="Q49" s="220"/>
      <c r="R49" s="220"/>
      <c r="S49" s="220"/>
      <c r="T49" s="220"/>
      <c r="U49" s="220"/>
    </row>
    <row r="50" spans="1:21" ht="7.5" customHeight="1" x14ac:dyDescent="0.3">
      <c r="A50" s="201"/>
      <c r="B50" s="103"/>
      <c r="C50" s="103"/>
      <c r="D50" s="103"/>
      <c r="E50" s="103"/>
      <c r="F50" s="103"/>
      <c r="G50" s="103"/>
      <c r="H50" s="103"/>
      <c r="I50" s="103"/>
      <c r="J50" s="103"/>
      <c r="K50" s="103"/>
      <c r="L50" s="103"/>
      <c r="M50" s="103"/>
      <c r="N50" s="103"/>
      <c r="O50" s="103"/>
      <c r="P50" s="103"/>
      <c r="Q50" s="103"/>
      <c r="R50" s="103"/>
      <c r="S50" s="103"/>
      <c r="T50" s="103"/>
      <c r="U50" s="103"/>
    </row>
    <row r="51" spans="1:21" x14ac:dyDescent="0.3">
      <c r="A51" s="215" t="s">
        <v>31</v>
      </c>
      <c r="B51" s="216"/>
      <c r="C51" s="216"/>
      <c r="D51" s="216"/>
      <c r="E51" s="216"/>
      <c r="F51" s="216"/>
      <c r="G51" s="216"/>
      <c r="H51" s="216"/>
      <c r="I51" s="216"/>
      <c r="J51" s="216"/>
      <c r="K51" s="216"/>
      <c r="L51" s="216"/>
      <c r="M51" s="216"/>
      <c r="N51" s="216"/>
      <c r="O51" s="216"/>
      <c r="P51" s="216"/>
      <c r="Q51" s="216"/>
      <c r="R51" s="216"/>
      <c r="S51" s="216"/>
      <c r="T51" s="216"/>
      <c r="U51" s="216"/>
    </row>
    <row r="52" spans="1:21" ht="39.75" customHeight="1" x14ac:dyDescent="0.3">
      <c r="A52" s="217" t="s">
        <v>21</v>
      </c>
      <c r="B52" s="218"/>
      <c r="C52" s="218"/>
      <c r="D52" s="218"/>
      <c r="E52" s="218"/>
      <c r="F52" s="218"/>
      <c r="G52" s="218"/>
      <c r="H52" s="218"/>
      <c r="I52" s="218"/>
      <c r="J52" s="218"/>
      <c r="K52" s="218"/>
      <c r="L52" s="218"/>
      <c r="M52" s="218"/>
      <c r="N52" s="218"/>
      <c r="O52" s="218"/>
      <c r="P52" s="218"/>
      <c r="Q52" s="218"/>
      <c r="R52" s="218"/>
      <c r="S52" s="218"/>
      <c r="T52" s="218"/>
      <c r="U52" s="218"/>
    </row>
    <row r="53" spans="1:21" x14ac:dyDescent="0.3">
      <c r="A53" s="5"/>
      <c r="B53" s="5"/>
      <c r="C53" s="5"/>
      <c r="D53" s="5"/>
      <c r="E53" s="5"/>
      <c r="F53" s="5"/>
      <c r="G53" s="5"/>
      <c r="H53" s="5"/>
      <c r="I53" s="5"/>
      <c r="J53" s="5"/>
      <c r="K53" s="5"/>
      <c r="L53" s="5"/>
      <c r="M53" s="5"/>
      <c r="N53" s="5"/>
      <c r="O53" s="5"/>
      <c r="P53" s="5"/>
      <c r="Q53" s="5"/>
      <c r="R53" s="5"/>
      <c r="S53" s="5"/>
      <c r="T53" s="5"/>
      <c r="U53" s="5"/>
    </row>
    <row r="54" spans="1:21" x14ac:dyDescent="0.3">
      <c r="A54" s="106" t="s">
        <v>32</v>
      </c>
      <c r="B54" s="5"/>
      <c r="C54" s="5"/>
      <c r="D54" s="5"/>
      <c r="E54" s="5"/>
      <c r="F54" s="5"/>
      <c r="G54" s="5"/>
      <c r="H54" s="5"/>
      <c r="I54" s="5"/>
      <c r="J54" s="5"/>
      <c r="K54" s="5"/>
      <c r="L54" s="5"/>
      <c r="M54" s="5"/>
      <c r="N54" s="5"/>
      <c r="O54" s="5"/>
      <c r="P54" s="5"/>
      <c r="Q54" s="5"/>
      <c r="R54" s="5"/>
      <c r="S54" s="5"/>
      <c r="T54" s="5"/>
      <c r="U54" s="5"/>
    </row>
    <row r="55" spans="1:21" ht="6.75" customHeight="1" x14ac:dyDescent="0.3">
      <c r="A55" s="5"/>
      <c r="B55" s="5"/>
      <c r="C55" s="5"/>
      <c r="D55" s="5"/>
      <c r="E55" s="5"/>
      <c r="F55" s="5"/>
      <c r="G55" s="5"/>
      <c r="H55" s="5"/>
      <c r="I55" s="5"/>
      <c r="J55" s="5"/>
      <c r="K55" s="5"/>
      <c r="L55" s="5"/>
      <c r="M55" s="5"/>
      <c r="N55" s="5"/>
      <c r="O55" s="5"/>
      <c r="P55" s="5"/>
      <c r="Q55" s="5"/>
      <c r="R55" s="5"/>
      <c r="S55" s="5"/>
      <c r="T55" s="5"/>
      <c r="U55" s="5"/>
    </row>
    <row r="56" spans="1:21" x14ac:dyDescent="0.3">
      <c r="A56" s="7" t="s">
        <v>17</v>
      </c>
      <c r="B56" s="5"/>
      <c r="C56" s="5"/>
      <c r="D56" s="5"/>
      <c r="E56" s="5"/>
      <c r="F56" s="5"/>
      <c r="G56" s="5"/>
      <c r="H56" s="5"/>
      <c r="I56" s="5"/>
      <c r="J56" s="5"/>
      <c r="K56" s="5"/>
      <c r="L56" s="5"/>
      <c r="M56" s="5"/>
      <c r="N56" s="5"/>
      <c r="O56" s="5"/>
      <c r="P56" s="5"/>
      <c r="Q56" s="5"/>
      <c r="R56" s="5"/>
      <c r="S56" s="5"/>
      <c r="T56" s="5"/>
      <c r="U56" s="5"/>
    </row>
    <row r="57" spans="1:21" ht="39.75" customHeight="1" x14ac:dyDescent="0.3">
      <c r="A57" s="217" t="s">
        <v>21</v>
      </c>
      <c r="B57" s="218"/>
      <c r="C57" s="218"/>
      <c r="D57" s="218"/>
      <c r="E57" s="218"/>
      <c r="F57" s="218"/>
      <c r="G57" s="218"/>
      <c r="H57" s="218"/>
      <c r="I57" s="218"/>
      <c r="J57" s="218"/>
      <c r="K57" s="218"/>
      <c r="L57" s="218"/>
      <c r="M57" s="218"/>
      <c r="N57" s="218"/>
      <c r="O57" s="218"/>
      <c r="P57" s="218"/>
      <c r="Q57" s="218"/>
      <c r="R57" s="218"/>
      <c r="S57" s="218"/>
      <c r="T57" s="218"/>
      <c r="U57" s="218"/>
    </row>
    <row r="58" spans="1:21" ht="6" customHeight="1" x14ac:dyDescent="0.3">
      <c r="A58" s="5"/>
      <c r="B58" s="5"/>
      <c r="C58" s="5"/>
      <c r="D58" s="5"/>
      <c r="E58" s="5"/>
      <c r="F58" s="5"/>
      <c r="G58" s="5"/>
      <c r="H58" s="5"/>
      <c r="I58" s="5"/>
      <c r="J58" s="5"/>
      <c r="K58" s="5"/>
      <c r="L58" s="5"/>
      <c r="M58" s="5"/>
      <c r="N58" s="5"/>
      <c r="O58" s="5"/>
      <c r="P58" s="5"/>
      <c r="Q58" s="5"/>
      <c r="R58" s="5"/>
      <c r="S58" s="5"/>
      <c r="T58" s="5"/>
      <c r="U58" s="5"/>
    </row>
    <row r="59" spans="1:21" x14ac:dyDescent="0.3">
      <c r="A59" s="7" t="s">
        <v>18</v>
      </c>
      <c r="B59" s="5"/>
      <c r="C59" s="5"/>
      <c r="D59" s="5"/>
      <c r="E59" s="5"/>
      <c r="F59" s="5"/>
      <c r="G59" s="5"/>
      <c r="H59" s="5"/>
      <c r="I59" s="5"/>
      <c r="J59" s="5"/>
      <c r="K59" s="5"/>
      <c r="L59" s="5"/>
      <c r="M59" s="5"/>
      <c r="N59" s="5"/>
      <c r="O59" s="5"/>
      <c r="P59" s="5"/>
      <c r="Q59" s="5"/>
      <c r="R59" s="5"/>
      <c r="S59" s="5"/>
      <c r="T59" s="5"/>
      <c r="U59" s="5"/>
    </row>
    <row r="60" spans="1:21" ht="5.25" customHeight="1" x14ac:dyDescent="0.3">
      <c r="A60" s="5"/>
      <c r="B60" s="5"/>
      <c r="C60" s="5"/>
      <c r="D60" s="5"/>
      <c r="E60" s="5"/>
      <c r="F60" s="5"/>
      <c r="G60" s="5"/>
      <c r="H60" s="5"/>
      <c r="I60" s="5"/>
      <c r="J60" s="5"/>
      <c r="K60" s="5"/>
      <c r="L60" s="5"/>
      <c r="M60" s="5"/>
      <c r="N60" s="5"/>
      <c r="O60" s="5"/>
      <c r="P60" s="5"/>
      <c r="Q60" s="5"/>
      <c r="R60" s="5"/>
      <c r="S60" s="5"/>
      <c r="T60" s="5"/>
      <c r="U60" s="5"/>
    </row>
    <row r="61" spans="1:21" ht="33" customHeight="1" x14ac:dyDescent="0.3">
      <c r="A61" s="215" t="s">
        <v>22</v>
      </c>
      <c r="B61" s="216"/>
      <c r="C61" s="216"/>
      <c r="D61" s="216"/>
      <c r="E61" s="216"/>
      <c r="F61" s="216"/>
      <c r="G61" s="216"/>
      <c r="H61" s="216"/>
      <c r="I61" s="216"/>
      <c r="J61" s="216"/>
      <c r="K61" s="216"/>
      <c r="L61" s="216"/>
      <c r="M61" s="216"/>
      <c r="N61" s="216"/>
      <c r="O61" s="216"/>
      <c r="P61" s="216"/>
      <c r="Q61" s="216"/>
      <c r="R61" s="216"/>
      <c r="S61" s="216"/>
      <c r="T61" s="216"/>
      <c r="U61" s="216"/>
    </row>
    <row r="62" spans="1:21" ht="6" customHeight="1" x14ac:dyDescent="0.3">
      <c r="A62" s="5"/>
      <c r="B62" s="5"/>
      <c r="C62" s="5"/>
      <c r="D62" s="5"/>
      <c r="E62" s="5"/>
      <c r="F62" s="5"/>
      <c r="G62" s="5"/>
      <c r="H62" s="5"/>
      <c r="I62" s="5"/>
      <c r="J62" s="5"/>
      <c r="K62" s="5"/>
      <c r="L62" s="5"/>
      <c r="M62" s="5"/>
      <c r="N62" s="5"/>
      <c r="O62" s="5"/>
      <c r="P62" s="5"/>
      <c r="Q62" s="5"/>
      <c r="R62" s="5"/>
      <c r="S62" s="5"/>
      <c r="T62" s="5"/>
      <c r="U62" s="5"/>
    </row>
    <row r="63" spans="1:21" ht="32.25" customHeight="1" x14ac:dyDescent="0.3">
      <c r="A63" s="215" t="s">
        <v>23</v>
      </c>
      <c r="B63" s="216"/>
      <c r="C63" s="216"/>
      <c r="D63" s="216"/>
      <c r="E63" s="216"/>
      <c r="F63" s="216"/>
      <c r="G63" s="216"/>
      <c r="H63" s="216"/>
      <c r="I63" s="216"/>
      <c r="J63" s="216"/>
      <c r="K63" s="216"/>
      <c r="L63" s="216"/>
      <c r="M63" s="216"/>
      <c r="N63" s="216"/>
      <c r="O63" s="216"/>
      <c r="P63" s="216"/>
      <c r="Q63" s="216"/>
      <c r="R63" s="216"/>
      <c r="S63" s="216"/>
      <c r="T63" s="216"/>
      <c r="U63" s="216"/>
    </row>
    <row r="64" spans="1:21" ht="5.25" customHeight="1" x14ac:dyDescent="0.3">
      <c r="A64" s="5"/>
      <c r="B64" s="5"/>
      <c r="C64" s="5"/>
      <c r="D64" s="5"/>
      <c r="E64" s="5"/>
      <c r="F64" s="5"/>
      <c r="G64" s="5"/>
      <c r="H64" s="5"/>
      <c r="I64" s="5"/>
      <c r="J64" s="5"/>
      <c r="K64" s="5"/>
      <c r="L64" s="5"/>
      <c r="M64" s="5"/>
      <c r="N64" s="5"/>
      <c r="O64" s="5"/>
      <c r="P64" s="5"/>
      <c r="Q64" s="5"/>
      <c r="R64" s="5"/>
      <c r="S64" s="5"/>
      <c r="T64" s="5"/>
      <c r="U64" s="5"/>
    </row>
    <row r="65" spans="1:21" x14ac:dyDescent="0.3">
      <c r="A65" s="215" t="s">
        <v>24</v>
      </c>
      <c r="B65" s="216"/>
      <c r="C65" s="216"/>
      <c r="D65" s="216"/>
      <c r="E65" s="216"/>
      <c r="F65" s="216"/>
      <c r="G65" s="216"/>
      <c r="H65" s="216"/>
      <c r="I65" s="216"/>
      <c r="J65" s="216"/>
      <c r="K65" s="216"/>
      <c r="L65" s="216"/>
      <c r="M65" s="216"/>
      <c r="N65" s="216"/>
      <c r="O65" s="216"/>
      <c r="P65" s="216"/>
      <c r="Q65" s="216"/>
      <c r="R65" s="216"/>
      <c r="S65" s="216"/>
      <c r="T65" s="216"/>
      <c r="U65" s="216"/>
    </row>
    <row r="66" spans="1:21" ht="5.25" customHeight="1" x14ac:dyDescent="0.3">
      <c r="A66" s="5"/>
      <c r="B66" s="5"/>
      <c r="C66" s="5"/>
      <c r="D66" s="5"/>
      <c r="E66" s="5"/>
      <c r="F66" s="5"/>
      <c r="G66" s="5"/>
      <c r="H66" s="5"/>
      <c r="I66" s="5"/>
      <c r="J66" s="5"/>
      <c r="K66" s="5"/>
      <c r="L66" s="5"/>
      <c r="M66" s="5"/>
      <c r="N66" s="5"/>
      <c r="O66" s="5"/>
      <c r="P66" s="5"/>
      <c r="Q66" s="5"/>
      <c r="R66" s="5"/>
      <c r="S66" s="5"/>
      <c r="T66" s="5"/>
      <c r="U66" s="5"/>
    </row>
    <row r="67" spans="1:21" x14ac:dyDescent="0.3">
      <c r="A67" s="215" t="s">
        <v>25</v>
      </c>
      <c r="B67" s="216"/>
      <c r="C67" s="216"/>
      <c r="D67" s="216"/>
      <c r="E67" s="216"/>
      <c r="F67" s="216"/>
      <c r="G67" s="216"/>
      <c r="H67" s="216"/>
      <c r="I67" s="216"/>
      <c r="J67" s="216"/>
      <c r="K67" s="216"/>
      <c r="L67" s="216"/>
      <c r="M67" s="216"/>
      <c r="N67" s="216"/>
      <c r="O67" s="216"/>
      <c r="P67" s="216"/>
      <c r="Q67" s="216"/>
      <c r="R67" s="216"/>
      <c r="S67" s="216"/>
      <c r="T67" s="216"/>
      <c r="U67" s="216"/>
    </row>
    <row r="68" spans="1:21" ht="5.25" customHeight="1" x14ac:dyDescent="0.3">
      <c r="A68" s="5"/>
      <c r="B68" s="5"/>
      <c r="C68" s="5"/>
      <c r="D68" s="5"/>
      <c r="E68" s="5"/>
      <c r="F68" s="5"/>
      <c r="G68" s="5"/>
      <c r="H68" s="5"/>
      <c r="I68" s="5"/>
      <c r="J68" s="5"/>
      <c r="K68" s="5"/>
      <c r="L68" s="5"/>
      <c r="M68" s="5"/>
      <c r="N68" s="5"/>
      <c r="O68" s="5"/>
      <c r="P68" s="5"/>
      <c r="Q68" s="5"/>
      <c r="R68" s="5"/>
      <c r="S68" s="5"/>
      <c r="T68" s="5"/>
      <c r="U68" s="5"/>
    </row>
    <row r="69" spans="1:21" ht="33" customHeight="1" x14ac:dyDescent="0.3">
      <c r="A69" s="215" t="s">
        <v>26</v>
      </c>
      <c r="B69" s="216"/>
      <c r="C69" s="216"/>
      <c r="D69" s="216"/>
      <c r="E69" s="216"/>
      <c r="F69" s="216"/>
      <c r="G69" s="216"/>
      <c r="H69" s="216"/>
      <c r="I69" s="216"/>
      <c r="J69" s="216"/>
      <c r="K69" s="216"/>
      <c r="L69" s="216"/>
      <c r="M69" s="216"/>
      <c r="N69" s="216"/>
      <c r="O69" s="216"/>
      <c r="P69" s="216"/>
      <c r="Q69" s="216"/>
      <c r="R69" s="216"/>
      <c r="S69" s="216"/>
      <c r="T69" s="216"/>
      <c r="U69" s="216"/>
    </row>
    <row r="70" spans="1:21" x14ac:dyDescent="0.3">
      <c r="A70" s="7"/>
      <c r="B70" s="5"/>
      <c r="C70" s="5"/>
      <c r="D70" s="5"/>
      <c r="E70" s="5"/>
      <c r="F70" s="5"/>
      <c r="G70" s="5"/>
      <c r="H70" s="5"/>
      <c r="I70" s="5"/>
      <c r="J70" s="5"/>
      <c r="K70" s="5"/>
      <c r="L70" s="5"/>
      <c r="M70" s="5"/>
      <c r="N70" s="5"/>
      <c r="O70" s="5"/>
      <c r="P70" s="5"/>
      <c r="Q70" s="5"/>
      <c r="R70" s="5"/>
      <c r="S70" s="5"/>
      <c r="T70" s="5"/>
      <c r="U70" s="5"/>
    </row>
    <row r="71" spans="1:21" x14ac:dyDescent="0.3">
      <c r="A71" s="106" t="s">
        <v>33</v>
      </c>
      <c r="B71" s="5"/>
      <c r="C71" s="5"/>
      <c r="D71" s="5"/>
      <c r="E71" s="5"/>
      <c r="F71" s="5"/>
      <c r="G71" s="5"/>
      <c r="H71" s="5"/>
      <c r="I71" s="5"/>
      <c r="J71" s="5"/>
      <c r="K71" s="5"/>
      <c r="L71" s="5"/>
      <c r="M71" s="5"/>
      <c r="N71" s="5"/>
      <c r="O71" s="5"/>
      <c r="P71" s="5"/>
      <c r="Q71" s="5"/>
      <c r="R71" s="5"/>
      <c r="S71" s="5"/>
      <c r="T71" s="5"/>
      <c r="U71" s="5"/>
    </row>
    <row r="72" spans="1:21" ht="7.5" customHeight="1" x14ac:dyDescent="0.3">
      <c r="A72" s="5"/>
      <c r="B72" s="5"/>
      <c r="C72" s="5"/>
      <c r="D72" s="5"/>
      <c r="E72" s="5"/>
      <c r="F72" s="5"/>
      <c r="G72" s="5"/>
      <c r="H72" s="5"/>
      <c r="I72" s="5"/>
      <c r="J72" s="5"/>
      <c r="K72" s="5"/>
      <c r="L72" s="5"/>
      <c r="M72" s="5"/>
      <c r="N72" s="5"/>
      <c r="O72" s="5"/>
      <c r="P72" s="5"/>
      <c r="Q72" s="5"/>
      <c r="R72" s="5"/>
      <c r="S72" s="5"/>
      <c r="T72" s="5"/>
      <c r="U72" s="5"/>
    </row>
    <row r="73" spans="1:21" x14ac:dyDescent="0.3">
      <c r="A73" s="7" t="s">
        <v>34</v>
      </c>
      <c r="B73" s="5"/>
      <c r="C73" s="5"/>
      <c r="D73" s="5"/>
      <c r="E73" s="5"/>
      <c r="F73" s="5"/>
      <c r="G73" s="5"/>
      <c r="H73" s="5"/>
      <c r="I73" s="5"/>
      <c r="J73" s="5"/>
      <c r="K73" s="5"/>
      <c r="L73" s="5"/>
      <c r="M73" s="5"/>
      <c r="N73" s="5"/>
      <c r="O73" s="5"/>
      <c r="P73" s="5"/>
      <c r="Q73" s="5"/>
      <c r="R73" s="5"/>
      <c r="S73" s="5"/>
      <c r="T73" s="5"/>
      <c r="U73" s="5"/>
    </row>
    <row r="74" spans="1:21" ht="3.75" customHeight="1" x14ac:dyDescent="0.3">
      <c r="A74" s="7"/>
      <c r="B74" s="5"/>
      <c r="C74" s="5"/>
      <c r="D74" s="5"/>
      <c r="E74" s="5"/>
      <c r="F74" s="5"/>
      <c r="G74" s="5"/>
      <c r="H74" s="5"/>
      <c r="I74" s="5"/>
      <c r="J74" s="5"/>
      <c r="K74" s="5"/>
      <c r="L74" s="5"/>
      <c r="M74" s="5"/>
      <c r="N74" s="5"/>
      <c r="O74" s="5"/>
      <c r="P74" s="5"/>
      <c r="Q74" s="5"/>
      <c r="R74" s="5"/>
      <c r="S74" s="5"/>
      <c r="T74" s="5"/>
      <c r="U74" s="5"/>
    </row>
    <row r="75" spans="1:21" x14ac:dyDescent="0.3">
      <c r="A75" s="7" t="s">
        <v>35</v>
      </c>
      <c r="B75" s="5"/>
      <c r="C75" s="5"/>
      <c r="D75" s="5"/>
      <c r="E75" s="5"/>
      <c r="F75" s="5"/>
      <c r="G75" s="5"/>
      <c r="H75" s="5"/>
      <c r="I75" s="5"/>
      <c r="J75" s="5"/>
      <c r="K75" s="5"/>
      <c r="L75" s="5"/>
      <c r="M75" s="5"/>
      <c r="N75" s="5"/>
      <c r="O75" s="5"/>
      <c r="P75" s="5"/>
      <c r="Q75" s="5"/>
      <c r="R75" s="5"/>
      <c r="S75" s="5"/>
      <c r="T75" s="5"/>
      <c r="U75" s="5"/>
    </row>
    <row r="76" spans="1:21" ht="6" customHeight="1" x14ac:dyDescent="0.3">
      <c r="A76" s="7"/>
      <c r="B76" s="5"/>
      <c r="C76" s="5"/>
      <c r="D76" s="5"/>
      <c r="E76" s="5"/>
      <c r="F76" s="5"/>
      <c r="G76" s="5"/>
      <c r="H76" s="5"/>
      <c r="I76" s="5"/>
      <c r="J76" s="5"/>
      <c r="K76" s="5"/>
      <c r="L76" s="5"/>
      <c r="M76" s="5"/>
      <c r="N76" s="5"/>
      <c r="O76" s="5"/>
      <c r="P76" s="5"/>
      <c r="Q76" s="5"/>
      <c r="R76" s="5"/>
      <c r="S76" s="5"/>
      <c r="T76" s="5"/>
      <c r="U76" s="5"/>
    </row>
    <row r="77" spans="1:21" x14ac:dyDescent="0.3">
      <c r="A77" s="7" t="s">
        <v>36</v>
      </c>
      <c r="B77" s="5"/>
      <c r="C77" s="5"/>
      <c r="D77" s="5"/>
      <c r="E77" s="5"/>
      <c r="F77" s="5"/>
      <c r="G77" s="5"/>
      <c r="H77" s="5"/>
      <c r="I77" s="5"/>
      <c r="J77" s="5"/>
      <c r="K77" s="5"/>
      <c r="L77" s="5"/>
      <c r="M77" s="5"/>
      <c r="N77" s="5"/>
      <c r="O77" s="5"/>
      <c r="P77" s="5"/>
      <c r="Q77" s="5"/>
      <c r="R77" s="5"/>
      <c r="S77" s="5"/>
      <c r="T77" s="5"/>
      <c r="U77" s="5"/>
    </row>
    <row r="78" spans="1:21" ht="3.75" customHeight="1" x14ac:dyDescent="0.3">
      <c r="A78" s="5"/>
      <c r="B78" s="5"/>
      <c r="C78" s="5"/>
      <c r="D78" s="5"/>
      <c r="E78" s="5"/>
      <c r="F78" s="5"/>
      <c r="G78" s="5"/>
      <c r="H78" s="5"/>
      <c r="I78" s="5"/>
      <c r="J78" s="5"/>
      <c r="K78" s="5"/>
      <c r="L78" s="5"/>
      <c r="M78" s="5"/>
      <c r="N78" s="5"/>
      <c r="O78" s="5"/>
      <c r="P78" s="5"/>
      <c r="Q78" s="5"/>
      <c r="R78" s="5"/>
      <c r="S78" s="5"/>
      <c r="T78" s="5"/>
      <c r="U78" s="5"/>
    </row>
    <row r="79" spans="1:21" x14ac:dyDescent="0.3">
      <c r="A79" s="215" t="s">
        <v>37</v>
      </c>
      <c r="B79" s="216"/>
      <c r="C79" s="216"/>
      <c r="D79" s="216"/>
      <c r="E79" s="216"/>
      <c r="F79" s="216"/>
      <c r="G79" s="216"/>
      <c r="H79" s="216"/>
      <c r="I79" s="216"/>
      <c r="J79" s="216"/>
      <c r="K79" s="216"/>
      <c r="L79" s="216"/>
      <c r="M79" s="216"/>
      <c r="N79" s="216"/>
      <c r="O79" s="216"/>
      <c r="P79" s="216"/>
      <c r="Q79" s="216"/>
      <c r="R79" s="216"/>
      <c r="S79" s="216"/>
      <c r="T79" s="216"/>
      <c r="U79" s="216"/>
    </row>
    <row r="80" spans="1:21" ht="4.5" customHeight="1" x14ac:dyDescent="0.3">
      <c r="A80" s="5"/>
      <c r="B80" s="5"/>
      <c r="C80" s="5"/>
      <c r="D80" s="5"/>
      <c r="E80" s="5"/>
      <c r="F80" s="5"/>
      <c r="G80" s="5"/>
      <c r="H80" s="5"/>
      <c r="I80" s="5"/>
      <c r="J80" s="5"/>
      <c r="K80" s="5"/>
      <c r="L80" s="5"/>
      <c r="M80" s="5"/>
      <c r="N80" s="5"/>
      <c r="O80" s="5"/>
      <c r="P80" s="5"/>
      <c r="Q80" s="5"/>
      <c r="R80" s="5"/>
      <c r="S80" s="5"/>
      <c r="T80" s="5"/>
      <c r="U80" s="5"/>
    </row>
    <row r="81" spans="1:21" x14ac:dyDescent="0.3">
      <c r="A81" s="215" t="s">
        <v>38</v>
      </c>
      <c r="B81" s="216"/>
      <c r="C81" s="216"/>
      <c r="D81" s="216"/>
      <c r="E81" s="216"/>
      <c r="F81" s="216"/>
      <c r="G81" s="216"/>
      <c r="H81" s="216"/>
      <c r="I81" s="216"/>
      <c r="J81" s="216"/>
      <c r="K81" s="216"/>
      <c r="L81" s="216"/>
      <c r="M81" s="216"/>
      <c r="N81" s="216"/>
      <c r="O81" s="216"/>
      <c r="P81" s="216"/>
      <c r="Q81" s="216"/>
      <c r="R81" s="216"/>
      <c r="S81" s="216"/>
      <c r="T81" s="216"/>
      <c r="U81" s="216"/>
    </row>
    <row r="82" spans="1:21" ht="3.75" customHeight="1" x14ac:dyDescent="0.3">
      <c r="A82" s="5"/>
      <c r="B82" s="5"/>
      <c r="C82" s="5"/>
      <c r="D82" s="5"/>
      <c r="E82" s="5"/>
      <c r="F82" s="5"/>
      <c r="G82" s="5"/>
      <c r="H82" s="5"/>
      <c r="I82" s="5"/>
      <c r="J82" s="5"/>
      <c r="K82" s="5"/>
      <c r="L82" s="5"/>
      <c r="M82" s="5"/>
      <c r="N82" s="5"/>
      <c r="O82" s="5"/>
      <c r="P82" s="5"/>
      <c r="Q82" s="5"/>
      <c r="R82" s="5"/>
      <c r="S82" s="5"/>
      <c r="T82" s="5"/>
      <c r="U82" s="5"/>
    </row>
    <row r="83" spans="1:21" x14ac:dyDescent="0.3">
      <c r="A83" s="215" t="s">
        <v>39</v>
      </c>
      <c r="B83" s="216"/>
      <c r="C83" s="216"/>
      <c r="D83" s="216"/>
      <c r="E83" s="216"/>
      <c r="F83" s="216"/>
      <c r="G83" s="216"/>
      <c r="H83" s="216"/>
      <c r="I83" s="216"/>
      <c r="J83" s="216"/>
      <c r="K83" s="216"/>
      <c r="L83" s="216"/>
      <c r="M83" s="216"/>
      <c r="N83" s="216"/>
      <c r="O83" s="216"/>
      <c r="P83" s="216"/>
      <c r="Q83" s="216"/>
      <c r="R83" s="216"/>
      <c r="S83" s="216"/>
      <c r="T83" s="216"/>
      <c r="U83" s="216"/>
    </row>
    <row r="84" spans="1:21" ht="3" customHeight="1" x14ac:dyDescent="0.3">
      <c r="A84" s="5"/>
      <c r="B84" s="5"/>
      <c r="C84" s="5"/>
      <c r="D84" s="5"/>
      <c r="E84" s="5"/>
      <c r="F84" s="5"/>
      <c r="G84" s="5"/>
      <c r="H84" s="5"/>
      <c r="I84" s="5"/>
      <c r="J84" s="5"/>
      <c r="K84" s="5"/>
      <c r="L84" s="5"/>
      <c r="M84" s="5"/>
      <c r="N84" s="5"/>
      <c r="O84" s="5"/>
      <c r="P84" s="5"/>
      <c r="Q84" s="5"/>
      <c r="R84" s="5"/>
      <c r="S84" s="5"/>
      <c r="T84" s="5"/>
      <c r="U84" s="5"/>
    </row>
    <row r="85" spans="1:21" x14ac:dyDescent="0.3">
      <c r="A85" s="215" t="s">
        <v>40</v>
      </c>
      <c r="B85" s="216"/>
      <c r="C85" s="216"/>
      <c r="D85" s="216"/>
      <c r="E85" s="216"/>
      <c r="F85" s="216"/>
      <c r="G85" s="216"/>
      <c r="H85" s="216"/>
      <c r="I85" s="216"/>
      <c r="J85" s="216"/>
      <c r="K85" s="216"/>
      <c r="L85" s="216"/>
      <c r="M85" s="216"/>
      <c r="N85" s="216"/>
      <c r="O85" s="216"/>
      <c r="P85" s="216"/>
      <c r="Q85" s="216"/>
      <c r="R85" s="216"/>
      <c r="S85" s="216"/>
      <c r="T85" s="216"/>
      <c r="U85" s="216"/>
    </row>
    <row r="86" spans="1:21" ht="6" customHeight="1" x14ac:dyDescent="0.3">
      <c r="A86" s="5"/>
      <c r="B86" s="5"/>
      <c r="C86" s="5"/>
      <c r="D86" s="5"/>
      <c r="E86" s="5"/>
      <c r="F86" s="5"/>
      <c r="G86" s="5"/>
      <c r="H86" s="5"/>
      <c r="I86" s="5"/>
      <c r="J86" s="5"/>
      <c r="K86" s="5"/>
      <c r="L86" s="5"/>
      <c r="M86" s="5"/>
      <c r="N86" s="5"/>
      <c r="O86" s="5"/>
      <c r="P86" s="5"/>
      <c r="Q86" s="5"/>
      <c r="R86" s="5"/>
      <c r="S86" s="5"/>
      <c r="T86" s="5"/>
      <c r="U86" s="5"/>
    </row>
    <row r="87" spans="1:21" x14ac:dyDescent="0.3">
      <c r="A87" s="215" t="s">
        <v>41</v>
      </c>
      <c r="B87" s="216"/>
      <c r="C87" s="216"/>
      <c r="D87" s="216"/>
      <c r="E87" s="216"/>
      <c r="F87" s="216"/>
      <c r="G87" s="216"/>
      <c r="H87" s="216"/>
      <c r="I87" s="216"/>
      <c r="J87" s="216"/>
      <c r="K87" s="216"/>
      <c r="L87" s="216"/>
      <c r="M87" s="216"/>
      <c r="N87" s="216"/>
      <c r="O87" s="216"/>
      <c r="P87" s="216"/>
      <c r="Q87" s="216"/>
      <c r="R87" s="216"/>
      <c r="S87" s="216"/>
      <c r="T87" s="216"/>
      <c r="U87" s="216"/>
    </row>
    <row r="88" spans="1:21" ht="3.75" customHeight="1" x14ac:dyDescent="0.3">
      <c r="A88" s="7"/>
      <c r="B88" s="5"/>
      <c r="C88" s="5"/>
      <c r="D88" s="5"/>
      <c r="E88" s="5"/>
      <c r="F88" s="5"/>
      <c r="G88" s="5"/>
      <c r="H88" s="5"/>
      <c r="I88" s="5"/>
      <c r="J88" s="5"/>
      <c r="K88" s="5"/>
      <c r="L88" s="5"/>
      <c r="M88" s="5"/>
      <c r="N88" s="5"/>
      <c r="O88" s="5"/>
      <c r="P88" s="5"/>
      <c r="Q88" s="5"/>
      <c r="R88" s="5"/>
      <c r="S88" s="5"/>
      <c r="T88" s="5"/>
      <c r="U88" s="5"/>
    </row>
    <row r="89" spans="1:21" x14ac:dyDescent="0.3">
      <c r="A89" s="7" t="s">
        <v>42</v>
      </c>
      <c r="B89" s="5"/>
      <c r="C89" s="5"/>
      <c r="D89" s="5"/>
      <c r="E89" s="5"/>
      <c r="F89" s="5"/>
      <c r="G89" s="5"/>
      <c r="H89" s="5"/>
      <c r="I89" s="5"/>
      <c r="J89" s="5"/>
      <c r="K89" s="5"/>
      <c r="L89" s="5"/>
      <c r="M89" s="5"/>
      <c r="N89" s="5"/>
      <c r="O89" s="5"/>
      <c r="P89" s="5"/>
      <c r="Q89" s="5"/>
      <c r="R89" s="5"/>
      <c r="S89" s="5"/>
      <c r="T89" s="5"/>
      <c r="U89" s="5"/>
    </row>
    <row r="90" spans="1:21" x14ac:dyDescent="0.3">
      <c r="A90" s="5"/>
      <c r="B90" s="5"/>
      <c r="C90" s="5"/>
      <c r="D90" s="5"/>
      <c r="E90" s="5"/>
      <c r="F90" s="5"/>
      <c r="G90" s="5"/>
      <c r="H90" s="5"/>
      <c r="I90" s="5"/>
      <c r="J90" s="5"/>
      <c r="K90" s="5"/>
      <c r="L90" s="5"/>
      <c r="M90" s="5"/>
      <c r="N90" s="5"/>
      <c r="O90" s="5"/>
      <c r="P90" s="5"/>
      <c r="Q90" s="5"/>
      <c r="R90" s="5"/>
      <c r="S90" s="5"/>
      <c r="T90" s="5"/>
      <c r="U90" s="5"/>
    </row>
    <row r="91" spans="1:21" x14ac:dyDescent="0.3">
      <c r="A91" s="106" t="s">
        <v>43</v>
      </c>
      <c r="B91" s="5"/>
      <c r="C91" s="5"/>
      <c r="D91" s="5"/>
      <c r="E91" s="5"/>
      <c r="F91" s="5"/>
      <c r="G91" s="5"/>
      <c r="H91" s="5"/>
      <c r="I91" s="5"/>
      <c r="J91" s="5"/>
      <c r="K91" s="5"/>
      <c r="L91" s="5"/>
      <c r="M91" s="5"/>
      <c r="N91" s="5"/>
      <c r="O91" s="5"/>
      <c r="P91" s="5"/>
      <c r="Q91" s="5"/>
      <c r="R91" s="5"/>
      <c r="S91" s="5"/>
      <c r="T91" s="5"/>
      <c r="U91" s="5"/>
    </row>
    <row r="92" spans="1:21" ht="7.5" customHeight="1" x14ac:dyDescent="0.3">
      <c r="A92" s="5"/>
      <c r="B92" s="5"/>
      <c r="C92" s="5"/>
      <c r="D92" s="5"/>
      <c r="E92" s="5"/>
      <c r="F92" s="5"/>
      <c r="G92" s="5"/>
      <c r="H92" s="5"/>
      <c r="I92" s="5"/>
      <c r="J92" s="5"/>
      <c r="K92" s="5"/>
      <c r="L92" s="5"/>
      <c r="M92" s="5"/>
      <c r="N92" s="5"/>
      <c r="O92" s="5"/>
      <c r="P92" s="5"/>
      <c r="Q92" s="5"/>
      <c r="R92" s="5"/>
      <c r="S92" s="5"/>
      <c r="T92" s="5"/>
      <c r="U92" s="5"/>
    </row>
    <row r="93" spans="1:21" x14ac:dyDescent="0.3">
      <c r="A93" s="7" t="s">
        <v>44</v>
      </c>
      <c r="B93" s="5"/>
      <c r="C93" s="5"/>
      <c r="D93" s="5"/>
      <c r="E93" s="5"/>
      <c r="F93" s="5"/>
      <c r="G93" s="5"/>
      <c r="H93" s="5"/>
      <c r="I93" s="5"/>
      <c r="J93" s="5"/>
      <c r="K93" s="5"/>
      <c r="L93" s="5"/>
      <c r="M93" s="5"/>
      <c r="N93" s="5"/>
      <c r="O93" s="5"/>
      <c r="P93" s="5"/>
      <c r="Q93" s="5"/>
      <c r="R93" s="5"/>
      <c r="S93" s="5"/>
      <c r="T93" s="5"/>
      <c r="U93" s="5"/>
    </row>
    <row r="94" spans="1:21" ht="3.75" customHeight="1" x14ac:dyDescent="0.3">
      <c r="A94" s="7"/>
      <c r="B94" s="5"/>
      <c r="C94" s="5"/>
      <c r="D94" s="5"/>
      <c r="E94" s="5"/>
      <c r="F94" s="5"/>
      <c r="G94" s="5"/>
      <c r="H94" s="5"/>
      <c r="I94" s="5"/>
      <c r="J94" s="5"/>
      <c r="K94" s="5"/>
      <c r="L94" s="5"/>
      <c r="M94" s="5"/>
      <c r="N94" s="5"/>
      <c r="O94" s="5"/>
      <c r="P94" s="5"/>
      <c r="Q94" s="5"/>
      <c r="R94" s="5"/>
      <c r="S94" s="5"/>
      <c r="T94" s="5"/>
      <c r="U94" s="5"/>
    </row>
    <row r="95" spans="1:21" x14ac:dyDescent="0.3">
      <c r="A95" s="7" t="s">
        <v>18</v>
      </c>
      <c r="B95" s="5"/>
      <c r="C95" s="5"/>
      <c r="D95" s="5"/>
      <c r="E95" s="5"/>
      <c r="F95" s="5"/>
      <c r="G95" s="5"/>
      <c r="H95" s="5"/>
      <c r="I95" s="5"/>
      <c r="J95" s="5"/>
      <c r="K95" s="5"/>
      <c r="L95" s="5"/>
      <c r="M95" s="5"/>
      <c r="N95" s="5"/>
      <c r="O95" s="5"/>
      <c r="P95" s="5"/>
      <c r="Q95" s="5"/>
      <c r="R95" s="5"/>
      <c r="S95" s="5"/>
      <c r="T95" s="5"/>
      <c r="U95" s="5"/>
    </row>
    <row r="96" spans="1:21" ht="6" customHeight="1" x14ac:dyDescent="0.3">
      <c r="A96" s="7"/>
      <c r="B96" s="5"/>
      <c r="C96" s="5"/>
      <c r="D96" s="5"/>
      <c r="E96" s="5"/>
      <c r="F96" s="5"/>
      <c r="G96" s="5"/>
      <c r="H96" s="5"/>
      <c r="I96" s="5"/>
      <c r="J96" s="5"/>
      <c r="K96" s="5"/>
      <c r="L96" s="5"/>
      <c r="M96" s="5"/>
      <c r="N96" s="5"/>
      <c r="O96" s="5"/>
      <c r="P96" s="5"/>
      <c r="Q96" s="5"/>
      <c r="R96" s="5"/>
      <c r="S96" s="5"/>
      <c r="T96" s="5"/>
      <c r="U96" s="5"/>
    </row>
    <row r="97" spans="1:21" x14ac:dyDescent="0.3">
      <c r="A97" s="7" t="s">
        <v>45</v>
      </c>
      <c r="B97" s="5"/>
      <c r="C97" s="5"/>
      <c r="D97" s="5"/>
      <c r="E97" s="5"/>
      <c r="F97" s="5"/>
      <c r="G97" s="5"/>
      <c r="H97" s="5"/>
      <c r="I97" s="5"/>
      <c r="J97" s="5"/>
      <c r="K97" s="5"/>
      <c r="L97" s="5"/>
      <c r="M97" s="5"/>
      <c r="N97" s="5"/>
      <c r="O97" s="5"/>
      <c r="P97" s="5"/>
      <c r="Q97" s="5"/>
      <c r="R97" s="5"/>
      <c r="S97" s="5"/>
      <c r="T97" s="5"/>
      <c r="U97" s="5"/>
    </row>
    <row r="98" spans="1:21" ht="3.75" customHeight="1" x14ac:dyDescent="0.3">
      <c r="A98" s="5"/>
      <c r="B98" s="5"/>
      <c r="C98" s="5"/>
      <c r="D98" s="5"/>
      <c r="E98" s="5"/>
      <c r="F98" s="5"/>
      <c r="G98" s="5"/>
      <c r="H98" s="5"/>
      <c r="I98" s="5"/>
      <c r="J98" s="5"/>
      <c r="K98" s="5"/>
      <c r="L98" s="5"/>
      <c r="M98" s="5"/>
      <c r="N98" s="5"/>
      <c r="O98" s="5"/>
      <c r="P98" s="5"/>
      <c r="Q98" s="5"/>
      <c r="R98" s="5"/>
      <c r="S98" s="5"/>
      <c r="T98" s="5"/>
      <c r="U98" s="5"/>
    </row>
    <row r="99" spans="1:21" x14ac:dyDescent="0.3">
      <c r="A99" s="215" t="s">
        <v>46</v>
      </c>
      <c r="B99" s="216"/>
      <c r="C99" s="216"/>
      <c r="D99" s="216"/>
      <c r="E99" s="216"/>
      <c r="F99" s="216"/>
      <c r="G99" s="216"/>
      <c r="H99" s="216"/>
      <c r="I99" s="216"/>
      <c r="J99" s="216"/>
      <c r="K99" s="216"/>
      <c r="L99" s="216"/>
      <c r="M99" s="216"/>
      <c r="N99" s="216"/>
      <c r="O99" s="216"/>
      <c r="P99" s="216"/>
      <c r="Q99" s="216"/>
      <c r="R99" s="216"/>
      <c r="S99" s="216"/>
      <c r="T99" s="216"/>
      <c r="U99" s="216"/>
    </row>
    <row r="100" spans="1:21" ht="3.75" customHeight="1" x14ac:dyDescent="0.3">
      <c r="A100" s="5"/>
      <c r="B100" s="5"/>
      <c r="C100" s="5"/>
      <c r="D100" s="5"/>
      <c r="E100" s="5"/>
      <c r="F100" s="5"/>
      <c r="G100" s="5"/>
      <c r="H100" s="5"/>
      <c r="I100" s="5"/>
      <c r="J100" s="5"/>
      <c r="K100" s="5"/>
      <c r="L100" s="5"/>
      <c r="M100" s="5"/>
      <c r="N100" s="5"/>
      <c r="O100" s="5"/>
      <c r="P100" s="5"/>
      <c r="Q100" s="5"/>
      <c r="R100" s="5"/>
      <c r="S100" s="5"/>
      <c r="T100" s="5"/>
      <c r="U100" s="5"/>
    </row>
    <row r="101" spans="1:21" ht="33.75" customHeight="1" x14ac:dyDescent="0.3">
      <c r="A101" s="215" t="s">
        <v>47</v>
      </c>
      <c r="B101" s="216"/>
      <c r="C101" s="216"/>
      <c r="D101" s="216"/>
      <c r="E101" s="216"/>
      <c r="F101" s="216"/>
      <c r="G101" s="216"/>
      <c r="H101" s="216"/>
      <c r="I101" s="216"/>
      <c r="J101" s="216"/>
      <c r="K101" s="216"/>
      <c r="L101" s="216"/>
      <c r="M101" s="216"/>
      <c r="N101" s="216"/>
      <c r="O101" s="216"/>
      <c r="P101" s="216"/>
      <c r="Q101" s="216"/>
      <c r="R101" s="216"/>
      <c r="S101" s="216"/>
      <c r="T101" s="216"/>
      <c r="U101" s="216"/>
    </row>
  </sheetData>
  <sheetProtection algorithmName="SHA-512" hashValue="p9LOrkjcpQCuRXBYmhw42u5OE8aTWRWMPnRclYevjJIHqEvRFBS2LCEBbIwnU6PAKi0MrmyaMR39asAF4q9XTw==" saltValue="P3i+V0rqRYCWIj4nZwfENA==" spinCount="100000" sheet="1" objects="1" scenarios="1"/>
  <mergeCells count="24">
    <mergeCell ref="A87:U87"/>
    <mergeCell ref="A99:U99"/>
    <mergeCell ref="A101:U101"/>
    <mergeCell ref="A79:U79"/>
    <mergeCell ref="A81:U81"/>
    <mergeCell ref="A83:U83"/>
    <mergeCell ref="A85:U85"/>
    <mergeCell ref="A65:U65"/>
    <mergeCell ref="A67:U67"/>
    <mergeCell ref="A69:U69"/>
    <mergeCell ref="A39:U39"/>
    <mergeCell ref="A41:U41"/>
    <mergeCell ref="A57:U57"/>
    <mergeCell ref="A61:U61"/>
    <mergeCell ref="A63:U63"/>
    <mergeCell ref="A49:U49"/>
    <mergeCell ref="A51:U51"/>
    <mergeCell ref="A52:U52"/>
    <mergeCell ref="A37:U37"/>
    <mergeCell ref="A31:U31"/>
    <mergeCell ref="A33:U33"/>
    <mergeCell ref="A35:U35"/>
    <mergeCell ref="A28:U28"/>
    <mergeCell ref="A30:U30"/>
  </mergeCells>
  <phoneticPr fontId="20" type="noConversion"/>
  <pageMargins left="0.7" right="0.7" top="0.75" bottom="0.75" header="0.3" footer="0.3"/>
  <pageSetup paperSize="9" orientation="landscape" verticalDpi="360" r:id="rId1"/>
  <extLst>
    <ext xmlns:mx="http://schemas.microsoft.com/office/mac/excel/2008/main" uri="http://schemas.microsoft.com/office/mac/excel/2008/main">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ublished="0"/>
  <dimension ref="A1"/>
  <sheetViews>
    <sheetView workbookViewId="0"/>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ublished="0">
    <pageSetUpPr fitToPage="1"/>
  </sheetPr>
  <dimension ref="A1:K97"/>
  <sheetViews>
    <sheetView zoomScale="70" zoomScaleNormal="70" workbookViewId="0">
      <selection activeCell="H9" sqref="H9:H14"/>
    </sheetView>
  </sheetViews>
  <sheetFormatPr defaultColWidth="8.85546875" defaultRowHeight="16.5" x14ac:dyDescent="0.3"/>
  <cols>
    <col min="1" max="1" width="42.7109375" style="2" customWidth="1"/>
    <col min="2" max="2" width="26.28515625" style="2" customWidth="1"/>
    <col min="3" max="3" width="25.28515625" style="2" customWidth="1"/>
    <col min="4" max="4" width="4.7109375" style="2" customWidth="1"/>
    <col min="5" max="5" width="51.28515625" style="2" bestFit="1" customWidth="1"/>
    <col min="6" max="8" width="25.7109375" style="2" customWidth="1"/>
    <col min="9" max="9" width="51.28515625" style="2" customWidth="1"/>
    <col min="10" max="11" width="25.7109375" style="2" customWidth="1"/>
    <col min="12" max="16384" width="8.85546875" style="2"/>
  </cols>
  <sheetData>
    <row r="1" spans="1:11" s="14" customFormat="1" ht="24" customHeight="1" x14ac:dyDescent="0.3">
      <c r="A1" s="221" t="s">
        <v>48</v>
      </c>
      <c r="B1" s="221"/>
      <c r="C1" s="222"/>
      <c r="D1" s="222"/>
      <c r="E1" s="222"/>
      <c r="F1" s="222"/>
      <c r="G1" s="222"/>
      <c r="H1" s="202"/>
      <c r="I1" s="37"/>
      <c r="J1" s="37"/>
      <c r="K1" s="37"/>
    </row>
    <row r="2" spans="1:11" s="14" customFormat="1" x14ac:dyDescent="0.3"/>
    <row r="3" spans="1:11" s="14" customFormat="1" ht="18" customHeight="1" x14ac:dyDescent="0.3">
      <c r="A3" s="44" t="s">
        <v>49</v>
      </c>
      <c r="B3" s="223" t="s">
        <v>50</v>
      </c>
      <c r="C3" s="224"/>
      <c r="D3" s="224"/>
      <c r="E3" s="224"/>
      <c r="F3" s="224"/>
      <c r="G3" s="224"/>
      <c r="H3" s="225"/>
      <c r="I3" s="31"/>
      <c r="J3" s="31"/>
      <c r="K3" s="31"/>
    </row>
    <row r="4" spans="1:11" s="14" customFormat="1" x14ac:dyDescent="0.3">
      <c r="A4" s="44" t="s">
        <v>51</v>
      </c>
      <c r="B4" s="226" t="s">
        <v>52</v>
      </c>
      <c r="C4" s="227"/>
      <c r="D4" s="227"/>
      <c r="E4" s="227"/>
      <c r="F4" s="227"/>
      <c r="G4" s="227"/>
      <c r="H4" s="228"/>
      <c r="I4" s="31"/>
      <c r="J4" s="31"/>
      <c r="K4" s="31"/>
    </row>
    <row r="5" spans="1:11" s="14" customFormat="1" x14ac:dyDescent="0.3">
      <c r="A5" s="30"/>
      <c r="B5" s="30"/>
      <c r="C5" s="31"/>
      <c r="D5" s="31"/>
      <c r="E5" s="31"/>
      <c r="F5" s="31"/>
      <c r="G5" s="31"/>
      <c r="H5" s="31"/>
      <c r="I5" s="31"/>
      <c r="J5" s="31"/>
      <c r="K5" s="31"/>
    </row>
    <row r="6" spans="1:11" s="33" customFormat="1" ht="32.1" customHeight="1" x14ac:dyDescent="0.25">
      <c r="A6" s="32" t="s">
        <v>53</v>
      </c>
      <c r="B6" s="32"/>
      <c r="C6" s="91"/>
      <c r="D6" s="91"/>
      <c r="E6" s="91"/>
      <c r="F6" s="91"/>
      <c r="G6" s="91"/>
      <c r="H6" s="91"/>
      <c r="I6" s="91"/>
      <c r="J6" s="91"/>
      <c r="K6" s="91"/>
    </row>
    <row r="7" spans="1:11" s="14" customFormat="1" ht="33" x14ac:dyDescent="0.3">
      <c r="A7" s="23"/>
      <c r="B7" s="87" t="s">
        <v>54</v>
      </c>
      <c r="C7" s="92"/>
      <c r="D7" s="31"/>
      <c r="E7" s="230" t="s">
        <v>55</v>
      </c>
      <c r="F7" s="231"/>
      <c r="G7" s="202"/>
      <c r="H7" s="87"/>
      <c r="I7" s="46"/>
      <c r="J7" s="46"/>
      <c r="K7" s="31"/>
    </row>
    <row r="8" spans="1:11" s="14" customFormat="1" ht="49.5" x14ac:dyDescent="0.3">
      <c r="A8" s="48" t="s">
        <v>56</v>
      </c>
      <c r="B8" s="88" t="s">
        <v>57</v>
      </c>
      <c r="C8" s="89"/>
      <c r="D8" s="31"/>
      <c r="E8" s="85" t="s">
        <v>58</v>
      </c>
      <c r="F8" s="49" t="s">
        <v>59</v>
      </c>
      <c r="G8" s="98" t="s">
        <v>60</v>
      </c>
      <c r="H8" s="88" t="s">
        <v>57</v>
      </c>
      <c r="I8" s="30"/>
      <c r="J8" s="31"/>
      <c r="K8" s="31"/>
    </row>
    <row r="9" spans="1:11" s="14" customFormat="1" x14ac:dyDescent="0.3">
      <c r="A9" s="24" t="s">
        <v>61</v>
      </c>
      <c r="B9" s="24">
        <f>COUNTIF(Lists!T:T,TRUE)</f>
        <v>17</v>
      </c>
      <c r="C9" s="89"/>
      <c r="D9" s="31"/>
      <c r="E9" s="34" t="s">
        <v>62</v>
      </c>
      <c r="F9" s="117">
        <v>5</v>
      </c>
      <c r="G9" s="117">
        <v>6</v>
      </c>
      <c r="H9" s="40">
        <f>SUM('EVENT DELIVERY'!C7:C48)</f>
        <v>6</v>
      </c>
    </row>
    <row r="10" spans="1:11" s="14" customFormat="1" x14ac:dyDescent="0.3">
      <c r="A10" s="24" t="s">
        <v>63</v>
      </c>
      <c r="B10" s="24">
        <f>COUNTA('EVENT DELIVERY'!B7:B48)-'DATA SUMMARY'!B9</f>
        <v>23</v>
      </c>
      <c r="C10" s="89"/>
      <c r="D10" s="31"/>
      <c r="E10" s="34" t="s">
        <v>64</v>
      </c>
      <c r="F10" s="70">
        <v>0</v>
      </c>
      <c r="G10" s="70">
        <v>0</v>
      </c>
      <c r="H10" s="40">
        <f>SUM('EVENT DELIVERY'!D7:D48)</f>
        <v>0</v>
      </c>
    </row>
    <row r="11" spans="1:11" x14ac:dyDescent="0.3">
      <c r="C11" s="45"/>
      <c r="E11" s="205" t="s">
        <v>65</v>
      </c>
      <c r="F11" s="177">
        <v>5</v>
      </c>
      <c r="G11" s="178">
        <v>5</v>
      </c>
      <c r="H11" s="83">
        <f>SUM('EVENT DELIVERY'!E7:E48)</f>
        <v>10</v>
      </c>
    </row>
    <row r="12" spans="1:11" x14ac:dyDescent="0.3">
      <c r="A12" s="47"/>
      <c r="B12" s="52"/>
      <c r="C12" s="45"/>
      <c r="E12" s="205" t="s">
        <v>66</v>
      </c>
      <c r="F12" s="177">
        <v>0</v>
      </c>
      <c r="G12" s="178">
        <v>0</v>
      </c>
      <c r="H12" s="83">
        <f>SUM('EVENT DELIVERY'!F7:F48)</f>
        <v>39</v>
      </c>
    </row>
    <row r="13" spans="1:11" x14ac:dyDescent="0.3">
      <c r="A13" s="47"/>
      <c r="B13" s="47"/>
      <c r="E13" s="205" t="s">
        <v>67</v>
      </c>
      <c r="F13" s="177">
        <v>5</v>
      </c>
      <c r="G13" s="178">
        <v>6</v>
      </c>
      <c r="H13" s="83">
        <f>SUM('EVENT DELIVERY'!G7:G48)</f>
        <v>55</v>
      </c>
      <c r="I13" s="47"/>
      <c r="J13" s="47"/>
    </row>
    <row r="14" spans="1:11" x14ac:dyDescent="0.3">
      <c r="A14" s="47"/>
      <c r="B14" s="47"/>
      <c r="E14" s="205" t="s">
        <v>68</v>
      </c>
      <c r="F14" s="179">
        <v>2</v>
      </c>
      <c r="G14" s="180">
        <v>2</v>
      </c>
      <c r="H14" s="24">
        <f>'EVENT DELIVERY'!J5</f>
        <v>0</v>
      </c>
      <c r="I14" s="47"/>
      <c r="J14" s="47"/>
    </row>
    <row r="15" spans="1:11" x14ac:dyDescent="0.3">
      <c r="E15" s="35"/>
      <c r="F15" s="35"/>
      <c r="G15" s="45"/>
      <c r="I15" s="47"/>
      <c r="J15" s="47"/>
    </row>
    <row r="16" spans="1:11" ht="32.1" customHeight="1" x14ac:dyDescent="0.3">
      <c r="A16" s="53" t="s">
        <v>16</v>
      </c>
      <c r="E16" s="59" t="s">
        <v>69</v>
      </c>
      <c r="F16" s="35"/>
      <c r="G16" s="45"/>
      <c r="I16" s="47"/>
      <c r="J16" s="47"/>
    </row>
    <row r="17" spans="1:10" x14ac:dyDescent="0.3">
      <c r="A17" s="23"/>
      <c r="B17" s="234" t="s">
        <v>70</v>
      </c>
      <c r="C17" s="235"/>
      <c r="E17" s="23"/>
      <c r="F17" s="234" t="s">
        <v>71</v>
      </c>
      <c r="G17" s="235"/>
      <c r="H17" s="236"/>
      <c r="I17" s="47"/>
      <c r="J17" s="47"/>
    </row>
    <row r="18" spans="1:10" ht="19.5" customHeight="1" x14ac:dyDescent="0.3">
      <c r="A18" s="61" t="s">
        <v>72</v>
      </c>
      <c r="B18" s="50" t="s">
        <v>73</v>
      </c>
      <c r="C18" s="58" t="s">
        <v>74</v>
      </c>
      <c r="E18" s="61" t="s">
        <v>75</v>
      </c>
      <c r="F18" s="50" t="s">
        <v>76</v>
      </c>
      <c r="G18" s="50" t="s">
        <v>77</v>
      </c>
      <c r="H18" s="50" t="s">
        <v>78</v>
      </c>
      <c r="I18" s="47"/>
      <c r="J18" s="47"/>
    </row>
    <row r="19" spans="1:10" x14ac:dyDescent="0.3">
      <c r="A19" s="24" t="s">
        <v>79</v>
      </c>
      <c r="B19" s="24">
        <f>COUNTIF('PROJECT DELIVERY TEAM'!$C$7:$C$100,'DATA SUMMARY'!A19)</f>
        <v>1</v>
      </c>
      <c r="C19" s="24">
        <f>SUMPRODUCT(--('PROJECT DELIVERY TEAM'!$C$7:$C$24='DATA SUMMARY'!A19),'PROJECT DELIVERY TEAM'!$E$7:$E$24)</f>
        <v>0</v>
      </c>
      <c r="E19" s="24" t="s">
        <v>80</v>
      </c>
      <c r="F19" s="24">
        <f>SUMIF('AUDIENCES &amp; PARTICIPANTS'!$B$6:$B$21,"Free*",'AUDIENCES &amp; PARTICIPANTS'!$C$6:$C$21)</f>
        <v>2181</v>
      </c>
      <c r="G19" s="24">
        <f>SUMIF('AUDIENCES &amp; PARTICIPANTS'!$B$6:$B$21,"Paid*",'AUDIENCES &amp; PARTICIPANTS'!$C$6:$C$21)</f>
        <v>1439</v>
      </c>
      <c r="H19" s="24">
        <f>SUM(F19:G19)</f>
        <v>3620</v>
      </c>
    </row>
    <row r="20" spans="1:10" x14ac:dyDescent="0.3">
      <c r="A20" s="24" t="s">
        <v>81</v>
      </c>
      <c r="B20" s="24">
        <f>COUNTIF('PROJECT DELIVERY TEAM'!$C$7:$C$100,'DATA SUMMARY'!A20)</f>
        <v>4</v>
      </c>
      <c r="C20" s="24">
        <f>SUMPRODUCT(--('PROJECT DELIVERY TEAM'!$C$7:$C$24='DATA SUMMARY'!A20),'PROJECT DELIVERY TEAM'!$E$7:$E$24)</f>
        <v>0</v>
      </c>
      <c r="E20" s="24" t="s">
        <v>82</v>
      </c>
      <c r="F20" s="24">
        <f>SUMIF('AUDIENCES &amp; PARTICIPANTS'!$B$6:$B$21,"Free*",'AUDIENCES &amp; PARTICIPANTS'!$D$6:$D$21)</f>
        <v>88</v>
      </c>
      <c r="G20" s="24">
        <f>SUMIF('AUDIENCES &amp; PARTICIPANTS'!$B$6:$B$21,"Paid*",'AUDIENCES &amp; PARTICIPANTS'!$D$6:$D$21)</f>
        <v>0</v>
      </c>
      <c r="H20" s="24">
        <f>SUM(F20:G20)</f>
        <v>88</v>
      </c>
    </row>
    <row r="21" spans="1:10" x14ac:dyDescent="0.3">
      <c r="A21" s="24" t="s">
        <v>83</v>
      </c>
      <c r="B21" s="24">
        <f>COUNTIF('PROJECT DELIVERY TEAM'!$C$7:$C$100,'DATA SUMMARY'!A21)</f>
        <v>1</v>
      </c>
      <c r="C21" s="24">
        <f>SUMPRODUCT(--('PROJECT DELIVERY TEAM'!$C$7:$C$24='DATA SUMMARY'!A21),'PROJECT DELIVERY TEAM'!$E$7:$E$24)</f>
        <v>0</v>
      </c>
      <c r="E21" s="62" t="s">
        <v>84</v>
      </c>
      <c r="F21" s="62">
        <f>SUM(F19:F20)</f>
        <v>2269</v>
      </c>
      <c r="G21" s="62">
        <f>SUM(G19:G20)</f>
        <v>1439</v>
      </c>
      <c r="H21" s="62">
        <f>SUM(H19:H20)</f>
        <v>3708</v>
      </c>
    </row>
    <row r="22" spans="1:10" x14ac:dyDescent="0.3">
      <c r="A22" s="24" t="s">
        <v>85</v>
      </c>
      <c r="B22" s="24">
        <f>COUNTIF('PROJECT DELIVERY TEAM'!$C$7:$C$100,'DATA SUMMARY'!A22)</f>
        <v>0</v>
      </c>
      <c r="C22" s="24">
        <f>SUMPRODUCT(--('PROJECT DELIVERY TEAM'!$C$7:$C$24='DATA SUMMARY'!A22),'PROJECT DELIVERY TEAM'!$E$7:$E$24)</f>
        <v>0</v>
      </c>
      <c r="E22" s="60" t="s">
        <v>85</v>
      </c>
      <c r="F22" s="60"/>
      <c r="G22" s="60"/>
    </row>
    <row r="23" spans="1:10" x14ac:dyDescent="0.3">
      <c r="A23" s="24" t="s">
        <v>86</v>
      </c>
      <c r="B23" s="24">
        <f>COUNTIF('PROJECT DELIVERY TEAM'!$C$7:$C$100,'DATA SUMMARY'!A23)</f>
        <v>10</v>
      </c>
      <c r="C23" s="24">
        <f>SUMPRODUCT(--('PROJECT DELIVERY TEAM'!$C$7:$C$24='DATA SUMMARY'!A23),'PROJECT DELIVERY TEAM'!$E$7:$E$24)</f>
        <v>0</v>
      </c>
      <c r="E23" s="60" t="s">
        <v>87</v>
      </c>
      <c r="F23" s="60"/>
      <c r="G23" s="60"/>
    </row>
    <row r="24" spans="1:10" x14ac:dyDescent="0.3">
      <c r="A24" s="28" t="s">
        <v>88</v>
      </c>
      <c r="B24" s="50" t="s">
        <v>73</v>
      </c>
      <c r="C24" s="58" t="s">
        <v>74</v>
      </c>
      <c r="E24" s="60"/>
      <c r="F24" s="60"/>
      <c r="G24" s="60"/>
    </row>
    <row r="25" spans="1:10" x14ac:dyDescent="0.3">
      <c r="A25" s="24" t="s">
        <v>89</v>
      </c>
      <c r="B25" s="24">
        <f>COUNTIF('PROJECT DELIVERY TEAM'!$D$7:$D$24,'DATA SUMMARY'!A25)</f>
        <v>16</v>
      </c>
      <c r="C25" s="24">
        <f>SUMPRODUCT(--('PROJECT DELIVERY TEAM'!D7:D24='DATA SUMMARY'!A25),'PROJECT DELIVERY TEAM'!$E$7:$E$24)</f>
        <v>0</v>
      </c>
      <c r="E25" s="60"/>
      <c r="F25" s="60"/>
      <c r="G25" s="60"/>
    </row>
    <row r="26" spans="1:10" x14ac:dyDescent="0.3">
      <c r="A26" s="57"/>
      <c r="B26" s="57"/>
      <c r="C26" s="57"/>
      <c r="E26" s="35"/>
      <c r="F26" s="93"/>
    </row>
    <row r="27" spans="1:10" s="16" customFormat="1" ht="32.1" customHeight="1" x14ac:dyDescent="0.25">
      <c r="A27" s="53" t="s">
        <v>90</v>
      </c>
      <c r="B27" s="54"/>
      <c r="E27" s="55"/>
    </row>
    <row r="28" spans="1:10" x14ac:dyDescent="0.3">
      <c r="A28" s="23"/>
      <c r="B28" s="204" t="s">
        <v>91</v>
      </c>
      <c r="C28" s="204" t="s">
        <v>92</v>
      </c>
      <c r="E28" s="23"/>
      <c r="F28" s="204" t="s">
        <v>91</v>
      </c>
      <c r="G28" s="204" t="s">
        <v>93</v>
      </c>
    </row>
    <row r="29" spans="1:10" x14ac:dyDescent="0.3">
      <c r="A29" s="229" t="s">
        <v>94</v>
      </c>
      <c r="B29" s="229"/>
      <c r="C29" s="229"/>
      <c r="E29" s="229" t="s">
        <v>95</v>
      </c>
      <c r="F29" s="229"/>
      <c r="G29" s="229"/>
    </row>
    <row r="30" spans="1:10" x14ac:dyDescent="0.3">
      <c r="A30" s="41" t="s">
        <v>96</v>
      </c>
      <c r="B30" s="96" t="s">
        <v>97</v>
      </c>
      <c r="C30" s="205">
        <f>COUNTIF('AUDIENCES &amp; PART... - BY TYPE'!$C$7:$C$97,'DATA SUMMARY'!A30)</f>
        <v>0</v>
      </c>
      <c r="E30" s="25" t="s">
        <v>98</v>
      </c>
      <c r="F30" s="24">
        <f>COUNTIF('PROJECT DELIVERY TEAM'!$P$7:$P$24,'DATA SUMMARY'!E30)</f>
        <v>16</v>
      </c>
      <c r="G30" s="24">
        <f>COUNTIF('AUDIENCES &amp; PART... - BY TYPE'!M$7:$M$97,'DATA SUMMARY'!E30)</f>
        <v>83</v>
      </c>
    </row>
    <row r="31" spans="1:10" x14ac:dyDescent="0.3">
      <c r="A31" s="206" t="s">
        <v>99</v>
      </c>
      <c r="B31" s="96" t="s">
        <v>97</v>
      </c>
      <c r="C31" s="205">
        <f>COUNTIF('AUDIENCES &amp; PART... - BY TYPE'!$C$7:$C$97,'DATA SUMMARY'!A31)</f>
        <v>0</v>
      </c>
      <c r="E31" s="25" t="s">
        <v>100</v>
      </c>
      <c r="F31" s="24">
        <f>COUNTIF('PROJECT DELIVERY TEAM'!$P$7:$P$24,'DATA SUMMARY'!E31)</f>
        <v>0</v>
      </c>
      <c r="G31" s="24">
        <f>COUNTIF('AUDIENCES &amp; PART... - BY TYPE'!M$7:$M$97,'DATA SUMMARY'!E31)</f>
        <v>1</v>
      </c>
    </row>
    <row r="32" spans="1:10" x14ac:dyDescent="0.3">
      <c r="A32" s="206" t="s">
        <v>101</v>
      </c>
      <c r="B32" s="96" t="s">
        <v>97</v>
      </c>
      <c r="C32" s="205">
        <f>COUNTIF('AUDIENCES &amp; PART... - BY TYPE'!$C$7:$C$97,'DATA SUMMARY'!A32)</f>
        <v>0</v>
      </c>
      <c r="E32" s="25" t="s">
        <v>102</v>
      </c>
      <c r="F32" s="24">
        <f>COUNTIF('PROJECT DELIVERY TEAM'!$P$7:$P$24,'DATA SUMMARY'!E32)</f>
        <v>0</v>
      </c>
      <c r="G32" s="24">
        <f>COUNTIF('AUDIENCES &amp; PART... - BY TYPE'!M$7:$M$97,'DATA SUMMARY'!E32)</f>
        <v>0</v>
      </c>
    </row>
    <row r="33" spans="1:7" x14ac:dyDescent="0.3">
      <c r="A33" s="206" t="s">
        <v>103</v>
      </c>
      <c r="B33" s="97" t="s">
        <v>97</v>
      </c>
      <c r="C33" s="205">
        <f>COUNTIF('AUDIENCES &amp; PART... - BY TYPE'!$C$7:$C$97,'DATA SUMMARY'!A33)</f>
        <v>0</v>
      </c>
      <c r="E33" s="25" t="s">
        <v>104</v>
      </c>
      <c r="F33" s="24">
        <f>COUNTIF('PROJECT DELIVERY TEAM'!$P$7:$P$24,'DATA SUMMARY'!E33)</f>
        <v>0</v>
      </c>
      <c r="G33" s="24">
        <f>COUNTIF('AUDIENCES &amp; PART... - BY TYPE'!M$7:$M$97,'DATA SUMMARY'!E33)</f>
        <v>0</v>
      </c>
    </row>
    <row r="34" spans="1:7" x14ac:dyDescent="0.3">
      <c r="A34" s="206" t="s">
        <v>105</v>
      </c>
      <c r="B34" s="205">
        <f>COUNTIF('PROJECT DELIVERY TEAM'!$F$7:$F$24,'DATA SUMMARY'!A34)</f>
        <v>0</v>
      </c>
      <c r="C34" s="205">
        <f>COUNTIF('AUDIENCES &amp; PART... - BY TYPE'!$C$7:$C$97,'DATA SUMMARY'!A34)</f>
        <v>0</v>
      </c>
      <c r="E34" s="25" t="s">
        <v>106</v>
      </c>
      <c r="F34" s="24">
        <f>COUNTIF('PROJECT DELIVERY TEAM'!$P$7:$P$24,'DATA SUMMARY'!E34)</f>
        <v>0</v>
      </c>
      <c r="G34" s="24">
        <f>COUNTIF('AUDIENCES &amp; PART... - BY TYPE'!M$7:$M$97,'DATA SUMMARY'!E34)</f>
        <v>0</v>
      </c>
    </row>
    <row r="35" spans="1:7" x14ac:dyDescent="0.3">
      <c r="A35" s="206" t="s">
        <v>107</v>
      </c>
      <c r="B35" s="205">
        <f>COUNTIF('PROJECT DELIVERY TEAM'!$F$7:$F$24,'DATA SUMMARY'!A35)</f>
        <v>0</v>
      </c>
      <c r="C35" s="205">
        <f>COUNTIF('AUDIENCES &amp; PART... - BY TYPE'!$C$7:$C$97,'DATA SUMMARY'!A35)</f>
        <v>0</v>
      </c>
      <c r="E35" s="25" t="s">
        <v>108</v>
      </c>
      <c r="F35" s="24">
        <f>COUNTIF('PROJECT DELIVERY TEAM'!$P$7:$P$24,'DATA SUMMARY'!E35)</f>
        <v>0</v>
      </c>
      <c r="G35" s="24">
        <f>COUNTIF('AUDIENCES &amp; PART... - BY TYPE'!M$7:$M$97,'DATA SUMMARY'!E35)</f>
        <v>1</v>
      </c>
    </row>
    <row r="36" spans="1:7" x14ac:dyDescent="0.3">
      <c r="A36" s="206" t="s">
        <v>109</v>
      </c>
      <c r="B36" s="205">
        <f>COUNTIF('PROJECT DELIVERY TEAM'!$F$7:$F$24,'DATA SUMMARY'!A36)</f>
        <v>0</v>
      </c>
      <c r="C36" s="205">
        <f>COUNTIF('AUDIENCES &amp; PART... - BY TYPE'!$C$7:$C$97,'DATA SUMMARY'!A36)</f>
        <v>0</v>
      </c>
      <c r="E36" s="25" t="s">
        <v>110</v>
      </c>
      <c r="F36" s="24">
        <f>COUNTIF('PROJECT DELIVERY TEAM'!$P$7:$P$24,'DATA SUMMARY'!E36)</f>
        <v>0</v>
      </c>
      <c r="G36" s="24">
        <f>COUNTIF('AUDIENCES &amp; PART... - BY TYPE'!M$7:$M$97,'DATA SUMMARY'!E36)</f>
        <v>0</v>
      </c>
    </row>
    <row r="37" spans="1:7" x14ac:dyDescent="0.3">
      <c r="A37" s="206" t="s">
        <v>111</v>
      </c>
      <c r="B37" s="205">
        <f>COUNTIF('PROJECT DELIVERY TEAM'!$F$7:$F$24,'DATA SUMMARY'!A37)</f>
        <v>0</v>
      </c>
      <c r="C37" s="205">
        <f>COUNTIF('AUDIENCES &amp; PART... - BY TYPE'!$C$7:$C$97,'DATA SUMMARY'!A37)</f>
        <v>1</v>
      </c>
      <c r="E37" s="25" t="s">
        <v>112</v>
      </c>
      <c r="F37" s="24">
        <f>COUNTIF('PROJECT DELIVERY TEAM'!$P$7:$P$24,'DATA SUMMARY'!E37)</f>
        <v>0</v>
      </c>
      <c r="G37" s="24">
        <f>COUNTIF('AUDIENCES &amp; PART... - BY TYPE'!M$7:$M$97,'DATA SUMMARY'!E37)</f>
        <v>0</v>
      </c>
    </row>
    <row r="38" spans="1:7" x14ac:dyDescent="0.3">
      <c r="A38" s="206" t="s">
        <v>113</v>
      </c>
      <c r="B38" s="205">
        <f>COUNTIF('PROJECT DELIVERY TEAM'!$F$7:$F$24,'DATA SUMMARY'!A38)</f>
        <v>1</v>
      </c>
      <c r="C38" s="205">
        <f>COUNTIF('AUDIENCES &amp; PART... - BY TYPE'!$C$7:$C$97,'DATA SUMMARY'!A38)</f>
        <v>0</v>
      </c>
      <c r="E38" s="25" t="s">
        <v>114</v>
      </c>
      <c r="F38" s="24">
        <f>COUNTIF('PROJECT DELIVERY TEAM'!$P$7:$P$24,'DATA SUMMARY'!E38)</f>
        <v>0</v>
      </c>
      <c r="G38" s="24">
        <f>COUNTIF('AUDIENCES &amp; PART... - BY TYPE'!M$7:$M$97,'DATA SUMMARY'!E38)</f>
        <v>0</v>
      </c>
    </row>
    <row r="39" spans="1:7" x14ac:dyDescent="0.3">
      <c r="A39" s="206" t="s">
        <v>115</v>
      </c>
      <c r="B39" s="205">
        <f>COUNTIF('PROJECT DELIVERY TEAM'!$F$7:$F$24,'DATA SUMMARY'!A39)</f>
        <v>1</v>
      </c>
      <c r="C39" s="205">
        <f>COUNTIF('AUDIENCES &amp; PART... - BY TYPE'!$C$7:$C$97,'DATA SUMMARY'!A39)</f>
        <v>1</v>
      </c>
      <c r="E39" s="25" t="s">
        <v>116</v>
      </c>
      <c r="F39" s="24">
        <f>COUNTIF('PROJECT DELIVERY TEAM'!$P$7:$P$24,'DATA SUMMARY'!E39)</f>
        <v>0</v>
      </c>
      <c r="G39" s="24">
        <f>COUNTIF('AUDIENCES &amp; PART... - BY TYPE'!M$7:$M$97,'DATA SUMMARY'!E39)</f>
        <v>0</v>
      </c>
    </row>
    <row r="40" spans="1:7" x14ac:dyDescent="0.3">
      <c r="A40" s="206" t="s">
        <v>117</v>
      </c>
      <c r="B40" s="205">
        <f>COUNTIF('PROJECT DELIVERY TEAM'!$F$7:$F$24,'DATA SUMMARY'!A40)</f>
        <v>2</v>
      </c>
      <c r="C40" s="205">
        <f>COUNTIF('AUDIENCES &amp; PART... - BY TYPE'!$C$7:$C$97,'DATA SUMMARY'!A40)</f>
        <v>2</v>
      </c>
      <c r="E40" s="25" t="s">
        <v>118</v>
      </c>
      <c r="F40" s="24">
        <f>COUNTIF('PROJECT DELIVERY TEAM'!$P$7:$P$24,'DATA SUMMARY'!E40)</f>
        <v>0</v>
      </c>
      <c r="G40" s="24">
        <f>COUNTIF('AUDIENCES &amp; PART... - BY TYPE'!M$7:$M$97,'DATA SUMMARY'!E40)</f>
        <v>0</v>
      </c>
    </row>
    <row r="41" spans="1:7" x14ac:dyDescent="0.3">
      <c r="A41" s="206" t="s">
        <v>119</v>
      </c>
      <c r="B41" s="205">
        <f>COUNTIF('PROJECT DELIVERY TEAM'!$F$7:$F$24,'DATA SUMMARY'!A41)</f>
        <v>2</v>
      </c>
      <c r="C41" s="205">
        <f>COUNTIF('AUDIENCES &amp; PART... - BY TYPE'!$C$7:$C$97,'DATA SUMMARY'!A41)</f>
        <v>7</v>
      </c>
      <c r="E41" s="25" t="s">
        <v>120</v>
      </c>
      <c r="F41" s="24">
        <f>COUNTIF('PROJECT DELIVERY TEAM'!$P$7:$P$24,'DATA SUMMARY'!E41)</f>
        <v>0</v>
      </c>
      <c r="G41" s="24">
        <f>COUNTIF('AUDIENCES &amp; PART... - BY TYPE'!M$7:$M$97,'DATA SUMMARY'!E41)</f>
        <v>0</v>
      </c>
    </row>
    <row r="42" spans="1:7" x14ac:dyDescent="0.3">
      <c r="A42" s="206" t="s">
        <v>121</v>
      </c>
      <c r="B42" s="205">
        <f>COUNTIF('PROJECT DELIVERY TEAM'!$F$7:$F$24,'DATA SUMMARY'!A42)</f>
        <v>2</v>
      </c>
      <c r="C42" s="205">
        <f>COUNTIF('AUDIENCES &amp; PART... - BY TYPE'!$C$7:$C$97,'DATA SUMMARY'!A42)</f>
        <v>6</v>
      </c>
      <c r="E42" s="25" t="s">
        <v>122</v>
      </c>
      <c r="F42" s="24">
        <f>COUNTIF('PROJECT DELIVERY TEAM'!$P$7:$P$24,'DATA SUMMARY'!E42)</f>
        <v>0</v>
      </c>
      <c r="G42" s="24">
        <f>COUNTIF('AUDIENCES &amp; PART... - BY TYPE'!M$7:$M$97,'DATA SUMMARY'!E42)</f>
        <v>0</v>
      </c>
    </row>
    <row r="43" spans="1:7" x14ac:dyDescent="0.3">
      <c r="A43" s="206" t="s">
        <v>123</v>
      </c>
      <c r="B43" s="205">
        <f>COUNTIF('PROJECT DELIVERY TEAM'!$F$7:$F$24,'DATA SUMMARY'!A43)</f>
        <v>2</v>
      </c>
      <c r="C43" s="205">
        <f>COUNTIF('AUDIENCES &amp; PART... - BY TYPE'!$C$7:$C$97,'DATA SUMMARY'!A43)</f>
        <v>12</v>
      </c>
      <c r="E43" s="25" t="s">
        <v>124</v>
      </c>
      <c r="F43" s="24">
        <f>COUNTIF('PROJECT DELIVERY TEAM'!$P$7:$P$24,'DATA SUMMARY'!E43)</f>
        <v>0</v>
      </c>
      <c r="G43" s="24">
        <f>COUNTIF('AUDIENCES &amp; PART... - BY TYPE'!M$7:$M$97,'DATA SUMMARY'!E43)</f>
        <v>0</v>
      </c>
    </row>
    <row r="44" spans="1:7" x14ac:dyDescent="0.3">
      <c r="A44" s="206" t="s">
        <v>125</v>
      </c>
      <c r="B44" s="205">
        <f>COUNTIF('PROJECT DELIVERY TEAM'!$F$7:$F$24,'DATA SUMMARY'!A44)</f>
        <v>6</v>
      </c>
      <c r="C44" s="205">
        <f>COUNTIF('AUDIENCES &amp; PART... - BY TYPE'!$C$7:$C$97,'DATA SUMMARY'!A44)</f>
        <v>27</v>
      </c>
      <c r="E44" s="25" t="s">
        <v>126</v>
      </c>
      <c r="F44" s="24">
        <f>COUNTIF('PROJECT DELIVERY TEAM'!$P$7:$P$24,'DATA SUMMARY'!E44)</f>
        <v>0</v>
      </c>
      <c r="G44" s="24">
        <f>COUNTIF('AUDIENCES &amp; PART... - BY TYPE'!M$7:$M$97,'DATA SUMMARY'!E44)</f>
        <v>0</v>
      </c>
    </row>
    <row r="45" spans="1:7" x14ac:dyDescent="0.3">
      <c r="A45" s="206" t="s">
        <v>127</v>
      </c>
      <c r="B45" s="205">
        <f>COUNTIF('PROJECT DELIVERY TEAM'!$F$7:$F$24,'DATA SUMMARY'!A45)</f>
        <v>0</v>
      </c>
      <c r="C45" s="205">
        <f>COUNTIF('AUDIENCES &amp; PART... - BY TYPE'!$C$7:$C$97,'DATA SUMMARY'!A45)</f>
        <v>13</v>
      </c>
      <c r="E45" s="25" t="s">
        <v>128</v>
      </c>
      <c r="F45" s="24">
        <f>COUNTIF('PROJECT DELIVERY TEAM'!$P$7:$P$24,'DATA SUMMARY'!E45)</f>
        <v>0</v>
      </c>
      <c r="G45" s="24">
        <f>COUNTIF('AUDIENCES &amp; PART... - BY TYPE'!M$7:$M$97,'DATA SUMMARY'!E45)</f>
        <v>0</v>
      </c>
    </row>
    <row r="46" spans="1:7" x14ac:dyDescent="0.3">
      <c r="A46" s="206" t="s">
        <v>129</v>
      </c>
      <c r="B46" s="205">
        <f>COUNTIF('PROJECT DELIVERY TEAM'!$F$7:$F$24,'DATA SUMMARY'!A46)</f>
        <v>0</v>
      </c>
      <c r="C46" s="205">
        <f>COUNTIF('AUDIENCES &amp; PART... - BY TYPE'!$C$7:$C$97,'DATA SUMMARY'!A46)</f>
        <v>16</v>
      </c>
      <c r="E46" s="25" t="s">
        <v>130</v>
      </c>
      <c r="F46" s="24">
        <f>COUNTIF('PROJECT DELIVERY TEAM'!$P$7:$P$24,'DATA SUMMARY'!E46)</f>
        <v>0</v>
      </c>
      <c r="G46" s="24">
        <f>COUNTIF('AUDIENCES &amp; PART... - BY TYPE'!M$7:$M$97,'DATA SUMMARY'!E46)</f>
        <v>0</v>
      </c>
    </row>
    <row r="47" spans="1:7" x14ac:dyDescent="0.3">
      <c r="A47" s="206" t="s">
        <v>131</v>
      </c>
      <c r="B47" s="205">
        <f>COUNTIF('PROJECT DELIVERY TEAM'!$F$7:$F$24,'DATA SUMMARY'!A47)</f>
        <v>0</v>
      </c>
      <c r="C47" s="205">
        <f>COUNTIF('AUDIENCES &amp; PART... - BY TYPE'!$C$7:$C$97,'DATA SUMMARY'!A47)</f>
        <v>0</v>
      </c>
      <c r="E47" s="25" t="s">
        <v>132</v>
      </c>
      <c r="F47" s="24">
        <f>COUNTIF('PROJECT DELIVERY TEAM'!$P$7:$P$24,'DATA SUMMARY'!E47)</f>
        <v>0</v>
      </c>
      <c r="G47" s="24">
        <f>COUNTIF('AUDIENCES &amp; PART... - BY TYPE'!M$7:$M$97,'DATA SUMMARY'!E47)</f>
        <v>0</v>
      </c>
    </row>
    <row r="48" spans="1:7" x14ac:dyDescent="0.3">
      <c r="A48" s="206" t="s">
        <v>133</v>
      </c>
      <c r="B48" s="205">
        <f>COUNTIF('PROJECT DELIVERY TEAM'!$F$7:$F$24,'DATA SUMMARY'!A48)</f>
        <v>0</v>
      </c>
      <c r="C48" s="205">
        <f>COUNTIF('AUDIENCES &amp; PART... - BY TYPE'!$C$7:$C$97,'DATA SUMMARY'!A48)</f>
        <v>0</v>
      </c>
      <c r="E48" s="24" t="s">
        <v>133</v>
      </c>
      <c r="F48" s="24">
        <f>COUNTIF('PROJECT DELIVERY TEAM'!$P$7:$P$24,'DATA SUMMARY'!E48)</f>
        <v>0</v>
      </c>
      <c r="G48" s="24">
        <f>COUNTIF('AUDIENCES &amp; PART... - BY TYPE'!M$7:$M$97,'DATA SUMMARY'!E48)</f>
        <v>0</v>
      </c>
    </row>
    <row r="49" spans="1:7" x14ac:dyDescent="0.3">
      <c r="A49" s="232" t="s">
        <v>134</v>
      </c>
      <c r="B49" s="233"/>
      <c r="C49" s="233"/>
    </row>
    <row r="50" spans="1:7" x14ac:dyDescent="0.3">
      <c r="A50" s="24" t="s">
        <v>135</v>
      </c>
      <c r="B50" s="24">
        <f>COUNTIF('PROJECT DELIVERY TEAM'!$G$7:$G$24,A50)</f>
        <v>10</v>
      </c>
      <c r="C50" s="24">
        <f>COUNTIF('AUDIENCES &amp; PART... - BY TYPE'!$D$7:$D$97,'DATA SUMMARY'!A50)</f>
        <v>60</v>
      </c>
      <c r="E50" s="23"/>
      <c r="F50" s="204" t="s">
        <v>91</v>
      </c>
      <c r="G50" s="204" t="s">
        <v>93</v>
      </c>
    </row>
    <row r="51" spans="1:7" x14ac:dyDescent="0.3">
      <c r="A51" s="24" t="s">
        <v>136</v>
      </c>
      <c r="B51" s="24">
        <f>COUNTIF('PROJECT DELIVERY TEAM'!$G$7:$G$24,A51)</f>
        <v>6</v>
      </c>
      <c r="C51" s="24">
        <f>COUNTIF('AUDIENCES &amp; PART... - BY TYPE'!$D$7:$D$97,'DATA SUMMARY'!A51)</f>
        <v>25</v>
      </c>
      <c r="E51" s="28" t="s">
        <v>56</v>
      </c>
      <c r="F51" s="28"/>
      <c r="G51" s="28"/>
    </row>
    <row r="52" spans="1:7" x14ac:dyDescent="0.3">
      <c r="A52" s="24" t="s">
        <v>137</v>
      </c>
      <c r="B52" s="24">
        <f>COUNTIF('PROJECT DELIVERY TEAM'!$G$7:$G$24,A52)</f>
        <v>0</v>
      </c>
      <c r="C52" s="24">
        <f>COUNTIF('AUDIENCES &amp; PART... - BY TYPE'!$D$7:$D$97,'DATA SUMMARY'!A52)</f>
        <v>0</v>
      </c>
      <c r="E52" s="24" t="s">
        <v>61</v>
      </c>
      <c r="F52" s="24">
        <f>COUNTIF(Lists!U:U,TRUE)</f>
        <v>8</v>
      </c>
      <c r="G52" s="24">
        <f>COUNTIF(Lists!V:V,TRUE)</f>
        <v>32</v>
      </c>
    </row>
    <row r="53" spans="1:7" x14ac:dyDescent="0.3">
      <c r="A53" s="24" t="s">
        <v>138</v>
      </c>
      <c r="B53" s="24">
        <f>COUNTIF('PROJECT DELIVERY TEAM'!$G$7:$G$24,A53)</f>
        <v>0</v>
      </c>
      <c r="C53" s="24">
        <f>COUNTIF('AUDIENCES &amp; PART... - BY TYPE'!$D$7:$D$97,'DATA SUMMARY'!A53)</f>
        <v>0</v>
      </c>
      <c r="E53" s="24" t="s">
        <v>63</v>
      </c>
      <c r="F53" s="24">
        <f>COUNTA('PROJECT DELIVERY TEAM'!B7:B24)-F52</f>
        <v>8</v>
      </c>
      <c r="G53" s="24">
        <f>COUNTA('AUDIENCES &amp; PART... - BY TYPE'!$B$7:$B$97)-G52</f>
        <v>53</v>
      </c>
    </row>
    <row r="54" spans="1:7" x14ac:dyDescent="0.3">
      <c r="A54" s="24" t="s">
        <v>133</v>
      </c>
      <c r="B54" s="24">
        <f>COUNTIF('PROJECT DELIVERY TEAM'!$G$7:$G$24,A54)</f>
        <v>0</v>
      </c>
      <c r="C54" s="24">
        <f>COUNTIF('AUDIENCES &amp; PART... - BY TYPE'!$D$7:$D$97,'DATA SUMMARY'!A54)</f>
        <v>0</v>
      </c>
    </row>
    <row r="55" spans="1:7" x14ac:dyDescent="0.3">
      <c r="A55" s="229" t="s">
        <v>139</v>
      </c>
      <c r="B55" s="229"/>
      <c r="C55" s="229"/>
      <c r="E55" s="94"/>
      <c r="F55" s="204"/>
    </row>
    <row r="56" spans="1:7" x14ac:dyDescent="0.3">
      <c r="A56" s="24" t="s">
        <v>89</v>
      </c>
      <c r="B56" s="24">
        <f>COUNTIF('PROJECT DELIVERY TEAM'!$H$7:$H$24,'DATA SUMMARY'!A56)</f>
        <v>2</v>
      </c>
      <c r="C56" s="24">
        <f>COUNTIF('AUDIENCES &amp; PART... - BY TYPE'!$E$7:$E$97,'DATA SUMMARY'!A56)</f>
        <v>0</v>
      </c>
      <c r="E56" s="203"/>
      <c r="F56" s="203"/>
    </row>
    <row r="57" spans="1:7" x14ac:dyDescent="0.3">
      <c r="A57" s="24" t="s">
        <v>140</v>
      </c>
      <c r="B57" s="24">
        <f>COUNTIF('PROJECT DELIVERY TEAM'!$H$7:$H$24,'DATA SUMMARY'!A57)</f>
        <v>12</v>
      </c>
      <c r="C57" s="24">
        <f>COUNTIF('AUDIENCES &amp; PART... - BY TYPE'!$E$7:$E$97,'DATA SUMMARY'!A57)</f>
        <v>0</v>
      </c>
      <c r="E57" s="24" t="s">
        <v>141</v>
      </c>
      <c r="F57" s="83">
        <f>SUM('ONLINE ENGAGEMENT'!C10:C22)</f>
        <v>605</v>
      </c>
    </row>
    <row r="58" spans="1:7" x14ac:dyDescent="0.3">
      <c r="A58" s="24" t="s">
        <v>133</v>
      </c>
      <c r="B58" s="24">
        <f>COUNTIF('PROJECT DELIVERY TEAM'!$H$7:$H$24,'DATA SUMMARY'!A58)</f>
        <v>2</v>
      </c>
      <c r="C58" s="24">
        <f>COUNTIF('AUDIENCES &amp; PART... - BY TYPE'!$E$7:$E$97,'DATA SUMMARY'!A58)</f>
        <v>85</v>
      </c>
      <c r="E58" s="24" t="s">
        <v>142</v>
      </c>
      <c r="F58" s="83">
        <f>SUM('ONLINE ENGAGEMENT'!D10:D22)</f>
        <v>1598</v>
      </c>
    </row>
    <row r="59" spans="1:7" x14ac:dyDescent="0.3">
      <c r="A59" s="229" t="s">
        <v>143</v>
      </c>
      <c r="B59" s="229"/>
      <c r="C59" s="229"/>
      <c r="E59" s="25" t="s">
        <v>144</v>
      </c>
      <c r="F59" s="84">
        <f>(F58-F57)/F57</f>
        <v>1.6413223140495867</v>
      </c>
    </row>
    <row r="60" spans="1:7" x14ac:dyDescent="0.3">
      <c r="A60" s="24" t="s">
        <v>89</v>
      </c>
      <c r="B60" s="24">
        <f>COUNTIF('PROJECT DELIVERY TEAM'!$I$7:$I$24,'DATA SUMMARY'!A60)</f>
        <v>0</v>
      </c>
      <c r="C60" s="24">
        <f>COUNTIF('AUDIENCES &amp; PART... - BY TYPE'!$F$7:$F$97,'DATA SUMMARY'!A60)</f>
        <v>0</v>
      </c>
      <c r="E60" s="25" t="s">
        <v>145</v>
      </c>
      <c r="F60" s="83">
        <f>SUM('ONLINE ENGAGEMENT'!F10:F22)</f>
        <v>16323</v>
      </c>
    </row>
    <row r="61" spans="1:7" x14ac:dyDescent="0.3">
      <c r="A61" s="203" t="s">
        <v>146</v>
      </c>
      <c r="B61" s="203"/>
      <c r="C61" s="203"/>
      <c r="E61" s="24" t="s">
        <v>147</v>
      </c>
      <c r="F61" s="83">
        <f>SUM('ONLINE ENGAGEMENT'!G10:G22)</f>
        <v>1591</v>
      </c>
    </row>
    <row r="62" spans="1:7" x14ac:dyDescent="0.3">
      <c r="A62" s="24" t="s">
        <v>89</v>
      </c>
      <c r="B62" s="24">
        <f>COUNTIF('PROJECT DELIVERY TEAM'!$J$7:$J$24,'DATA SUMMARY'!A62)</f>
        <v>1</v>
      </c>
      <c r="C62" s="24">
        <f>COUNTIF('AUDIENCES &amp; PART... - BY TYPE'!$G$7:$G$97,'DATA SUMMARY'!A62)</f>
        <v>0</v>
      </c>
    </row>
    <row r="63" spans="1:7" x14ac:dyDescent="0.3">
      <c r="A63" s="203" t="s">
        <v>148</v>
      </c>
      <c r="B63" s="203"/>
      <c r="C63" s="203"/>
    </row>
    <row r="64" spans="1:7" x14ac:dyDescent="0.3">
      <c r="A64" s="24" t="s">
        <v>89</v>
      </c>
      <c r="B64" s="24">
        <f>COUNTIF('PROJECT DELIVERY TEAM'!$K$7:$K$24,'DATA SUMMARY'!A64)</f>
        <v>0</v>
      </c>
      <c r="C64" s="24">
        <f>COUNTIF('AUDIENCES &amp; PART... - BY TYPE'!$H$7:$H$97,'DATA SUMMARY'!A64)</f>
        <v>0</v>
      </c>
    </row>
    <row r="65" spans="1:3" x14ac:dyDescent="0.3">
      <c r="A65" s="203" t="s">
        <v>149</v>
      </c>
      <c r="B65" s="203"/>
      <c r="C65" s="203"/>
    </row>
    <row r="66" spans="1:3" x14ac:dyDescent="0.3">
      <c r="A66" s="24" t="s">
        <v>89</v>
      </c>
      <c r="B66" s="24">
        <f>COUNTIF('PROJECT DELIVERY TEAM'!$L$7:$L$24,'DATA SUMMARY'!A66)</f>
        <v>1</v>
      </c>
      <c r="C66" s="24">
        <f>COUNTIF('AUDIENCES &amp; PART... - BY TYPE'!$I$7:$I$97,'DATA SUMMARY'!A66)</f>
        <v>0</v>
      </c>
    </row>
    <row r="67" spans="1:3" x14ac:dyDescent="0.3">
      <c r="A67" s="203" t="s">
        <v>150</v>
      </c>
      <c r="B67" s="203"/>
      <c r="C67" s="203"/>
    </row>
    <row r="68" spans="1:3" x14ac:dyDescent="0.3">
      <c r="A68" s="24" t="s">
        <v>89</v>
      </c>
      <c r="B68" s="24">
        <f>COUNTIF('PROJECT DELIVERY TEAM'!$M$7:$M$24,'DATA SUMMARY'!A68)</f>
        <v>1</v>
      </c>
      <c r="C68" s="24">
        <f>COUNTIF('AUDIENCES &amp; PART... - BY TYPE'!$J$7:$J$97,'DATA SUMMARY'!A68)</f>
        <v>0</v>
      </c>
    </row>
    <row r="69" spans="1:3" x14ac:dyDescent="0.3">
      <c r="A69" s="203" t="s">
        <v>151</v>
      </c>
      <c r="B69" s="203"/>
      <c r="C69" s="203"/>
    </row>
    <row r="70" spans="1:3" x14ac:dyDescent="0.3">
      <c r="A70" s="24" t="s">
        <v>89</v>
      </c>
      <c r="B70" s="24">
        <f>COUNTIF('PROJECT DELIVERY TEAM'!$N$7:$N$24,'DATA SUMMARY'!A70)</f>
        <v>0</v>
      </c>
      <c r="C70" s="24">
        <f>COUNTIF('AUDIENCES &amp; PART... - BY TYPE'!$K$7:$K$97,'DATA SUMMARY'!A70)</f>
        <v>0</v>
      </c>
    </row>
    <row r="71" spans="1:3" x14ac:dyDescent="0.3">
      <c r="A71" s="203" t="s">
        <v>152</v>
      </c>
      <c r="B71" s="203"/>
      <c r="C71" s="203"/>
    </row>
    <row r="72" spans="1:3" x14ac:dyDescent="0.3">
      <c r="A72" s="24" t="s">
        <v>89</v>
      </c>
      <c r="B72" s="24">
        <f>COUNTIF('PROJECT DELIVERY TEAM'!$O$7:$O$24,'DATA SUMMARY'!A72)</f>
        <v>0</v>
      </c>
      <c r="C72" s="24">
        <f>COUNTIF('AUDIENCES &amp; PART... - BY TYPE'!$L$7:$L$97,'DATA SUMMARY'!A72)</f>
        <v>0</v>
      </c>
    </row>
    <row r="73" spans="1:3" x14ac:dyDescent="0.3">
      <c r="A73" s="45"/>
      <c r="B73" s="45"/>
      <c r="C73" s="45"/>
    </row>
    <row r="74" spans="1:3" ht="18.75" x14ac:dyDescent="0.3">
      <c r="A74" s="63" t="s">
        <v>33</v>
      </c>
      <c r="B74" s="45"/>
      <c r="C74" s="45"/>
    </row>
    <row r="75" spans="1:3" x14ac:dyDescent="0.3">
      <c r="A75" s="112"/>
      <c r="B75" s="107"/>
      <c r="C75" s="115"/>
    </row>
    <row r="76" spans="1:3" ht="18.75" x14ac:dyDescent="0.3">
      <c r="A76" s="113" t="s">
        <v>153</v>
      </c>
      <c r="B76" s="116">
        <f>'ONLINE ENGAGEMENT'!B4</f>
        <v>0</v>
      </c>
      <c r="C76" s="114"/>
    </row>
    <row r="77" spans="1:3" ht="18.75" x14ac:dyDescent="0.3">
      <c r="A77" s="113" t="s">
        <v>154</v>
      </c>
      <c r="B77" s="116">
        <f>'ONLINE ENGAGEMENT'!C4</f>
        <v>0</v>
      </c>
      <c r="C77" s="114"/>
    </row>
    <row r="79" spans="1:3" ht="24.95" customHeight="1" x14ac:dyDescent="0.3">
      <c r="A79" s="63" t="s">
        <v>43</v>
      </c>
    </row>
    <row r="80" spans="1:3" x14ac:dyDescent="0.3">
      <c r="A80" s="23"/>
      <c r="B80" s="204"/>
      <c r="C80" s="95"/>
    </row>
    <row r="81" spans="1:3" x14ac:dyDescent="0.3">
      <c r="A81" s="48" t="s">
        <v>56</v>
      </c>
      <c r="B81" s="49" t="s">
        <v>155</v>
      </c>
      <c r="C81" s="86" t="s">
        <v>156</v>
      </c>
    </row>
    <row r="82" spans="1:3" x14ac:dyDescent="0.3">
      <c r="A82" s="24" t="s">
        <v>61</v>
      </c>
      <c r="B82" s="51">
        <f>COUNTIFS(Lists!W:W,TRUE)</f>
        <v>4</v>
      </c>
      <c r="C82" s="51">
        <f>COUNTIFS(Lists!X:X,TRUE)</f>
        <v>0</v>
      </c>
    </row>
    <row r="83" spans="1:3" x14ac:dyDescent="0.3">
      <c r="A83" s="24" t="s">
        <v>63</v>
      </c>
      <c r="B83" s="51">
        <f>COUNTIFS(Lists!Y:Y,TRUE)</f>
        <v>1</v>
      </c>
      <c r="C83" s="51">
        <f>COUNTIFS(Lists!Z:Z,TRUE)</f>
        <v>0</v>
      </c>
    </row>
    <row r="84" spans="1:3" x14ac:dyDescent="0.3">
      <c r="A84" s="64" t="s">
        <v>157</v>
      </c>
      <c r="B84" s="64"/>
      <c r="C84" s="90"/>
    </row>
    <row r="85" spans="1:3" x14ac:dyDescent="0.3">
      <c r="A85" s="24" t="s">
        <v>158</v>
      </c>
      <c r="B85" s="51">
        <f>COUNTIF(Lists!AA:AA,TRUE)</f>
        <v>4</v>
      </c>
      <c r="C85" s="51">
        <f>COUNTIF(Lists!AF:AF,TRUE)</f>
        <v>0</v>
      </c>
    </row>
    <row r="86" spans="1:3" x14ac:dyDescent="0.3">
      <c r="A86" s="24" t="s">
        <v>159</v>
      </c>
      <c r="B86" s="51">
        <f>COUNTIF(Lists!AB:AB,TRUE)</f>
        <v>1</v>
      </c>
      <c r="C86" s="51">
        <f>COUNTIF(Lists!AG:AG,TRUE)</f>
        <v>0</v>
      </c>
    </row>
    <row r="87" spans="1:3" x14ac:dyDescent="0.3">
      <c r="A87" s="24" t="s">
        <v>160</v>
      </c>
      <c r="B87" s="51">
        <f>COUNTIF(Lists!AC:AC,TRUE)</f>
        <v>0</v>
      </c>
      <c r="C87" s="51">
        <f>COUNTIF(Lists!AH:AH,TRUE)</f>
        <v>0</v>
      </c>
    </row>
    <row r="88" spans="1:3" x14ac:dyDescent="0.3">
      <c r="A88" s="24" t="s">
        <v>161</v>
      </c>
      <c r="B88" s="51">
        <f>COUNTIF(Lists!AD:AD,TRUE)</f>
        <v>0</v>
      </c>
      <c r="C88" s="51">
        <f>COUNTIF(Lists!AI:AI,TRUE)</f>
        <v>0</v>
      </c>
    </row>
    <row r="89" spans="1:3" x14ac:dyDescent="0.3">
      <c r="A89" s="24" t="s">
        <v>162</v>
      </c>
      <c r="B89" s="51">
        <f>COUNTIF(Lists!AE:AE,TRUE)</f>
        <v>0</v>
      </c>
      <c r="C89" s="51">
        <f>COUNTIF(Lists!AJ:AJ,TRUE)</f>
        <v>0</v>
      </c>
    </row>
    <row r="90" spans="1:3" x14ac:dyDescent="0.3">
      <c r="A90" s="64" t="s">
        <v>163</v>
      </c>
      <c r="B90" s="64"/>
      <c r="C90" s="90"/>
    </row>
    <row r="91" spans="1:3" x14ac:dyDescent="0.3">
      <c r="A91" s="24" t="s">
        <v>164</v>
      </c>
      <c r="B91" s="51">
        <f>COUNTIF(Lists!AK:AK,TRUE)</f>
        <v>0</v>
      </c>
      <c r="C91" s="51">
        <f>COUNTIF(Lists!AR:AR,TRUE)</f>
        <v>0</v>
      </c>
    </row>
    <row r="92" spans="1:3" x14ac:dyDescent="0.3">
      <c r="A92" s="24" t="s">
        <v>165</v>
      </c>
      <c r="B92" s="51">
        <f>COUNTIF(Lists!AL:AL,TRUE)</f>
        <v>0</v>
      </c>
      <c r="C92" s="51">
        <f>COUNTIF(Lists!AS:AS,TRUE)</f>
        <v>0</v>
      </c>
    </row>
    <row r="93" spans="1:3" x14ac:dyDescent="0.3">
      <c r="A93" s="24" t="s">
        <v>166</v>
      </c>
      <c r="B93" s="51">
        <f>COUNTIF(Lists!AM:AM,TRUE)</f>
        <v>0</v>
      </c>
      <c r="C93" s="51">
        <f>COUNTIF(Lists!AT:AT,TRUE)</f>
        <v>0</v>
      </c>
    </row>
    <row r="94" spans="1:3" x14ac:dyDescent="0.3">
      <c r="A94" s="24" t="s">
        <v>167</v>
      </c>
      <c r="B94" s="51">
        <f>COUNTIF(Lists!AN:AN,TRUE)</f>
        <v>0</v>
      </c>
      <c r="C94" s="51">
        <f>COUNTIF(Lists!AU:AU,TRUE)</f>
        <v>0</v>
      </c>
    </row>
    <row r="95" spans="1:3" x14ac:dyDescent="0.3">
      <c r="A95" s="24" t="s">
        <v>168</v>
      </c>
      <c r="B95" s="51">
        <f>COUNTIF(Lists!AO:AO,TRUE)</f>
        <v>2</v>
      </c>
      <c r="C95" s="51">
        <f>COUNTIF(Lists!AV:AV,TRUE)</f>
        <v>0</v>
      </c>
    </row>
    <row r="96" spans="1:3" x14ac:dyDescent="0.3">
      <c r="A96" s="24" t="s">
        <v>169</v>
      </c>
      <c r="B96" s="51">
        <f>COUNTIF(Lists!AP:AP,TRUE)</f>
        <v>0</v>
      </c>
      <c r="C96" s="51">
        <f>COUNTIF(Lists!AW:AW,TRUE)</f>
        <v>0</v>
      </c>
    </row>
    <row r="97" spans="1:3" x14ac:dyDescent="0.3">
      <c r="A97" s="24" t="s">
        <v>138</v>
      </c>
      <c r="B97" s="51">
        <f>COUNTIF(Lists!AQ:AQ,TRUE)</f>
        <v>3</v>
      </c>
      <c r="C97" s="51">
        <f>COUNTIF(Lists!AX:AX,TRUE)</f>
        <v>0</v>
      </c>
    </row>
  </sheetData>
  <mergeCells count="11">
    <mergeCell ref="A1:G1"/>
    <mergeCell ref="B3:H3"/>
    <mergeCell ref="B4:H4"/>
    <mergeCell ref="A59:C59"/>
    <mergeCell ref="E7:F7"/>
    <mergeCell ref="E29:G29"/>
    <mergeCell ref="A29:C29"/>
    <mergeCell ref="A49:C49"/>
    <mergeCell ref="B17:C17"/>
    <mergeCell ref="F17:H17"/>
    <mergeCell ref="A55:C55"/>
  </mergeCells>
  <phoneticPr fontId="20" type="noConversion"/>
  <pageMargins left="0.7" right="0.7" top="0.75" bottom="0.75" header="0.3" footer="0.3"/>
  <pageSetup paperSize="9" orientation="portrait" horizontalDpi="360" verticalDpi="360" r:id="rId1"/>
  <ignoredErrors>
    <ignoredError sqref="H13 H9" formulaRange="1"/>
  </ignoredErrors>
  <extLst>
    <ext xmlns:mx="http://schemas.microsoft.com/office/mac/excel/2008/main" uri="http://schemas.microsoft.com/office/mac/excel/2008/main">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ublished="0"/>
  <dimension ref="A1:J608"/>
  <sheetViews>
    <sheetView topLeftCell="A17" zoomScale="90" zoomScaleNormal="90" zoomScalePageLayoutView="90" workbookViewId="0">
      <selection activeCell="J40" sqref="J40"/>
    </sheetView>
  </sheetViews>
  <sheetFormatPr defaultColWidth="8.85546875" defaultRowHeight="16.5" x14ac:dyDescent="0.3"/>
  <cols>
    <col min="1" max="1" width="35.7109375" style="124" customWidth="1"/>
    <col min="2" max="2" width="17.28515625" style="124" customWidth="1"/>
    <col min="3" max="7" width="23.7109375" style="124" customWidth="1"/>
    <col min="8" max="8" width="5.28515625" style="124" customWidth="1"/>
    <col min="9" max="9" width="28.140625" style="124" customWidth="1"/>
    <col min="10" max="10" width="22" style="124" customWidth="1"/>
    <col min="11" max="16384" width="8.85546875" style="124"/>
  </cols>
  <sheetData>
    <row r="1" spans="1:10" s="121" customFormat="1" ht="24.95" customHeight="1" x14ac:dyDescent="0.25">
      <c r="A1" s="237" t="s">
        <v>170</v>
      </c>
      <c r="B1" s="237"/>
      <c r="C1" s="237"/>
      <c r="D1" s="237"/>
      <c r="E1" s="237"/>
      <c r="F1" s="237"/>
      <c r="G1" s="237"/>
    </row>
    <row r="3" spans="1:10" ht="115.5" x14ac:dyDescent="0.3">
      <c r="A3" s="122" t="s">
        <v>171</v>
      </c>
      <c r="B3" s="123" t="s">
        <v>172</v>
      </c>
      <c r="C3" s="171" t="s">
        <v>173</v>
      </c>
      <c r="D3" s="123" t="s">
        <v>174</v>
      </c>
      <c r="E3" s="123" t="s">
        <v>175</v>
      </c>
      <c r="F3" s="123" t="s">
        <v>176</v>
      </c>
      <c r="G3" s="170" t="s">
        <v>177</v>
      </c>
    </row>
    <row r="4" spans="1:10" x14ac:dyDescent="0.3">
      <c r="A4" s="165"/>
      <c r="B4" s="166"/>
      <c r="C4" s="166" t="s">
        <v>57</v>
      </c>
      <c r="D4" s="166" t="s">
        <v>57</v>
      </c>
      <c r="E4" s="166" t="s">
        <v>57</v>
      </c>
      <c r="F4" s="166" t="s">
        <v>57</v>
      </c>
      <c r="G4" s="166" t="s">
        <v>57</v>
      </c>
      <c r="I4" s="127" t="s">
        <v>178</v>
      </c>
      <c r="J4" s="125" t="s">
        <v>179</v>
      </c>
    </row>
    <row r="5" spans="1:10" x14ac:dyDescent="0.3">
      <c r="A5" s="167" t="s">
        <v>180</v>
      </c>
      <c r="B5" s="168"/>
      <c r="C5" s="168"/>
      <c r="D5" s="168"/>
      <c r="E5" s="168"/>
      <c r="F5" s="168"/>
      <c r="G5" s="169"/>
      <c r="I5" s="120" t="s">
        <v>181</v>
      </c>
      <c r="J5" s="117">
        <v>0</v>
      </c>
    </row>
    <row r="6" spans="1:10" s="130" customFormat="1" x14ac:dyDescent="0.3">
      <c r="A6" s="163" t="s">
        <v>182</v>
      </c>
      <c r="B6" s="163" t="s">
        <v>183</v>
      </c>
      <c r="C6" s="164">
        <v>1</v>
      </c>
      <c r="D6" s="164">
        <v>3</v>
      </c>
      <c r="E6" s="164">
        <v>5</v>
      </c>
      <c r="F6" s="164">
        <v>1</v>
      </c>
      <c r="G6" s="164">
        <v>5</v>
      </c>
      <c r="I6" s="172"/>
      <c r="J6" s="173"/>
    </row>
    <row r="7" spans="1:10" s="77" customFormat="1" x14ac:dyDescent="0.3">
      <c r="A7" s="129" t="s">
        <v>184</v>
      </c>
      <c r="B7" s="117" t="s">
        <v>185</v>
      </c>
      <c r="C7" s="70"/>
      <c r="D7" s="70"/>
      <c r="E7" s="70"/>
      <c r="F7" s="70">
        <v>1</v>
      </c>
      <c r="G7" s="70">
        <v>1</v>
      </c>
      <c r="I7" s="174"/>
      <c r="J7" s="174"/>
    </row>
    <row r="8" spans="1:10" s="77" customFormat="1" ht="33" x14ac:dyDescent="0.3">
      <c r="A8" s="129" t="s">
        <v>186</v>
      </c>
      <c r="B8" s="117" t="s">
        <v>187</v>
      </c>
      <c r="C8" s="70"/>
      <c r="D8" s="70"/>
      <c r="E8" s="70"/>
      <c r="F8" s="70">
        <v>1</v>
      </c>
      <c r="G8" s="70">
        <v>1</v>
      </c>
      <c r="I8" s="174"/>
      <c r="J8" s="174"/>
    </row>
    <row r="9" spans="1:10" s="77" customFormat="1" x14ac:dyDescent="0.3">
      <c r="A9" s="129" t="s">
        <v>188</v>
      </c>
      <c r="B9" s="117" t="s">
        <v>187</v>
      </c>
      <c r="C9" s="70"/>
      <c r="D9" s="70"/>
      <c r="E9" s="70"/>
      <c r="F9" s="70">
        <v>1</v>
      </c>
      <c r="G9" s="70">
        <v>1</v>
      </c>
      <c r="I9" s="175"/>
      <c r="J9" s="174"/>
    </row>
    <row r="10" spans="1:10" s="77" customFormat="1" x14ac:dyDescent="0.3">
      <c r="A10" s="129" t="s">
        <v>189</v>
      </c>
      <c r="B10" s="117" t="s">
        <v>190</v>
      </c>
      <c r="C10" s="70"/>
      <c r="D10" s="70"/>
      <c r="E10" s="70"/>
      <c r="F10" s="70">
        <v>1</v>
      </c>
      <c r="G10" s="70">
        <v>1</v>
      </c>
      <c r="I10" s="176"/>
      <c r="J10" s="172"/>
    </row>
    <row r="11" spans="1:10" s="77" customFormat="1" ht="33" x14ac:dyDescent="0.3">
      <c r="A11" s="129" t="s">
        <v>191</v>
      </c>
      <c r="B11" s="117" t="s">
        <v>192</v>
      </c>
      <c r="C11" s="70"/>
      <c r="D11" s="70"/>
      <c r="E11" s="70"/>
      <c r="F11" s="70">
        <v>21</v>
      </c>
      <c r="G11" s="70">
        <v>21</v>
      </c>
      <c r="I11" s="172"/>
      <c r="J11" s="172"/>
    </row>
    <row r="12" spans="1:10" s="77" customFormat="1" x14ac:dyDescent="0.3">
      <c r="A12" s="129"/>
      <c r="B12" s="117" t="s">
        <v>193</v>
      </c>
      <c r="C12" s="70"/>
      <c r="D12" s="70"/>
      <c r="E12" s="70"/>
      <c r="F12" s="70"/>
      <c r="G12" s="70"/>
      <c r="I12" s="172"/>
      <c r="J12" s="172"/>
    </row>
    <row r="13" spans="1:10" s="77" customFormat="1" x14ac:dyDescent="0.3">
      <c r="A13" s="129"/>
      <c r="B13" s="117" t="s">
        <v>194</v>
      </c>
      <c r="C13" s="70"/>
      <c r="D13" s="70"/>
      <c r="E13" s="70"/>
      <c r="F13" s="70"/>
      <c r="G13" s="70"/>
    </row>
    <row r="14" spans="1:10" s="77" customFormat="1" x14ac:dyDescent="0.3">
      <c r="A14" s="129"/>
      <c r="B14" s="117" t="s">
        <v>195</v>
      </c>
      <c r="C14" s="70"/>
      <c r="D14" s="70"/>
      <c r="E14" s="70"/>
      <c r="F14" s="70"/>
      <c r="G14" s="70"/>
    </row>
    <row r="15" spans="1:10" s="77" customFormat="1" x14ac:dyDescent="0.3">
      <c r="A15" s="129"/>
      <c r="B15" s="117" t="s">
        <v>196</v>
      </c>
      <c r="C15" s="70"/>
      <c r="D15" s="70"/>
      <c r="E15" s="70"/>
      <c r="F15" s="70"/>
      <c r="G15" s="70"/>
    </row>
    <row r="16" spans="1:10" s="77" customFormat="1" x14ac:dyDescent="0.3">
      <c r="A16" s="129"/>
      <c r="B16" s="117" t="s">
        <v>197</v>
      </c>
      <c r="C16" s="70"/>
      <c r="D16" s="70"/>
      <c r="E16" s="70"/>
      <c r="F16" s="70"/>
      <c r="G16" s="70"/>
    </row>
    <row r="17" spans="1:7" s="77" customFormat="1" x14ac:dyDescent="0.3">
      <c r="A17" s="192"/>
      <c r="B17" s="193" t="s">
        <v>198</v>
      </c>
      <c r="C17" s="195"/>
      <c r="D17" s="195"/>
      <c r="E17" s="195"/>
      <c r="F17" s="195"/>
      <c r="G17" s="207"/>
    </row>
    <row r="18" spans="1:7" s="77" customFormat="1" x14ac:dyDescent="0.3">
      <c r="A18" s="192"/>
      <c r="B18" s="193" t="s">
        <v>199</v>
      </c>
      <c r="C18" s="195"/>
      <c r="D18" s="195"/>
      <c r="E18" s="195"/>
      <c r="F18" s="195"/>
      <c r="G18" s="207"/>
    </row>
    <row r="19" spans="1:7" s="77" customFormat="1" x14ac:dyDescent="0.3">
      <c r="A19" s="192"/>
      <c r="B19" s="193" t="s">
        <v>200</v>
      </c>
      <c r="C19" s="195"/>
      <c r="D19" s="195"/>
      <c r="E19" s="195"/>
      <c r="F19" s="195"/>
      <c r="G19" s="207"/>
    </row>
    <row r="20" spans="1:7" s="77" customFormat="1" x14ac:dyDescent="0.3">
      <c r="A20" s="192"/>
      <c r="B20" s="193" t="s">
        <v>201</v>
      </c>
      <c r="C20" s="195"/>
      <c r="D20" s="195"/>
      <c r="E20" s="195"/>
      <c r="F20" s="195"/>
      <c r="G20" s="207"/>
    </row>
    <row r="21" spans="1:7" s="77" customFormat="1" x14ac:dyDescent="0.3">
      <c r="A21" s="192"/>
      <c r="B21" s="193" t="s">
        <v>202</v>
      </c>
      <c r="C21" s="195"/>
      <c r="D21" s="195"/>
      <c r="E21" s="195"/>
      <c r="F21" s="195"/>
      <c r="G21" s="207"/>
    </row>
    <row r="22" spans="1:7" s="77" customFormat="1" x14ac:dyDescent="0.3">
      <c r="A22" s="192"/>
      <c r="B22" s="193" t="s">
        <v>203</v>
      </c>
      <c r="C22" s="195"/>
      <c r="D22" s="195"/>
      <c r="E22" s="195"/>
      <c r="F22" s="195"/>
      <c r="G22" s="207"/>
    </row>
    <row r="23" spans="1:7" s="77" customFormat="1" x14ac:dyDescent="0.3">
      <c r="A23" s="192"/>
      <c r="B23" s="193" t="s">
        <v>204</v>
      </c>
      <c r="C23" s="195"/>
      <c r="D23" s="195"/>
      <c r="E23" s="195"/>
      <c r="F23" s="195"/>
      <c r="G23" s="207"/>
    </row>
    <row r="24" spans="1:7" s="77" customFormat="1" x14ac:dyDescent="0.3">
      <c r="A24" s="192"/>
      <c r="B24" s="193" t="s">
        <v>205</v>
      </c>
      <c r="C24" s="195"/>
      <c r="D24" s="195"/>
      <c r="E24" s="195"/>
      <c r="F24" s="195"/>
      <c r="G24" s="207"/>
    </row>
    <row r="25" spans="1:7" s="77" customFormat="1" x14ac:dyDescent="0.3">
      <c r="A25" s="192"/>
      <c r="B25" s="193" t="s">
        <v>206</v>
      </c>
      <c r="C25" s="195"/>
      <c r="D25" s="195"/>
      <c r="E25" s="195"/>
      <c r="F25" s="195"/>
      <c r="G25" s="207"/>
    </row>
    <row r="26" spans="1:7" s="77" customFormat="1" x14ac:dyDescent="0.3">
      <c r="A26" s="192"/>
      <c r="B26" s="193" t="s">
        <v>207</v>
      </c>
      <c r="C26" s="195"/>
      <c r="D26" s="195"/>
      <c r="E26" s="195"/>
      <c r="F26" s="195"/>
      <c r="G26" s="207"/>
    </row>
    <row r="27" spans="1:7" s="77" customFormat="1" x14ac:dyDescent="0.3">
      <c r="A27" s="192"/>
      <c r="B27" s="193" t="s">
        <v>208</v>
      </c>
      <c r="C27" s="195"/>
      <c r="D27" s="195"/>
      <c r="E27" s="195"/>
      <c r="F27" s="195"/>
      <c r="G27" s="207"/>
    </row>
    <row r="28" spans="1:7" s="77" customFormat="1" x14ac:dyDescent="0.3">
      <c r="A28" s="192"/>
      <c r="B28" s="193" t="s">
        <v>209</v>
      </c>
      <c r="C28" s="195"/>
      <c r="D28" s="195"/>
      <c r="E28" s="195"/>
      <c r="F28" s="195"/>
      <c r="G28" s="207"/>
    </row>
    <row r="29" spans="1:7" s="77" customFormat="1" x14ac:dyDescent="0.3">
      <c r="A29" s="192"/>
      <c r="B29" s="193" t="s">
        <v>210</v>
      </c>
      <c r="C29" s="195"/>
      <c r="D29" s="195"/>
      <c r="E29" s="195"/>
      <c r="F29" s="195"/>
      <c r="G29" s="207"/>
    </row>
    <row r="30" spans="1:7" s="77" customFormat="1" x14ac:dyDescent="0.3">
      <c r="A30" s="192"/>
      <c r="B30" s="193" t="s">
        <v>211</v>
      </c>
      <c r="C30" s="195"/>
      <c r="D30" s="195"/>
      <c r="E30" s="195"/>
      <c r="F30" s="195"/>
      <c r="G30" s="207"/>
    </row>
    <row r="31" spans="1:7" s="77" customFormat="1" x14ac:dyDescent="0.3">
      <c r="A31" s="192"/>
      <c r="B31" s="193" t="s">
        <v>212</v>
      </c>
      <c r="C31" s="195"/>
      <c r="D31" s="195"/>
      <c r="E31" s="195"/>
      <c r="F31" s="195"/>
      <c r="G31" s="207"/>
    </row>
    <row r="32" spans="1:7" s="77" customFormat="1" x14ac:dyDescent="0.3">
      <c r="A32" s="192" t="s">
        <v>368</v>
      </c>
      <c r="B32" s="193" t="s">
        <v>187</v>
      </c>
      <c r="C32" s="195"/>
      <c r="D32" s="195"/>
      <c r="E32" s="195"/>
      <c r="F32" s="195">
        <v>1</v>
      </c>
      <c r="G32" s="207">
        <v>1</v>
      </c>
    </row>
    <row r="33" spans="1:7" s="77" customFormat="1" x14ac:dyDescent="0.3">
      <c r="A33" s="192" t="s">
        <v>369</v>
      </c>
      <c r="B33" s="193" t="s">
        <v>370</v>
      </c>
      <c r="C33" s="195"/>
      <c r="D33" s="195"/>
      <c r="E33" s="195"/>
      <c r="F33" s="195">
        <v>1</v>
      </c>
      <c r="G33" s="207">
        <v>1</v>
      </c>
    </row>
    <row r="34" spans="1:7" s="77" customFormat="1" x14ac:dyDescent="0.3">
      <c r="A34" s="192" t="s">
        <v>382</v>
      </c>
      <c r="B34" s="193" t="s">
        <v>374</v>
      </c>
      <c r="C34" s="195"/>
      <c r="D34" s="195"/>
      <c r="E34" s="195"/>
      <c r="F34" s="195">
        <v>1</v>
      </c>
      <c r="G34" s="207">
        <v>1</v>
      </c>
    </row>
    <row r="35" spans="1:7" s="77" customFormat="1" x14ac:dyDescent="0.3">
      <c r="A35" s="192"/>
      <c r="B35" s="193" t="s">
        <v>375</v>
      </c>
      <c r="C35" s="195"/>
      <c r="D35" s="195"/>
      <c r="E35" s="195"/>
      <c r="F35" s="195">
        <v>1</v>
      </c>
      <c r="G35" s="207">
        <v>1</v>
      </c>
    </row>
    <row r="36" spans="1:7" s="77" customFormat="1" x14ac:dyDescent="0.3">
      <c r="A36" s="192"/>
      <c r="B36" s="193" t="s">
        <v>251</v>
      </c>
      <c r="C36" s="195"/>
      <c r="D36" s="195"/>
      <c r="E36" s="195"/>
      <c r="F36" s="195">
        <v>1</v>
      </c>
      <c r="G36" s="207">
        <v>1</v>
      </c>
    </row>
    <row r="37" spans="1:7" s="77" customFormat="1" x14ac:dyDescent="0.3">
      <c r="A37" s="192"/>
      <c r="B37" s="193" t="s">
        <v>376</v>
      </c>
      <c r="C37" s="195"/>
      <c r="D37" s="195"/>
      <c r="E37" s="195"/>
      <c r="F37" s="195">
        <v>1</v>
      </c>
      <c r="G37" s="207">
        <v>1</v>
      </c>
    </row>
    <row r="38" spans="1:7" s="77" customFormat="1" x14ac:dyDescent="0.3">
      <c r="A38" s="192"/>
      <c r="B38" s="193" t="s">
        <v>377</v>
      </c>
      <c r="C38" s="195"/>
      <c r="D38" s="195"/>
      <c r="E38" s="195"/>
      <c r="F38" s="195">
        <v>1</v>
      </c>
      <c r="G38" s="207">
        <v>1</v>
      </c>
    </row>
    <row r="39" spans="1:7" s="77" customFormat="1" x14ac:dyDescent="0.3">
      <c r="A39" s="192"/>
      <c r="B39" s="193" t="s">
        <v>378</v>
      </c>
      <c r="C39" s="195"/>
      <c r="D39" s="195"/>
      <c r="E39" s="195"/>
      <c r="F39" s="195">
        <v>1</v>
      </c>
      <c r="G39" s="207">
        <v>1</v>
      </c>
    </row>
    <row r="40" spans="1:7" s="77" customFormat="1" x14ac:dyDescent="0.3">
      <c r="A40" s="192"/>
      <c r="B40" s="193" t="s">
        <v>379</v>
      </c>
      <c r="C40" s="195"/>
      <c r="D40" s="195"/>
      <c r="E40" s="195"/>
      <c r="F40" s="195">
        <v>1</v>
      </c>
      <c r="G40" s="207">
        <v>1</v>
      </c>
    </row>
    <row r="41" spans="1:7" s="77" customFormat="1" x14ac:dyDescent="0.3">
      <c r="A41" s="192"/>
      <c r="B41" s="193" t="s">
        <v>380</v>
      </c>
      <c r="C41" s="195"/>
      <c r="D41" s="195"/>
      <c r="E41" s="195"/>
      <c r="F41" s="195">
        <v>1</v>
      </c>
      <c r="G41" s="207">
        <v>1</v>
      </c>
    </row>
    <row r="42" spans="1:7" s="77" customFormat="1" x14ac:dyDescent="0.3">
      <c r="A42" s="192"/>
      <c r="B42" s="193" t="s">
        <v>381</v>
      </c>
      <c r="C42" s="195"/>
      <c r="D42" s="195"/>
      <c r="E42" s="195"/>
      <c r="F42" s="195">
        <v>1</v>
      </c>
      <c r="G42" s="207">
        <v>1</v>
      </c>
    </row>
    <row r="43" spans="1:7" s="77" customFormat="1" x14ac:dyDescent="0.3">
      <c r="A43" s="192"/>
      <c r="B43" s="193" t="s">
        <v>383</v>
      </c>
      <c r="C43" s="195"/>
      <c r="D43" s="195"/>
      <c r="E43" s="195"/>
      <c r="F43" s="195">
        <v>1</v>
      </c>
      <c r="G43" s="207">
        <v>1</v>
      </c>
    </row>
    <row r="44" spans="1:7" s="77" customFormat="1" x14ac:dyDescent="0.3">
      <c r="A44" s="192"/>
      <c r="B44" s="193" t="s">
        <v>386</v>
      </c>
      <c r="C44" s="195"/>
      <c r="D44" s="195"/>
      <c r="E44" s="195"/>
      <c r="F44" s="195">
        <v>1</v>
      </c>
      <c r="G44" s="207">
        <v>1</v>
      </c>
    </row>
    <row r="45" spans="1:7" s="77" customFormat="1" x14ac:dyDescent="0.3">
      <c r="A45" s="192" t="s">
        <v>394</v>
      </c>
      <c r="B45" s="193" t="s">
        <v>187</v>
      </c>
      <c r="C45" s="195">
        <v>6</v>
      </c>
      <c r="D45" s="195"/>
      <c r="E45" s="195"/>
      <c r="F45" s="195"/>
      <c r="G45" s="207">
        <v>6</v>
      </c>
    </row>
    <row r="46" spans="1:7" s="77" customFormat="1" x14ac:dyDescent="0.3">
      <c r="A46" s="192" t="s">
        <v>395</v>
      </c>
      <c r="B46" s="193" t="s">
        <v>187</v>
      </c>
      <c r="C46" s="195"/>
      <c r="D46" s="195"/>
      <c r="E46" s="195">
        <v>10</v>
      </c>
      <c r="F46" s="195"/>
      <c r="G46" s="207">
        <v>10</v>
      </c>
    </row>
    <row r="47" spans="1:7" s="77" customFormat="1" x14ac:dyDescent="0.3">
      <c r="A47" s="192" t="s">
        <v>396</v>
      </c>
      <c r="B47" s="193"/>
      <c r="C47" s="195"/>
      <c r="D47" s="195"/>
      <c r="E47" s="195"/>
      <c r="F47" s="195">
        <v>1</v>
      </c>
      <c r="G47" s="207">
        <v>1</v>
      </c>
    </row>
    <row r="48" spans="1:7" s="77" customFormat="1" x14ac:dyDescent="0.3">
      <c r="A48" s="71" t="s">
        <v>213</v>
      </c>
      <c r="B48" s="75"/>
      <c r="C48" s="118"/>
      <c r="D48" s="118"/>
      <c r="E48" s="118"/>
      <c r="F48" s="118"/>
      <c r="G48" s="119"/>
    </row>
    <row r="49" spans="4:7" x14ac:dyDescent="0.3">
      <c r="E49" s="126"/>
      <c r="F49" s="126"/>
      <c r="G49" s="126"/>
    </row>
    <row r="50" spans="4:7" x14ac:dyDescent="0.3">
      <c r="E50" s="126"/>
      <c r="F50" s="126"/>
      <c r="G50" s="126"/>
    </row>
    <row r="51" spans="4:7" x14ac:dyDescent="0.3">
      <c r="E51" s="126"/>
      <c r="F51" s="126"/>
      <c r="G51" s="126"/>
    </row>
    <row r="52" spans="4:7" x14ac:dyDescent="0.3">
      <c r="D52" s="128"/>
      <c r="E52" s="126"/>
      <c r="F52" s="126"/>
      <c r="G52" s="126"/>
    </row>
    <row r="53" spans="4:7" x14ac:dyDescent="0.3">
      <c r="D53" s="128"/>
      <c r="E53" s="126"/>
      <c r="F53" s="126"/>
      <c r="G53" s="126"/>
    </row>
    <row r="54" spans="4:7" x14ac:dyDescent="0.3">
      <c r="E54" s="126"/>
      <c r="F54" s="126"/>
      <c r="G54" s="126"/>
    </row>
    <row r="55" spans="4:7" x14ac:dyDescent="0.3">
      <c r="E55" s="126"/>
      <c r="F55" s="126"/>
      <c r="G55" s="126"/>
    </row>
    <row r="56" spans="4:7" x14ac:dyDescent="0.3">
      <c r="E56" s="126"/>
      <c r="F56" s="126"/>
      <c r="G56" s="126"/>
    </row>
    <row r="57" spans="4:7" x14ac:dyDescent="0.3">
      <c r="E57" s="126"/>
      <c r="F57" s="126"/>
      <c r="G57" s="126"/>
    </row>
    <row r="58" spans="4:7" x14ac:dyDescent="0.3">
      <c r="E58" s="126"/>
      <c r="F58" s="126"/>
      <c r="G58" s="126"/>
    </row>
    <row r="59" spans="4:7" x14ac:dyDescent="0.3">
      <c r="E59" s="126"/>
      <c r="F59" s="126"/>
      <c r="G59" s="126"/>
    </row>
    <row r="60" spans="4:7" x14ac:dyDescent="0.3">
      <c r="E60" s="126"/>
      <c r="F60" s="126"/>
      <c r="G60" s="126"/>
    </row>
    <row r="61" spans="4:7" x14ac:dyDescent="0.3">
      <c r="E61" s="126"/>
      <c r="F61" s="126"/>
      <c r="G61" s="126"/>
    </row>
    <row r="62" spans="4:7" x14ac:dyDescent="0.3">
      <c r="E62" s="126"/>
      <c r="F62" s="126"/>
      <c r="G62" s="126"/>
    </row>
    <row r="63" spans="4:7" x14ac:dyDescent="0.3">
      <c r="E63" s="126"/>
      <c r="F63" s="126"/>
      <c r="G63" s="126"/>
    </row>
    <row r="64" spans="4:7" x14ac:dyDescent="0.3">
      <c r="E64" s="126"/>
      <c r="F64" s="126"/>
      <c r="G64" s="126"/>
    </row>
    <row r="65" spans="5:7" x14ac:dyDescent="0.3">
      <c r="E65" s="126"/>
      <c r="F65" s="126"/>
      <c r="G65" s="126"/>
    </row>
    <row r="66" spans="5:7" x14ac:dyDescent="0.3">
      <c r="E66" s="126"/>
      <c r="F66" s="126"/>
      <c r="G66" s="126"/>
    </row>
    <row r="67" spans="5:7" x14ac:dyDescent="0.3">
      <c r="E67" s="126"/>
      <c r="F67" s="126"/>
      <c r="G67" s="126"/>
    </row>
    <row r="68" spans="5:7" x14ac:dyDescent="0.3">
      <c r="E68" s="126"/>
      <c r="F68" s="126"/>
      <c r="G68" s="126"/>
    </row>
    <row r="69" spans="5:7" x14ac:dyDescent="0.3">
      <c r="E69" s="126"/>
      <c r="F69" s="126"/>
      <c r="G69" s="126"/>
    </row>
    <row r="70" spans="5:7" x14ac:dyDescent="0.3">
      <c r="E70" s="126"/>
      <c r="F70" s="126"/>
      <c r="G70" s="126"/>
    </row>
    <row r="71" spans="5:7" x14ac:dyDescent="0.3">
      <c r="E71" s="126"/>
      <c r="F71" s="126"/>
      <c r="G71" s="126"/>
    </row>
    <row r="72" spans="5:7" x14ac:dyDescent="0.3">
      <c r="E72" s="126"/>
      <c r="F72" s="126"/>
      <c r="G72" s="126"/>
    </row>
    <row r="73" spans="5:7" x14ac:dyDescent="0.3">
      <c r="E73" s="126"/>
      <c r="F73" s="126"/>
      <c r="G73" s="126"/>
    </row>
    <row r="74" spans="5:7" x14ac:dyDescent="0.3">
      <c r="E74" s="126"/>
      <c r="F74" s="126"/>
      <c r="G74" s="126"/>
    </row>
    <row r="75" spans="5:7" x14ac:dyDescent="0.3">
      <c r="E75" s="126"/>
      <c r="F75" s="126"/>
      <c r="G75" s="126"/>
    </row>
    <row r="76" spans="5:7" x14ac:dyDescent="0.3">
      <c r="E76" s="126"/>
      <c r="F76" s="126"/>
      <c r="G76" s="126"/>
    </row>
    <row r="77" spans="5:7" x14ac:dyDescent="0.3">
      <c r="E77" s="126"/>
      <c r="F77" s="126"/>
      <c r="G77" s="126"/>
    </row>
    <row r="78" spans="5:7" x14ac:dyDescent="0.3">
      <c r="E78" s="126"/>
      <c r="F78" s="126"/>
      <c r="G78" s="126"/>
    </row>
    <row r="79" spans="5:7" x14ac:dyDescent="0.3">
      <c r="E79" s="126"/>
      <c r="F79" s="126"/>
      <c r="G79" s="126"/>
    </row>
    <row r="80" spans="5:7" x14ac:dyDescent="0.3">
      <c r="E80" s="126"/>
      <c r="F80" s="126"/>
      <c r="G80" s="126"/>
    </row>
    <row r="81" spans="5:7" x14ac:dyDescent="0.3">
      <c r="E81" s="126"/>
      <c r="F81" s="126"/>
      <c r="G81" s="126"/>
    </row>
    <row r="82" spans="5:7" x14ac:dyDescent="0.3">
      <c r="E82" s="126"/>
      <c r="F82" s="126"/>
      <c r="G82" s="126"/>
    </row>
    <row r="83" spans="5:7" x14ac:dyDescent="0.3">
      <c r="E83" s="126"/>
      <c r="F83" s="126"/>
      <c r="G83" s="126"/>
    </row>
    <row r="84" spans="5:7" x14ac:dyDescent="0.3">
      <c r="E84" s="126"/>
      <c r="F84" s="126"/>
      <c r="G84" s="126"/>
    </row>
    <row r="85" spans="5:7" x14ac:dyDescent="0.3">
      <c r="E85" s="126"/>
      <c r="F85" s="126"/>
      <c r="G85" s="126"/>
    </row>
    <row r="86" spans="5:7" x14ac:dyDescent="0.3">
      <c r="E86" s="126"/>
      <c r="F86" s="126"/>
      <c r="G86" s="126"/>
    </row>
    <row r="87" spans="5:7" x14ac:dyDescent="0.3">
      <c r="E87" s="126"/>
      <c r="F87" s="126"/>
      <c r="G87" s="126"/>
    </row>
    <row r="88" spans="5:7" x14ac:dyDescent="0.3">
      <c r="E88" s="126"/>
      <c r="F88" s="126"/>
      <c r="G88" s="126"/>
    </row>
    <row r="89" spans="5:7" x14ac:dyDescent="0.3">
      <c r="E89" s="126"/>
      <c r="F89" s="126"/>
      <c r="G89" s="126"/>
    </row>
    <row r="90" spans="5:7" x14ac:dyDescent="0.3">
      <c r="E90" s="126"/>
      <c r="F90" s="126"/>
      <c r="G90" s="126"/>
    </row>
    <row r="91" spans="5:7" x14ac:dyDescent="0.3">
      <c r="E91" s="126"/>
      <c r="F91" s="126"/>
      <c r="G91" s="126"/>
    </row>
    <row r="92" spans="5:7" x14ac:dyDescent="0.3">
      <c r="E92" s="126"/>
      <c r="F92" s="126"/>
      <c r="G92" s="126"/>
    </row>
    <row r="93" spans="5:7" x14ac:dyDescent="0.3">
      <c r="E93" s="126"/>
      <c r="F93" s="126"/>
      <c r="G93" s="126"/>
    </row>
    <row r="94" spans="5:7" x14ac:dyDescent="0.3">
      <c r="E94" s="126"/>
      <c r="F94" s="126"/>
      <c r="G94" s="126"/>
    </row>
    <row r="95" spans="5:7" x14ac:dyDescent="0.3">
      <c r="E95" s="126"/>
      <c r="F95" s="126"/>
      <c r="G95" s="126"/>
    </row>
    <row r="96" spans="5:7" x14ac:dyDescent="0.3">
      <c r="E96" s="126"/>
      <c r="F96" s="126"/>
      <c r="G96" s="126"/>
    </row>
    <row r="97" spans="5:7" x14ac:dyDescent="0.3">
      <c r="E97" s="126"/>
      <c r="F97" s="126"/>
      <c r="G97" s="126"/>
    </row>
    <row r="98" spans="5:7" x14ac:dyDescent="0.3">
      <c r="E98" s="126"/>
      <c r="F98" s="126"/>
      <c r="G98" s="126"/>
    </row>
    <row r="99" spans="5:7" x14ac:dyDescent="0.3">
      <c r="E99" s="126"/>
      <c r="F99" s="126"/>
      <c r="G99" s="126"/>
    </row>
    <row r="100" spans="5:7" x14ac:dyDescent="0.3">
      <c r="E100" s="126"/>
      <c r="F100" s="126"/>
      <c r="G100" s="126"/>
    </row>
    <row r="101" spans="5:7" x14ac:dyDescent="0.3">
      <c r="E101" s="126"/>
      <c r="F101" s="126"/>
      <c r="G101" s="126"/>
    </row>
    <row r="102" spans="5:7" x14ac:dyDescent="0.3">
      <c r="E102" s="126"/>
      <c r="F102" s="126"/>
      <c r="G102" s="126"/>
    </row>
    <row r="103" spans="5:7" x14ac:dyDescent="0.3">
      <c r="E103" s="126"/>
      <c r="F103" s="126"/>
      <c r="G103" s="126"/>
    </row>
    <row r="104" spans="5:7" x14ac:dyDescent="0.3">
      <c r="E104" s="126"/>
      <c r="F104" s="126"/>
      <c r="G104" s="126"/>
    </row>
    <row r="105" spans="5:7" x14ac:dyDescent="0.3">
      <c r="E105" s="126"/>
      <c r="F105" s="126"/>
      <c r="G105" s="126"/>
    </row>
    <row r="106" spans="5:7" x14ac:dyDescent="0.3">
      <c r="E106" s="126"/>
      <c r="F106" s="126"/>
      <c r="G106" s="126"/>
    </row>
    <row r="107" spans="5:7" x14ac:dyDescent="0.3">
      <c r="E107" s="126"/>
      <c r="F107" s="126"/>
      <c r="G107" s="126"/>
    </row>
    <row r="108" spans="5:7" x14ac:dyDescent="0.3">
      <c r="E108" s="126"/>
      <c r="F108" s="126"/>
      <c r="G108" s="126"/>
    </row>
    <row r="109" spans="5:7" x14ac:dyDescent="0.3">
      <c r="E109" s="126"/>
      <c r="F109" s="126"/>
      <c r="G109" s="126"/>
    </row>
    <row r="110" spans="5:7" x14ac:dyDescent="0.3">
      <c r="E110" s="126"/>
      <c r="F110" s="126"/>
      <c r="G110" s="126"/>
    </row>
    <row r="111" spans="5:7" x14ac:dyDescent="0.3">
      <c r="E111" s="126"/>
      <c r="F111" s="126"/>
      <c r="G111" s="126"/>
    </row>
    <row r="112" spans="5:7" x14ac:dyDescent="0.3">
      <c r="E112" s="126"/>
      <c r="F112" s="126"/>
      <c r="G112" s="126"/>
    </row>
    <row r="113" spans="5:7" x14ac:dyDescent="0.3">
      <c r="E113" s="126"/>
      <c r="F113" s="126"/>
      <c r="G113" s="126"/>
    </row>
    <row r="114" spans="5:7" x14ac:dyDescent="0.3">
      <c r="E114" s="126"/>
      <c r="F114" s="126"/>
      <c r="G114" s="126"/>
    </row>
    <row r="115" spans="5:7" x14ac:dyDescent="0.3">
      <c r="E115" s="126"/>
      <c r="F115" s="126"/>
      <c r="G115" s="126"/>
    </row>
    <row r="116" spans="5:7" x14ac:dyDescent="0.3">
      <c r="E116" s="126"/>
      <c r="F116" s="126"/>
      <c r="G116" s="126"/>
    </row>
    <row r="117" spans="5:7" x14ac:dyDescent="0.3">
      <c r="E117" s="126"/>
      <c r="F117" s="126"/>
      <c r="G117" s="126"/>
    </row>
    <row r="118" spans="5:7" x14ac:dyDescent="0.3">
      <c r="E118" s="126"/>
      <c r="F118" s="126"/>
      <c r="G118" s="126"/>
    </row>
    <row r="119" spans="5:7" x14ac:dyDescent="0.3">
      <c r="E119" s="126"/>
      <c r="F119" s="126"/>
      <c r="G119" s="126"/>
    </row>
    <row r="120" spans="5:7" x14ac:dyDescent="0.3">
      <c r="E120" s="126"/>
      <c r="F120" s="126"/>
      <c r="G120" s="126"/>
    </row>
    <row r="121" spans="5:7" x14ac:dyDescent="0.3">
      <c r="E121" s="126"/>
      <c r="F121" s="126"/>
      <c r="G121" s="126"/>
    </row>
    <row r="122" spans="5:7" x14ac:dyDescent="0.3">
      <c r="E122" s="126"/>
      <c r="F122" s="126"/>
      <c r="G122" s="126"/>
    </row>
    <row r="123" spans="5:7" x14ac:dyDescent="0.3">
      <c r="E123" s="126"/>
      <c r="F123" s="126"/>
      <c r="G123" s="126"/>
    </row>
    <row r="124" spans="5:7" x14ac:dyDescent="0.3">
      <c r="E124" s="126"/>
      <c r="F124" s="126"/>
      <c r="G124" s="126"/>
    </row>
    <row r="125" spans="5:7" x14ac:dyDescent="0.3">
      <c r="E125" s="126"/>
      <c r="F125" s="126"/>
      <c r="G125" s="126"/>
    </row>
    <row r="126" spans="5:7" x14ac:dyDescent="0.3">
      <c r="E126" s="126"/>
      <c r="F126" s="126"/>
      <c r="G126" s="126"/>
    </row>
    <row r="127" spans="5:7" x14ac:dyDescent="0.3">
      <c r="E127" s="126"/>
      <c r="F127" s="126"/>
      <c r="G127" s="126"/>
    </row>
    <row r="128" spans="5:7" x14ac:dyDescent="0.3">
      <c r="E128" s="126"/>
      <c r="F128" s="126"/>
      <c r="G128" s="126"/>
    </row>
    <row r="129" spans="5:7" x14ac:dyDescent="0.3">
      <c r="E129" s="126"/>
      <c r="F129" s="126"/>
      <c r="G129" s="126"/>
    </row>
    <row r="130" spans="5:7" x14ac:dyDescent="0.3">
      <c r="E130" s="126"/>
      <c r="F130" s="126"/>
      <c r="G130" s="126"/>
    </row>
    <row r="131" spans="5:7" x14ac:dyDescent="0.3">
      <c r="E131" s="126"/>
      <c r="F131" s="126"/>
      <c r="G131" s="126"/>
    </row>
    <row r="132" spans="5:7" x14ac:dyDescent="0.3">
      <c r="E132" s="126"/>
      <c r="F132" s="126"/>
      <c r="G132" s="126"/>
    </row>
    <row r="133" spans="5:7" x14ac:dyDescent="0.3">
      <c r="E133" s="126"/>
      <c r="F133" s="126"/>
      <c r="G133" s="126"/>
    </row>
    <row r="134" spans="5:7" x14ac:dyDescent="0.3">
      <c r="E134" s="126"/>
      <c r="F134" s="126"/>
      <c r="G134" s="126"/>
    </row>
    <row r="135" spans="5:7" x14ac:dyDescent="0.3">
      <c r="E135" s="126"/>
      <c r="F135" s="126"/>
      <c r="G135" s="126"/>
    </row>
    <row r="136" spans="5:7" x14ac:dyDescent="0.3">
      <c r="E136" s="126"/>
      <c r="F136" s="126"/>
      <c r="G136" s="126"/>
    </row>
    <row r="137" spans="5:7" x14ac:dyDescent="0.3">
      <c r="E137" s="126"/>
      <c r="F137" s="126"/>
      <c r="G137" s="126"/>
    </row>
    <row r="138" spans="5:7" x14ac:dyDescent="0.3">
      <c r="E138" s="126"/>
      <c r="F138" s="126"/>
      <c r="G138" s="126"/>
    </row>
    <row r="139" spans="5:7" x14ac:dyDescent="0.3">
      <c r="E139" s="126"/>
      <c r="F139" s="126"/>
      <c r="G139" s="126"/>
    </row>
    <row r="140" spans="5:7" x14ac:dyDescent="0.3">
      <c r="E140" s="126"/>
      <c r="F140" s="126"/>
      <c r="G140" s="126"/>
    </row>
    <row r="141" spans="5:7" x14ac:dyDescent="0.3">
      <c r="E141" s="126"/>
      <c r="F141" s="126"/>
      <c r="G141" s="126"/>
    </row>
    <row r="142" spans="5:7" x14ac:dyDescent="0.3">
      <c r="E142" s="126"/>
      <c r="F142" s="126"/>
      <c r="G142" s="126"/>
    </row>
    <row r="143" spans="5:7" x14ac:dyDescent="0.3">
      <c r="E143" s="126"/>
      <c r="F143" s="126"/>
      <c r="G143" s="126"/>
    </row>
    <row r="144" spans="5:7" x14ac:dyDescent="0.3">
      <c r="E144" s="126"/>
      <c r="F144" s="126"/>
      <c r="G144" s="126"/>
    </row>
    <row r="145" spans="5:7" x14ac:dyDescent="0.3">
      <c r="E145" s="126"/>
      <c r="F145" s="126"/>
      <c r="G145" s="126"/>
    </row>
    <row r="146" spans="5:7" x14ac:dyDescent="0.3">
      <c r="E146" s="126"/>
      <c r="F146" s="126"/>
      <c r="G146" s="126"/>
    </row>
    <row r="147" spans="5:7" x14ac:dyDescent="0.3">
      <c r="E147" s="126"/>
      <c r="F147" s="126"/>
      <c r="G147" s="126"/>
    </row>
    <row r="148" spans="5:7" x14ac:dyDescent="0.3">
      <c r="E148" s="126"/>
      <c r="F148" s="126"/>
      <c r="G148" s="126"/>
    </row>
    <row r="149" spans="5:7" x14ac:dyDescent="0.3">
      <c r="E149" s="126"/>
      <c r="F149" s="126"/>
      <c r="G149" s="126"/>
    </row>
    <row r="150" spans="5:7" x14ac:dyDescent="0.3">
      <c r="E150" s="126"/>
      <c r="F150" s="126"/>
      <c r="G150" s="126"/>
    </row>
    <row r="151" spans="5:7" x14ac:dyDescent="0.3">
      <c r="E151" s="126"/>
      <c r="F151" s="126"/>
      <c r="G151" s="126"/>
    </row>
    <row r="152" spans="5:7" x14ac:dyDescent="0.3">
      <c r="E152" s="126"/>
      <c r="F152" s="126"/>
      <c r="G152" s="126"/>
    </row>
    <row r="153" spans="5:7" x14ac:dyDescent="0.3">
      <c r="E153" s="126"/>
      <c r="F153" s="126"/>
      <c r="G153" s="126"/>
    </row>
    <row r="154" spans="5:7" x14ac:dyDescent="0.3">
      <c r="E154" s="126"/>
      <c r="F154" s="126"/>
      <c r="G154" s="126"/>
    </row>
    <row r="155" spans="5:7" x14ac:dyDescent="0.3">
      <c r="E155" s="126"/>
      <c r="F155" s="126"/>
      <c r="G155" s="126"/>
    </row>
    <row r="156" spans="5:7" x14ac:dyDescent="0.3">
      <c r="E156" s="126"/>
      <c r="F156" s="126"/>
      <c r="G156" s="126"/>
    </row>
    <row r="157" spans="5:7" x14ac:dyDescent="0.3">
      <c r="E157" s="126"/>
      <c r="F157" s="126"/>
      <c r="G157" s="126"/>
    </row>
    <row r="158" spans="5:7" x14ac:dyDescent="0.3">
      <c r="E158" s="126"/>
      <c r="F158" s="126"/>
      <c r="G158" s="126"/>
    </row>
    <row r="159" spans="5:7" x14ac:dyDescent="0.3">
      <c r="E159" s="126"/>
      <c r="F159" s="126"/>
      <c r="G159" s="126"/>
    </row>
    <row r="160" spans="5:7" x14ac:dyDescent="0.3">
      <c r="E160" s="126"/>
      <c r="F160" s="126"/>
      <c r="G160" s="126"/>
    </row>
    <row r="161" spans="5:7" x14ac:dyDescent="0.3">
      <c r="E161" s="126"/>
      <c r="F161" s="126"/>
      <c r="G161" s="126"/>
    </row>
    <row r="162" spans="5:7" x14ac:dyDescent="0.3">
      <c r="E162" s="126"/>
      <c r="F162" s="126"/>
      <c r="G162" s="126"/>
    </row>
    <row r="163" spans="5:7" x14ac:dyDescent="0.3">
      <c r="E163" s="126"/>
      <c r="F163" s="126"/>
      <c r="G163" s="126"/>
    </row>
    <row r="164" spans="5:7" x14ac:dyDescent="0.3">
      <c r="E164" s="126"/>
      <c r="F164" s="126"/>
      <c r="G164" s="126"/>
    </row>
    <row r="165" spans="5:7" x14ac:dyDescent="0.3">
      <c r="E165" s="126"/>
      <c r="F165" s="126"/>
      <c r="G165" s="126"/>
    </row>
    <row r="166" spans="5:7" x14ac:dyDescent="0.3">
      <c r="E166" s="126"/>
      <c r="F166" s="126"/>
      <c r="G166" s="126"/>
    </row>
    <row r="167" spans="5:7" x14ac:dyDescent="0.3">
      <c r="E167" s="126"/>
      <c r="F167" s="126"/>
      <c r="G167" s="126"/>
    </row>
    <row r="168" spans="5:7" x14ac:dyDescent="0.3">
      <c r="E168" s="126"/>
      <c r="F168" s="126"/>
      <c r="G168" s="126"/>
    </row>
    <row r="169" spans="5:7" x14ac:dyDescent="0.3">
      <c r="E169" s="126"/>
      <c r="F169" s="126"/>
      <c r="G169" s="126"/>
    </row>
    <row r="170" spans="5:7" x14ac:dyDescent="0.3">
      <c r="E170" s="126"/>
      <c r="F170" s="126"/>
      <c r="G170" s="126"/>
    </row>
    <row r="171" spans="5:7" x14ac:dyDescent="0.3">
      <c r="E171" s="126"/>
      <c r="F171" s="126"/>
      <c r="G171" s="126"/>
    </row>
    <row r="172" spans="5:7" x14ac:dyDescent="0.3">
      <c r="E172" s="126"/>
      <c r="F172" s="126"/>
      <c r="G172" s="126"/>
    </row>
    <row r="173" spans="5:7" x14ac:dyDescent="0.3">
      <c r="E173" s="126"/>
      <c r="F173" s="126"/>
      <c r="G173" s="126"/>
    </row>
    <row r="174" spans="5:7" x14ac:dyDescent="0.3">
      <c r="E174" s="126"/>
      <c r="F174" s="126"/>
      <c r="G174" s="126"/>
    </row>
    <row r="175" spans="5:7" x14ac:dyDescent="0.3">
      <c r="E175" s="126"/>
      <c r="F175" s="126"/>
      <c r="G175" s="126"/>
    </row>
    <row r="176" spans="5:7" x14ac:dyDescent="0.3">
      <c r="E176" s="126"/>
      <c r="F176" s="126"/>
      <c r="G176" s="126"/>
    </row>
    <row r="177" spans="5:7" x14ac:dyDescent="0.3">
      <c r="E177" s="126"/>
      <c r="F177" s="126"/>
      <c r="G177" s="126"/>
    </row>
    <row r="178" spans="5:7" x14ac:dyDescent="0.3">
      <c r="E178" s="126"/>
      <c r="F178" s="126"/>
      <c r="G178" s="126"/>
    </row>
    <row r="179" spans="5:7" x14ac:dyDescent="0.3">
      <c r="E179" s="126"/>
      <c r="F179" s="126"/>
      <c r="G179" s="126"/>
    </row>
    <row r="180" spans="5:7" x14ac:dyDescent="0.3">
      <c r="E180" s="126"/>
      <c r="F180" s="126"/>
      <c r="G180" s="126"/>
    </row>
    <row r="181" spans="5:7" x14ac:dyDescent="0.3">
      <c r="E181" s="126"/>
      <c r="F181" s="126"/>
      <c r="G181" s="126"/>
    </row>
    <row r="182" spans="5:7" x14ac:dyDescent="0.3">
      <c r="E182" s="126"/>
      <c r="F182" s="126"/>
      <c r="G182" s="126"/>
    </row>
    <row r="183" spans="5:7" x14ac:dyDescent="0.3">
      <c r="E183" s="126"/>
      <c r="F183" s="126"/>
      <c r="G183" s="126"/>
    </row>
    <row r="184" spans="5:7" x14ac:dyDescent="0.3">
      <c r="E184" s="126"/>
      <c r="F184" s="126"/>
      <c r="G184" s="126"/>
    </row>
    <row r="185" spans="5:7" x14ac:dyDescent="0.3">
      <c r="E185" s="126"/>
      <c r="F185" s="126"/>
      <c r="G185" s="126"/>
    </row>
    <row r="186" spans="5:7" x14ac:dyDescent="0.3">
      <c r="E186" s="126"/>
      <c r="F186" s="126"/>
      <c r="G186" s="126"/>
    </row>
    <row r="187" spans="5:7" x14ac:dyDescent="0.3">
      <c r="E187" s="126"/>
      <c r="F187" s="126"/>
      <c r="G187" s="126"/>
    </row>
    <row r="188" spans="5:7" x14ac:dyDescent="0.3">
      <c r="E188" s="126"/>
      <c r="F188" s="126"/>
      <c r="G188" s="126"/>
    </row>
    <row r="189" spans="5:7" x14ac:dyDescent="0.3">
      <c r="E189" s="126"/>
      <c r="F189" s="126"/>
      <c r="G189" s="126"/>
    </row>
    <row r="190" spans="5:7" x14ac:dyDescent="0.3">
      <c r="E190" s="126"/>
      <c r="F190" s="126"/>
      <c r="G190" s="126"/>
    </row>
    <row r="191" spans="5:7" x14ac:dyDescent="0.3">
      <c r="E191" s="126"/>
      <c r="F191" s="126"/>
      <c r="G191" s="126"/>
    </row>
    <row r="192" spans="5:7" x14ac:dyDescent="0.3">
      <c r="E192" s="126"/>
      <c r="F192" s="126"/>
      <c r="G192" s="126"/>
    </row>
    <row r="193" spans="5:7" x14ac:dyDescent="0.3">
      <c r="E193" s="126"/>
      <c r="F193" s="126"/>
      <c r="G193" s="126"/>
    </row>
    <row r="194" spans="5:7" x14ac:dyDescent="0.3">
      <c r="E194" s="126"/>
      <c r="F194" s="126"/>
      <c r="G194" s="126"/>
    </row>
    <row r="195" spans="5:7" x14ac:dyDescent="0.3">
      <c r="E195" s="126"/>
      <c r="F195" s="126"/>
      <c r="G195" s="126"/>
    </row>
    <row r="196" spans="5:7" x14ac:dyDescent="0.3">
      <c r="E196" s="126"/>
      <c r="F196" s="126"/>
      <c r="G196" s="126"/>
    </row>
    <row r="197" spans="5:7" x14ac:dyDescent="0.3">
      <c r="E197" s="126"/>
      <c r="F197" s="126"/>
      <c r="G197" s="126"/>
    </row>
    <row r="198" spans="5:7" x14ac:dyDescent="0.3">
      <c r="E198" s="126"/>
      <c r="F198" s="126"/>
      <c r="G198" s="126"/>
    </row>
    <row r="199" spans="5:7" x14ac:dyDescent="0.3">
      <c r="E199" s="126"/>
      <c r="F199" s="126"/>
      <c r="G199" s="126"/>
    </row>
    <row r="200" spans="5:7" x14ac:dyDescent="0.3">
      <c r="E200" s="126"/>
      <c r="F200" s="126"/>
      <c r="G200" s="126"/>
    </row>
    <row r="201" spans="5:7" x14ac:dyDescent="0.3">
      <c r="E201" s="126"/>
      <c r="F201" s="126"/>
      <c r="G201" s="126"/>
    </row>
    <row r="202" spans="5:7" x14ac:dyDescent="0.3">
      <c r="E202" s="126"/>
      <c r="F202" s="126"/>
      <c r="G202" s="126"/>
    </row>
    <row r="203" spans="5:7" x14ac:dyDescent="0.3">
      <c r="E203" s="126"/>
      <c r="F203" s="126"/>
      <c r="G203" s="126"/>
    </row>
    <row r="204" spans="5:7" x14ac:dyDescent="0.3">
      <c r="E204" s="126"/>
      <c r="F204" s="126"/>
      <c r="G204" s="126"/>
    </row>
    <row r="205" spans="5:7" x14ac:dyDescent="0.3">
      <c r="E205" s="126"/>
      <c r="F205" s="126"/>
      <c r="G205" s="126"/>
    </row>
    <row r="206" spans="5:7" x14ac:dyDescent="0.3">
      <c r="E206" s="126"/>
      <c r="F206" s="126"/>
      <c r="G206" s="126"/>
    </row>
    <row r="207" spans="5:7" x14ac:dyDescent="0.3">
      <c r="E207" s="126"/>
      <c r="F207" s="126"/>
      <c r="G207" s="126"/>
    </row>
    <row r="208" spans="5:7" x14ac:dyDescent="0.3">
      <c r="E208" s="126"/>
      <c r="F208" s="126"/>
      <c r="G208" s="126"/>
    </row>
    <row r="209" spans="5:7" x14ac:dyDescent="0.3">
      <c r="E209" s="126"/>
      <c r="F209" s="126"/>
      <c r="G209" s="126"/>
    </row>
    <row r="210" spans="5:7" x14ac:dyDescent="0.3">
      <c r="E210" s="126"/>
      <c r="F210" s="126"/>
      <c r="G210" s="126"/>
    </row>
    <row r="211" spans="5:7" x14ac:dyDescent="0.3">
      <c r="E211" s="126"/>
      <c r="F211" s="126"/>
      <c r="G211" s="126"/>
    </row>
    <row r="212" spans="5:7" x14ac:dyDescent="0.3">
      <c r="E212" s="126"/>
      <c r="F212" s="126"/>
      <c r="G212" s="126"/>
    </row>
    <row r="213" spans="5:7" x14ac:dyDescent="0.3">
      <c r="E213" s="126"/>
      <c r="F213" s="126"/>
      <c r="G213" s="126"/>
    </row>
    <row r="214" spans="5:7" x14ac:dyDescent="0.3">
      <c r="E214" s="126"/>
      <c r="F214" s="126"/>
      <c r="G214" s="126"/>
    </row>
    <row r="215" spans="5:7" x14ac:dyDescent="0.3">
      <c r="E215" s="126"/>
      <c r="F215" s="126"/>
      <c r="G215" s="126"/>
    </row>
    <row r="216" spans="5:7" x14ac:dyDescent="0.3">
      <c r="E216" s="126"/>
      <c r="F216" s="126"/>
      <c r="G216" s="126"/>
    </row>
    <row r="217" spans="5:7" x14ac:dyDescent="0.3">
      <c r="E217" s="126"/>
      <c r="F217" s="126"/>
      <c r="G217" s="126"/>
    </row>
    <row r="218" spans="5:7" x14ac:dyDescent="0.3">
      <c r="E218" s="126"/>
      <c r="F218" s="126"/>
      <c r="G218" s="126"/>
    </row>
    <row r="219" spans="5:7" x14ac:dyDescent="0.3">
      <c r="E219" s="126"/>
      <c r="F219" s="126"/>
      <c r="G219" s="126"/>
    </row>
    <row r="220" spans="5:7" x14ac:dyDescent="0.3">
      <c r="E220" s="126"/>
      <c r="F220" s="126"/>
      <c r="G220" s="126"/>
    </row>
    <row r="221" spans="5:7" x14ac:dyDescent="0.3">
      <c r="E221" s="126"/>
      <c r="F221" s="126"/>
      <c r="G221" s="126"/>
    </row>
    <row r="222" spans="5:7" x14ac:dyDescent="0.3">
      <c r="E222" s="126"/>
      <c r="F222" s="126"/>
      <c r="G222" s="126"/>
    </row>
    <row r="223" spans="5:7" x14ac:dyDescent="0.3">
      <c r="E223" s="126"/>
      <c r="F223" s="126"/>
      <c r="G223" s="126"/>
    </row>
    <row r="224" spans="5:7" x14ac:dyDescent="0.3">
      <c r="E224" s="126"/>
      <c r="F224" s="126"/>
      <c r="G224" s="126"/>
    </row>
    <row r="225" spans="5:7" x14ac:dyDescent="0.3">
      <c r="E225" s="126"/>
      <c r="F225" s="126"/>
      <c r="G225" s="126"/>
    </row>
    <row r="226" spans="5:7" x14ac:dyDescent="0.3">
      <c r="E226" s="126"/>
      <c r="F226" s="126"/>
      <c r="G226" s="126"/>
    </row>
    <row r="227" spans="5:7" x14ac:dyDescent="0.3">
      <c r="E227" s="126"/>
      <c r="F227" s="126"/>
      <c r="G227" s="126"/>
    </row>
    <row r="228" spans="5:7" x14ac:dyDescent="0.3">
      <c r="E228" s="126"/>
      <c r="F228" s="126"/>
      <c r="G228" s="126"/>
    </row>
    <row r="229" spans="5:7" x14ac:dyDescent="0.3">
      <c r="E229" s="126"/>
      <c r="F229" s="126"/>
      <c r="G229" s="126"/>
    </row>
    <row r="230" spans="5:7" x14ac:dyDescent="0.3">
      <c r="E230" s="126"/>
      <c r="F230" s="126"/>
      <c r="G230" s="126"/>
    </row>
    <row r="231" spans="5:7" x14ac:dyDescent="0.3">
      <c r="E231" s="126"/>
      <c r="F231" s="126"/>
      <c r="G231" s="126"/>
    </row>
    <row r="232" spans="5:7" x14ac:dyDescent="0.3">
      <c r="E232" s="126"/>
      <c r="F232" s="126"/>
      <c r="G232" s="126"/>
    </row>
    <row r="233" spans="5:7" x14ac:dyDescent="0.3">
      <c r="E233" s="126"/>
      <c r="F233" s="126"/>
      <c r="G233" s="126"/>
    </row>
    <row r="234" spans="5:7" x14ac:dyDescent="0.3">
      <c r="E234" s="126"/>
      <c r="F234" s="126"/>
      <c r="G234" s="126"/>
    </row>
    <row r="235" spans="5:7" x14ac:dyDescent="0.3">
      <c r="E235" s="126"/>
      <c r="F235" s="126"/>
      <c r="G235" s="126"/>
    </row>
    <row r="236" spans="5:7" x14ac:dyDescent="0.3">
      <c r="E236" s="126"/>
      <c r="F236" s="126"/>
      <c r="G236" s="126"/>
    </row>
    <row r="237" spans="5:7" x14ac:dyDescent="0.3">
      <c r="E237" s="126"/>
      <c r="F237" s="126"/>
      <c r="G237" s="126"/>
    </row>
    <row r="238" spans="5:7" x14ac:dyDescent="0.3">
      <c r="E238" s="126"/>
      <c r="F238" s="126"/>
      <c r="G238" s="126"/>
    </row>
    <row r="239" spans="5:7" x14ac:dyDescent="0.3">
      <c r="E239" s="126"/>
      <c r="F239" s="126"/>
      <c r="G239" s="126"/>
    </row>
    <row r="240" spans="5:7" x14ac:dyDescent="0.3">
      <c r="E240" s="126"/>
      <c r="F240" s="126"/>
      <c r="G240" s="126"/>
    </row>
    <row r="241" spans="5:7" x14ac:dyDescent="0.3">
      <c r="E241" s="126"/>
      <c r="F241" s="126"/>
      <c r="G241" s="126"/>
    </row>
    <row r="242" spans="5:7" x14ac:dyDescent="0.3">
      <c r="E242" s="126"/>
      <c r="F242" s="126"/>
      <c r="G242" s="126"/>
    </row>
    <row r="243" spans="5:7" x14ac:dyDescent="0.3">
      <c r="E243" s="126"/>
      <c r="F243" s="126"/>
      <c r="G243" s="126"/>
    </row>
    <row r="244" spans="5:7" x14ac:dyDescent="0.3">
      <c r="E244" s="126"/>
      <c r="F244" s="126"/>
      <c r="G244" s="126"/>
    </row>
    <row r="245" spans="5:7" x14ac:dyDescent="0.3">
      <c r="E245" s="126"/>
      <c r="F245" s="126"/>
      <c r="G245" s="126"/>
    </row>
    <row r="246" spans="5:7" x14ac:dyDescent="0.3">
      <c r="E246" s="126"/>
      <c r="F246" s="126"/>
      <c r="G246" s="126"/>
    </row>
    <row r="247" spans="5:7" x14ac:dyDescent="0.3">
      <c r="E247" s="126"/>
      <c r="F247" s="126"/>
      <c r="G247" s="126"/>
    </row>
    <row r="248" spans="5:7" x14ac:dyDescent="0.3">
      <c r="E248" s="126"/>
      <c r="F248" s="126"/>
      <c r="G248" s="126"/>
    </row>
    <row r="249" spans="5:7" x14ac:dyDescent="0.3">
      <c r="E249" s="126"/>
      <c r="F249" s="126"/>
      <c r="G249" s="126"/>
    </row>
    <row r="250" spans="5:7" x14ac:dyDescent="0.3">
      <c r="E250" s="126"/>
      <c r="F250" s="126"/>
      <c r="G250" s="126"/>
    </row>
    <row r="251" spans="5:7" x14ac:dyDescent="0.3">
      <c r="E251" s="126"/>
      <c r="F251" s="126"/>
      <c r="G251" s="126"/>
    </row>
    <row r="252" spans="5:7" x14ac:dyDescent="0.3">
      <c r="E252" s="126"/>
      <c r="F252" s="126"/>
      <c r="G252" s="126"/>
    </row>
    <row r="253" spans="5:7" x14ac:dyDescent="0.3">
      <c r="E253" s="126"/>
      <c r="F253" s="126"/>
      <c r="G253" s="126"/>
    </row>
    <row r="254" spans="5:7" x14ac:dyDescent="0.3">
      <c r="E254" s="126"/>
      <c r="F254" s="126"/>
      <c r="G254" s="126"/>
    </row>
    <row r="255" spans="5:7" x14ac:dyDescent="0.3">
      <c r="E255" s="126"/>
      <c r="F255" s="126"/>
      <c r="G255" s="126"/>
    </row>
    <row r="256" spans="5:7" x14ac:dyDescent="0.3">
      <c r="E256" s="126"/>
      <c r="F256" s="126"/>
      <c r="G256" s="126"/>
    </row>
    <row r="257" spans="5:7" x14ac:dyDescent="0.3">
      <c r="E257" s="126"/>
      <c r="F257" s="126"/>
      <c r="G257" s="126"/>
    </row>
    <row r="258" spans="5:7" x14ac:dyDescent="0.3">
      <c r="E258" s="126"/>
      <c r="F258" s="126"/>
      <c r="G258" s="126"/>
    </row>
    <row r="259" spans="5:7" x14ac:dyDescent="0.3">
      <c r="E259" s="126"/>
      <c r="F259" s="126"/>
      <c r="G259" s="126"/>
    </row>
    <row r="260" spans="5:7" x14ac:dyDescent="0.3">
      <c r="E260" s="126"/>
      <c r="F260" s="126"/>
      <c r="G260" s="126"/>
    </row>
    <row r="261" spans="5:7" x14ac:dyDescent="0.3">
      <c r="E261" s="126"/>
      <c r="F261" s="126"/>
      <c r="G261" s="126"/>
    </row>
    <row r="262" spans="5:7" x14ac:dyDescent="0.3">
      <c r="E262" s="126"/>
      <c r="F262" s="126"/>
      <c r="G262" s="126"/>
    </row>
    <row r="263" spans="5:7" x14ac:dyDescent="0.3">
      <c r="E263" s="126"/>
      <c r="F263" s="126"/>
      <c r="G263" s="126"/>
    </row>
    <row r="264" spans="5:7" x14ac:dyDescent="0.3">
      <c r="E264" s="126"/>
      <c r="F264" s="126"/>
      <c r="G264" s="126"/>
    </row>
    <row r="265" spans="5:7" x14ac:dyDescent="0.3">
      <c r="E265" s="126"/>
      <c r="F265" s="126"/>
      <c r="G265" s="126"/>
    </row>
    <row r="266" spans="5:7" x14ac:dyDescent="0.3">
      <c r="E266" s="126"/>
      <c r="F266" s="126"/>
      <c r="G266" s="126"/>
    </row>
    <row r="267" spans="5:7" x14ac:dyDescent="0.3">
      <c r="E267" s="126"/>
      <c r="F267" s="126"/>
      <c r="G267" s="126"/>
    </row>
    <row r="268" spans="5:7" x14ac:dyDescent="0.3">
      <c r="E268" s="126"/>
      <c r="F268" s="126"/>
      <c r="G268" s="126"/>
    </row>
    <row r="269" spans="5:7" x14ac:dyDescent="0.3">
      <c r="E269" s="126"/>
      <c r="F269" s="126"/>
      <c r="G269" s="126"/>
    </row>
    <row r="270" spans="5:7" x14ac:dyDescent="0.3">
      <c r="E270" s="126"/>
      <c r="F270" s="126"/>
      <c r="G270" s="126"/>
    </row>
    <row r="271" spans="5:7" x14ac:dyDescent="0.3">
      <c r="E271" s="126"/>
      <c r="F271" s="126"/>
      <c r="G271" s="126"/>
    </row>
    <row r="272" spans="5:7" x14ac:dyDescent="0.3">
      <c r="E272" s="126"/>
      <c r="F272" s="126"/>
      <c r="G272" s="126"/>
    </row>
    <row r="273" spans="5:7" x14ac:dyDescent="0.3">
      <c r="E273" s="126"/>
      <c r="F273" s="126"/>
      <c r="G273" s="126"/>
    </row>
    <row r="274" spans="5:7" x14ac:dyDescent="0.3">
      <c r="E274" s="126"/>
      <c r="F274" s="126"/>
      <c r="G274" s="126"/>
    </row>
    <row r="275" spans="5:7" x14ac:dyDescent="0.3">
      <c r="E275" s="126"/>
      <c r="F275" s="126"/>
      <c r="G275" s="126"/>
    </row>
    <row r="276" spans="5:7" x14ac:dyDescent="0.3">
      <c r="E276" s="126"/>
      <c r="F276" s="126"/>
      <c r="G276" s="126"/>
    </row>
    <row r="277" spans="5:7" x14ac:dyDescent="0.3">
      <c r="E277" s="126"/>
      <c r="F277" s="126"/>
      <c r="G277" s="126"/>
    </row>
    <row r="278" spans="5:7" x14ac:dyDescent="0.3">
      <c r="E278" s="126"/>
      <c r="F278" s="126"/>
      <c r="G278" s="126"/>
    </row>
    <row r="279" spans="5:7" x14ac:dyDescent="0.3">
      <c r="E279" s="126"/>
      <c r="F279" s="126"/>
      <c r="G279" s="126"/>
    </row>
    <row r="280" spans="5:7" x14ac:dyDescent="0.3">
      <c r="E280" s="126"/>
      <c r="F280" s="126"/>
      <c r="G280" s="126"/>
    </row>
    <row r="281" spans="5:7" x14ac:dyDescent="0.3">
      <c r="E281" s="126"/>
      <c r="F281" s="126"/>
      <c r="G281" s="126"/>
    </row>
    <row r="282" spans="5:7" x14ac:dyDescent="0.3">
      <c r="E282" s="126"/>
      <c r="F282" s="126"/>
      <c r="G282" s="126"/>
    </row>
    <row r="283" spans="5:7" x14ac:dyDescent="0.3">
      <c r="E283" s="126"/>
      <c r="F283" s="126"/>
      <c r="G283" s="126"/>
    </row>
    <row r="284" spans="5:7" x14ac:dyDescent="0.3">
      <c r="E284" s="126"/>
      <c r="F284" s="126"/>
      <c r="G284" s="126"/>
    </row>
    <row r="285" spans="5:7" x14ac:dyDescent="0.3">
      <c r="E285" s="126"/>
      <c r="F285" s="126"/>
      <c r="G285" s="126"/>
    </row>
    <row r="286" spans="5:7" x14ac:dyDescent="0.3">
      <c r="E286" s="126"/>
      <c r="F286" s="126"/>
      <c r="G286" s="126"/>
    </row>
    <row r="287" spans="5:7" x14ac:dyDescent="0.3">
      <c r="E287" s="126"/>
      <c r="F287" s="126"/>
      <c r="G287" s="126"/>
    </row>
    <row r="288" spans="5:7" x14ac:dyDescent="0.3">
      <c r="E288" s="126"/>
      <c r="F288" s="126"/>
      <c r="G288" s="126"/>
    </row>
    <row r="289" spans="5:7" x14ac:dyDescent="0.3">
      <c r="E289" s="126"/>
      <c r="F289" s="126"/>
      <c r="G289" s="126"/>
    </row>
    <row r="290" spans="5:7" x14ac:dyDescent="0.3">
      <c r="E290" s="126"/>
      <c r="F290" s="126"/>
      <c r="G290" s="126"/>
    </row>
    <row r="291" spans="5:7" x14ac:dyDescent="0.3">
      <c r="E291" s="126"/>
      <c r="F291" s="126"/>
      <c r="G291" s="126"/>
    </row>
    <row r="292" spans="5:7" x14ac:dyDescent="0.3">
      <c r="E292" s="126"/>
      <c r="F292" s="126"/>
      <c r="G292" s="126"/>
    </row>
    <row r="293" spans="5:7" x14ac:dyDescent="0.3">
      <c r="E293" s="126"/>
      <c r="F293" s="126"/>
      <c r="G293" s="126"/>
    </row>
    <row r="294" spans="5:7" x14ac:dyDescent="0.3">
      <c r="E294" s="126"/>
      <c r="F294" s="126"/>
      <c r="G294" s="126"/>
    </row>
    <row r="295" spans="5:7" x14ac:dyDescent="0.3">
      <c r="E295" s="126"/>
      <c r="F295" s="126"/>
      <c r="G295" s="126"/>
    </row>
    <row r="296" spans="5:7" x14ac:dyDescent="0.3">
      <c r="E296" s="126"/>
      <c r="F296" s="126"/>
      <c r="G296" s="126"/>
    </row>
    <row r="297" spans="5:7" x14ac:dyDescent="0.3">
      <c r="E297" s="126"/>
      <c r="F297" s="126"/>
      <c r="G297" s="126"/>
    </row>
    <row r="298" spans="5:7" x14ac:dyDescent="0.3">
      <c r="E298" s="126"/>
      <c r="F298" s="126"/>
      <c r="G298" s="126"/>
    </row>
    <row r="299" spans="5:7" x14ac:dyDescent="0.3">
      <c r="E299" s="126"/>
      <c r="F299" s="126"/>
      <c r="G299" s="126"/>
    </row>
    <row r="300" spans="5:7" x14ac:dyDescent="0.3">
      <c r="E300" s="126"/>
      <c r="F300" s="126"/>
      <c r="G300" s="126"/>
    </row>
    <row r="301" spans="5:7" x14ac:dyDescent="0.3">
      <c r="E301" s="126"/>
      <c r="F301" s="126"/>
      <c r="G301" s="126"/>
    </row>
    <row r="302" spans="5:7" x14ac:dyDescent="0.3">
      <c r="E302" s="126"/>
      <c r="F302" s="126"/>
      <c r="G302" s="126"/>
    </row>
    <row r="303" spans="5:7" x14ac:dyDescent="0.3">
      <c r="E303" s="126"/>
      <c r="F303" s="126"/>
      <c r="G303" s="126"/>
    </row>
    <row r="304" spans="5:7" x14ac:dyDescent="0.3">
      <c r="E304" s="126"/>
      <c r="F304" s="126"/>
      <c r="G304" s="126"/>
    </row>
    <row r="305" spans="5:7" x14ac:dyDescent="0.3">
      <c r="E305" s="126"/>
      <c r="F305" s="126"/>
      <c r="G305" s="126"/>
    </row>
    <row r="306" spans="5:7" x14ac:dyDescent="0.3">
      <c r="E306" s="126"/>
      <c r="F306" s="126"/>
      <c r="G306" s="126"/>
    </row>
    <row r="307" spans="5:7" x14ac:dyDescent="0.3">
      <c r="E307" s="126"/>
      <c r="F307" s="126"/>
      <c r="G307" s="126"/>
    </row>
    <row r="308" spans="5:7" x14ac:dyDescent="0.3">
      <c r="E308" s="126"/>
      <c r="F308" s="126"/>
      <c r="G308" s="126"/>
    </row>
    <row r="309" spans="5:7" x14ac:dyDescent="0.3">
      <c r="E309" s="126"/>
      <c r="F309" s="126"/>
      <c r="G309" s="126"/>
    </row>
    <row r="310" spans="5:7" x14ac:dyDescent="0.3">
      <c r="E310" s="126"/>
      <c r="F310" s="126"/>
      <c r="G310" s="126"/>
    </row>
    <row r="311" spans="5:7" x14ac:dyDescent="0.3">
      <c r="E311" s="126"/>
      <c r="F311" s="126"/>
      <c r="G311" s="126"/>
    </row>
    <row r="312" spans="5:7" x14ac:dyDescent="0.3">
      <c r="E312" s="126"/>
      <c r="F312" s="126"/>
      <c r="G312" s="126"/>
    </row>
    <row r="313" spans="5:7" x14ac:dyDescent="0.3">
      <c r="E313" s="126"/>
      <c r="F313" s="126"/>
      <c r="G313" s="126"/>
    </row>
    <row r="314" spans="5:7" x14ac:dyDescent="0.3">
      <c r="E314" s="126"/>
      <c r="F314" s="126"/>
      <c r="G314" s="126"/>
    </row>
    <row r="315" spans="5:7" x14ac:dyDescent="0.3">
      <c r="E315" s="126"/>
      <c r="F315" s="126"/>
      <c r="G315" s="126"/>
    </row>
    <row r="316" spans="5:7" x14ac:dyDescent="0.3">
      <c r="E316" s="126"/>
      <c r="F316" s="126"/>
      <c r="G316" s="126"/>
    </row>
    <row r="317" spans="5:7" x14ac:dyDescent="0.3">
      <c r="E317" s="126"/>
      <c r="F317" s="126"/>
      <c r="G317" s="126"/>
    </row>
    <row r="318" spans="5:7" x14ac:dyDescent="0.3">
      <c r="E318" s="126"/>
      <c r="F318" s="126"/>
      <c r="G318" s="126"/>
    </row>
    <row r="319" spans="5:7" x14ac:dyDescent="0.3">
      <c r="E319" s="126"/>
      <c r="F319" s="126"/>
      <c r="G319" s="126"/>
    </row>
    <row r="320" spans="5:7" x14ac:dyDescent="0.3">
      <c r="E320" s="126"/>
      <c r="F320" s="126"/>
      <c r="G320" s="126"/>
    </row>
    <row r="321" spans="5:7" x14ac:dyDescent="0.3">
      <c r="E321" s="126"/>
      <c r="F321" s="126"/>
      <c r="G321" s="126"/>
    </row>
    <row r="322" spans="5:7" x14ac:dyDescent="0.3">
      <c r="E322" s="126"/>
      <c r="F322" s="126"/>
      <c r="G322" s="126"/>
    </row>
    <row r="323" spans="5:7" x14ac:dyDescent="0.3">
      <c r="E323" s="126"/>
      <c r="F323" s="126"/>
      <c r="G323" s="126"/>
    </row>
    <row r="324" spans="5:7" x14ac:dyDescent="0.3">
      <c r="E324" s="126"/>
      <c r="F324" s="126"/>
      <c r="G324" s="126"/>
    </row>
    <row r="325" spans="5:7" x14ac:dyDescent="0.3">
      <c r="E325" s="126"/>
      <c r="F325" s="126"/>
      <c r="G325" s="126"/>
    </row>
    <row r="326" spans="5:7" x14ac:dyDescent="0.3">
      <c r="E326" s="126"/>
      <c r="F326" s="126"/>
      <c r="G326" s="126"/>
    </row>
    <row r="327" spans="5:7" x14ac:dyDescent="0.3">
      <c r="E327" s="126"/>
      <c r="F327" s="126"/>
      <c r="G327" s="126"/>
    </row>
    <row r="328" spans="5:7" x14ac:dyDescent="0.3">
      <c r="E328" s="126"/>
      <c r="F328" s="126"/>
      <c r="G328" s="126"/>
    </row>
    <row r="329" spans="5:7" x14ac:dyDescent="0.3">
      <c r="E329" s="126"/>
      <c r="F329" s="126"/>
      <c r="G329" s="126"/>
    </row>
    <row r="330" spans="5:7" x14ac:dyDescent="0.3">
      <c r="E330" s="126"/>
      <c r="F330" s="126"/>
      <c r="G330" s="126"/>
    </row>
    <row r="331" spans="5:7" x14ac:dyDescent="0.3">
      <c r="E331" s="126"/>
      <c r="F331" s="126"/>
      <c r="G331" s="126"/>
    </row>
    <row r="332" spans="5:7" x14ac:dyDescent="0.3">
      <c r="E332" s="126"/>
      <c r="F332" s="126"/>
      <c r="G332" s="126"/>
    </row>
    <row r="333" spans="5:7" x14ac:dyDescent="0.3">
      <c r="E333" s="126"/>
      <c r="F333" s="126"/>
      <c r="G333" s="126"/>
    </row>
    <row r="334" spans="5:7" x14ac:dyDescent="0.3">
      <c r="E334" s="126"/>
      <c r="F334" s="126"/>
      <c r="G334" s="126"/>
    </row>
    <row r="335" spans="5:7" x14ac:dyDescent="0.3">
      <c r="E335" s="126"/>
      <c r="F335" s="126"/>
      <c r="G335" s="126"/>
    </row>
    <row r="336" spans="5:7" x14ac:dyDescent="0.3">
      <c r="E336" s="126"/>
      <c r="F336" s="126"/>
      <c r="G336" s="126"/>
    </row>
    <row r="337" spans="5:7" x14ac:dyDescent="0.3">
      <c r="E337" s="126"/>
      <c r="F337" s="126"/>
      <c r="G337" s="126"/>
    </row>
    <row r="338" spans="5:7" x14ac:dyDescent="0.3">
      <c r="E338" s="126"/>
      <c r="F338" s="126"/>
      <c r="G338" s="126"/>
    </row>
    <row r="339" spans="5:7" x14ac:dyDescent="0.3">
      <c r="E339" s="126"/>
      <c r="F339" s="126"/>
      <c r="G339" s="126"/>
    </row>
    <row r="340" spans="5:7" x14ac:dyDescent="0.3">
      <c r="E340" s="126"/>
      <c r="F340" s="126"/>
      <c r="G340" s="126"/>
    </row>
    <row r="341" spans="5:7" x14ac:dyDescent="0.3">
      <c r="E341" s="126"/>
      <c r="F341" s="126"/>
      <c r="G341" s="126"/>
    </row>
    <row r="342" spans="5:7" x14ac:dyDescent="0.3">
      <c r="E342" s="126"/>
      <c r="F342" s="126"/>
      <c r="G342" s="126"/>
    </row>
    <row r="343" spans="5:7" x14ac:dyDescent="0.3">
      <c r="E343" s="126"/>
      <c r="F343" s="126"/>
      <c r="G343" s="126"/>
    </row>
    <row r="344" spans="5:7" x14ac:dyDescent="0.3">
      <c r="E344" s="126"/>
      <c r="F344" s="126"/>
      <c r="G344" s="126"/>
    </row>
    <row r="345" spans="5:7" x14ac:dyDescent="0.3">
      <c r="E345" s="126"/>
      <c r="F345" s="126"/>
      <c r="G345" s="126"/>
    </row>
    <row r="346" spans="5:7" x14ac:dyDescent="0.3">
      <c r="E346" s="126"/>
      <c r="F346" s="126"/>
      <c r="G346" s="126"/>
    </row>
    <row r="347" spans="5:7" x14ac:dyDescent="0.3">
      <c r="E347" s="126"/>
      <c r="F347" s="126"/>
      <c r="G347" s="126"/>
    </row>
    <row r="348" spans="5:7" x14ac:dyDescent="0.3">
      <c r="E348" s="126"/>
      <c r="F348" s="126"/>
      <c r="G348" s="126"/>
    </row>
    <row r="349" spans="5:7" x14ac:dyDescent="0.3">
      <c r="E349" s="126"/>
      <c r="F349" s="126"/>
      <c r="G349" s="126"/>
    </row>
    <row r="350" spans="5:7" x14ac:dyDescent="0.3">
      <c r="E350" s="126"/>
      <c r="F350" s="126"/>
      <c r="G350" s="126"/>
    </row>
    <row r="351" spans="5:7" x14ac:dyDescent="0.3">
      <c r="E351" s="126"/>
      <c r="F351" s="126"/>
      <c r="G351" s="126"/>
    </row>
    <row r="352" spans="5:7" x14ac:dyDescent="0.3">
      <c r="E352" s="126"/>
      <c r="F352" s="126"/>
      <c r="G352" s="126"/>
    </row>
    <row r="353" spans="5:7" x14ac:dyDescent="0.3">
      <c r="E353" s="126"/>
      <c r="F353" s="126"/>
      <c r="G353" s="126"/>
    </row>
    <row r="354" spans="5:7" x14ac:dyDescent="0.3">
      <c r="E354" s="126"/>
      <c r="F354" s="126"/>
      <c r="G354" s="126"/>
    </row>
    <row r="355" spans="5:7" x14ac:dyDescent="0.3">
      <c r="E355" s="126"/>
      <c r="F355" s="126"/>
      <c r="G355" s="126"/>
    </row>
    <row r="356" spans="5:7" x14ac:dyDescent="0.3">
      <c r="E356" s="126"/>
      <c r="F356" s="126"/>
      <c r="G356" s="126"/>
    </row>
    <row r="357" spans="5:7" x14ac:dyDescent="0.3">
      <c r="E357" s="126"/>
      <c r="F357" s="126"/>
      <c r="G357" s="126"/>
    </row>
    <row r="358" spans="5:7" x14ac:dyDescent="0.3">
      <c r="E358" s="126"/>
      <c r="F358" s="126"/>
      <c r="G358" s="126"/>
    </row>
    <row r="359" spans="5:7" x14ac:dyDescent="0.3">
      <c r="E359" s="126"/>
      <c r="F359" s="126"/>
      <c r="G359" s="126"/>
    </row>
    <row r="360" spans="5:7" x14ac:dyDescent="0.3">
      <c r="E360" s="126"/>
      <c r="F360" s="126"/>
      <c r="G360" s="126"/>
    </row>
    <row r="361" spans="5:7" x14ac:dyDescent="0.3">
      <c r="E361" s="126"/>
      <c r="F361" s="126"/>
      <c r="G361" s="126"/>
    </row>
    <row r="362" spans="5:7" x14ac:dyDescent="0.3">
      <c r="E362" s="126"/>
      <c r="F362" s="126"/>
      <c r="G362" s="126"/>
    </row>
    <row r="363" spans="5:7" x14ac:dyDescent="0.3">
      <c r="E363" s="126"/>
      <c r="F363" s="126"/>
      <c r="G363" s="126"/>
    </row>
    <row r="364" spans="5:7" x14ac:dyDescent="0.3">
      <c r="E364" s="126"/>
      <c r="F364" s="126"/>
      <c r="G364" s="126"/>
    </row>
    <row r="365" spans="5:7" x14ac:dyDescent="0.3">
      <c r="E365" s="126"/>
      <c r="F365" s="126"/>
      <c r="G365" s="126"/>
    </row>
    <row r="366" spans="5:7" x14ac:dyDescent="0.3">
      <c r="E366" s="126"/>
      <c r="F366" s="126"/>
      <c r="G366" s="126"/>
    </row>
    <row r="367" spans="5:7" x14ac:dyDescent="0.3">
      <c r="E367" s="126"/>
      <c r="F367" s="126"/>
      <c r="G367" s="126"/>
    </row>
    <row r="368" spans="5:7" x14ac:dyDescent="0.3">
      <c r="E368" s="126"/>
      <c r="F368" s="126"/>
      <c r="G368" s="126"/>
    </row>
    <row r="369" spans="5:7" x14ac:dyDescent="0.3">
      <c r="E369" s="126"/>
      <c r="F369" s="126"/>
      <c r="G369" s="126"/>
    </row>
    <row r="370" spans="5:7" x14ac:dyDescent="0.3">
      <c r="E370" s="126"/>
      <c r="F370" s="126"/>
      <c r="G370" s="126"/>
    </row>
    <row r="371" spans="5:7" x14ac:dyDescent="0.3">
      <c r="E371" s="126"/>
      <c r="F371" s="126"/>
      <c r="G371" s="126"/>
    </row>
    <row r="372" spans="5:7" x14ac:dyDescent="0.3">
      <c r="E372" s="126"/>
      <c r="F372" s="126"/>
      <c r="G372" s="126"/>
    </row>
    <row r="373" spans="5:7" x14ac:dyDescent="0.3">
      <c r="E373" s="126"/>
      <c r="F373" s="126"/>
      <c r="G373" s="126"/>
    </row>
    <row r="374" spans="5:7" x14ac:dyDescent="0.3">
      <c r="E374" s="126"/>
      <c r="F374" s="126"/>
      <c r="G374" s="126"/>
    </row>
    <row r="375" spans="5:7" x14ac:dyDescent="0.3">
      <c r="E375" s="126"/>
      <c r="F375" s="126"/>
      <c r="G375" s="126"/>
    </row>
    <row r="376" spans="5:7" x14ac:dyDescent="0.3">
      <c r="E376" s="126"/>
      <c r="F376" s="126"/>
      <c r="G376" s="126"/>
    </row>
    <row r="377" spans="5:7" x14ac:dyDescent="0.3">
      <c r="E377" s="126"/>
      <c r="F377" s="126"/>
      <c r="G377" s="126"/>
    </row>
    <row r="378" spans="5:7" x14ac:dyDescent="0.3">
      <c r="E378" s="126"/>
      <c r="F378" s="126"/>
      <c r="G378" s="126"/>
    </row>
    <row r="379" spans="5:7" x14ac:dyDescent="0.3">
      <c r="E379" s="126"/>
      <c r="F379" s="126"/>
      <c r="G379" s="126"/>
    </row>
    <row r="380" spans="5:7" x14ac:dyDescent="0.3">
      <c r="E380" s="126"/>
      <c r="F380" s="126"/>
      <c r="G380" s="126"/>
    </row>
    <row r="381" spans="5:7" x14ac:dyDescent="0.3">
      <c r="E381" s="126"/>
      <c r="F381" s="126"/>
      <c r="G381" s="126"/>
    </row>
    <row r="382" spans="5:7" x14ac:dyDescent="0.3">
      <c r="E382" s="126"/>
      <c r="F382" s="126"/>
      <c r="G382" s="126"/>
    </row>
    <row r="383" spans="5:7" x14ac:dyDescent="0.3">
      <c r="E383" s="126"/>
      <c r="F383" s="126"/>
      <c r="G383" s="126"/>
    </row>
    <row r="384" spans="5:7" x14ac:dyDescent="0.3">
      <c r="E384" s="126"/>
      <c r="F384" s="126"/>
      <c r="G384" s="126"/>
    </row>
    <row r="385" spans="5:7" x14ac:dyDescent="0.3">
      <c r="E385" s="126"/>
      <c r="F385" s="126"/>
      <c r="G385" s="126"/>
    </row>
    <row r="386" spans="5:7" x14ac:dyDescent="0.3">
      <c r="E386" s="126"/>
      <c r="F386" s="126"/>
      <c r="G386" s="126"/>
    </row>
    <row r="387" spans="5:7" x14ac:dyDescent="0.3">
      <c r="E387" s="126"/>
      <c r="F387" s="126"/>
      <c r="G387" s="126"/>
    </row>
    <row r="388" spans="5:7" x14ac:dyDescent="0.3">
      <c r="E388" s="126"/>
      <c r="F388" s="126"/>
      <c r="G388" s="126"/>
    </row>
    <row r="389" spans="5:7" x14ac:dyDescent="0.3">
      <c r="E389" s="126"/>
      <c r="F389" s="126"/>
      <c r="G389" s="126"/>
    </row>
    <row r="390" spans="5:7" x14ac:dyDescent="0.3">
      <c r="E390" s="126"/>
      <c r="F390" s="126"/>
      <c r="G390" s="126"/>
    </row>
    <row r="391" spans="5:7" x14ac:dyDescent="0.3">
      <c r="E391" s="126"/>
      <c r="F391" s="126"/>
      <c r="G391" s="126"/>
    </row>
    <row r="392" spans="5:7" x14ac:dyDescent="0.3">
      <c r="E392" s="126"/>
      <c r="F392" s="126"/>
      <c r="G392" s="126"/>
    </row>
    <row r="393" spans="5:7" x14ac:dyDescent="0.3">
      <c r="E393" s="126"/>
      <c r="F393" s="126"/>
      <c r="G393" s="126"/>
    </row>
    <row r="394" spans="5:7" x14ac:dyDescent="0.3">
      <c r="E394" s="126"/>
      <c r="F394" s="126"/>
      <c r="G394" s="126"/>
    </row>
    <row r="395" spans="5:7" x14ac:dyDescent="0.3">
      <c r="E395" s="126"/>
      <c r="F395" s="126"/>
      <c r="G395" s="126"/>
    </row>
    <row r="396" spans="5:7" x14ac:dyDescent="0.3">
      <c r="E396" s="126"/>
      <c r="F396" s="126"/>
      <c r="G396" s="126"/>
    </row>
    <row r="397" spans="5:7" x14ac:dyDescent="0.3">
      <c r="E397" s="126"/>
      <c r="F397" s="126"/>
      <c r="G397" s="126"/>
    </row>
    <row r="398" spans="5:7" x14ac:dyDescent="0.3">
      <c r="E398" s="126"/>
      <c r="F398" s="126"/>
      <c r="G398" s="126"/>
    </row>
    <row r="399" spans="5:7" x14ac:dyDescent="0.3">
      <c r="E399" s="126"/>
      <c r="F399" s="126"/>
      <c r="G399" s="126"/>
    </row>
    <row r="400" spans="5:7" x14ac:dyDescent="0.3">
      <c r="E400" s="126"/>
      <c r="F400" s="126"/>
      <c r="G400" s="126"/>
    </row>
    <row r="401" spans="5:7" x14ac:dyDescent="0.3">
      <c r="E401" s="126"/>
      <c r="F401" s="126"/>
      <c r="G401" s="126"/>
    </row>
    <row r="402" spans="5:7" x14ac:dyDescent="0.3">
      <c r="E402" s="126"/>
      <c r="F402" s="126"/>
      <c r="G402" s="126"/>
    </row>
    <row r="403" spans="5:7" x14ac:dyDescent="0.3">
      <c r="E403" s="126"/>
      <c r="F403" s="126"/>
      <c r="G403" s="126"/>
    </row>
    <row r="404" spans="5:7" x14ac:dyDescent="0.3">
      <c r="E404" s="126"/>
      <c r="F404" s="126"/>
      <c r="G404" s="126"/>
    </row>
    <row r="405" spans="5:7" x14ac:dyDescent="0.3">
      <c r="E405" s="126"/>
      <c r="F405" s="126"/>
      <c r="G405" s="126"/>
    </row>
    <row r="406" spans="5:7" x14ac:dyDescent="0.3">
      <c r="E406" s="126"/>
      <c r="F406" s="126"/>
      <c r="G406" s="126"/>
    </row>
    <row r="407" spans="5:7" x14ac:dyDescent="0.3">
      <c r="E407" s="126"/>
      <c r="F407" s="126"/>
      <c r="G407" s="126"/>
    </row>
    <row r="408" spans="5:7" x14ac:dyDescent="0.3">
      <c r="E408" s="126"/>
      <c r="F408" s="126"/>
      <c r="G408" s="126"/>
    </row>
    <row r="409" spans="5:7" x14ac:dyDescent="0.3">
      <c r="E409" s="126"/>
      <c r="F409" s="126"/>
      <c r="G409" s="126"/>
    </row>
    <row r="410" spans="5:7" x14ac:dyDescent="0.3">
      <c r="E410" s="126"/>
      <c r="F410" s="126"/>
      <c r="G410" s="126"/>
    </row>
    <row r="411" spans="5:7" x14ac:dyDescent="0.3">
      <c r="E411" s="126"/>
      <c r="F411" s="126"/>
      <c r="G411" s="126"/>
    </row>
    <row r="412" spans="5:7" x14ac:dyDescent="0.3">
      <c r="E412" s="126"/>
      <c r="F412" s="126"/>
      <c r="G412" s="126"/>
    </row>
    <row r="413" spans="5:7" x14ac:dyDescent="0.3">
      <c r="E413" s="126"/>
      <c r="F413" s="126"/>
      <c r="G413" s="126"/>
    </row>
    <row r="414" spans="5:7" x14ac:dyDescent="0.3">
      <c r="E414" s="126"/>
      <c r="F414" s="126"/>
      <c r="G414" s="126"/>
    </row>
    <row r="415" spans="5:7" x14ac:dyDescent="0.3">
      <c r="E415" s="126"/>
      <c r="F415" s="126"/>
      <c r="G415" s="126"/>
    </row>
    <row r="416" spans="5:7" x14ac:dyDescent="0.3">
      <c r="E416" s="126"/>
      <c r="F416" s="126"/>
      <c r="G416" s="126"/>
    </row>
    <row r="417" spans="5:7" x14ac:dyDescent="0.3">
      <c r="E417" s="126"/>
      <c r="F417" s="126"/>
      <c r="G417" s="126"/>
    </row>
    <row r="418" spans="5:7" x14ac:dyDescent="0.3">
      <c r="E418" s="126"/>
      <c r="F418" s="126"/>
      <c r="G418" s="126"/>
    </row>
    <row r="419" spans="5:7" x14ac:dyDescent="0.3">
      <c r="E419" s="126"/>
      <c r="F419" s="126"/>
      <c r="G419" s="126"/>
    </row>
    <row r="420" spans="5:7" x14ac:dyDescent="0.3">
      <c r="E420" s="126"/>
      <c r="F420" s="126"/>
      <c r="G420" s="126"/>
    </row>
    <row r="421" spans="5:7" x14ac:dyDescent="0.3">
      <c r="E421" s="126"/>
      <c r="F421" s="126"/>
      <c r="G421" s="126"/>
    </row>
    <row r="422" spans="5:7" x14ac:dyDescent="0.3">
      <c r="E422" s="126"/>
      <c r="F422" s="126"/>
      <c r="G422" s="126"/>
    </row>
    <row r="423" spans="5:7" x14ac:dyDescent="0.3">
      <c r="E423" s="126"/>
      <c r="F423" s="126"/>
      <c r="G423" s="126"/>
    </row>
    <row r="424" spans="5:7" x14ac:dyDescent="0.3">
      <c r="E424" s="126"/>
      <c r="F424" s="126"/>
      <c r="G424" s="126"/>
    </row>
    <row r="425" spans="5:7" x14ac:dyDescent="0.3">
      <c r="E425" s="126"/>
      <c r="F425" s="126"/>
      <c r="G425" s="126"/>
    </row>
    <row r="426" spans="5:7" x14ac:dyDescent="0.3">
      <c r="E426" s="126"/>
      <c r="F426" s="126"/>
      <c r="G426" s="126"/>
    </row>
    <row r="427" spans="5:7" x14ac:dyDescent="0.3">
      <c r="E427" s="126"/>
      <c r="F427" s="126"/>
      <c r="G427" s="126"/>
    </row>
    <row r="428" spans="5:7" x14ac:dyDescent="0.3">
      <c r="E428" s="126"/>
      <c r="F428" s="126"/>
      <c r="G428" s="126"/>
    </row>
    <row r="429" spans="5:7" x14ac:dyDescent="0.3">
      <c r="E429" s="126"/>
      <c r="F429" s="126"/>
      <c r="G429" s="126"/>
    </row>
    <row r="430" spans="5:7" x14ac:dyDescent="0.3">
      <c r="E430" s="126"/>
      <c r="F430" s="126"/>
      <c r="G430" s="126"/>
    </row>
    <row r="431" spans="5:7" x14ac:dyDescent="0.3">
      <c r="E431" s="126"/>
      <c r="F431" s="126"/>
      <c r="G431" s="126"/>
    </row>
    <row r="432" spans="5:7" x14ac:dyDescent="0.3">
      <c r="E432" s="126"/>
      <c r="F432" s="126"/>
      <c r="G432" s="126"/>
    </row>
    <row r="433" spans="5:7" x14ac:dyDescent="0.3">
      <c r="E433" s="126"/>
      <c r="F433" s="126"/>
      <c r="G433" s="126"/>
    </row>
    <row r="434" spans="5:7" x14ac:dyDescent="0.3">
      <c r="E434" s="126"/>
      <c r="F434" s="126"/>
      <c r="G434" s="126"/>
    </row>
    <row r="435" spans="5:7" x14ac:dyDescent="0.3">
      <c r="E435" s="126"/>
      <c r="F435" s="126"/>
      <c r="G435" s="126"/>
    </row>
    <row r="436" spans="5:7" x14ac:dyDescent="0.3">
      <c r="E436" s="126"/>
      <c r="F436" s="126"/>
      <c r="G436" s="126"/>
    </row>
    <row r="437" spans="5:7" x14ac:dyDescent="0.3">
      <c r="E437" s="126"/>
      <c r="F437" s="126"/>
      <c r="G437" s="126"/>
    </row>
    <row r="438" spans="5:7" x14ac:dyDescent="0.3">
      <c r="E438" s="126"/>
      <c r="F438" s="126"/>
      <c r="G438" s="126"/>
    </row>
    <row r="439" spans="5:7" x14ac:dyDescent="0.3">
      <c r="E439" s="126"/>
      <c r="F439" s="126"/>
      <c r="G439" s="126"/>
    </row>
    <row r="440" spans="5:7" x14ac:dyDescent="0.3">
      <c r="E440" s="126"/>
      <c r="F440" s="126"/>
      <c r="G440" s="126"/>
    </row>
    <row r="441" spans="5:7" x14ac:dyDescent="0.3">
      <c r="E441" s="126"/>
      <c r="F441" s="126"/>
      <c r="G441" s="126"/>
    </row>
    <row r="442" spans="5:7" x14ac:dyDescent="0.3">
      <c r="E442" s="126"/>
      <c r="F442" s="126"/>
      <c r="G442" s="126"/>
    </row>
    <row r="443" spans="5:7" x14ac:dyDescent="0.3">
      <c r="E443" s="126"/>
      <c r="F443" s="126"/>
      <c r="G443" s="126"/>
    </row>
    <row r="444" spans="5:7" x14ac:dyDescent="0.3">
      <c r="E444" s="126"/>
      <c r="F444" s="126"/>
      <c r="G444" s="126"/>
    </row>
    <row r="445" spans="5:7" x14ac:dyDescent="0.3">
      <c r="E445" s="126"/>
      <c r="F445" s="126"/>
      <c r="G445" s="126"/>
    </row>
    <row r="446" spans="5:7" x14ac:dyDescent="0.3">
      <c r="E446" s="126"/>
      <c r="F446" s="126"/>
      <c r="G446" s="126"/>
    </row>
    <row r="447" spans="5:7" x14ac:dyDescent="0.3">
      <c r="E447" s="126"/>
      <c r="F447" s="126"/>
      <c r="G447" s="126"/>
    </row>
    <row r="448" spans="5:7" x14ac:dyDescent="0.3">
      <c r="E448" s="126"/>
      <c r="F448" s="126"/>
      <c r="G448" s="126"/>
    </row>
    <row r="449" spans="5:7" x14ac:dyDescent="0.3">
      <c r="E449" s="126"/>
      <c r="F449" s="126"/>
      <c r="G449" s="126"/>
    </row>
    <row r="450" spans="5:7" x14ac:dyDescent="0.3">
      <c r="E450" s="126"/>
      <c r="F450" s="126"/>
      <c r="G450" s="126"/>
    </row>
    <row r="451" spans="5:7" x14ac:dyDescent="0.3">
      <c r="E451" s="126"/>
      <c r="F451" s="126"/>
      <c r="G451" s="126"/>
    </row>
    <row r="452" spans="5:7" x14ac:dyDescent="0.3">
      <c r="E452" s="126"/>
      <c r="F452" s="126"/>
      <c r="G452" s="126"/>
    </row>
    <row r="453" spans="5:7" x14ac:dyDescent="0.3">
      <c r="E453" s="126"/>
      <c r="F453" s="126"/>
      <c r="G453" s="126"/>
    </row>
    <row r="454" spans="5:7" x14ac:dyDescent="0.3">
      <c r="E454" s="126"/>
      <c r="F454" s="126"/>
      <c r="G454" s="126"/>
    </row>
    <row r="455" spans="5:7" x14ac:dyDescent="0.3">
      <c r="E455" s="126"/>
      <c r="F455" s="126"/>
      <c r="G455" s="126"/>
    </row>
    <row r="456" spans="5:7" x14ac:dyDescent="0.3">
      <c r="E456" s="126"/>
      <c r="F456" s="126"/>
      <c r="G456" s="126"/>
    </row>
    <row r="457" spans="5:7" x14ac:dyDescent="0.3">
      <c r="E457" s="126"/>
      <c r="F457" s="126"/>
      <c r="G457" s="126"/>
    </row>
    <row r="458" spans="5:7" x14ac:dyDescent="0.3">
      <c r="E458" s="126"/>
      <c r="F458" s="126"/>
      <c r="G458" s="126"/>
    </row>
    <row r="459" spans="5:7" x14ac:dyDescent="0.3">
      <c r="E459" s="126"/>
      <c r="F459" s="126"/>
      <c r="G459" s="126"/>
    </row>
    <row r="460" spans="5:7" x14ac:dyDescent="0.3">
      <c r="E460" s="126"/>
      <c r="F460" s="126"/>
      <c r="G460" s="126"/>
    </row>
    <row r="461" spans="5:7" x14ac:dyDescent="0.3">
      <c r="E461" s="126"/>
      <c r="F461" s="126"/>
      <c r="G461" s="126"/>
    </row>
    <row r="462" spans="5:7" x14ac:dyDescent="0.3">
      <c r="E462" s="126"/>
      <c r="F462" s="126"/>
      <c r="G462" s="126"/>
    </row>
    <row r="463" spans="5:7" x14ac:dyDescent="0.3">
      <c r="E463" s="126"/>
      <c r="F463" s="126"/>
      <c r="G463" s="126"/>
    </row>
    <row r="464" spans="5:7" x14ac:dyDescent="0.3">
      <c r="E464" s="126"/>
      <c r="F464" s="126"/>
      <c r="G464" s="126"/>
    </row>
    <row r="465" spans="5:7" x14ac:dyDescent="0.3">
      <c r="E465" s="126"/>
      <c r="F465" s="126"/>
      <c r="G465" s="126"/>
    </row>
    <row r="466" spans="5:7" x14ac:dyDescent="0.3">
      <c r="E466" s="126"/>
      <c r="F466" s="126"/>
      <c r="G466" s="126"/>
    </row>
    <row r="467" spans="5:7" x14ac:dyDescent="0.3">
      <c r="E467" s="126"/>
      <c r="F467" s="126"/>
      <c r="G467" s="126"/>
    </row>
    <row r="468" spans="5:7" x14ac:dyDescent="0.3">
      <c r="E468" s="126"/>
      <c r="F468" s="126"/>
      <c r="G468" s="126"/>
    </row>
    <row r="469" spans="5:7" x14ac:dyDescent="0.3">
      <c r="E469" s="126"/>
      <c r="F469" s="126"/>
      <c r="G469" s="126"/>
    </row>
    <row r="470" spans="5:7" x14ac:dyDescent="0.3">
      <c r="E470" s="126"/>
      <c r="F470" s="126"/>
      <c r="G470" s="126"/>
    </row>
    <row r="471" spans="5:7" x14ac:dyDescent="0.3">
      <c r="E471" s="126"/>
      <c r="F471" s="126"/>
      <c r="G471" s="126"/>
    </row>
    <row r="472" spans="5:7" x14ac:dyDescent="0.3">
      <c r="E472" s="126"/>
      <c r="F472" s="126"/>
      <c r="G472" s="126"/>
    </row>
    <row r="473" spans="5:7" x14ac:dyDescent="0.3">
      <c r="E473" s="126"/>
      <c r="F473" s="126"/>
      <c r="G473" s="126"/>
    </row>
    <row r="474" spans="5:7" x14ac:dyDescent="0.3">
      <c r="E474" s="126"/>
      <c r="F474" s="126"/>
      <c r="G474" s="126"/>
    </row>
    <row r="475" spans="5:7" x14ac:dyDescent="0.3">
      <c r="E475" s="126"/>
      <c r="F475" s="126"/>
      <c r="G475" s="126"/>
    </row>
    <row r="476" spans="5:7" x14ac:dyDescent="0.3">
      <c r="E476" s="126"/>
      <c r="F476" s="126"/>
      <c r="G476" s="126"/>
    </row>
    <row r="477" spans="5:7" x14ac:dyDescent="0.3">
      <c r="E477" s="126"/>
      <c r="F477" s="126"/>
      <c r="G477" s="126"/>
    </row>
    <row r="478" spans="5:7" x14ac:dyDescent="0.3">
      <c r="E478" s="126"/>
      <c r="F478" s="126"/>
      <c r="G478" s="126"/>
    </row>
    <row r="479" spans="5:7" x14ac:dyDescent="0.3">
      <c r="E479" s="126"/>
      <c r="F479" s="126"/>
      <c r="G479" s="126"/>
    </row>
    <row r="480" spans="5:7" x14ac:dyDescent="0.3">
      <c r="E480" s="126"/>
      <c r="F480" s="126"/>
      <c r="G480" s="126"/>
    </row>
    <row r="481" spans="5:7" x14ac:dyDescent="0.3">
      <c r="E481" s="126"/>
      <c r="F481" s="126"/>
      <c r="G481" s="126"/>
    </row>
    <row r="482" spans="5:7" x14ac:dyDescent="0.3">
      <c r="E482" s="126"/>
      <c r="F482" s="126"/>
      <c r="G482" s="126"/>
    </row>
    <row r="483" spans="5:7" x14ac:dyDescent="0.3">
      <c r="E483" s="126"/>
      <c r="F483" s="126"/>
      <c r="G483" s="126"/>
    </row>
    <row r="484" spans="5:7" x14ac:dyDescent="0.3">
      <c r="E484" s="126"/>
      <c r="F484" s="126"/>
      <c r="G484" s="126"/>
    </row>
    <row r="485" spans="5:7" x14ac:dyDescent="0.3">
      <c r="E485" s="126"/>
      <c r="F485" s="126"/>
      <c r="G485" s="126"/>
    </row>
    <row r="486" spans="5:7" x14ac:dyDescent="0.3">
      <c r="E486" s="126"/>
      <c r="F486" s="126"/>
      <c r="G486" s="126"/>
    </row>
    <row r="487" spans="5:7" x14ac:dyDescent="0.3">
      <c r="E487" s="126"/>
      <c r="F487" s="126"/>
      <c r="G487" s="126"/>
    </row>
    <row r="488" spans="5:7" x14ac:dyDescent="0.3">
      <c r="E488" s="126"/>
      <c r="F488" s="126"/>
      <c r="G488" s="126"/>
    </row>
    <row r="489" spans="5:7" x14ac:dyDescent="0.3">
      <c r="E489" s="126"/>
      <c r="F489" s="126"/>
      <c r="G489" s="126"/>
    </row>
    <row r="490" spans="5:7" x14ac:dyDescent="0.3">
      <c r="E490" s="126"/>
      <c r="F490" s="126"/>
      <c r="G490" s="126"/>
    </row>
    <row r="491" spans="5:7" x14ac:dyDescent="0.3">
      <c r="E491" s="126"/>
      <c r="F491" s="126"/>
      <c r="G491" s="126"/>
    </row>
    <row r="492" spans="5:7" x14ac:dyDescent="0.3">
      <c r="E492" s="126"/>
      <c r="F492" s="126"/>
      <c r="G492" s="126"/>
    </row>
    <row r="493" spans="5:7" x14ac:dyDescent="0.3">
      <c r="E493" s="126"/>
      <c r="F493" s="126"/>
      <c r="G493" s="126"/>
    </row>
    <row r="494" spans="5:7" x14ac:dyDescent="0.3">
      <c r="E494" s="126"/>
      <c r="F494" s="126"/>
      <c r="G494" s="126"/>
    </row>
    <row r="495" spans="5:7" x14ac:dyDescent="0.3">
      <c r="E495" s="126"/>
      <c r="F495" s="126"/>
      <c r="G495" s="126"/>
    </row>
    <row r="496" spans="5:7" x14ac:dyDescent="0.3">
      <c r="E496" s="126"/>
      <c r="F496" s="126"/>
      <c r="G496" s="126"/>
    </row>
    <row r="497" spans="5:7" x14ac:dyDescent="0.3">
      <c r="E497" s="126"/>
      <c r="F497" s="126"/>
      <c r="G497" s="126"/>
    </row>
    <row r="498" spans="5:7" x14ac:dyDescent="0.3">
      <c r="E498" s="126"/>
      <c r="F498" s="126"/>
      <c r="G498" s="126"/>
    </row>
    <row r="499" spans="5:7" x14ac:dyDescent="0.3">
      <c r="E499" s="126"/>
      <c r="F499" s="126"/>
      <c r="G499" s="126"/>
    </row>
    <row r="500" spans="5:7" x14ac:dyDescent="0.3">
      <c r="E500" s="126"/>
      <c r="F500" s="126"/>
      <c r="G500" s="126"/>
    </row>
    <row r="501" spans="5:7" x14ac:dyDescent="0.3">
      <c r="E501" s="126"/>
      <c r="F501" s="126"/>
      <c r="G501" s="126"/>
    </row>
    <row r="502" spans="5:7" x14ac:dyDescent="0.3">
      <c r="E502" s="126"/>
      <c r="F502" s="126"/>
      <c r="G502" s="126"/>
    </row>
    <row r="503" spans="5:7" x14ac:dyDescent="0.3">
      <c r="E503" s="126"/>
      <c r="F503" s="126"/>
      <c r="G503" s="126"/>
    </row>
    <row r="504" spans="5:7" x14ac:dyDescent="0.3">
      <c r="E504" s="126"/>
      <c r="F504" s="126"/>
      <c r="G504" s="126"/>
    </row>
    <row r="505" spans="5:7" x14ac:dyDescent="0.3">
      <c r="E505" s="126"/>
      <c r="F505" s="126"/>
      <c r="G505" s="126"/>
    </row>
    <row r="506" spans="5:7" x14ac:dyDescent="0.3">
      <c r="E506" s="126"/>
      <c r="F506" s="126"/>
      <c r="G506" s="126"/>
    </row>
    <row r="507" spans="5:7" x14ac:dyDescent="0.3">
      <c r="E507" s="126"/>
      <c r="F507" s="126"/>
      <c r="G507" s="126"/>
    </row>
    <row r="508" spans="5:7" x14ac:dyDescent="0.3">
      <c r="E508" s="126"/>
      <c r="F508" s="126"/>
      <c r="G508" s="126"/>
    </row>
    <row r="509" spans="5:7" x14ac:dyDescent="0.3">
      <c r="E509" s="126"/>
      <c r="F509" s="126"/>
      <c r="G509" s="126"/>
    </row>
    <row r="510" spans="5:7" x14ac:dyDescent="0.3">
      <c r="E510" s="126"/>
      <c r="F510" s="126"/>
      <c r="G510" s="126"/>
    </row>
    <row r="511" spans="5:7" x14ac:dyDescent="0.3">
      <c r="E511" s="126"/>
      <c r="F511" s="126"/>
      <c r="G511" s="126"/>
    </row>
    <row r="512" spans="5:7" x14ac:dyDescent="0.3">
      <c r="E512" s="126"/>
      <c r="F512" s="126"/>
      <c r="G512" s="126"/>
    </row>
    <row r="513" spans="5:7" x14ac:dyDescent="0.3">
      <c r="E513" s="126"/>
      <c r="F513" s="126"/>
      <c r="G513" s="126"/>
    </row>
    <row r="514" spans="5:7" x14ac:dyDescent="0.3">
      <c r="E514" s="126"/>
      <c r="F514" s="126"/>
      <c r="G514" s="126"/>
    </row>
    <row r="515" spans="5:7" x14ac:dyDescent="0.3">
      <c r="E515" s="126"/>
      <c r="F515" s="126"/>
      <c r="G515" s="126"/>
    </row>
    <row r="516" spans="5:7" x14ac:dyDescent="0.3">
      <c r="E516" s="126"/>
      <c r="F516" s="126"/>
      <c r="G516" s="126"/>
    </row>
    <row r="517" spans="5:7" x14ac:dyDescent="0.3">
      <c r="E517" s="126"/>
      <c r="F517" s="126"/>
      <c r="G517" s="126"/>
    </row>
    <row r="518" spans="5:7" x14ac:dyDescent="0.3">
      <c r="E518" s="126"/>
      <c r="F518" s="126"/>
      <c r="G518" s="126"/>
    </row>
    <row r="519" spans="5:7" x14ac:dyDescent="0.3">
      <c r="E519" s="126"/>
      <c r="F519" s="126"/>
      <c r="G519" s="126"/>
    </row>
    <row r="520" spans="5:7" x14ac:dyDescent="0.3">
      <c r="E520" s="126"/>
      <c r="F520" s="126"/>
      <c r="G520" s="126"/>
    </row>
    <row r="521" spans="5:7" x14ac:dyDescent="0.3">
      <c r="E521" s="126"/>
      <c r="F521" s="126"/>
      <c r="G521" s="126"/>
    </row>
    <row r="522" spans="5:7" x14ac:dyDescent="0.3">
      <c r="E522" s="126"/>
      <c r="F522" s="126"/>
      <c r="G522" s="126"/>
    </row>
    <row r="523" spans="5:7" x14ac:dyDescent="0.3">
      <c r="E523" s="126"/>
      <c r="F523" s="126"/>
      <c r="G523" s="126"/>
    </row>
    <row r="524" spans="5:7" x14ac:dyDescent="0.3">
      <c r="E524" s="126"/>
      <c r="F524" s="126"/>
      <c r="G524" s="126"/>
    </row>
    <row r="525" spans="5:7" x14ac:dyDescent="0.3">
      <c r="E525" s="126"/>
      <c r="F525" s="126"/>
      <c r="G525" s="126"/>
    </row>
    <row r="526" spans="5:7" x14ac:dyDescent="0.3">
      <c r="E526" s="126"/>
      <c r="F526" s="126"/>
      <c r="G526" s="126"/>
    </row>
    <row r="527" spans="5:7" x14ac:dyDescent="0.3">
      <c r="E527" s="126"/>
      <c r="F527" s="126"/>
      <c r="G527" s="126"/>
    </row>
    <row r="528" spans="5:7" x14ac:dyDescent="0.3">
      <c r="E528" s="126"/>
      <c r="F528" s="126"/>
      <c r="G528" s="126"/>
    </row>
    <row r="529" spans="5:7" x14ac:dyDescent="0.3">
      <c r="E529" s="126"/>
      <c r="F529" s="126"/>
      <c r="G529" s="126"/>
    </row>
    <row r="530" spans="5:7" x14ac:dyDescent="0.3">
      <c r="E530" s="126"/>
      <c r="F530" s="126"/>
      <c r="G530" s="126"/>
    </row>
    <row r="531" spans="5:7" x14ac:dyDescent="0.3">
      <c r="E531" s="126"/>
      <c r="F531" s="126"/>
      <c r="G531" s="126"/>
    </row>
    <row r="532" spans="5:7" x14ac:dyDescent="0.3">
      <c r="E532" s="126"/>
      <c r="F532" s="126"/>
      <c r="G532" s="126"/>
    </row>
    <row r="533" spans="5:7" x14ac:dyDescent="0.3">
      <c r="E533" s="126"/>
      <c r="F533" s="126"/>
      <c r="G533" s="126"/>
    </row>
    <row r="534" spans="5:7" x14ac:dyDescent="0.3">
      <c r="E534" s="126"/>
      <c r="F534" s="126"/>
      <c r="G534" s="126"/>
    </row>
    <row r="535" spans="5:7" x14ac:dyDescent="0.3">
      <c r="E535" s="126"/>
      <c r="F535" s="126"/>
      <c r="G535" s="126"/>
    </row>
    <row r="536" spans="5:7" x14ac:dyDescent="0.3">
      <c r="E536" s="126"/>
      <c r="F536" s="126"/>
      <c r="G536" s="126"/>
    </row>
    <row r="537" spans="5:7" x14ac:dyDescent="0.3">
      <c r="E537" s="126"/>
      <c r="F537" s="126"/>
      <c r="G537" s="126"/>
    </row>
    <row r="538" spans="5:7" x14ac:dyDescent="0.3">
      <c r="E538" s="126"/>
      <c r="F538" s="126"/>
      <c r="G538" s="126"/>
    </row>
    <row r="539" spans="5:7" x14ac:dyDescent="0.3">
      <c r="E539" s="126"/>
      <c r="F539" s="126"/>
      <c r="G539" s="126"/>
    </row>
    <row r="540" spans="5:7" x14ac:dyDescent="0.3">
      <c r="E540" s="126"/>
      <c r="F540" s="126"/>
      <c r="G540" s="126"/>
    </row>
    <row r="541" spans="5:7" x14ac:dyDescent="0.3">
      <c r="E541" s="126"/>
      <c r="F541" s="126"/>
      <c r="G541" s="126"/>
    </row>
    <row r="542" spans="5:7" x14ac:dyDescent="0.3">
      <c r="E542" s="126"/>
      <c r="F542" s="126"/>
      <c r="G542" s="126"/>
    </row>
    <row r="543" spans="5:7" x14ac:dyDescent="0.3">
      <c r="E543" s="126"/>
      <c r="F543" s="126"/>
      <c r="G543" s="126"/>
    </row>
    <row r="544" spans="5:7" x14ac:dyDescent="0.3">
      <c r="E544" s="126"/>
      <c r="F544" s="126"/>
      <c r="G544" s="126"/>
    </row>
    <row r="545" spans="5:7" x14ac:dyDescent="0.3">
      <c r="E545" s="126"/>
      <c r="F545" s="126"/>
      <c r="G545" s="126"/>
    </row>
    <row r="546" spans="5:7" x14ac:dyDescent="0.3">
      <c r="E546" s="126"/>
      <c r="F546" s="126"/>
      <c r="G546" s="126"/>
    </row>
    <row r="547" spans="5:7" x14ac:dyDescent="0.3">
      <c r="E547" s="126"/>
      <c r="F547" s="126"/>
      <c r="G547" s="126"/>
    </row>
    <row r="548" spans="5:7" x14ac:dyDescent="0.3">
      <c r="E548" s="126"/>
      <c r="F548" s="126"/>
      <c r="G548" s="126"/>
    </row>
    <row r="549" spans="5:7" x14ac:dyDescent="0.3">
      <c r="E549" s="126"/>
      <c r="F549" s="126"/>
      <c r="G549" s="126"/>
    </row>
    <row r="550" spans="5:7" x14ac:dyDescent="0.3">
      <c r="E550" s="126"/>
      <c r="F550" s="126"/>
      <c r="G550" s="126"/>
    </row>
    <row r="551" spans="5:7" x14ac:dyDescent="0.3">
      <c r="E551" s="126"/>
      <c r="F551" s="126"/>
      <c r="G551" s="126"/>
    </row>
    <row r="552" spans="5:7" x14ac:dyDescent="0.3">
      <c r="E552" s="126"/>
      <c r="F552" s="126"/>
      <c r="G552" s="126"/>
    </row>
    <row r="553" spans="5:7" x14ac:dyDescent="0.3">
      <c r="E553" s="126"/>
      <c r="F553" s="126"/>
      <c r="G553" s="126"/>
    </row>
    <row r="554" spans="5:7" x14ac:dyDescent="0.3">
      <c r="E554" s="126"/>
      <c r="F554" s="126"/>
      <c r="G554" s="126"/>
    </row>
    <row r="555" spans="5:7" x14ac:dyDescent="0.3">
      <c r="E555" s="126"/>
      <c r="F555" s="126"/>
      <c r="G555" s="126"/>
    </row>
    <row r="556" spans="5:7" x14ac:dyDescent="0.3">
      <c r="E556" s="126"/>
      <c r="F556" s="126"/>
      <c r="G556" s="126"/>
    </row>
    <row r="557" spans="5:7" x14ac:dyDescent="0.3">
      <c r="E557" s="126"/>
      <c r="F557" s="126"/>
      <c r="G557" s="126"/>
    </row>
    <row r="558" spans="5:7" x14ac:dyDescent="0.3">
      <c r="E558" s="126"/>
      <c r="F558" s="126"/>
      <c r="G558" s="126"/>
    </row>
    <row r="559" spans="5:7" x14ac:dyDescent="0.3">
      <c r="E559" s="126"/>
      <c r="F559" s="126"/>
      <c r="G559" s="126"/>
    </row>
    <row r="560" spans="5:7" x14ac:dyDescent="0.3">
      <c r="E560" s="126"/>
      <c r="F560" s="126"/>
      <c r="G560" s="126"/>
    </row>
    <row r="561" spans="5:7" x14ac:dyDescent="0.3">
      <c r="E561" s="126"/>
      <c r="F561" s="126"/>
      <c r="G561" s="126"/>
    </row>
    <row r="562" spans="5:7" x14ac:dyDescent="0.3">
      <c r="E562" s="126"/>
      <c r="F562" s="126"/>
      <c r="G562" s="126"/>
    </row>
    <row r="563" spans="5:7" x14ac:dyDescent="0.3">
      <c r="E563" s="126"/>
      <c r="F563" s="126"/>
      <c r="G563" s="126"/>
    </row>
    <row r="564" spans="5:7" x14ac:dyDescent="0.3">
      <c r="E564" s="126"/>
      <c r="F564" s="126"/>
      <c r="G564" s="126"/>
    </row>
    <row r="565" spans="5:7" x14ac:dyDescent="0.3">
      <c r="E565" s="126"/>
      <c r="F565" s="126"/>
      <c r="G565" s="126"/>
    </row>
    <row r="566" spans="5:7" x14ac:dyDescent="0.3">
      <c r="E566" s="126"/>
      <c r="F566" s="126"/>
      <c r="G566" s="126"/>
    </row>
    <row r="567" spans="5:7" x14ac:dyDescent="0.3">
      <c r="E567" s="126"/>
      <c r="F567" s="126"/>
      <c r="G567" s="126"/>
    </row>
    <row r="568" spans="5:7" x14ac:dyDescent="0.3">
      <c r="E568" s="126"/>
      <c r="F568" s="126"/>
      <c r="G568" s="126"/>
    </row>
    <row r="569" spans="5:7" x14ac:dyDescent="0.3">
      <c r="E569" s="126"/>
      <c r="F569" s="126"/>
      <c r="G569" s="126"/>
    </row>
    <row r="570" spans="5:7" x14ac:dyDescent="0.3">
      <c r="E570" s="126"/>
      <c r="F570" s="126"/>
      <c r="G570" s="126"/>
    </row>
    <row r="571" spans="5:7" x14ac:dyDescent="0.3">
      <c r="E571" s="126"/>
      <c r="F571" s="126"/>
      <c r="G571" s="126"/>
    </row>
    <row r="572" spans="5:7" x14ac:dyDescent="0.3">
      <c r="E572" s="126"/>
      <c r="F572" s="126"/>
      <c r="G572" s="126"/>
    </row>
    <row r="573" spans="5:7" x14ac:dyDescent="0.3">
      <c r="E573" s="126"/>
      <c r="F573" s="126"/>
      <c r="G573" s="126"/>
    </row>
    <row r="574" spans="5:7" x14ac:dyDescent="0.3">
      <c r="E574" s="126"/>
      <c r="F574" s="126"/>
      <c r="G574" s="126"/>
    </row>
    <row r="575" spans="5:7" x14ac:dyDescent="0.3">
      <c r="E575" s="126"/>
      <c r="F575" s="126"/>
      <c r="G575" s="126"/>
    </row>
    <row r="576" spans="5:7" x14ac:dyDescent="0.3">
      <c r="E576" s="126"/>
      <c r="F576" s="126"/>
      <c r="G576" s="126"/>
    </row>
    <row r="577" spans="5:7" x14ac:dyDescent="0.3">
      <c r="E577" s="126"/>
      <c r="F577" s="126"/>
      <c r="G577" s="126"/>
    </row>
    <row r="578" spans="5:7" x14ac:dyDescent="0.3">
      <c r="E578" s="126"/>
      <c r="F578" s="126"/>
      <c r="G578" s="126"/>
    </row>
    <row r="579" spans="5:7" x14ac:dyDescent="0.3">
      <c r="E579" s="126"/>
      <c r="F579" s="126"/>
      <c r="G579" s="126"/>
    </row>
    <row r="580" spans="5:7" x14ac:dyDescent="0.3">
      <c r="E580" s="126"/>
      <c r="F580" s="126"/>
      <c r="G580" s="126"/>
    </row>
    <row r="581" spans="5:7" x14ac:dyDescent="0.3">
      <c r="E581" s="126"/>
      <c r="F581" s="126"/>
      <c r="G581" s="126"/>
    </row>
    <row r="582" spans="5:7" x14ac:dyDescent="0.3">
      <c r="E582" s="126"/>
      <c r="F582" s="126"/>
      <c r="G582" s="126"/>
    </row>
    <row r="583" spans="5:7" x14ac:dyDescent="0.3">
      <c r="E583" s="126"/>
      <c r="F583" s="126"/>
      <c r="G583" s="126"/>
    </row>
    <row r="584" spans="5:7" x14ac:dyDescent="0.3">
      <c r="E584" s="126"/>
      <c r="F584" s="126"/>
      <c r="G584" s="126"/>
    </row>
    <row r="585" spans="5:7" x14ac:dyDescent="0.3">
      <c r="E585" s="126"/>
      <c r="F585" s="126"/>
      <c r="G585" s="126"/>
    </row>
    <row r="586" spans="5:7" x14ac:dyDescent="0.3">
      <c r="E586" s="126"/>
      <c r="F586" s="126"/>
      <c r="G586" s="126"/>
    </row>
    <row r="587" spans="5:7" x14ac:dyDescent="0.3">
      <c r="E587" s="126"/>
      <c r="F587" s="126"/>
      <c r="G587" s="126"/>
    </row>
    <row r="588" spans="5:7" x14ac:dyDescent="0.3">
      <c r="E588" s="126"/>
      <c r="F588" s="126"/>
      <c r="G588" s="126"/>
    </row>
    <row r="589" spans="5:7" x14ac:dyDescent="0.3">
      <c r="E589" s="126"/>
      <c r="F589" s="126"/>
      <c r="G589" s="126"/>
    </row>
    <row r="590" spans="5:7" x14ac:dyDescent="0.3">
      <c r="E590" s="126"/>
      <c r="F590" s="126"/>
      <c r="G590" s="126"/>
    </row>
    <row r="591" spans="5:7" x14ac:dyDescent="0.3">
      <c r="E591" s="126"/>
      <c r="F591" s="126"/>
      <c r="G591" s="126"/>
    </row>
    <row r="592" spans="5:7" x14ac:dyDescent="0.3">
      <c r="E592" s="126"/>
      <c r="F592" s="126"/>
      <c r="G592" s="126"/>
    </row>
    <row r="593" spans="5:7" x14ac:dyDescent="0.3">
      <c r="E593" s="126"/>
      <c r="F593" s="126"/>
      <c r="G593" s="126"/>
    </row>
    <row r="594" spans="5:7" x14ac:dyDescent="0.3">
      <c r="E594" s="126"/>
      <c r="F594" s="126"/>
      <c r="G594" s="126"/>
    </row>
    <row r="595" spans="5:7" x14ac:dyDescent="0.3">
      <c r="E595" s="126"/>
      <c r="F595" s="126"/>
      <c r="G595" s="126"/>
    </row>
    <row r="596" spans="5:7" x14ac:dyDescent="0.3">
      <c r="E596" s="126"/>
      <c r="F596" s="126"/>
      <c r="G596" s="126"/>
    </row>
    <row r="597" spans="5:7" x14ac:dyDescent="0.3">
      <c r="E597" s="126"/>
      <c r="F597" s="126"/>
      <c r="G597" s="126"/>
    </row>
    <row r="598" spans="5:7" x14ac:dyDescent="0.3">
      <c r="E598" s="126"/>
      <c r="F598" s="126"/>
      <c r="G598" s="126"/>
    </row>
    <row r="599" spans="5:7" x14ac:dyDescent="0.3">
      <c r="E599" s="126"/>
      <c r="F599" s="126"/>
      <c r="G599" s="126"/>
    </row>
    <row r="600" spans="5:7" x14ac:dyDescent="0.3">
      <c r="E600" s="126"/>
      <c r="F600" s="126"/>
      <c r="G600" s="126"/>
    </row>
    <row r="601" spans="5:7" x14ac:dyDescent="0.3">
      <c r="E601" s="126"/>
      <c r="F601" s="126"/>
      <c r="G601" s="126"/>
    </row>
    <row r="602" spans="5:7" x14ac:dyDescent="0.3">
      <c r="E602" s="126"/>
      <c r="F602" s="126"/>
      <c r="G602" s="126"/>
    </row>
    <row r="603" spans="5:7" x14ac:dyDescent="0.3">
      <c r="E603" s="126"/>
      <c r="F603" s="126"/>
      <c r="G603" s="126"/>
    </row>
    <row r="604" spans="5:7" x14ac:dyDescent="0.3">
      <c r="E604" s="126"/>
      <c r="F604" s="126"/>
      <c r="G604" s="126"/>
    </row>
    <row r="605" spans="5:7" x14ac:dyDescent="0.3">
      <c r="E605" s="126"/>
      <c r="F605" s="126"/>
      <c r="G605" s="126"/>
    </row>
    <row r="606" spans="5:7" x14ac:dyDescent="0.3">
      <c r="E606" s="126"/>
      <c r="F606" s="126"/>
      <c r="G606" s="126"/>
    </row>
    <row r="607" spans="5:7" x14ac:dyDescent="0.3">
      <c r="E607" s="126"/>
      <c r="F607" s="126"/>
      <c r="G607" s="126"/>
    </row>
    <row r="608" spans="5:7" x14ac:dyDescent="0.3">
      <c r="E608" s="126"/>
      <c r="F608" s="126"/>
      <c r="G608" s="126"/>
    </row>
  </sheetData>
  <sheetProtection algorithmName="SHA-512" hashValue="PXgdS5ABDRlcpH0HrKlv1BURjVcDvpd5o/E1W/M5F+dR7dJt/m585SeGJKrT6TNolFeOaq80RBmpIUI2hXxeTg==" saltValue="4kQIoUW6gnsx1/FzgaIJfw==" spinCount="100000" sheet="1" objects="1" scenarios="1" insertRows="0"/>
  <mergeCells count="1">
    <mergeCell ref="A1:G1"/>
  </mergeCells>
  <phoneticPr fontId="20" type="noConversion"/>
  <pageMargins left="0.7" right="0.7" top="0.75" bottom="0.75" header="0.3" footer="0.3"/>
  <pageSetup paperSize="9" orientation="portrait"/>
  <extLst>
    <ext xmlns:mx="http://schemas.microsoft.com/office/mac/excel/2008/main" uri="http://schemas.microsoft.com/office/mac/excel/2008/main">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ublished="0"/>
  <dimension ref="A1:P585"/>
  <sheetViews>
    <sheetView zoomScaleNormal="100" zoomScalePageLayoutView="90" workbookViewId="0">
      <selection activeCell="C10" sqref="C10"/>
    </sheetView>
  </sheetViews>
  <sheetFormatPr defaultColWidth="8.85546875" defaultRowHeight="16.5" x14ac:dyDescent="0.3"/>
  <cols>
    <col min="1" max="1" width="13.85546875" style="1" customWidth="1"/>
    <col min="2" max="2" width="12.85546875" style="1" bestFit="1" customWidth="1"/>
    <col min="3" max="3" width="28.7109375" style="14" customWidth="1"/>
    <col min="4" max="4" width="21" style="14" customWidth="1"/>
    <col min="5" max="5" width="20.7109375" style="37" customWidth="1"/>
    <col min="6" max="6" width="16.7109375" style="1" customWidth="1"/>
    <col min="7" max="7" width="18.42578125" style="8" customWidth="1"/>
    <col min="8" max="8" width="19.42578125" style="1" customWidth="1"/>
    <col min="9" max="15" width="14.7109375" style="1" customWidth="1"/>
    <col min="16" max="16" width="52.7109375" style="1" customWidth="1"/>
    <col min="17" max="16384" width="8.85546875" style="1"/>
  </cols>
  <sheetData>
    <row r="1" spans="1:16" s="80" customFormat="1" ht="24.95" customHeight="1" x14ac:dyDescent="0.25">
      <c r="A1" s="238" t="s">
        <v>214</v>
      </c>
      <c r="B1" s="239"/>
      <c r="C1" s="239"/>
      <c r="D1" s="239"/>
      <c r="E1" s="239"/>
      <c r="F1" s="239"/>
      <c r="G1" s="239"/>
      <c r="H1" s="239"/>
      <c r="I1" s="240"/>
      <c r="J1" s="240"/>
      <c r="K1" s="240"/>
      <c r="L1" s="240"/>
      <c r="M1" s="240"/>
      <c r="N1" s="240"/>
      <c r="O1" s="240"/>
      <c r="P1" s="240"/>
    </row>
    <row r="3" spans="1:16" ht="49.5" x14ac:dyDescent="0.3">
      <c r="A3" s="18" t="s">
        <v>215</v>
      </c>
      <c r="B3" s="18" t="s">
        <v>56</v>
      </c>
      <c r="C3" s="18" t="s">
        <v>72</v>
      </c>
      <c r="D3" s="18" t="s">
        <v>216</v>
      </c>
      <c r="E3" s="18" t="s">
        <v>217</v>
      </c>
      <c r="F3" s="18" t="s">
        <v>94</v>
      </c>
      <c r="G3" s="18" t="s">
        <v>134</v>
      </c>
      <c r="H3" s="18" t="s">
        <v>139</v>
      </c>
      <c r="I3" s="19" t="s">
        <v>218</v>
      </c>
      <c r="J3" s="19" t="s">
        <v>219</v>
      </c>
      <c r="K3" s="19" t="s">
        <v>148</v>
      </c>
      <c r="L3" s="19" t="s">
        <v>149</v>
      </c>
      <c r="M3" s="19" t="s">
        <v>150</v>
      </c>
      <c r="N3" s="19" t="s">
        <v>151</v>
      </c>
      <c r="O3" s="19" t="s">
        <v>220</v>
      </c>
      <c r="P3" s="87" t="s">
        <v>95</v>
      </c>
    </row>
    <row r="4" spans="1:16" s="14" customFormat="1" x14ac:dyDescent="0.3">
      <c r="A4" s="241" t="s">
        <v>221</v>
      </c>
      <c r="B4" s="242"/>
      <c r="C4" s="242"/>
      <c r="D4" s="242"/>
      <c r="E4" s="242"/>
      <c r="F4" s="242"/>
      <c r="G4" s="242"/>
      <c r="H4" s="242"/>
      <c r="I4" s="242"/>
      <c r="J4" s="242"/>
      <c r="K4" s="242"/>
      <c r="L4" s="242"/>
      <c r="M4" s="242"/>
      <c r="N4" s="242"/>
      <c r="O4" s="242"/>
      <c r="P4" s="243"/>
    </row>
    <row r="5" spans="1:16" s="14" customFormat="1" x14ac:dyDescent="0.3">
      <c r="A5" s="158" t="s">
        <v>180</v>
      </c>
      <c r="B5" s="159"/>
      <c r="C5" s="159"/>
      <c r="D5" s="159"/>
      <c r="E5" s="159"/>
      <c r="F5" s="159"/>
      <c r="G5" s="159"/>
      <c r="H5" s="159"/>
      <c r="I5" s="159"/>
      <c r="J5" s="159"/>
      <c r="K5" s="159"/>
      <c r="L5" s="159"/>
      <c r="M5" s="159"/>
      <c r="N5" s="159"/>
      <c r="O5" s="159"/>
      <c r="P5" s="160"/>
    </row>
    <row r="6" spans="1:16" s="80" customFormat="1" ht="19.5" customHeight="1" x14ac:dyDescent="0.25">
      <c r="A6" s="149">
        <v>1</v>
      </c>
      <c r="B6" s="161" t="s">
        <v>222</v>
      </c>
      <c r="C6" s="161" t="s">
        <v>223</v>
      </c>
      <c r="D6" s="161" t="s">
        <v>89</v>
      </c>
      <c r="E6" s="161">
        <v>60</v>
      </c>
      <c r="F6" s="162" t="s">
        <v>119</v>
      </c>
      <c r="G6" s="162" t="s">
        <v>137</v>
      </c>
      <c r="H6" s="161" t="s">
        <v>140</v>
      </c>
      <c r="I6" s="161"/>
      <c r="J6" s="161"/>
      <c r="K6" s="161"/>
      <c r="L6" s="161"/>
      <c r="M6" s="161" t="s">
        <v>89</v>
      </c>
      <c r="N6" s="161"/>
      <c r="O6" s="161"/>
      <c r="P6" s="161" t="s">
        <v>98</v>
      </c>
    </row>
    <row r="7" spans="1:16" x14ac:dyDescent="0.3">
      <c r="A7" s="129">
        <v>1</v>
      </c>
      <c r="B7" s="117" t="s">
        <v>224</v>
      </c>
      <c r="C7" s="117" t="s">
        <v>81</v>
      </c>
      <c r="D7" s="117" t="s">
        <v>89</v>
      </c>
      <c r="E7" s="181"/>
      <c r="F7" s="182" t="s">
        <v>125</v>
      </c>
      <c r="G7" s="70" t="s">
        <v>135</v>
      </c>
      <c r="H7" s="183" t="s">
        <v>140</v>
      </c>
      <c r="I7" s="184"/>
      <c r="J7" s="184"/>
      <c r="K7" s="184"/>
      <c r="L7" s="184"/>
      <c r="M7" s="184"/>
      <c r="N7" s="184"/>
      <c r="O7" s="184"/>
      <c r="P7" s="117" t="s">
        <v>98</v>
      </c>
    </row>
    <row r="8" spans="1:16" x14ac:dyDescent="0.3">
      <c r="A8" s="129">
        <v>2</v>
      </c>
      <c r="B8" s="117" t="s">
        <v>225</v>
      </c>
      <c r="C8" s="117" t="s">
        <v>81</v>
      </c>
      <c r="D8" s="117" t="s">
        <v>89</v>
      </c>
      <c r="E8" s="181"/>
      <c r="F8" s="182" t="s">
        <v>123</v>
      </c>
      <c r="G8" s="70" t="s">
        <v>135</v>
      </c>
      <c r="H8" s="183" t="s">
        <v>140</v>
      </c>
      <c r="I8" s="184"/>
      <c r="J8" s="184"/>
      <c r="K8" s="184"/>
      <c r="L8" s="184"/>
      <c r="M8" s="184"/>
      <c r="N8" s="184"/>
      <c r="O8" s="184"/>
      <c r="P8" s="117" t="s">
        <v>98</v>
      </c>
    </row>
    <row r="9" spans="1:16" x14ac:dyDescent="0.3">
      <c r="A9" s="129">
        <v>3</v>
      </c>
      <c r="B9" s="117" t="s">
        <v>226</v>
      </c>
      <c r="C9" s="117" t="s">
        <v>79</v>
      </c>
      <c r="D9" s="117" t="s">
        <v>89</v>
      </c>
      <c r="E9" s="181" t="s">
        <v>227</v>
      </c>
      <c r="F9" s="182" t="s">
        <v>123</v>
      </c>
      <c r="G9" s="70" t="s">
        <v>136</v>
      </c>
      <c r="H9" s="183" t="s">
        <v>140</v>
      </c>
      <c r="I9" s="184"/>
      <c r="J9" s="184"/>
      <c r="K9" s="184"/>
      <c r="L9" s="184"/>
      <c r="M9" s="184"/>
      <c r="N9" s="184"/>
      <c r="O9" s="184"/>
      <c r="P9" s="117" t="s">
        <v>98</v>
      </c>
    </row>
    <row r="10" spans="1:16" x14ac:dyDescent="0.3">
      <c r="A10" s="129">
        <v>4</v>
      </c>
      <c r="B10" s="117" t="s">
        <v>228</v>
      </c>
      <c r="C10" s="117" t="s">
        <v>86</v>
      </c>
      <c r="D10" s="117" t="s">
        <v>89</v>
      </c>
      <c r="E10" s="181"/>
      <c r="F10" s="182" t="s">
        <v>121</v>
      </c>
      <c r="G10" s="70" t="s">
        <v>135</v>
      </c>
      <c r="H10" s="183" t="s">
        <v>140</v>
      </c>
      <c r="I10" s="184"/>
      <c r="J10" s="184"/>
      <c r="K10" s="184"/>
      <c r="L10" s="184"/>
      <c r="M10" s="184"/>
      <c r="N10" s="184"/>
      <c r="O10" s="184"/>
      <c r="P10" s="117" t="s">
        <v>98</v>
      </c>
    </row>
    <row r="11" spans="1:16" x14ac:dyDescent="0.3">
      <c r="A11" s="129">
        <v>5</v>
      </c>
      <c r="B11" s="117" t="s">
        <v>229</v>
      </c>
      <c r="C11" s="117" t="s">
        <v>86</v>
      </c>
      <c r="D11" s="117" t="s">
        <v>89</v>
      </c>
      <c r="E11" s="181"/>
      <c r="F11" s="182" t="s">
        <v>117</v>
      </c>
      <c r="G11" s="70" t="s">
        <v>136</v>
      </c>
      <c r="H11" s="183" t="s">
        <v>133</v>
      </c>
      <c r="I11" s="184"/>
      <c r="J11" s="184"/>
      <c r="K11" s="184"/>
      <c r="L11" s="184"/>
      <c r="M11" s="184"/>
      <c r="N11" s="184"/>
      <c r="O11" s="184"/>
      <c r="P11" s="117" t="s">
        <v>98</v>
      </c>
    </row>
    <row r="12" spans="1:16" x14ac:dyDescent="0.3">
      <c r="A12" s="129">
        <v>6</v>
      </c>
      <c r="B12" s="117" t="s">
        <v>230</v>
      </c>
      <c r="C12" s="117" t="s">
        <v>86</v>
      </c>
      <c r="D12" s="117" t="s">
        <v>89</v>
      </c>
      <c r="E12" s="181"/>
      <c r="F12" s="182" t="s">
        <v>121</v>
      </c>
      <c r="G12" s="70" t="s">
        <v>135</v>
      </c>
      <c r="H12" s="183" t="s">
        <v>140</v>
      </c>
      <c r="I12" s="184"/>
      <c r="J12" s="184"/>
      <c r="K12" s="184"/>
      <c r="L12" s="184"/>
      <c r="M12" s="184"/>
      <c r="N12" s="184"/>
      <c r="O12" s="184"/>
      <c r="P12" s="117" t="s">
        <v>98</v>
      </c>
    </row>
    <row r="13" spans="1:16" x14ac:dyDescent="0.3">
      <c r="A13" s="129">
        <v>7</v>
      </c>
      <c r="B13" s="117" t="s">
        <v>231</v>
      </c>
      <c r="C13" s="117" t="s">
        <v>86</v>
      </c>
      <c r="D13" s="117" t="s">
        <v>89</v>
      </c>
      <c r="E13" s="181"/>
      <c r="F13" s="182" t="s">
        <v>119</v>
      </c>
      <c r="G13" s="70" t="s">
        <v>135</v>
      </c>
      <c r="H13" s="183" t="s">
        <v>140</v>
      </c>
      <c r="I13" s="184"/>
      <c r="J13" s="184"/>
      <c r="K13" s="184"/>
      <c r="L13" s="184"/>
      <c r="M13" s="184"/>
      <c r="N13" s="184"/>
      <c r="O13" s="184"/>
      <c r="P13" s="117" t="s">
        <v>98</v>
      </c>
    </row>
    <row r="14" spans="1:16" x14ac:dyDescent="0.3">
      <c r="A14" s="129">
        <v>8</v>
      </c>
      <c r="B14" s="117" t="s">
        <v>232</v>
      </c>
      <c r="C14" s="117" t="s">
        <v>86</v>
      </c>
      <c r="D14" s="117" t="s">
        <v>89</v>
      </c>
      <c r="E14" s="181"/>
      <c r="F14" s="182" t="s">
        <v>125</v>
      </c>
      <c r="G14" s="70" t="s">
        <v>136</v>
      </c>
      <c r="H14" s="183" t="s">
        <v>89</v>
      </c>
      <c r="I14" s="184"/>
      <c r="J14" s="184"/>
      <c r="K14" s="184"/>
      <c r="L14" s="184"/>
      <c r="M14" s="184" t="s">
        <v>89</v>
      </c>
      <c r="N14" s="184"/>
      <c r="O14" s="184"/>
      <c r="P14" s="117" t="s">
        <v>98</v>
      </c>
    </row>
    <row r="15" spans="1:16" x14ac:dyDescent="0.3">
      <c r="A15" s="129">
        <v>9</v>
      </c>
      <c r="B15" s="117" t="s">
        <v>233</v>
      </c>
      <c r="C15" s="117" t="s">
        <v>86</v>
      </c>
      <c r="D15" s="117" t="s">
        <v>89</v>
      </c>
      <c r="E15" s="181"/>
      <c r="F15" s="182" t="s">
        <v>119</v>
      </c>
      <c r="G15" s="70" t="s">
        <v>136</v>
      </c>
      <c r="H15" s="183" t="s">
        <v>140</v>
      </c>
      <c r="I15" s="184"/>
      <c r="J15" s="184"/>
      <c r="K15" s="184"/>
      <c r="L15" s="184" t="s">
        <v>89</v>
      </c>
      <c r="M15" s="184"/>
      <c r="N15" s="184"/>
      <c r="O15" s="184"/>
      <c r="P15" s="117" t="s">
        <v>98</v>
      </c>
    </row>
    <row r="16" spans="1:16" x14ac:dyDescent="0.3">
      <c r="A16" s="129">
        <v>10</v>
      </c>
      <c r="B16" s="117" t="s">
        <v>229</v>
      </c>
      <c r="C16" s="117" t="s">
        <v>83</v>
      </c>
      <c r="D16" s="117" t="s">
        <v>89</v>
      </c>
      <c r="E16" s="181"/>
      <c r="F16" s="182" t="s">
        <v>117</v>
      </c>
      <c r="G16" s="70" t="s">
        <v>136</v>
      </c>
      <c r="H16" s="183" t="s">
        <v>133</v>
      </c>
      <c r="I16" s="184"/>
      <c r="J16" s="184"/>
      <c r="K16" s="184"/>
      <c r="L16" s="184"/>
      <c r="M16" s="184"/>
      <c r="N16" s="184"/>
      <c r="O16" s="184"/>
      <c r="P16" s="117" t="s">
        <v>98</v>
      </c>
    </row>
    <row r="17" spans="1:16" s="14" customFormat="1" x14ac:dyDescent="0.3">
      <c r="A17" s="192">
        <v>11</v>
      </c>
      <c r="B17" s="193" t="s">
        <v>226</v>
      </c>
      <c r="C17" s="117" t="s">
        <v>86</v>
      </c>
      <c r="D17" s="193" t="s">
        <v>89</v>
      </c>
      <c r="E17" s="198"/>
      <c r="F17" s="194" t="s">
        <v>125</v>
      </c>
      <c r="G17" s="195" t="s">
        <v>135</v>
      </c>
      <c r="H17" s="195" t="s">
        <v>140</v>
      </c>
      <c r="I17" s="199"/>
      <c r="J17" s="199"/>
      <c r="K17" s="199"/>
      <c r="L17" s="199"/>
      <c r="M17" s="199"/>
      <c r="N17" s="199"/>
      <c r="O17" s="199"/>
      <c r="P17" s="197" t="s">
        <v>98</v>
      </c>
    </row>
    <row r="18" spans="1:16" s="14" customFormat="1" x14ac:dyDescent="0.3">
      <c r="A18" s="192">
        <v>12</v>
      </c>
      <c r="B18" s="193" t="s">
        <v>268</v>
      </c>
      <c r="C18" s="117" t="s">
        <v>86</v>
      </c>
      <c r="D18" s="193" t="s">
        <v>89</v>
      </c>
      <c r="E18" s="198"/>
      <c r="F18" s="194" t="s">
        <v>125</v>
      </c>
      <c r="G18" s="195" t="s">
        <v>135</v>
      </c>
      <c r="H18" s="195" t="s">
        <v>140</v>
      </c>
      <c r="I18" s="199"/>
      <c r="J18" s="199"/>
      <c r="K18" s="199"/>
      <c r="L18" s="199"/>
      <c r="M18" s="199"/>
      <c r="N18" s="199"/>
      <c r="O18" s="199"/>
      <c r="P18" s="197" t="s">
        <v>98</v>
      </c>
    </row>
    <row r="19" spans="1:16" s="14" customFormat="1" x14ac:dyDescent="0.3">
      <c r="A19" s="192">
        <v>13</v>
      </c>
      <c r="B19" s="193" t="s">
        <v>256</v>
      </c>
      <c r="C19" s="117" t="s">
        <v>86</v>
      </c>
      <c r="D19" s="193" t="s">
        <v>89</v>
      </c>
      <c r="E19" s="198"/>
      <c r="F19" s="194" t="s">
        <v>125</v>
      </c>
      <c r="G19" s="195" t="s">
        <v>135</v>
      </c>
      <c r="H19" s="195" t="s">
        <v>140</v>
      </c>
      <c r="I19" s="199"/>
      <c r="J19" s="199"/>
      <c r="K19" s="199"/>
      <c r="L19" s="199"/>
      <c r="M19" s="199"/>
      <c r="N19" s="199"/>
      <c r="O19" s="199"/>
      <c r="P19" s="197" t="s">
        <v>98</v>
      </c>
    </row>
    <row r="20" spans="1:16" s="14" customFormat="1" x14ac:dyDescent="0.3">
      <c r="A20" s="192">
        <v>14</v>
      </c>
      <c r="B20" s="193" t="s">
        <v>202</v>
      </c>
      <c r="C20" s="117" t="s">
        <v>86</v>
      </c>
      <c r="D20" s="193" t="s">
        <v>89</v>
      </c>
      <c r="E20" s="198"/>
      <c r="F20" s="194" t="s">
        <v>125</v>
      </c>
      <c r="G20" s="195" t="s">
        <v>135</v>
      </c>
      <c r="H20" s="195" t="s">
        <v>140</v>
      </c>
      <c r="I20" s="199"/>
      <c r="J20" s="199"/>
      <c r="K20" s="199"/>
      <c r="L20" s="199"/>
      <c r="M20" s="199"/>
      <c r="N20" s="199"/>
      <c r="O20" s="199"/>
      <c r="P20" s="197" t="s">
        <v>98</v>
      </c>
    </row>
    <row r="21" spans="1:16" s="14" customFormat="1" x14ac:dyDescent="0.3">
      <c r="A21" s="192">
        <v>15</v>
      </c>
      <c r="B21" s="193" t="s">
        <v>253</v>
      </c>
      <c r="C21" s="117" t="s">
        <v>81</v>
      </c>
      <c r="D21" s="193" t="s">
        <v>89</v>
      </c>
      <c r="E21" s="198"/>
      <c r="F21" s="194" t="s">
        <v>115</v>
      </c>
      <c r="G21" s="195" t="s">
        <v>135</v>
      </c>
      <c r="H21" s="195" t="s">
        <v>140</v>
      </c>
      <c r="I21" s="199"/>
      <c r="J21" s="199"/>
      <c r="K21" s="199"/>
      <c r="L21" s="199"/>
      <c r="M21" s="199"/>
      <c r="N21" s="199"/>
      <c r="O21" s="199"/>
      <c r="P21" s="197" t="s">
        <v>98</v>
      </c>
    </row>
    <row r="22" spans="1:16" s="14" customFormat="1" x14ac:dyDescent="0.3">
      <c r="A22" s="192">
        <v>16</v>
      </c>
      <c r="B22" s="193" t="s">
        <v>390</v>
      </c>
      <c r="C22" s="117" t="s">
        <v>81</v>
      </c>
      <c r="D22" s="193" t="s">
        <v>89</v>
      </c>
      <c r="E22" s="198"/>
      <c r="F22" s="194" t="s">
        <v>113</v>
      </c>
      <c r="G22" s="195" t="s">
        <v>136</v>
      </c>
      <c r="H22" s="195" t="s">
        <v>89</v>
      </c>
      <c r="I22" s="199"/>
      <c r="J22" s="199" t="s">
        <v>89</v>
      </c>
      <c r="K22" s="199"/>
      <c r="L22" s="199"/>
      <c r="M22" s="199"/>
      <c r="N22" s="199"/>
      <c r="O22" s="199"/>
      <c r="P22" s="197" t="s">
        <v>98</v>
      </c>
    </row>
    <row r="23" spans="1:16" s="14" customFormat="1" x14ac:dyDescent="0.3">
      <c r="A23" s="192"/>
      <c r="B23" s="193"/>
      <c r="C23" s="117"/>
      <c r="D23" s="193"/>
      <c r="E23" s="198"/>
      <c r="F23" s="194"/>
      <c r="G23" s="195"/>
      <c r="H23" s="195"/>
      <c r="I23" s="199"/>
      <c r="J23" s="199"/>
      <c r="K23" s="199"/>
      <c r="L23" s="199"/>
      <c r="M23" s="199"/>
      <c r="N23" s="199"/>
      <c r="O23" s="199"/>
      <c r="P23" s="197"/>
    </row>
    <row r="24" spans="1:16" x14ac:dyDescent="0.3">
      <c r="A24" s="71" t="s">
        <v>213</v>
      </c>
      <c r="B24" s="21"/>
      <c r="C24" s="39"/>
      <c r="D24" s="36"/>
      <c r="E24" s="38"/>
      <c r="F24" s="21"/>
      <c r="G24" s="21"/>
      <c r="H24" s="21"/>
      <c r="I24" s="21"/>
      <c r="J24" s="21"/>
      <c r="K24" s="21"/>
      <c r="L24" s="21"/>
      <c r="M24" s="21"/>
      <c r="N24" s="21"/>
      <c r="O24" s="21"/>
      <c r="P24" s="22"/>
    </row>
    <row r="25" spans="1:16" x14ac:dyDescent="0.3">
      <c r="A25" s="14"/>
      <c r="B25" s="14"/>
      <c r="F25" s="3"/>
      <c r="G25" s="3"/>
      <c r="H25" s="14"/>
      <c r="I25" s="14"/>
      <c r="J25" s="14"/>
      <c r="K25" s="14"/>
      <c r="L25" s="14"/>
      <c r="M25" s="14"/>
      <c r="N25" s="14"/>
      <c r="O25" s="14"/>
      <c r="P25" s="14"/>
    </row>
    <row r="26" spans="1:16" x14ac:dyDescent="0.3">
      <c r="A26" s="14"/>
      <c r="B26" s="14"/>
      <c r="F26" s="3"/>
      <c r="G26" s="3"/>
      <c r="H26" s="14"/>
      <c r="I26" s="14"/>
      <c r="J26" s="14"/>
      <c r="K26" s="14"/>
      <c r="L26" s="14"/>
      <c r="M26" s="14"/>
      <c r="N26" s="14"/>
      <c r="O26" s="14"/>
      <c r="P26" s="14"/>
    </row>
    <row r="27" spans="1:16" x14ac:dyDescent="0.3">
      <c r="A27" s="14"/>
      <c r="B27" s="14"/>
      <c r="F27" s="3"/>
      <c r="G27" s="3"/>
      <c r="H27" s="14"/>
      <c r="I27" s="14"/>
      <c r="J27" s="14"/>
      <c r="K27" s="14"/>
      <c r="L27" s="14"/>
      <c r="M27" s="14"/>
      <c r="N27" s="14"/>
      <c r="O27" s="14"/>
      <c r="P27" s="14"/>
    </row>
    <row r="28" spans="1:16" x14ac:dyDescent="0.3">
      <c r="A28" s="14"/>
      <c r="B28" s="14"/>
      <c r="F28" s="3"/>
      <c r="G28" s="3"/>
      <c r="H28" s="14"/>
      <c r="I28" s="14"/>
      <c r="J28" s="14"/>
      <c r="K28" s="14"/>
      <c r="L28" s="14"/>
      <c r="M28" s="14"/>
      <c r="N28" s="14"/>
      <c r="O28" s="14"/>
      <c r="P28" s="14"/>
    </row>
    <row r="29" spans="1:16" x14ac:dyDescent="0.3">
      <c r="A29" s="14"/>
      <c r="B29" s="14"/>
      <c r="F29" s="3"/>
      <c r="G29" s="3"/>
      <c r="H29" s="14"/>
      <c r="I29" s="14"/>
      <c r="J29" s="14"/>
      <c r="K29" s="14"/>
      <c r="L29" s="14"/>
      <c r="M29" s="14"/>
      <c r="N29" s="14"/>
      <c r="O29" s="14"/>
      <c r="P29" s="14"/>
    </row>
    <row r="30" spans="1:16" x14ac:dyDescent="0.3">
      <c r="A30" s="14"/>
      <c r="B30" s="14"/>
      <c r="F30" s="3"/>
      <c r="G30" s="3"/>
      <c r="H30" s="14"/>
      <c r="I30" s="14"/>
      <c r="J30" s="14"/>
      <c r="K30" s="14"/>
      <c r="L30" s="14"/>
      <c r="M30" s="14"/>
      <c r="N30" s="14"/>
      <c r="O30" s="14"/>
      <c r="P30" s="14"/>
    </row>
    <row r="31" spans="1:16" x14ac:dyDescent="0.3">
      <c r="A31" s="14"/>
      <c r="B31" s="14"/>
      <c r="F31" s="3"/>
      <c r="G31" s="3"/>
      <c r="H31" s="14"/>
      <c r="I31" s="14"/>
      <c r="J31" s="14"/>
      <c r="K31" s="14"/>
      <c r="L31" s="14"/>
      <c r="M31" s="14"/>
      <c r="N31" s="14"/>
      <c r="O31" s="14"/>
      <c r="P31" s="14"/>
    </row>
    <row r="32" spans="1:16" x14ac:dyDescent="0.3">
      <c r="A32" s="14"/>
      <c r="B32" s="14"/>
      <c r="F32" s="3"/>
      <c r="G32" s="3"/>
      <c r="H32" s="14"/>
      <c r="I32" s="14"/>
      <c r="J32" s="14"/>
      <c r="K32" s="14"/>
      <c r="L32" s="14"/>
      <c r="M32" s="14"/>
      <c r="N32" s="14"/>
      <c r="O32" s="14"/>
      <c r="P32" s="14"/>
    </row>
    <row r="33" spans="1:16" x14ac:dyDescent="0.3">
      <c r="A33" s="14"/>
      <c r="B33" s="14"/>
      <c r="F33" s="3"/>
      <c r="G33" s="3"/>
      <c r="H33" s="14"/>
      <c r="I33" s="14"/>
      <c r="J33" s="14"/>
      <c r="K33" s="14"/>
      <c r="L33" s="14"/>
      <c r="M33" s="14"/>
      <c r="N33" s="14"/>
      <c r="O33" s="14"/>
      <c r="P33" s="14"/>
    </row>
    <row r="34" spans="1:16" x14ac:dyDescent="0.3">
      <c r="A34" s="14"/>
      <c r="B34" s="14"/>
      <c r="F34" s="3"/>
      <c r="G34" s="3"/>
      <c r="H34" s="14"/>
      <c r="I34" s="14"/>
      <c r="J34" s="14"/>
      <c r="K34" s="14"/>
      <c r="L34" s="14"/>
      <c r="M34" s="14"/>
      <c r="N34" s="14"/>
      <c r="O34" s="14"/>
      <c r="P34" s="14"/>
    </row>
    <row r="35" spans="1:16" x14ac:dyDescent="0.3">
      <c r="A35" s="14"/>
      <c r="B35" s="14"/>
      <c r="F35" s="3"/>
      <c r="G35" s="3"/>
      <c r="H35" s="14"/>
      <c r="I35" s="14"/>
      <c r="J35" s="14"/>
      <c r="K35" s="14"/>
      <c r="L35" s="14"/>
      <c r="M35" s="14"/>
      <c r="N35" s="14"/>
      <c r="O35" s="14"/>
      <c r="P35" s="14"/>
    </row>
    <row r="36" spans="1:16" x14ac:dyDescent="0.3">
      <c r="A36" s="14"/>
      <c r="B36" s="14"/>
      <c r="F36" s="3"/>
      <c r="G36" s="3"/>
      <c r="H36" s="14"/>
      <c r="I36" s="14"/>
      <c r="J36" s="14"/>
      <c r="K36" s="14"/>
      <c r="L36" s="14"/>
      <c r="M36" s="14"/>
      <c r="N36" s="14"/>
      <c r="O36" s="14"/>
      <c r="P36" s="14"/>
    </row>
    <row r="37" spans="1:16" x14ac:dyDescent="0.3">
      <c r="A37" s="14"/>
      <c r="B37" s="14"/>
      <c r="F37" s="3"/>
      <c r="G37" s="3"/>
      <c r="H37" s="14"/>
      <c r="I37" s="14"/>
      <c r="J37" s="14"/>
      <c r="K37" s="14"/>
      <c r="L37" s="14"/>
      <c r="M37" s="14"/>
      <c r="N37" s="14"/>
      <c r="O37" s="14"/>
      <c r="P37" s="14"/>
    </row>
    <row r="38" spans="1:16" x14ac:dyDescent="0.3">
      <c r="A38" s="14"/>
      <c r="B38" s="14"/>
      <c r="F38" s="3"/>
      <c r="G38" s="3"/>
      <c r="H38" s="14"/>
      <c r="I38" s="14"/>
      <c r="J38" s="14"/>
      <c r="K38" s="14"/>
      <c r="L38" s="14"/>
      <c r="M38" s="14"/>
      <c r="N38" s="14"/>
      <c r="O38" s="14"/>
      <c r="P38" s="14"/>
    </row>
    <row r="39" spans="1:16" x14ac:dyDescent="0.3">
      <c r="A39" s="14"/>
      <c r="B39" s="14"/>
      <c r="F39" s="3"/>
      <c r="G39" s="3"/>
      <c r="H39" s="14"/>
      <c r="I39" s="14"/>
      <c r="J39" s="14"/>
      <c r="K39" s="14"/>
      <c r="L39" s="14"/>
      <c r="M39" s="14"/>
      <c r="N39" s="14"/>
      <c r="O39" s="14"/>
      <c r="P39" s="14"/>
    </row>
    <row r="40" spans="1:16" x14ac:dyDescent="0.3">
      <c r="A40" s="14"/>
      <c r="B40" s="14"/>
      <c r="F40" s="3"/>
      <c r="G40" s="3"/>
      <c r="H40" s="14"/>
      <c r="I40" s="14"/>
      <c r="J40" s="14"/>
      <c r="K40" s="14"/>
      <c r="L40" s="14"/>
      <c r="M40" s="14"/>
      <c r="N40" s="14"/>
      <c r="O40" s="14"/>
      <c r="P40" s="14"/>
    </row>
    <row r="41" spans="1:16" x14ac:dyDescent="0.3">
      <c r="A41" s="14"/>
      <c r="B41" s="14"/>
      <c r="F41" s="3"/>
      <c r="G41" s="3"/>
      <c r="H41" s="14"/>
      <c r="I41" s="14"/>
      <c r="J41" s="14"/>
      <c r="K41" s="14"/>
      <c r="L41" s="14"/>
      <c r="M41" s="14"/>
      <c r="N41" s="14"/>
      <c r="O41" s="14"/>
      <c r="P41" s="14"/>
    </row>
    <row r="42" spans="1:16" x14ac:dyDescent="0.3">
      <c r="A42" s="14"/>
      <c r="B42" s="14"/>
      <c r="F42" s="3"/>
      <c r="G42" s="3"/>
      <c r="H42" s="14"/>
      <c r="I42" s="14"/>
      <c r="J42" s="14"/>
      <c r="K42" s="14"/>
      <c r="L42" s="14"/>
      <c r="M42" s="14"/>
      <c r="N42" s="14"/>
      <c r="O42" s="14"/>
      <c r="P42" s="14"/>
    </row>
    <row r="43" spans="1:16" x14ac:dyDescent="0.3">
      <c r="A43" s="14"/>
      <c r="B43" s="14"/>
      <c r="F43" s="3"/>
      <c r="G43" s="3"/>
      <c r="H43" s="14"/>
      <c r="I43" s="14"/>
      <c r="J43" s="14"/>
      <c r="K43" s="14"/>
      <c r="L43" s="14"/>
      <c r="M43" s="14"/>
      <c r="N43" s="14"/>
      <c r="O43" s="14"/>
      <c r="P43" s="14"/>
    </row>
    <row r="44" spans="1:16" x14ac:dyDescent="0.3">
      <c r="A44" s="14"/>
      <c r="B44" s="14"/>
      <c r="F44" s="3"/>
      <c r="G44" s="3"/>
      <c r="H44" s="14"/>
      <c r="I44" s="14"/>
      <c r="J44" s="14"/>
      <c r="K44" s="14"/>
      <c r="L44" s="14"/>
      <c r="M44" s="14"/>
      <c r="N44" s="14"/>
      <c r="O44" s="14"/>
      <c r="P44" s="14"/>
    </row>
    <row r="45" spans="1:16" x14ac:dyDescent="0.3">
      <c r="A45" s="14"/>
      <c r="B45" s="14"/>
      <c r="F45" s="3"/>
      <c r="G45" s="3"/>
      <c r="H45" s="14"/>
      <c r="I45" s="14"/>
      <c r="J45" s="14"/>
      <c r="K45" s="14"/>
      <c r="L45" s="14"/>
      <c r="M45" s="14"/>
      <c r="N45" s="14"/>
      <c r="O45" s="14"/>
      <c r="P45" s="14"/>
    </row>
    <row r="46" spans="1:16" x14ac:dyDescent="0.3">
      <c r="A46" s="14"/>
      <c r="B46" s="14"/>
      <c r="F46" s="3"/>
      <c r="G46" s="3"/>
      <c r="H46" s="14"/>
      <c r="I46" s="14"/>
      <c r="J46" s="14"/>
      <c r="K46" s="14"/>
      <c r="L46" s="14"/>
      <c r="M46" s="14"/>
      <c r="N46" s="14"/>
      <c r="O46" s="14"/>
      <c r="P46" s="14"/>
    </row>
    <row r="47" spans="1:16" x14ac:dyDescent="0.3">
      <c r="A47" s="14"/>
      <c r="B47" s="14"/>
      <c r="F47" s="3"/>
      <c r="G47" s="3"/>
      <c r="H47" s="14"/>
      <c r="I47" s="14"/>
      <c r="J47" s="14"/>
      <c r="K47" s="14"/>
      <c r="L47" s="14"/>
      <c r="M47" s="14"/>
      <c r="N47" s="14"/>
      <c r="O47" s="14"/>
      <c r="P47" s="14"/>
    </row>
    <row r="48" spans="1:16" x14ac:dyDescent="0.3">
      <c r="A48" s="14"/>
      <c r="B48" s="14"/>
      <c r="F48" s="3"/>
      <c r="G48" s="3"/>
      <c r="H48" s="14"/>
      <c r="I48" s="14"/>
      <c r="J48" s="14"/>
      <c r="K48" s="14"/>
      <c r="L48" s="14"/>
      <c r="M48" s="14"/>
      <c r="N48" s="14"/>
      <c r="O48" s="14"/>
      <c r="P48" s="14"/>
    </row>
    <row r="49" spans="1:16" x14ac:dyDescent="0.3">
      <c r="A49" s="14"/>
      <c r="B49" s="14"/>
      <c r="F49" s="3"/>
      <c r="G49" s="3"/>
      <c r="H49" s="14"/>
      <c r="I49" s="14"/>
      <c r="J49" s="14"/>
      <c r="K49" s="14"/>
      <c r="L49" s="14"/>
      <c r="M49" s="14"/>
      <c r="N49" s="14"/>
      <c r="O49" s="14"/>
      <c r="P49" s="14"/>
    </row>
    <row r="50" spans="1:16" x14ac:dyDescent="0.3">
      <c r="A50" s="14"/>
      <c r="B50" s="14"/>
      <c r="F50" s="3"/>
      <c r="G50" s="3"/>
      <c r="H50" s="14"/>
      <c r="I50" s="14"/>
      <c r="J50" s="14"/>
      <c r="K50" s="14"/>
      <c r="L50" s="14"/>
      <c r="M50" s="14"/>
      <c r="N50" s="14"/>
      <c r="O50" s="14"/>
      <c r="P50" s="14"/>
    </row>
    <row r="51" spans="1:16" x14ac:dyDescent="0.3">
      <c r="A51" s="14"/>
      <c r="B51" s="14"/>
      <c r="F51" s="3"/>
      <c r="G51" s="3"/>
      <c r="H51" s="14"/>
      <c r="I51" s="14"/>
      <c r="J51" s="14"/>
      <c r="K51" s="14"/>
      <c r="L51" s="14"/>
      <c r="M51" s="14"/>
      <c r="N51" s="14"/>
      <c r="O51" s="14"/>
      <c r="P51" s="14"/>
    </row>
    <row r="52" spans="1:16" x14ac:dyDescent="0.3">
      <c r="F52" s="3"/>
      <c r="G52" s="3"/>
    </row>
    <row r="53" spans="1:16" x14ac:dyDescent="0.3">
      <c r="F53" s="3"/>
      <c r="G53" s="3"/>
    </row>
    <row r="54" spans="1:16" x14ac:dyDescent="0.3">
      <c r="F54" s="3"/>
      <c r="G54" s="3"/>
    </row>
    <row r="55" spans="1:16" x14ac:dyDescent="0.3">
      <c r="F55" s="3"/>
      <c r="G55" s="3"/>
    </row>
    <row r="56" spans="1:16" x14ac:dyDescent="0.3">
      <c r="F56" s="3"/>
      <c r="G56" s="3"/>
    </row>
    <row r="57" spans="1:16" x14ac:dyDescent="0.3">
      <c r="F57" s="3"/>
      <c r="G57" s="3"/>
    </row>
    <row r="58" spans="1:16" x14ac:dyDescent="0.3">
      <c r="F58" s="3"/>
      <c r="G58" s="3"/>
    </row>
    <row r="59" spans="1:16" x14ac:dyDescent="0.3">
      <c r="F59" s="3"/>
      <c r="G59" s="3"/>
    </row>
    <row r="60" spans="1:16" x14ac:dyDescent="0.3">
      <c r="F60" s="3"/>
      <c r="G60" s="3"/>
    </row>
    <row r="61" spans="1:16" x14ac:dyDescent="0.3">
      <c r="F61" s="3"/>
      <c r="G61" s="3"/>
    </row>
    <row r="62" spans="1:16" x14ac:dyDescent="0.3">
      <c r="F62" s="3"/>
      <c r="G62" s="3"/>
    </row>
    <row r="63" spans="1:16" x14ac:dyDescent="0.3">
      <c r="F63" s="3"/>
      <c r="G63" s="3"/>
    </row>
    <row r="64" spans="1:16" x14ac:dyDescent="0.3">
      <c r="F64" s="3"/>
      <c r="G64" s="3"/>
    </row>
    <row r="65" spans="6:7" x14ac:dyDescent="0.3">
      <c r="F65" s="3"/>
      <c r="G65" s="3"/>
    </row>
    <row r="66" spans="6:7" x14ac:dyDescent="0.3">
      <c r="F66" s="3"/>
      <c r="G66" s="3"/>
    </row>
    <row r="67" spans="6:7" x14ac:dyDescent="0.3">
      <c r="F67" s="3"/>
      <c r="G67" s="3"/>
    </row>
    <row r="68" spans="6:7" x14ac:dyDescent="0.3">
      <c r="F68" s="3"/>
      <c r="G68" s="3"/>
    </row>
    <row r="69" spans="6:7" x14ac:dyDescent="0.3">
      <c r="F69" s="3"/>
      <c r="G69" s="3"/>
    </row>
    <row r="70" spans="6:7" x14ac:dyDescent="0.3">
      <c r="F70" s="3"/>
      <c r="G70" s="3"/>
    </row>
    <row r="71" spans="6:7" x14ac:dyDescent="0.3">
      <c r="F71" s="3"/>
      <c r="G71" s="3"/>
    </row>
    <row r="72" spans="6:7" x14ac:dyDescent="0.3">
      <c r="F72" s="3"/>
      <c r="G72" s="3"/>
    </row>
    <row r="73" spans="6:7" x14ac:dyDescent="0.3">
      <c r="F73" s="3"/>
      <c r="G73" s="3"/>
    </row>
    <row r="74" spans="6:7" x14ac:dyDescent="0.3">
      <c r="F74" s="3"/>
      <c r="G74" s="3"/>
    </row>
    <row r="75" spans="6:7" x14ac:dyDescent="0.3">
      <c r="F75" s="3"/>
      <c r="G75" s="3"/>
    </row>
    <row r="76" spans="6:7" x14ac:dyDescent="0.3">
      <c r="F76" s="3"/>
      <c r="G76" s="3"/>
    </row>
    <row r="77" spans="6:7" x14ac:dyDescent="0.3">
      <c r="F77" s="3"/>
      <c r="G77" s="3"/>
    </row>
    <row r="78" spans="6:7" x14ac:dyDescent="0.3">
      <c r="F78" s="3"/>
      <c r="G78" s="3"/>
    </row>
    <row r="79" spans="6:7" x14ac:dyDescent="0.3">
      <c r="F79" s="3"/>
      <c r="G79" s="3"/>
    </row>
    <row r="80" spans="6:7" x14ac:dyDescent="0.3">
      <c r="F80" s="3"/>
      <c r="G80" s="3"/>
    </row>
    <row r="81" spans="6:7" x14ac:dyDescent="0.3">
      <c r="F81" s="3"/>
      <c r="G81" s="3"/>
    </row>
    <row r="82" spans="6:7" x14ac:dyDescent="0.3">
      <c r="F82" s="3"/>
      <c r="G82" s="3"/>
    </row>
    <row r="83" spans="6:7" x14ac:dyDescent="0.3">
      <c r="F83" s="3"/>
      <c r="G83" s="3"/>
    </row>
    <row r="84" spans="6:7" x14ac:dyDescent="0.3">
      <c r="F84" s="3"/>
      <c r="G84" s="3"/>
    </row>
    <row r="85" spans="6:7" x14ac:dyDescent="0.3">
      <c r="F85" s="3"/>
      <c r="G85" s="3"/>
    </row>
    <row r="86" spans="6:7" x14ac:dyDescent="0.3">
      <c r="F86" s="3"/>
      <c r="G86" s="3"/>
    </row>
    <row r="87" spans="6:7" x14ac:dyDescent="0.3">
      <c r="F87" s="3"/>
      <c r="G87" s="3"/>
    </row>
    <row r="88" spans="6:7" x14ac:dyDescent="0.3">
      <c r="F88" s="3"/>
      <c r="G88" s="3"/>
    </row>
    <row r="89" spans="6:7" x14ac:dyDescent="0.3">
      <c r="F89" s="3"/>
      <c r="G89" s="3"/>
    </row>
    <row r="90" spans="6:7" x14ac:dyDescent="0.3">
      <c r="F90" s="3"/>
      <c r="G90" s="3"/>
    </row>
    <row r="91" spans="6:7" x14ac:dyDescent="0.3">
      <c r="F91" s="3"/>
      <c r="G91" s="3"/>
    </row>
    <row r="92" spans="6:7" x14ac:dyDescent="0.3">
      <c r="F92" s="3"/>
      <c r="G92" s="3"/>
    </row>
    <row r="93" spans="6:7" x14ac:dyDescent="0.3">
      <c r="F93" s="3"/>
      <c r="G93" s="3"/>
    </row>
    <row r="94" spans="6:7" x14ac:dyDescent="0.3">
      <c r="F94" s="3"/>
      <c r="G94" s="3"/>
    </row>
    <row r="95" spans="6:7" x14ac:dyDescent="0.3">
      <c r="F95" s="3"/>
      <c r="G95" s="3"/>
    </row>
    <row r="96" spans="6:7" x14ac:dyDescent="0.3">
      <c r="F96" s="3"/>
      <c r="G96" s="3"/>
    </row>
    <row r="97" spans="6:7" x14ac:dyDescent="0.3">
      <c r="F97" s="3"/>
      <c r="G97" s="3"/>
    </row>
    <row r="98" spans="6:7" x14ac:dyDescent="0.3">
      <c r="F98" s="3"/>
      <c r="G98" s="3"/>
    </row>
    <row r="99" spans="6:7" x14ac:dyDescent="0.3">
      <c r="F99" s="3"/>
      <c r="G99" s="3"/>
    </row>
    <row r="100" spans="6:7" x14ac:dyDescent="0.3">
      <c r="F100" s="3"/>
      <c r="G100" s="3"/>
    </row>
    <row r="101" spans="6:7" x14ac:dyDescent="0.3">
      <c r="F101" s="3"/>
      <c r="G101" s="3"/>
    </row>
    <row r="102" spans="6:7" x14ac:dyDescent="0.3">
      <c r="F102" s="3"/>
      <c r="G102" s="3"/>
    </row>
    <row r="103" spans="6:7" x14ac:dyDescent="0.3">
      <c r="F103" s="3"/>
      <c r="G103" s="3"/>
    </row>
    <row r="104" spans="6:7" x14ac:dyDescent="0.3">
      <c r="F104" s="3"/>
      <c r="G104" s="3"/>
    </row>
    <row r="105" spans="6:7" x14ac:dyDescent="0.3">
      <c r="F105" s="3"/>
      <c r="G105" s="3"/>
    </row>
    <row r="106" spans="6:7" x14ac:dyDescent="0.3">
      <c r="F106" s="3"/>
      <c r="G106" s="3"/>
    </row>
    <row r="107" spans="6:7" x14ac:dyDescent="0.3">
      <c r="F107" s="3"/>
      <c r="G107" s="3"/>
    </row>
    <row r="108" spans="6:7" x14ac:dyDescent="0.3">
      <c r="F108" s="3"/>
      <c r="G108" s="3"/>
    </row>
    <row r="109" spans="6:7" x14ac:dyDescent="0.3">
      <c r="F109" s="3"/>
      <c r="G109" s="3"/>
    </row>
    <row r="110" spans="6:7" x14ac:dyDescent="0.3">
      <c r="F110" s="3"/>
      <c r="G110" s="3"/>
    </row>
    <row r="111" spans="6:7" x14ac:dyDescent="0.3">
      <c r="F111" s="3"/>
      <c r="G111" s="3"/>
    </row>
    <row r="112" spans="6:7" x14ac:dyDescent="0.3">
      <c r="F112" s="3"/>
      <c r="G112" s="3"/>
    </row>
    <row r="113" spans="6:7" x14ac:dyDescent="0.3">
      <c r="F113" s="3"/>
      <c r="G113" s="3"/>
    </row>
    <row r="114" spans="6:7" x14ac:dyDescent="0.3">
      <c r="F114" s="3"/>
      <c r="G114" s="3"/>
    </row>
    <row r="115" spans="6:7" x14ac:dyDescent="0.3">
      <c r="F115" s="3"/>
      <c r="G115" s="3"/>
    </row>
    <row r="116" spans="6:7" x14ac:dyDescent="0.3">
      <c r="F116" s="3"/>
      <c r="G116" s="3"/>
    </row>
    <row r="117" spans="6:7" x14ac:dyDescent="0.3">
      <c r="F117" s="3"/>
      <c r="G117" s="3"/>
    </row>
    <row r="118" spans="6:7" x14ac:dyDescent="0.3">
      <c r="F118" s="3"/>
      <c r="G118" s="3"/>
    </row>
    <row r="119" spans="6:7" x14ac:dyDescent="0.3">
      <c r="F119" s="3"/>
      <c r="G119" s="3"/>
    </row>
    <row r="120" spans="6:7" x14ac:dyDescent="0.3">
      <c r="F120" s="3"/>
      <c r="G120" s="3"/>
    </row>
    <row r="121" spans="6:7" x14ac:dyDescent="0.3">
      <c r="F121" s="3"/>
      <c r="G121" s="3"/>
    </row>
    <row r="122" spans="6:7" x14ac:dyDescent="0.3">
      <c r="F122" s="3"/>
      <c r="G122" s="3"/>
    </row>
    <row r="123" spans="6:7" x14ac:dyDescent="0.3">
      <c r="F123" s="3"/>
      <c r="G123" s="3"/>
    </row>
    <row r="124" spans="6:7" x14ac:dyDescent="0.3">
      <c r="F124" s="3"/>
      <c r="G124" s="3"/>
    </row>
    <row r="125" spans="6:7" x14ac:dyDescent="0.3">
      <c r="F125" s="3"/>
      <c r="G125" s="3"/>
    </row>
    <row r="126" spans="6:7" x14ac:dyDescent="0.3">
      <c r="F126" s="3"/>
      <c r="G126" s="3"/>
    </row>
    <row r="127" spans="6:7" x14ac:dyDescent="0.3">
      <c r="F127" s="3"/>
      <c r="G127" s="3"/>
    </row>
    <row r="128" spans="6:7" x14ac:dyDescent="0.3">
      <c r="F128" s="3"/>
      <c r="G128" s="3"/>
    </row>
    <row r="129" spans="6:7" x14ac:dyDescent="0.3">
      <c r="F129" s="3"/>
      <c r="G129" s="3"/>
    </row>
    <row r="130" spans="6:7" x14ac:dyDescent="0.3">
      <c r="F130" s="3"/>
      <c r="G130" s="3"/>
    </row>
    <row r="131" spans="6:7" x14ac:dyDescent="0.3">
      <c r="F131" s="3"/>
      <c r="G131" s="3"/>
    </row>
    <row r="132" spans="6:7" x14ac:dyDescent="0.3">
      <c r="F132" s="3"/>
      <c r="G132" s="3"/>
    </row>
    <row r="133" spans="6:7" x14ac:dyDescent="0.3">
      <c r="F133" s="3"/>
      <c r="G133" s="3"/>
    </row>
    <row r="134" spans="6:7" x14ac:dyDescent="0.3">
      <c r="F134" s="3"/>
      <c r="G134" s="3"/>
    </row>
    <row r="135" spans="6:7" x14ac:dyDescent="0.3">
      <c r="F135" s="3"/>
      <c r="G135" s="3"/>
    </row>
    <row r="136" spans="6:7" x14ac:dyDescent="0.3">
      <c r="F136" s="3"/>
      <c r="G136" s="3"/>
    </row>
    <row r="137" spans="6:7" x14ac:dyDescent="0.3">
      <c r="F137" s="3"/>
      <c r="G137" s="3"/>
    </row>
    <row r="138" spans="6:7" x14ac:dyDescent="0.3">
      <c r="F138" s="3"/>
      <c r="G138" s="3"/>
    </row>
    <row r="139" spans="6:7" x14ac:dyDescent="0.3">
      <c r="F139" s="3"/>
      <c r="G139" s="3"/>
    </row>
    <row r="140" spans="6:7" x14ac:dyDescent="0.3">
      <c r="F140" s="3"/>
      <c r="G140" s="3"/>
    </row>
    <row r="141" spans="6:7" x14ac:dyDescent="0.3">
      <c r="F141" s="3"/>
      <c r="G141" s="3"/>
    </row>
    <row r="142" spans="6:7" x14ac:dyDescent="0.3">
      <c r="F142" s="3"/>
      <c r="G142" s="3"/>
    </row>
    <row r="143" spans="6:7" x14ac:dyDescent="0.3">
      <c r="F143" s="3"/>
      <c r="G143" s="3"/>
    </row>
    <row r="144" spans="6:7" x14ac:dyDescent="0.3">
      <c r="F144" s="3"/>
      <c r="G144" s="3"/>
    </row>
    <row r="145" spans="6:7" x14ac:dyDescent="0.3">
      <c r="F145" s="3"/>
      <c r="G145" s="3"/>
    </row>
    <row r="146" spans="6:7" x14ac:dyDescent="0.3">
      <c r="F146" s="3"/>
      <c r="G146" s="3"/>
    </row>
    <row r="147" spans="6:7" x14ac:dyDescent="0.3">
      <c r="F147" s="3"/>
      <c r="G147" s="3"/>
    </row>
    <row r="148" spans="6:7" x14ac:dyDescent="0.3">
      <c r="F148" s="3"/>
      <c r="G148" s="3"/>
    </row>
    <row r="149" spans="6:7" x14ac:dyDescent="0.3">
      <c r="F149" s="3"/>
      <c r="G149" s="3"/>
    </row>
    <row r="150" spans="6:7" x14ac:dyDescent="0.3">
      <c r="F150" s="3"/>
      <c r="G150" s="3"/>
    </row>
    <row r="151" spans="6:7" x14ac:dyDescent="0.3">
      <c r="F151" s="3"/>
      <c r="G151" s="3"/>
    </row>
    <row r="152" spans="6:7" x14ac:dyDescent="0.3">
      <c r="F152" s="3"/>
      <c r="G152" s="3"/>
    </row>
    <row r="153" spans="6:7" x14ac:dyDescent="0.3">
      <c r="F153" s="3"/>
      <c r="G153" s="3"/>
    </row>
    <row r="154" spans="6:7" x14ac:dyDescent="0.3">
      <c r="F154" s="3"/>
      <c r="G154" s="3"/>
    </row>
    <row r="155" spans="6:7" x14ac:dyDescent="0.3">
      <c r="F155" s="3"/>
      <c r="G155" s="3"/>
    </row>
    <row r="156" spans="6:7" x14ac:dyDescent="0.3">
      <c r="F156" s="3"/>
      <c r="G156" s="3"/>
    </row>
    <row r="157" spans="6:7" x14ac:dyDescent="0.3">
      <c r="F157" s="3"/>
      <c r="G157" s="3"/>
    </row>
    <row r="158" spans="6:7" x14ac:dyDescent="0.3">
      <c r="F158" s="3"/>
      <c r="G158" s="3"/>
    </row>
    <row r="159" spans="6:7" x14ac:dyDescent="0.3">
      <c r="F159" s="3"/>
      <c r="G159" s="3"/>
    </row>
    <row r="160" spans="6:7" x14ac:dyDescent="0.3">
      <c r="F160" s="3"/>
      <c r="G160" s="3"/>
    </row>
    <row r="161" spans="6:7" x14ac:dyDescent="0.3">
      <c r="F161" s="3"/>
      <c r="G161" s="3"/>
    </row>
    <row r="162" spans="6:7" x14ac:dyDescent="0.3">
      <c r="F162" s="3"/>
      <c r="G162" s="3"/>
    </row>
    <row r="163" spans="6:7" x14ac:dyDescent="0.3">
      <c r="F163" s="3"/>
      <c r="G163" s="3"/>
    </row>
    <row r="164" spans="6:7" x14ac:dyDescent="0.3">
      <c r="F164" s="3"/>
      <c r="G164" s="3"/>
    </row>
    <row r="165" spans="6:7" x14ac:dyDescent="0.3">
      <c r="F165" s="3"/>
      <c r="G165" s="3"/>
    </row>
    <row r="166" spans="6:7" x14ac:dyDescent="0.3">
      <c r="F166" s="3"/>
      <c r="G166" s="3"/>
    </row>
    <row r="167" spans="6:7" x14ac:dyDescent="0.3">
      <c r="F167" s="3"/>
      <c r="G167" s="3"/>
    </row>
    <row r="168" spans="6:7" x14ac:dyDescent="0.3">
      <c r="F168" s="3"/>
      <c r="G168" s="3"/>
    </row>
    <row r="169" spans="6:7" x14ac:dyDescent="0.3">
      <c r="F169" s="3"/>
      <c r="G169" s="3"/>
    </row>
    <row r="170" spans="6:7" x14ac:dyDescent="0.3">
      <c r="F170" s="3"/>
      <c r="G170" s="3"/>
    </row>
    <row r="171" spans="6:7" x14ac:dyDescent="0.3">
      <c r="F171" s="3"/>
      <c r="G171" s="3"/>
    </row>
    <row r="172" spans="6:7" x14ac:dyDescent="0.3">
      <c r="F172" s="3"/>
      <c r="G172" s="3"/>
    </row>
    <row r="173" spans="6:7" x14ac:dyDescent="0.3">
      <c r="F173" s="3"/>
      <c r="G173" s="3"/>
    </row>
    <row r="174" spans="6:7" x14ac:dyDescent="0.3">
      <c r="F174" s="3"/>
      <c r="G174" s="3"/>
    </row>
    <row r="175" spans="6:7" x14ac:dyDescent="0.3">
      <c r="F175" s="3"/>
      <c r="G175" s="3"/>
    </row>
    <row r="176" spans="6:7" x14ac:dyDescent="0.3">
      <c r="F176" s="3"/>
      <c r="G176" s="3"/>
    </row>
    <row r="177" spans="6:7" x14ac:dyDescent="0.3">
      <c r="F177" s="3"/>
      <c r="G177" s="3"/>
    </row>
    <row r="178" spans="6:7" x14ac:dyDescent="0.3">
      <c r="F178" s="3"/>
      <c r="G178" s="3"/>
    </row>
    <row r="179" spans="6:7" x14ac:dyDescent="0.3">
      <c r="F179" s="3"/>
      <c r="G179" s="3"/>
    </row>
    <row r="180" spans="6:7" x14ac:dyDescent="0.3">
      <c r="F180" s="3"/>
      <c r="G180" s="3"/>
    </row>
    <row r="181" spans="6:7" x14ac:dyDescent="0.3">
      <c r="F181" s="3"/>
      <c r="G181" s="3"/>
    </row>
    <row r="182" spans="6:7" x14ac:dyDescent="0.3">
      <c r="F182" s="3"/>
      <c r="G182" s="3"/>
    </row>
    <row r="183" spans="6:7" x14ac:dyDescent="0.3">
      <c r="F183" s="3"/>
      <c r="G183" s="3"/>
    </row>
    <row r="184" spans="6:7" x14ac:dyDescent="0.3">
      <c r="F184" s="3"/>
      <c r="G184" s="3"/>
    </row>
    <row r="185" spans="6:7" x14ac:dyDescent="0.3">
      <c r="F185" s="3"/>
      <c r="G185" s="3"/>
    </row>
    <row r="186" spans="6:7" x14ac:dyDescent="0.3">
      <c r="F186" s="3"/>
      <c r="G186" s="3"/>
    </row>
    <row r="187" spans="6:7" x14ac:dyDescent="0.3">
      <c r="F187" s="3"/>
      <c r="G187" s="3"/>
    </row>
    <row r="188" spans="6:7" x14ac:dyDescent="0.3">
      <c r="F188" s="3"/>
      <c r="G188" s="3"/>
    </row>
    <row r="189" spans="6:7" x14ac:dyDescent="0.3">
      <c r="F189" s="3"/>
      <c r="G189" s="3"/>
    </row>
    <row r="190" spans="6:7" x14ac:dyDescent="0.3">
      <c r="F190" s="3"/>
      <c r="G190" s="3"/>
    </row>
    <row r="191" spans="6:7" x14ac:dyDescent="0.3">
      <c r="F191" s="3"/>
      <c r="G191" s="3"/>
    </row>
    <row r="192" spans="6:7" x14ac:dyDescent="0.3">
      <c r="F192" s="3"/>
      <c r="G192" s="3"/>
    </row>
    <row r="193" spans="6:7" x14ac:dyDescent="0.3">
      <c r="F193" s="3"/>
      <c r="G193" s="3"/>
    </row>
    <row r="194" spans="6:7" x14ac:dyDescent="0.3">
      <c r="F194" s="3"/>
      <c r="G194" s="3"/>
    </row>
    <row r="195" spans="6:7" x14ac:dyDescent="0.3">
      <c r="F195" s="3"/>
      <c r="G195" s="3"/>
    </row>
    <row r="196" spans="6:7" x14ac:dyDescent="0.3">
      <c r="F196" s="3"/>
      <c r="G196" s="3"/>
    </row>
    <row r="197" spans="6:7" x14ac:dyDescent="0.3">
      <c r="F197" s="3"/>
      <c r="G197" s="3"/>
    </row>
    <row r="198" spans="6:7" x14ac:dyDescent="0.3">
      <c r="F198" s="3"/>
      <c r="G198" s="3"/>
    </row>
    <row r="199" spans="6:7" x14ac:dyDescent="0.3">
      <c r="F199" s="3"/>
      <c r="G199" s="3"/>
    </row>
    <row r="200" spans="6:7" x14ac:dyDescent="0.3">
      <c r="F200" s="3"/>
      <c r="G200" s="3"/>
    </row>
    <row r="201" spans="6:7" x14ac:dyDescent="0.3">
      <c r="F201" s="3"/>
      <c r="G201" s="3"/>
    </row>
    <row r="202" spans="6:7" x14ac:dyDescent="0.3">
      <c r="F202" s="3"/>
      <c r="G202" s="3"/>
    </row>
    <row r="203" spans="6:7" x14ac:dyDescent="0.3">
      <c r="F203" s="3"/>
      <c r="G203" s="3"/>
    </row>
    <row r="204" spans="6:7" x14ac:dyDescent="0.3">
      <c r="F204" s="3"/>
      <c r="G204" s="3"/>
    </row>
    <row r="205" spans="6:7" x14ac:dyDescent="0.3">
      <c r="F205" s="3"/>
      <c r="G205" s="3"/>
    </row>
    <row r="206" spans="6:7" x14ac:dyDescent="0.3">
      <c r="F206" s="3"/>
      <c r="G206" s="3"/>
    </row>
    <row r="207" spans="6:7" x14ac:dyDescent="0.3">
      <c r="F207" s="3"/>
      <c r="G207" s="3"/>
    </row>
    <row r="208" spans="6:7" x14ac:dyDescent="0.3">
      <c r="F208" s="3"/>
      <c r="G208" s="3"/>
    </row>
    <row r="209" spans="6:7" x14ac:dyDescent="0.3">
      <c r="F209" s="3"/>
      <c r="G209" s="3"/>
    </row>
    <row r="210" spans="6:7" x14ac:dyDescent="0.3">
      <c r="F210" s="3"/>
      <c r="G210" s="3"/>
    </row>
    <row r="211" spans="6:7" x14ac:dyDescent="0.3">
      <c r="F211" s="3"/>
      <c r="G211" s="3"/>
    </row>
    <row r="212" spans="6:7" x14ac:dyDescent="0.3">
      <c r="F212" s="3"/>
      <c r="G212" s="3"/>
    </row>
    <row r="213" spans="6:7" x14ac:dyDescent="0.3">
      <c r="F213" s="3"/>
      <c r="G213" s="3"/>
    </row>
    <row r="214" spans="6:7" x14ac:dyDescent="0.3">
      <c r="F214" s="3"/>
      <c r="G214" s="3"/>
    </row>
    <row r="215" spans="6:7" x14ac:dyDescent="0.3">
      <c r="F215" s="3"/>
      <c r="G215" s="3"/>
    </row>
    <row r="216" spans="6:7" x14ac:dyDescent="0.3">
      <c r="F216" s="3"/>
      <c r="G216" s="3"/>
    </row>
    <row r="217" spans="6:7" x14ac:dyDescent="0.3">
      <c r="F217" s="3"/>
      <c r="G217" s="3"/>
    </row>
    <row r="218" spans="6:7" x14ac:dyDescent="0.3">
      <c r="F218" s="3"/>
      <c r="G218" s="3"/>
    </row>
    <row r="219" spans="6:7" x14ac:dyDescent="0.3">
      <c r="F219" s="3"/>
      <c r="G219" s="3"/>
    </row>
    <row r="220" spans="6:7" x14ac:dyDescent="0.3">
      <c r="F220" s="3"/>
      <c r="G220" s="3"/>
    </row>
    <row r="221" spans="6:7" x14ac:dyDescent="0.3">
      <c r="F221" s="3"/>
      <c r="G221" s="3"/>
    </row>
    <row r="222" spans="6:7" x14ac:dyDescent="0.3">
      <c r="F222" s="3"/>
      <c r="G222" s="3"/>
    </row>
    <row r="223" spans="6:7" x14ac:dyDescent="0.3">
      <c r="F223" s="3"/>
      <c r="G223" s="3"/>
    </row>
    <row r="224" spans="6:7" x14ac:dyDescent="0.3">
      <c r="F224" s="3"/>
      <c r="G224" s="3"/>
    </row>
    <row r="225" spans="6:7" x14ac:dyDescent="0.3">
      <c r="F225" s="3"/>
      <c r="G225" s="3"/>
    </row>
    <row r="226" spans="6:7" x14ac:dyDescent="0.3">
      <c r="F226" s="3"/>
      <c r="G226" s="3"/>
    </row>
    <row r="227" spans="6:7" x14ac:dyDescent="0.3">
      <c r="F227" s="3"/>
      <c r="G227" s="3"/>
    </row>
    <row r="228" spans="6:7" x14ac:dyDescent="0.3">
      <c r="F228" s="3"/>
      <c r="G228" s="3"/>
    </row>
    <row r="229" spans="6:7" x14ac:dyDescent="0.3">
      <c r="F229" s="3"/>
      <c r="G229" s="3"/>
    </row>
    <row r="230" spans="6:7" x14ac:dyDescent="0.3">
      <c r="F230" s="3"/>
      <c r="G230" s="3"/>
    </row>
    <row r="231" spans="6:7" x14ac:dyDescent="0.3">
      <c r="F231" s="3"/>
      <c r="G231" s="3"/>
    </row>
    <row r="232" spans="6:7" x14ac:dyDescent="0.3">
      <c r="F232" s="3"/>
      <c r="G232" s="3"/>
    </row>
    <row r="233" spans="6:7" x14ac:dyDescent="0.3">
      <c r="F233" s="3"/>
      <c r="G233" s="3"/>
    </row>
    <row r="234" spans="6:7" x14ac:dyDescent="0.3">
      <c r="F234" s="3"/>
      <c r="G234" s="3"/>
    </row>
    <row r="235" spans="6:7" x14ac:dyDescent="0.3">
      <c r="F235" s="3"/>
      <c r="G235" s="3"/>
    </row>
    <row r="236" spans="6:7" x14ac:dyDescent="0.3">
      <c r="F236" s="3"/>
      <c r="G236" s="3"/>
    </row>
    <row r="237" spans="6:7" x14ac:dyDescent="0.3">
      <c r="F237" s="3"/>
      <c r="G237" s="3"/>
    </row>
    <row r="238" spans="6:7" x14ac:dyDescent="0.3">
      <c r="F238" s="3"/>
      <c r="G238" s="3"/>
    </row>
    <row r="239" spans="6:7" x14ac:dyDescent="0.3">
      <c r="F239" s="3"/>
      <c r="G239" s="3"/>
    </row>
    <row r="240" spans="6:7" x14ac:dyDescent="0.3">
      <c r="F240" s="3"/>
      <c r="G240" s="3"/>
    </row>
    <row r="241" spans="6:7" x14ac:dyDescent="0.3">
      <c r="F241" s="3"/>
      <c r="G241" s="3"/>
    </row>
    <row r="242" spans="6:7" x14ac:dyDescent="0.3">
      <c r="F242" s="3"/>
      <c r="G242" s="3"/>
    </row>
    <row r="243" spans="6:7" x14ac:dyDescent="0.3">
      <c r="F243" s="3"/>
      <c r="G243" s="3"/>
    </row>
    <row r="244" spans="6:7" x14ac:dyDescent="0.3">
      <c r="F244" s="3"/>
      <c r="G244" s="3"/>
    </row>
    <row r="245" spans="6:7" x14ac:dyDescent="0.3">
      <c r="F245" s="3"/>
      <c r="G245" s="3"/>
    </row>
    <row r="246" spans="6:7" x14ac:dyDescent="0.3">
      <c r="F246" s="3"/>
      <c r="G246" s="3"/>
    </row>
    <row r="247" spans="6:7" x14ac:dyDescent="0.3">
      <c r="F247" s="3"/>
      <c r="G247" s="3"/>
    </row>
    <row r="248" spans="6:7" x14ac:dyDescent="0.3">
      <c r="F248" s="3"/>
      <c r="G248" s="3"/>
    </row>
    <row r="249" spans="6:7" x14ac:dyDescent="0.3">
      <c r="F249" s="3"/>
      <c r="G249" s="3"/>
    </row>
    <row r="250" spans="6:7" x14ac:dyDescent="0.3">
      <c r="F250" s="3"/>
      <c r="G250" s="3"/>
    </row>
    <row r="251" spans="6:7" x14ac:dyDescent="0.3">
      <c r="F251" s="3"/>
      <c r="G251" s="3"/>
    </row>
    <row r="252" spans="6:7" x14ac:dyDescent="0.3">
      <c r="F252" s="3"/>
      <c r="G252" s="3"/>
    </row>
    <row r="253" spans="6:7" x14ac:dyDescent="0.3">
      <c r="F253" s="3"/>
      <c r="G253" s="3"/>
    </row>
    <row r="254" spans="6:7" x14ac:dyDescent="0.3">
      <c r="F254" s="3"/>
      <c r="G254" s="3"/>
    </row>
    <row r="255" spans="6:7" x14ac:dyDescent="0.3">
      <c r="F255" s="3"/>
      <c r="G255" s="3"/>
    </row>
    <row r="256" spans="6:7" x14ac:dyDescent="0.3">
      <c r="F256" s="3"/>
      <c r="G256" s="3"/>
    </row>
    <row r="257" spans="6:7" x14ac:dyDescent="0.3">
      <c r="F257" s="3"/>
      <c r="G257" s="3"/>
    </row>
    <row r="258" spans="6:7" x14ac:dyDescent="0.3">
      <c r="F258" s="3"/>
      <c r="G258" s="3"/>
    </row>
    <row r="259" spans="6:7" x14ac:dyDescent="0.3">
      <c r="F259" s="3"/>
      <c r="G259" s="3"/>
    </row>
    <row r="260" spans="6:7" x14ac:dyDescent="0.3">
      <c r="F260" s="3"/>
      <c r="G260" s="3"/>
    </row>
    <row r="261" spans="6:7" x14ac:dyDescent="0.3">
      <c r="F261" s="3"/>
      <c r="G261" s="3"/>
    </row>
    <row r="262" spans="6:7" x14ac:dyDescent="0.3">
      <c r="F262" s="3"/>
      <c r="G262" s="3"/>
    </row>
    <row r="263" spans="6:7" x14ac:dyDescent="0.3">
      <c r="F263" s="3"/>
      <c r="G263" s="3"/>
    </row>
    <row r="264" spans="6:7" x14ac:dyDescent="0.3">
      <c r="F264" s="3"/>
      <c r="G264" s="3"/>
    </row>
    <row r="265" spans="6:7" x14ac:dyDescent="0.3">
      <c r="F265" s="3"/>
      <c r="G265" s="3"/>
    </row>
    <row r="266" spans="6:7" x14ac:dyDescent="0.3">
      <c r="F266" s="3"/>
      <c r="G266" s="3"/>
    </row>
    <row r="267" spans="6:7" x14ac:dyDescent="0.3">
      <c r="F267" s="3"/>
      <c r="G267" s="3"/>
    </row>
    <row r="268" spans="6:7" x14ac:dyDescent="0.3">
      <c r="F268" s="3"/>
      <c r="G268" s="3"/>
    </row>
    <row r="269" spans="6:7" x14ac:dyDescent="0.3">
      <c r="F269" s="3"/>
      <c r="G269" s="3"/>
    </row>
    <row r="270" spans="6:7" x14ac:dyDescent="0.3">
      <c r="F270" s="3"/>
      <c r="G270" s="3"/>
    </row>
    <row r="271" spans="6:7" x14ac:dyDescent="0.3">
      <c r="F271" s="3"/>
      <c r="G271" s="3"/>
    </row>
    <row r="272" spans="6:7" x14ac:dyDescent="0.3">
      <c r="F272" s="3"/>
      <c r="G272" s="3"/>
    </row>
    <row r="273" spans="6:7" x14ac:dyDescent="0.3">
      <c r="F273" s="3"/>
      <c r="G273" s="3"/>
    </row>
    <row r="274" spans="6:7" x14ac:dyDescent="0.3">
      <c r="F274" s="3"/>
      <c r="G274" s="3"/>
    </row>
    <row r="275" spans="6:7" x14ac:dyDescent="0.3">
      <c r="F275" s="3"/>
      <c r="G275" s="3"/>
    </row>
    <row r="276" spans="6:7" x14ac:dyDescent="0.3">
      <c r="F276" s="3"/>
      <c r="G276" s="3"/>
    </row>
    <row r="277" spans="6:7" x14ac:dyDescent="0.3">
      <c r="F277" s="3"/>
      <c r="G277" s="3"/>
    </row>
    <row r="278" spans="6:7" x14ac:dyDescent="0.3">
      <c r="F278" s="3"/>
      <c r="G278" s="3"/>
    </row>
    <row r="279" spans="6:7" x14ac:dyDescent="0.3">
      <c r="F279" s="3"/>
      <c r="G279" s="3"/>
    </row>
    <row r="280" spans="6:7" x14ac:dyDescent="0.3">
      <c r="F280" s="3"/>
      <c r="G280" s="3"/>
    </row>
    <row r="281" spans="6:7" x14ac:dyDescent="0.3">
      <c r="F281" s="3"/>
      <c r="G281" s="3"/>
    </row>
    <row r="282" spans="6:7" x14ac:dyDescent="0.3">
      <c r="F282" s="3"/>
      <c r="G282" s="3"/>
    </row>
    <row r="283" spans="6:7" x14ac:dyDescent="0.3">
      <c r="F283" s="3"/>
      <c r="G283" s="3"/>
    </row>
    <row r="284" spans="6:7" x14ac:dyDescent="0.3">
      <c r="F284" s="3"/>
      <c r="G284" s="3"/>
    </row>
    <row r="285" spans="6:7" x14ac:dyDescent="0.3">
      <c r="F285" s="3"/>
      <c r="G285" s="3"/>
    </row>
    <row r="286" spans="6:7" x14ac:dyDescent="0.3">
      <c r="F286" s="3"/>
      <c r="G286" s="3"/>
    </row>
    <row r="287" spans="6:7" x14ac:dyDescent="0.3">
      <c r="F287" s="3"/>
      <c r="G287" s="3"/>
    </row>
    <row r="288" spans="6:7" x14ac:dyDescent="0.3">
      <c r="F288" s="3"/>
      <c r="G288" s="3"/>
    </row>
    <row r="289" spans="6:7" x14ac:dyDescent="0.3">
      <c r="F289" s="3"/>
      <c r="G289" s="3"/>
    </row>
    <row r="290" spans="6:7" x14ac:dyDescent="0.3">
      <c r="F290" s="3"/>
      <c r="G290" s="3"/>
    </row>
    <row r="291" spans="6:7" x14ac:dyDescent="0.3">
      <c r="F291" s="3"/>
      <c r="G291" s="3"/>
    </row>
    <row r="292" spans="6:7" x14ac:dyDescent="0.3">
      <c r="F292" s="3"/>
      <c r="G292" s="3"/>
    </row>
    <row r="293" spans="6:7" x14ac:dyDescent="0.3">
      <c r="F293" s="3"/>
      <c r="G293" s="3"/>
    </row>
    <row r="294" spans="6:7" x14ac:dyDescent="0.3">
      <c r="F294" s="3"/>
      <c r="G294" s="3"/>
    </row>
    <row r="295" spans="6:7" x14ac:dyDescent="0.3">
      <c r="F295" s="3"/>
      <c r="G295" s="3"/>
    </row>
    <row r="296" spans="6:7" x14ac:dyDescent="0.3">
      <c r="F296" s="3"/>
      <c r="G296" s="3"/>
    </row>
    <row r="297" spans="6:7" x14ac:dyDescent="0.3">
      <c r="F297" s="3"/>
      <c r="G297" s="3"/>
    </row>
    <row r="298" spans="6:7" x14ac:dyDescent="0.3">
      <c r="F298" s="3"/>
      <c r="G298" s="3"/>
    </row>
    <row r="299" spans="6:7" x14ac:dyDescent="0.3">
      <c r="F299" s="3"/>
      <c r="G299" s="3"/>
    </row>
    <row r="300" spans="6:7" x14ac:dyDescent="0.3">
      <c r="F300" s="3"/>
      <c r="G300" s="3"/>
    </row>
    <row r="301" spans="6:7" x14ac:dyDescent="0.3">
      <c r="F301" s="3"/>
      <c r="G301" s="3"/>
    </row>
    <row r="302" spans="6:7" x14ac:dyDescent="0.3">
      <c r="F302" s="3"/>
      <c r="G302" s="3"/>
    </row>
    <row r="303" spans="6:7" x14ac:dyDescent="0.3">
      <c r="F303" s="3"/>
      <c r="G303" s="3"/>
    </row>
    <row r="304" spans="6:7" x14ac:dyDescent="0.3">
      <c r="F304" s="3"/>
      <c r="G304" s="3"/>
    </row>
    <row r="305" spans="6:7" x14ac:dyDescent="0.3">
      <c r="F305" s="3"/>
      <c r="G305" s="3"/>
    </row>
    <row r="306" spans="6:7" x14ac:dyDescent="0.3">
      <c r="F306" s="3"/>
      <c r="G306" s="3"/>
    </row>
    <row r="307" spans="6:7" x14ac:dyDescent="0.3">
      <c r="F307" s="3"/>
      <c r="G307" s="3"/>
    </row>
    <row r="308" spans="6:7" x14ac:dyDescent="0.3">
      <c r="F308" s="3"/>
      <c r="G308" s="3"/>
    </row>
    <row r="309" spans="6:7" x14ac:dyDescent="0.3">
      <c r="F309" s="3"/>
      <c r="G309" s="3"/>
    </row>
    <row r="310" spans="6:7" x14ac:dyDescent="0.3">
      <c r="F310" s="3"/>
      <c r="G310" s="3"/>
    </row>
    <row r="311" spans="6:7" x14ac:dyDescent="0.3">
      <c r="F311" s="3"/>
      <c r="G311" s="3"/>
    </row>
    <row r="312" spans="6:7" x14ac:dyDescent="0.3">
      <c r="F312" s="3"/>
      <c r="G312" s="3"/>
    </row>
    <row r="313" spans="6:7" x14ac:dyDescent="0.3">
      <c r="F313" s="3"/>
      <c r="G313" s="3"/>
    </row>
    <row r="314" spans="6:7" x14ac:dyDescent="0.3">
      <c r="F314" s="3"/>
      <c r="G314" s="3"/>
    </row>
    <row r="315" spans="6:7" x14ac:dyDescent="0.3">
      <c r="F315" s="3"/>
      <c r="G315" s="3"/>
    </row>
    <row r="316" spans="6:7" x14ac:dyDescent="0.3">
      <c r="F316" s="3"/>
      <c r="G316" s="3"/>
    </row>
    <row r="317" spans="6:7" x14ac:dyDescent="0.3">
      <c r="F317" s="3"/>
      <c r="G317" s="3"/>
    </row>
    <row r="318" spans="6:7" x14ac:dyDescent="0.3">
      <c r="F318" s="3"/>
      <c r="G318" s="3"/>
    </row>
    <row r="319" spans="6:7" x14ac:dyDescent="0.3">
      <c r="F319" s="3"/>
      <c r="G319" s="3"/>
    </row>
    <row r="320" spans="6:7" x14ac:dyDescent="0.3">
      <c r="F320" s="3"/>
      <c r="G320" s="3"/>
    </row>
    <row r="321" spans="6:7" x14ac:dyDescent="0.3">
      <c r="F321" s="3"/>
      <c r="G321" s="3"/>
    </row>
    <row r="322" spans="6:7" x14ac:dyDescent="0.3">
      <c r="F322" s="3"/>
      <c r="G322" s="3"/>
    </row>
    <row r="323" spans="6:7" x14ac:dyDescent="0.3">
      <c r="F323" s="3"/>
      <c r="G323" s="3"/>
    </row>
    <row r="324" spans="6:7" x14ac:dyDescent="0.3">
      <c r="F324" s="3"/>
      <c r="G324" s="3"/>
    </row>
    <row r="325" spans="6:7" x14ac:dyDescent="0.3">
      <c r="F325" s="3"/>
      <c r="G325" s="3"/>
    </row>
    <row r="326" spans="6:7" x14ac:dyDescent="0.3">
      <c r="F326" s="3"/>
      <c r="G326" s="3"/>
    </row>
    <row r="327" spans="6:7" x14ac:dyDescent="0.3">
      <c r="F327" s="3"/>
      <c r="G327" s="3"/>
    </row>
    <row r="328" spans="6:7" x14ac:dyDescent="0.3">
      <c r="F328" s="3"/>
      <c r="G328" s="3"/>
    </row>
    <row r="329" spans="6:7" x14ac:dyDescent="0.3">
      <c r="F329" s="3"/>
      <c r="G329" s="3"/>
    </row>
    <row r="330" spans="6:7" x14ac:dyDescent="0.3">
      <c r="F330" s="3"/>
      <c r="G330" s="3"/>
    </row>
    <row r="331" spans="6:7" x14ac:dyDescent="0.3">
      <c r="F331" s="3"/>
      <c r="G331" s="3"/>
    </row>
    <row r="332" spans="6:7" x14ac:dyDescent="0.3">
      <c r="F332" s="3"/>
      <c r="G332" s="3"/>
    </row>
    <row r="333" spans="6:7" x14ac:dyDescent="0.3">
      <c r="F333" s="3"/>
      <c r="G333" s="3"/>
    </row>
    <row r="334" spans="6:7" x14ac:dyDescent="0.3">
      <c r="F334" s="3"/>
      <c r="G334" s="3"/>
    </row>
    <row r="335" spans="6:7" x14ac:dyDescent="0.3">
      <c r="F335" s="3"/>
      <c r="G335" s="3"/>
    </row>
    <row r="336" spans="6:7" x14ac:dyDescent="0.3">
      <c r="F336" s="3"/>
      <c r="G336" s="3"/>
    </row>
    <row r="337" spans="6:7" x14ac:dyDescent="0.3">
      <c r="F337" s="3"/>
      <c r="G337" s="3"/>
    </row>
    <row r="338" spans="6:7" x14ac:dyDescent="0.3">
      <c r="F338" s="3"/>
      <c r="G338" s="3"/>
    </row>
    <row r="339" spans="6:7" x14ac:dyDescent="0.3">
      <c r="F339" s="3"/>
      <c r="G339" s="3"/>
    </row>
    <row r="340" spans="6:7" x14ac:dyDescent="0.3">
      <c r="F340" s="3"/>
      <c r="G340" s="3"/>
    </row>
    <row r="341" spans="6:7" x14ac:dyDescent="0.3">
      <c r="F341" s="3"/>
      <c r="G341" s="3"/>
    </row>
    <row r="342" spans="6:7" x14ac:dyDescent="0.3">
      <c r="F342" s="3"/>
      <c r="G342" s="3"/>
    </row>
    <row r="343" spans="6:7" x14ac:dyDescent="0.3">
      <c r="F343" s="3"/>
      <c r="G343" s="3"/>
    </row>
    <row r="344" spans="6:7" x14ac:dyDescent="0.3">
      <c r="F344" s="3"/>
      <c r="G344" s="3"/>
    </row>
    <row r="345" spans="6:7" x14ac:dyDescent="0.3">
      <c r="F345" s="3"/>
      <c r="G345" s="3"/>
    </row>
    <row r="346" spans="6:7" x14ac:dyDescent="0.3">
      <c r="F346" s="3"/>
      <c r="G346" s="3"/>
    </row>
    <row r="347" spans="6:7" x14ac:dyDescent="0.3">
      <c r="F347" s="3"/>
      <c r="G347" s="3"/>
    </row>
    <row r="348" spans="6:7" x14ac:dyDescent="0.3">
      <c r="F348" s="3"/>
      <c r="G348" s="3"/>
    </row>
    <row r="349" spans="6:7" x14ac:dyDescent="0.3">
      <c r="F349" s="3"/>
      <c r="G349" s="3"/>
    </row>
    <row r="350" spans="6:7" x14ac:dyDescent="0.3">
      <c r="F350" s="3"/>
      <c r="G350" s="3"/>
    </row>
    <row r="351" spans="6:7" x14ac:dyDescent="0.3">
      <c r="F351" s="3"/>
      <c r="G351" s="3"/>
    </row>
    <row r="352" spans="6:7" x14ac:dyDescent="0.3">
      <c r="F352" s="3"/>
      <c r="G352" s="3"/>
    </row>
    <row r="353" spans="6:7" x14ac:dyDescent="0.3">
      <c r="F353" s="3"/>
      <c r="G353" s="3"/>
    </row>
    <row r="354" spans="6:7" x14ac:dyDescent="0.3">
      <c r="F354" s="3"/>
      <c r="G354" s="3"/>
    </row>
    <row r="355" spans="6:7" x14ac:dyDescent="0.3">
      <c r="F355" s="3"/>
      <c r="G355" s="3"/>
    </row>
    <row r="356" spans="6:7" x14ac:dyDescent="0.3">
      <c r="F356" s="3"/>
      <c r="G356" s="3"/>
    </row>
    <row r="357" spans="6:7" x14ac:dyDescent="0.3">
      <c r="F357" s="3"/>
      <c r="G357" s="3"/>
    </row>
    <row r="358" spans="6:7" x14ac:dyDescent="0.3">
      <c r="F358" s="3"/>
      <c r="G358" s="3"/>
    </row>
    <row r="359" spans="6:7" x14ac:dyDescent="0.3">
      <c r="F359" s="3"/>
      <c r="G359" s="3"/>
    </row>
    <row r="360" spans="6:7" x14ac:dyDescent="0.3">
      <c r="F360" s="3"/>
      <c r="G360" s="3"/>
    </row>
    <row r="361" spans="6:7" x14ac:dyDescent="0.3">
      <c r="F361" s="3"/>
      <c r="G361" s="3"/>
    </row>
    <row r="362" spans="6:7" x14ac:dyDescent="0.3">
      <c r="F362" s="3"/>
      <c r="G362" s="3"/>
    </row>
    <row r="363" spans="6:7" x14ac:dyDescent="0.3">
      <c r="F363" s="3"/>
      <c r="G363" s="3"/>
    </row>
    <row r="364" spans="6:7" x14ac:dyDescent="0.3">
      <c r="F364" s="3"/>
      <c r="G364" s="3"/>
    </row>
    <row r="365" spans="6:7" x14ac:dyDescent="0.3">
      <c r="F365" s="3"/>
      <c r="G365" s="3"/>
    </row>
    <row r="366" spans="6:7" x14ac:dyDescent="0.3">
      <c r="F366" s="3"/>
      <c r="G366" s="3"/>
    </row>
    <row r="367" spans="6:7" x14ac:dyDescent="0.3">
      <c r="F367" s="3"/>
      <c r="G367" s="3"/>
    </row>
    <row r="368" spans="6:7" x14ac:dyDescent="0.3">
      <c r="F368" s="3"/>
      <c r="G368" s="3"/>
    </row>
    <row r="369" spans="6:7" x14ac:dyDescent="0.3">
      <c r="F369" s="3"/>
      <c r="G369" s="3"/>
    </row>
    <row r="370" spans="6:7" x14ac:dyDescent="0.3">
      <c r="F370" s="3"/>
      <c r="G370" s="3"/>
    </row>
    <row r="371" spans="6:7" x14ac:dyDescent="0.3">
      <c r="F371" s="3"/>
      <c r="G371" s="3"/>
    </row>
    <row r="372" spans="6:7" x14ac:dyDescent="0.3">
      <c r="F372" s="3"/>
      <c r="G372" s="3"/>
    </row>
    <row r="373" spans="6:7" x14ac:dyDescent="0.3">
      <c r="F373" s="3"/>
      <c r="G373" s="3"/>
    </row>
    <row r="374" spans="6:7" x14ac:dyDescent="0.3">
      <c r="F374" s="3"/>
      <c r="G374" s="3"/>
    </row>
    <row r="375" spans="6:7" x14ac:dyDescent="0.3">
      <c r="F375" s="3"/>
      <c r="G375" s="3"/>
    </row>
    <row r="376" spans="6:7" x14ac:dyDescent="0.3">
      <c r="F376" s="3"/>
      <c r="G376" s="3"/>
    </row>
    <row r="377" spans="6:7" x14ac:dyDescent="0.3">
      <c r="F377" s="3"/>
      <c r="G377" s="3"/>
    </row>
    <row r="378" spans="6:7" x14ac:dyDescent="0.3">
      <c r="F378" s="3"/>
      <c r="G378" s="3"/>
    </row>
    <row r="379" spans="6:7" x14ac:dyDescent="0.3">
      <c r="F379" s="3"/>
      <c r="G379" s="3"/>
    </row>
    <row r="380" spans="6:7" x14ac:dyDescent="0.3">
      <c r="F380" s="3"/>
      <c r="G380" s="3"/>
    </row>
    <row r="381" spans="6:7" x14ac:dyDescent="0.3">
      <c r="F381" s="3"/>
      <c r="G381" s="3"/>
    </row>
    <row r="382" spans="6:7" x14ac:dyDescent="0.3">
      <c r="F382" s="3"/>
      <c r="G382" s="3"/>
    </row>
    <row r="383" spans="6:7" x14ac:dyDescent="0.3">
      <c r="F383" s="3"/>
      <c r="G383" s="3"/>
    </row>
    <row r="384" spans="6:7" x14ac:dyDescent="0.3">
      <c r="F384" s="3"/>
      <c r="G384" s="3"/>
    </row>
    <row r="385" spans="6:7" x14ac:dyDescent="0.3">
      <c r="F385" s="3"/>
      <c r="G385" s="3"/>
    </row>
    <row r="386" spans="6:7" x14ac:dyDescent="0.3">
      <c r="F386" s="3"/>
      <c r="G386" s="3"/>
    </row>
    <row r="387" spans="6:7" x14ac:dyDescent="0.3">
      <c r="F387" s="3"/>
      <c r="G387" s="3"/>
    </row>
    <row r="388" spans="6:7" x14ac:dyDescent="0.3">
      <c r="F388" s="3"/>
      <c r="G388" s="3"/>
    </row>
    <row r="389" spans="6:7" x14ac:dyDescent="0.3">
      <c r="F389" s="3"/>
      <c r="G389" s="3"/>
    </row>
    <row r="390" spans="6:7" x14ac:dyDescent="0.3">
      <c r="F390" s="3"/>
      <c r="G390" s="3"/>
    </row>
    <row r="391" spans="6:7" x14ac:dyDescent="0.3">
      <c r="F391" s="3"/>
      <c r="G391" s="3"/>
    </row>
    <row r="392" spans="6:7" x14ac:dyDescent="0.3">
      <c r="F392" s="3"/>
      <c r="G392" s="3"/>
    </row>
    <row r="393" spans="6:7" x14ac:dyDescent="0.3">
      <c r="F393" s="3"/>
      <c r="G393" s="3"/>
    </row>
    <row r="394" spans="6:7" x14ac:dyDescent="0.3">
      <c r="F394" s="3"/>
      <c r="G394" s="3"/>
    </row>
    <row r="395" spans="6:7" x14ac:dyDescent="0.3">
      <c r="F395" s="3"/>
      <c r="G395" s="3"/>
    </row>
    <row r="396" spans="6:7" x14ac:dyDescent="0.3">
      <c r="F396" s="3"/>
      <c r="G396" s="3"/>
    </row>
    <row r="397" spans="6:7" x14ac:dyDescent="0.3">
      <c r="F397" s="3"/>
      <c r="G397" s="3"/>
    </row>
    <row r="398" spans="6:7" x14ac:dyDescent="0.3">
      <c r="F398" s="3"/>
      <c r="G398" s="3"/>
    </row>
    <row r="399" spans="6:7" x14ac:dyDescent="0.3">
      <c r="F399" s="3"/>
      <c r="G399" s="3"/>
    </row>
    <row r="400" spans="6:7" x14ac:dyDescent="0.3">
      <c r="F400" s="3"/>
      <c r="G400" s="3"/>
    </row>
    <row r="401" spans="6:7" x14ac:dyDescent="0.3">
      <c r="F401" s="3"/>
      <c r="G401" s="3"/>
    </row>
    <row r="402" spans="6:7" x14ac:dyDescent="0.3">
      <c r="F402" s="3"/>
      <c r="G402" s="3"/>
    </row>
    <row r="403" spans="6:7" x14ac:dyDescent="0.3">
      <c r="F403" s="3"/>
      <c r="G403" s="3"/>
    </row>
    <row r="404" spans="6:7" x14ac:dyDescent="0.3">
      <c r="F404" s="3"/>
      <c r="G404" s="3"/>
    </row>
    <row r="405" spans="6:7" x14ac:dyDescent="0.3">
      <c r="F405" s="3"/>
      <c r="G405" s="3"/>
    </row>
    <row r="406" spans="6:7" x14ac:dyDescent="0.3">
      <c r="F406" s="3"/>
      <c r="G406" s="3"/>
    </row>
    <row r="407" spans="6:7" x14ac:dyDescent="0.3">
      <c r="F407" s="3"/>
      <c r="G407" s="3"/>
    </row>
    <row r="408" spans="6:7" x14ac:dyDescent="0.3">
      <c r="F408" s="3"/>
      <c r="G408" s="3"/>
    </row>
    <row r="409" spans="6:7" x14ac:dyDescent="0.3">
      <c r="F409" s="3"/>
      <c r="G409" s="3"/>
    </row>
    <row r="410" spans="6:7" x14ac:dyDescent="0.3">
      <c r="F410" s="3"/>
      <c r="G410" s="3"/>
    </row>
    <row r="411" spans="6:7" x14ac:dyDescent="0.3">
      <c r="F411" s="3"/>
      <c r="G411" s="3"/>
    </row>
    <row r="412" spans="6:7" x14ac:dyDescent="0.3">
      <c r="F412" s="3"/>
      <c r="G412" s="3"/>
    </row>
    <row r="413" spans="6:7" x14ac:dyDescent="0.3">
      <c r="F413" s="3"/>
      <c r="G413" s="3"/>
    </row>
    <row r="414" spans="6:7" x14ac:dyDescent="0.3">
      <c r="F414" s="3"/>
      <c r="G414" s="3"/>
    </row>
    <row r="415" spans="6:7" x14ac:dyDescent="0.3">
      <c r="F415" s="3"/>
      <c r="G415" s="3"/>
    </row>
    <row r="416" spans="6:7" x14ac:dyDescent="0.3">
      <c r="F416" s="3"/>
      <c r="G416" s="3"/>
    </row>
    <row r="417" spans="6:7" x14ac:dyDescent="0.3">
      <c r="F417" s="3"/>
      <c r="G417" s="3"/>
    </row>
    <row r="418" spans="6:7" x14ac:dyDescent="0.3">
      <c r="F418" s="3"/>
      <c r="G418" s="3"/>
    </row>
    <row r="419" spans="6:7" x14ac:dyDescent="0.3">
      <c r="F419" s="3"/>
      <c r="G419" s="3"/>
    </row>
    <row r="420" spans="6:7" x14ac:dyDescent="0.3">
      <c r="F420" s="3"/>
      <c r="G420" s="3"/>
    </row>
    <row r="421" spans="6:7" x14ac:dyDescent="0.3">
      <c r="F421" s="3"/>
      <c r="G421" s="3"/>
    </row>
    <row r="422" spans="6:7" x14ac:dyDescent="0.3">
      <c r="F422" s="3"/>
      <c r="G422" s="3"/>
    </row>
    <row r="423" spans="6:7" x14ac:dyDescent="0.3">
      <c r="F423" s="3"/>
      <c r="G423" s="3"/>
    </row>
    <row r="424" spans="6:7" x14ac:dyDescent="0.3">
      <c r="F424" s="3"/>
      <c r="G424" s="3"/>
    </row>
    <row r="425" spans="6:7" x14ac:dyDescent="0.3">
      <c r="F425" s="3"/>
      <c r="G425" s="3"/>
    </row>
    <row r="426" spans="6:7" x14ac:dyDescent="0.3">
      <c r="F426" s="3"/>
      <c r="G426" s="3"/>
    </row>
    <row r="427" spans="6:7" x14ac:dyDescent="0.3">
      <c r="F427" s="3"/>
      <c r="G427" s="3"/>
    </row>
    <row r="428" spans="6:7" x14ac:dyDescent="0.3">
      <c r="F428" s="3"/>
      <c r="G428" s="3"/>
    </row>
    <row r="429" spans="6:7" x14ac:dyDescent="0.3">
      <c r="F429" s="3"/>
      <c r="G429" s="3"/>
    </row>
    <row r="430" spans="6:7" x14ac:dyDescent="0.3">
      <c r="F430" s="3"/>
      <c r="G430" s="3"/>
    </row>
    <row r="431" spans="6:7" x14ac:dyDescent="0.3">
      <c r="F431" s="3"/>
      <c r="G431" s="3"/>
    </row>
    <row r="432" spans="6:7" x14ac:dyDescent="0.3">
      <c r="F432" s="3"/>
      <c r="G432" s="3"/>
    </row>
    <row r="433" spans="6:7" x14ac:dyDescent="0.3">
      <c r="F433" s="3"/>
      <c r="G433" s="3"/>
    </row>
    <row r="434" spans="6:7" x14ac:dyDescent="0.3">
      <c r="F434" s="3"/>
      <c r="G434" s="3"/>
    </row>
    <row r="435" spans="6:7" x14ac:dyDescent="0.3">
      <c r="F435" s="3"/>
      <c r="G435" s="3"/>
    </row>
    <row r="436" spans="6:7" x14ac:dyDescent="0.3">
      <c r="F436" s="3"/>
      <c r="G436" s="3"/>
    </row>
    <row r="437" spans="6:7" x14ac:dyDescent="0.3">
      <c r="F437" s="3"/>
      <c r="G437" s="3"/>
    </row>
    <row r="438" spans="6:7" x14ac:dyDescent="0.3">
      <c r="F438" s="3"/>
      <c r="G438" s="3"/>
    </row>
    <row r="439" spans="6:7" x14ac:dyDescent="0.3">
      <c r="F439" s="3"/>
      <c r="G439" s="3"/>
    </row>
    <row r="440" spans="6:7" x14ac:dyDescent="0.3">
      <c r="F440" s="3"/>
      <c r="G440" s="3"/>
    </row>
    <row r="441" spans="6:7" x14ac:dyDescent="0.3">
      <c r="F441" s="3"/>
      <c r="G441" s="3"/>
    </row>
    <row r="442" spans="6:7" x14ac:dyDescent="0.3">
      <c r="F442" s="3"/>
      <c r="G442" s="3"/>
    </row>
    <row r="443" spans="6:7" x14ac:dyDescent="0.3">
      <c r="F443" s="3"/>
      <c r="G443" s="3"/>
    </row>
    <row r="444" spans="6:7" x14ac:dyDescent="0.3">
      <c r="F444" s="3"/>
      <c r="G444" s="3"/>
    </row>
    <row r="445" spans="6:7" x14ac:dyDescent="0.3">
      <c r="F445" s="3"/>
      <c r="G445" s="3"/>
    </row>
    <row r="446" spans="6:7" x14ac:dyDescent="0.3">
      <c r="F446" s="3"/>
      <c r="G446" s="3"/>
    </row>
    <row r="447" spans="6:7" x14ac:dyDescent="0.3">
      <c r="F447" s="3"/>
      <c r="G447" s="3"/>
    </row>
    <row r="448" spans="6:7" x14ac:dyDescent="0.3">
      <c r="F448" s="3"/>
      <c r="G448" s="3"/>
    </row>
    <row r="449" spans="6:7" x14ac:dyDescent="0.3">
      <c r="F449" s="3"/>
      <c r="G449" s="3"/>
    </row>
    <row r="450" spans="6:7" x14ac:dyDescent="0.3">
      <c r="F450" s="3"/>
      <c r="G450" s="3"/>
    </row>
    <row r="451" spans="6:7" x14ac:dyDescent="0.3">
      <c r="F451" s="3"/>
      <c r="G451" s="3"/>
    </row>
    <row r="452" spans="6:7" x14ac:dyDescent="0.3">
      <c r="F452" s="3"/>
      <c r="G452" s="3"/>
    </row>
    <row r="453" spans="6:7" x14ac:dyDescent="0.3">
      <c r="F453" s="3"/>
      <c r="G453" s="3"/>
    </row>
    <row r="454" spans="6:7" x14ac:dyDescent="0.3">
      <c r="F454" s="3"/>
      <c r="G454" s="3"/>
    </row>
    <row r="455" spans="6:7" x14ac:dyDescent="0.3">
      <c r="F455" s="3"/>
      <c r="G455" s="3"/>
    </row>
    <row r="456" spans="6:7" x14ac:dyDescent="0.3">
      <c r="F456" s="3"/>
      <c r="G456" s="3"/>
    </row>
    <row r="457" spans="6:7" x14ac:dyDescent="0.3">
      <c r="F457" s="3"/>
      <c r="G457" s="3"/>
    </row>
    <row r="458" spans="6:7" x14ac:dyDescent="0.3">
      <c r="F458" s="3"/>
      <c r="G458" s="3"/>
    </row>
    <row r="459" spans="6:7" x14ac:dyDescent="0.3">
      <c r="F459" s="3"/>
      <c r="G459" s="3"/>
    </row>
    <row r="460" spans="6:7" x14ac:dyDescent="0.3">
      <c r="F460" s="3"/>
      <c r="G460" s="3"/>
    </row>
    <row r="461" spans="6:7" x14ac:dyDescent="0.3">
      <c r="F461" s="3"/>
      <c r="G461" s="3"/>
    </row>
    <row r="462" spans="6:7" x14ac:dyDescent="0.3">
      <c r="F462" s="3"/>
      <c r="G462" s="3"/>
    </row>
    <row r="463" spans="6:7" x14ac:dyDescent="0.3">
      <c r="F463" s="3"/>
      <c r="G463" s="3"/>
    </row>
    <row r="464" spans="6:7" x14ac:dyDescent="0.3">
      <c r="F464" s="3"/>
      <c r="G464" s="3"/>
    </row>
    <row r="465" spans="6:7" x14ac:dyDescent="0.3">
      <c r="F465" s="3"/>
      <c r="G465" s="3"/>
    </row>
    <row r="466" spans="6:7" x14ac:dyDescent="0.3">
      <c r="F466" s="3"/>
      <c r="G466" s="3"/>
    </row>
    <row r="467" spans="6:7" x14ac:dyDescent="0.3">
      <c r="F467" s="3"/>
      <c r="G467" s="3"/>
    </row>
    <row r="468" spans="6:7" x14ac:dyDescent="0.3">
      <c r="F468" s="3"/>
      <c r="G468" s="3"/>
    </row>
    <row r="469" spans="6:7" x14ac:dyDescent="0.3">
      <c r="F469" s="3"/>
      <c r="G469" s="3"/>
    </row>
    <row r="470" spans="6:7" x14ac:dyDescent="0.3">
      <c r="F470" s="3"/>
      <c r="G470" s="3"/>
    </row>
    <row r="471" spans="6:7" x14ac:dyDescent="0.3">
      <c r="F471" s="3"/>
      <c r="G471" s="3"/>
    </row>
    <row r="472" spans="6:7" x14ac:dyDescent="0.3">
      <c r="F472" s="3"/>
      <c r="G472" s="3"/>
    </row>
    <row r="473" spans="6:7" x14ac:dyDescent="0.3">
      <c r="F473" s="3"/>
      <c r="G473" s="3"/>
    </row>
    <row r="474" spans="6:7" x14ac:dyDescent="0.3">
      <c r="F474" s="3"/>
      <c r="G474" s="3"/>
    </row>
    <row r="475" spans="6:7" x14ac:dyDescent="0.3">
      <c r="F475" s="3"/>
      <c r="G475" s="3"/>
    </row>
    <row r="476" spans="6:7" x14ac:dyDescent="0.3">
      <c r="F476" s="3"/>
      <c r="G476" s="3"/>
    </row>
    <row r="477" spans="6:7" x14ac:dyDescent="0.3">
      <c r="F477" s="3"/>
      <c r="G477" s="3"/>
    </row>
    <row r="478" spans="6:7" x14ac:dyDescent="0.3">
      <c r="F478" s="3"/>
      <c r="G478" s="3"/>
    </row>
    <row r="479" spans="6:7" x14ac:dyDescent="0.3">
      <c r="F479" s="3"/>
      <c r="G479" s="3"/>
    </row>
    <row r="480" spans="6:7" x14ac:dyDescent="0.3">
      <c r="F480" s="3"/>
      <c r="G480" s="3"/>
    </row>
    <row r="481" spans="6:7" x14ac:dyDescent="0.3">
      <c r="F481" s="3"/>
      <c r="G481" s="3"/>
    </row>
    <row r="482" spans="6:7" x14ac:dyDescent="0.3">
      <c r="F482" s="3"/>
      <c r="G482" s="3"/>
    </row>
    <row r="483" spans="6:7" x14ac:dyDescent="0.3">
      <c r="F483" s="3"/>
      <c r="G483" s="3"/>
    </row>
    <row r="484" spans="6:7" x14ac:dyDescent="0.3">
      <c r="F484" s="3"/>
      <c r="G484" s="3"/>
    </row>
    <row r="485" spans="6:7" x14ac:dyDescent="0.3">
      <c r="F485" s="3"/>
      <c r="G485" s="3"/>
    </row>
    <row r="486" spans="6:7" x14ac:dyDescent="0.3">
      <c r="F486" s="3"/>
      <c r="G486" s="3"/>
    </row>
    <row r="487" spans="6:7" x14ac:dyDescent="0.3">
      <c r="F487" s="3"/>
      <c r="G487" s="3"/>
    </row>
    <row r="488" spans="6:7" x14ac:dyDescent="0.3">
      <c r="F488" s="3"/>
      <c r="G488" s="3"/>
    </row>
    <row r="489" spans="6:7" x14ac:dyDescent="0.3">
      <c r="F489" s="3"/>
      <c r="G489" s="3"/>
    </row>
    <row r="490" spans="6:7" x14ac:dyDescent="0.3">
      <c r="F490" s="3"/>
      <c r="G490" s="3"/>
    </row>
    <row r="491" spans="6:7" x14ac:dyDescent="0.3">
      <c r="F491" s="3"/>
      <c r="G491" s="3"/>
    </row>
    <row r="492" spans="6:7" x14ac:dyDescent="0.3">
      <c r="F492" s="3"/>
      <c r="G492" s="3"/>
    </row>
    <row r="493" spans="6:7" x14ac:dyDescent="0.3">
      <c r="F493" s="3"/>
      <c r="G493" s="3"/>
    </row>
    <row r="494" spans="6:7" x14ac:dyDescent="0.3">
      <c r="F494" s="3"/>
      <c r="G494" s="3"/>
    </row>
    <row r="495" spans="6:7" x14ac:dyDescent="0.3">
      <c r="F495" s="3"/>
      <c r="G495" s="3"/>
    </row>
    <row r="496" spans="6:7" x14ac:dyDescent="0.3">
      <c r="F496" s="3"/>
      <c r="G496" s="3"/>
    </row>
    <row r="497" spans="6:7" x14ac:dyDescent="0.3">
      <c r="F497" s="3"/>
      <c r="G497" s="3"/>
    </row>
    <row r="498" spans="6:7" x14ac:dyDescent="0.3">
      <c r="F498" s="3"/>
      <c r="G498" s="3"/>
    </row>
    <row r="499" spans="6:7" x14ac:dyDescent="0.3">
      <c r="F499" s="3"/>
      <c r="G499" s="3"/>
    </row>
    <row r="500" spans="6:7" x14ac:dyDescent="0.3">
      <c r="F500" s="3"/>
      <c r="G500" s="3"/>
    </row>
    <row r="501" spans="6:7" x14ac:dyDescent="0.3">
      <c r="F501" s="3"/>
      <c r="G501" s="3"/>
    </row>
    <row r="502" spans="6:7" x14ac:dyDescent="0.3">
      <c r="F502" s="3"/>
      <c r="G502" s="3"/>
    </row>
    <row r="503" spans="6:7" x14ac:dyDescent="0.3">
      <c r="F503" s="3"/>
      <c r="G503" s="3"/>
    </row>
    <row r="504" spans="6:7" x14ac:dyDescent="0.3">
      <c r="F504" s="3"/>
      <c r="G504" s="3"/>
    </row>
    <row r="505" spans="6:7" x14ac:dyDescent="0.3">
      <c r="F505" s="3"/>
      <c r="G505" s="3"/>
    </row>
    <row r="506" spans="6:7" x14ac:dyDescent="0.3">
      <c r="F506" s="3"/>
      <c r="G506" s="3"/>
    </row>
    <row r="507" spans="6:7" x14ac:dyDescent="0.3">
      <c r="F507" s="3"/>
      <c r="G507" s="3"/>
    </row>
    <row r="508" spans="6:7" x14ac:dyDescent="0.3">
      <c r="F508" s="3"/>
      <c r="G508" s="3"/>
    </row>
    <row r="509" spans="6:7" x14ac:dyDescent="0.3">
      <c r="F509" s="3"/>
      <c r="G509" s="3"/>
    </row>
    <row r="510" spans="6:7" x14ac:dyDescent="0.3">
      <c r="F510" s="3"/>
      <c r="G510" s="3"/>
    </row>
    <row r="511" spans="6:7" x14ac:dyDescent="0.3">
      <c r="F511" s="3"/>
      <c r="G511" s="3"/>
    </row>
    <row r="512" spans="6:7" x14ac:dyDescent="0.3">
      <c r="F512" s="3"/>
      <c r="G512" s="3"/>
    </row>
    <row r="513" spans="6:7" x14ac:dyDescent="0.3">
      <c r="F513" s="3"/>
      <c r="G513" s="3"/>
    </row>
    <row r="514" spans="6:7" x14ac:dyDescent="0.3">
      <c r="F514" s="3"/>
      <c r="G514" s="3"/>
    </row>
    <row r="515" spans="6:7" x14ac:dyDescent="0.3">
      <c r="F515" s="3"/>
      <c r="G515" s="3"/>
    </row>
    <row r="516" spans="6:7" x14ac:dyDescent="0.3">
      <c r="F516" s="3"/>
      <c r="G516" s="3"/>
    </row>
    <row r="517" spans="6:7" x14ac:dyDescent="0.3">
      <c r="F517" s="3"/>
      <c r="G517" s="3"/>
    </row>
    <row r="518" spans="6:7" x14ac:dyDescent="0.3">
      <c r="F518" s="3"/>
      <c r="G518" s="3"/>
    </row>
    <row r="519" spans="6:7" x14ac:dyDescent="0.3">
      <c r="F519" s="3"/>
      <c r="G519" s="3"/>
    </row>
    <row r="520" spans="6:7" x14ac:dyDescent="0.3">
      <c r="F520" s="3"/>
      <c r="G520" s="3"/>
    </row>
    <row r="521" spans="6:7" x14ac:dyDescent="0.3">
      <c r="F521" s="3"/>
      <c r="G521" s="3"/>
    </row>
    <row r="522" spans="6:7" x14ac:dyDescent="0.3">
      <c r="F522" s="3"/>
      <c r="G522" s="3"/>
    </row>
    <row r="523" spans="6:7" x14ac:dyDescent="0.3">
      <c r="F523" s="3"/>
      <c r="G523" s="3"/>
    </row>
    <row r="524" spans="6:7" x14ac:dyDescent="0.3">
      <c r="F524" s="3"/>
      <c r="G524" s="3"/>
    </row>
    <row r="525" spans="6:7" x14ac:dyDescent="0.3">
      <c r="F525" s="3"/>
      <c r="G525" s="3"/>
    </row>
    <row r="526" spans="6:7" x14ac:dyDescent="0.3">
      <c r="F526" s="3"/>
      <c r="G526" s="3"/>
    </row>
    <row r="527" spans="6:7" x14ac:dyDescent="0.3">
      <c r="F527" s="3"/>
      <c r="G527" s="3"/>
    </row>
    <row r="528" spans="6:7" x14ac:dyDescent="0.3">
      <c r="F528" s="3"/>
      <c r="G528" s="3"/>
    </row>
    <row r="529" spans="6:7" x14ac:dyDescent="0.3">
      <c r="F529" s="3"/>
      <c r="G529" s="3"/>
    </row>
    <row r="530" spans="6:7" x14ac:dyDescent="0.3">
      <c r="F530" s="3"/>
      <c r="G530" s="3"/>
    </row>
    <row r="531" spans="6:7" x14ac:dyDescent="0.3">
      <c r="F531" s="3"/>
      <c r="G531" s="3"/>
    </row>
    <row r="532" spans="6:7" x14ac:dyDescent="0.3">
      <c r="F532" s="3"/>
      <c r="G532" s="3"/>
    </row>
    <row r="533" spans="6:7" x14ac:dyDescent="0.3">
      <c r="F533" s="3"/>
      <c r="G533" s="3"/>
    </row>
    <row r="534" spans="6:7" x14ac:dyDescent="0.3">
      <c r="F534" s="3"/>
      <c r="G534" s="3"/>
    </row>
    <row r="535" spans="6:7" x14ac:dyDescent="0.3">
      <c r="F535" s="3"/>
      <c r="G535" s="3"/>
    </row>
    <row r="536" spans="6:7" x14ac:dyDescent="0.3">
      <c r="F536" s="3"/>
      <c r="G536" s="3"/>
    </row>
    <row r="537" spans="6:7" x14ac:dyDescent="0.3">
      <c r="F537" s="3"/>
      <c r="G537" s="3"/>
    </row>
    <row r="538" spans="6:7" x14ac:dyDescent="0.3">
      <c r="F538" s="3"/>
      <c r="G538" s="3"/>
    </row>
    <row r="539" spans="6:7" x14ac:dyDescent="0.3">
      <c r="F539" s="3"/>
      <c r="G539" s="3"/>
    </row>
    <row r="540" spans="6:7" x14ac:dyDescent="0.3">
      <c r="F540" s="3"/>
      <c r="G540" s="3"/>
    </row>
    <row r="541" spans="6:7" x14ac:dyDescent="0.3">
      <c r="F541" s="3"/>
      <c r="G541" s="3"/>
    </row>
    <row r="542" spans="6:7" x14ac:dyDescent="0.3">
      <c r="F542" s="3"/>
      <c r="G542" s="3"/>
    </row>
    <row r="543" spans="6:7" x14ac:dyDescent="0.3">
      <c r="F543" s="3"/>
      <c r="G543" s="3"/>
    </row>
    <row r="544" spans="6:7" x14ac:dyDescent="0.3">
      <c r="F544" s="3"/>
      <c r="G544" s="3"/>
    </row>
    <row r="545" spans="6:7" x14ac:dyDescent="0.3">
      <c r="F545" s="3"/>
      <c r="G545" s="3"/>
    </row>
    <row r="546" spans="6:7" x14ac:dyDescent="0.3">
      <c r="F546" s="3"/>
      <c r="G546" s="3"/>
    </row>
    <row r="547" spans="6:7" x14ac:dyDescent="0.3">
      <c r="F547" s="3"/>
      <c r="G547" s="3"/>
    </row>
    <row r="548" spans="6:7" x14ac:dyDescent="0.3">
      <c r="F548" s="3"/>
      <c r="G548" s="3"/>
    </row>
    <row r="549" spans="6:7" x14ac:dyDescent="0.3">
      <c r="F549" s="3"/>
      <c r="G549" s="3"/>
    </row>
    <row r="550" spans="6:7" x14ac:dyDescent="0.3">
      <c r="F550" s="3"/>
      <c r="G550" s="3"/>
    </row>
    <row r="551" spans="6:7" x14ac:dyDescent="0.3">
      <c r="F551" s="3"/>
      <c r="G551" s="3"/>
    </row>
    <row r="552" spans="6:7" x14ac:dyDescent="0.3">
      <c r="F552" s="3"/>
      <c r="G552" s="3"/>
    </row>
    <row r="553" spans="6:7" x14ac:dyDescent="0.3">
      <c r="F553" s="3"/>
      <c r="G553" s="3"/>
    </row>
    <row r="554" spans="6:7" x14ac:dyDescent="0.3">
      <c r="F554" s="3"/>
      <c r="G554" s="3"/>
    </row>
    <row r="555" spans="6:7" x14ac:dyDescent="0.3">
      <c r="F555" s="3"/>
      <c r="G555" s="3"/>
    </row>
    <row r="556" spans="6:7" x14ac:dyDescent="0.3">
      <c r="F556" s="3"/>
      <c r="G556" s="3"/>
    </row>
    <row r="557" spans="6:7" x14ac:dyDescent="0.3">
      <c r="F557" s="3"/>
      <c r="G557" s="3"/>
    </row>
    <row r="558" spans="6:7" x14ac:dyDescent="0.3">
      <c r="F558" s="3"/>
      <c r="G558" s="3"/>
    </row>
    <row r="559" spans="6:7" x14ac:dyDescent="0.3">
      <c r="F559" s="3"/>
      <c r="G559" s="3"/>
    </row>
    <row r="560" spans="6:7" x14ac:dyDescent="0.3">
      <c r="F560" s="3"/>
      <c r="G560" s="3"/>
    </row>
    <row r="561" spans="6:7" x14ac:dyDescent="0.3">
      <c r="F561" s="3"/>
      <c r="G561" s="3"/>
    </row>
    <row r="562" spans="6:7" x14ac:dyDescent="0.3">
      <c r="F562" s="3"/>
      <c r="G562" s="3"/>
    </row>
    <row r="563" spans="6:7" x14ac:dyDescent="0.3">
      <c r="F563" s="3"/>
      <c r="G563" s="3"/>
    </row>
    <row r="564" spans="6:7" x14ac:dyDescent="0.3">
      <c r="F564" s="3"/>
      <c r="G564" s="3"/>
    </row>
    <row r="565" spans="6:7" x14ac:dyDescent="0.3">
      <c r="F565" s="3"/>
      <c r="G565" s="3"/>
    </row>
    <row r="566" spans="6:7" x14ac:dyDescent="0.3">
      <c r="F566" s="3"/>
      <c r="G566" s="3"/>
    </row>
    <row r="567" spans="6:7" x14ac:dyDescent="0.3">
      <c r="F567" s="3"/>
      <c r="G567" s="3"/>
    </row>
    <row r="568" spans="6:7" x14ac:dyDescent="0.3">
      <c r="F568" s="3"/>
      <c r="G568" s="3"/>
    </row>
    <row r="569" spans="6:7" x14ac:dyDescent="0.3">
      <c r="F569" s="3"/>
      <c r="G569" s="3"/>
    </row>
    <row r="570" spans="6:7" x14ac:dyDescent="0.3">
      <c r="F570" s="3"/>
      <c r="G570" s="3"/>
    </row>
    <row r="571" spans="6:7" x14ac:dyDescent="0.3">
      <c r="F571" s="3"/>
      <c r="G571" s="3"/>
    </row>
    <row r="572" spans="6:7" x14ac:dyDescent="0.3">
      <c r="F572" s="3"/>
      <c r="G572" s="3"/>
    </row>
    <row r="573" spans="6:7" x14ac:dyDescent="0.3">
      <c r="F573" s="3"/>
      <c r="G573" s="3"/>
    </row>
    <row r="574" spans="6:7" x14ac:dyDescent="0.3">
      <c r="F574" s="3"/>
      <c r="G574" s="3"/>
    </row>
    <row r="575" spans="6:7" x14ac:dyDescent="0.3">
      <c r="F575" s="3"/>
      <c r="G575" s="3"/>
    </row>
    <row r="576" spans="6:7" x14ac:dyDescent="0.3">
      <c r="F576" s="3"/>
      <c r="G576" s="3"/>
    </row>
    <row r="577" spans="6:7" x14ac:dyDescent="0.3">
      <c r="F577" s="3"/>
      <c r="G577" s="3"/>
    </row>
    <row r="578" spans="6:7" x14ac:dyDescent="0.3">
      <c r="F578" s="3"/>
      <c r="G578" s="3"/>
    </row>
    <row r="579" spans="6:7" x14ac:dyDescent="0.3">
      <c r="F579" s="3"/>
      <c r="G579" s="3"/>
    </row>
    <row r="580" spans="6:7" x14ac:dyDescent="0.3">
      <c r="F580" s="3"/>
      <c r="G580" s="3"/>
    </row>
    <row r="581" spans="6:7" x14ac:dyDescent="0.3">
      <c r="F581" s="3"/>
      <c r="G581" s="3"/>
    </row>
    <row r="582" spans="6:7" x14ac:dyDescent="0.3">
      <c r="F582" s="3"/>
      <c r="G582" s="3"/>
    </row>
    <row r="583" spans="6:7" x14ac:dyDescent="0.3">
      <c r="F583" s="3"/>
      <c r="G583" s="3"/>
    </row>
    <row r="584" spans="6:7" x14ac:dyDescent="0.3">
      <c r="F584" s="3"/>
      <c r="G584" s="3"/>
    </row>
    <row r="585" spans="6:7" x14ac:dyDescent="0.3">
      <c r="F585" s="3"/>
      <c r="G585" s="3"/>
    </row>
  </sheetData>
  <sheetProtection algorithmName="SHA-512" hashValue="WB/Y6z7ZHCYy7RIU2IortTLIUEiwJayq8MBOeMPaZPkXBdC9gXD712uYVEMlFgVdzBweI96hZyyHrego1G4xgQ==" saltValue="49Aw5o+ruwcVQp84ePDfJg==" spinCount="100000" sheet="1" objects="1" scenarios="1" insertRows="0"/>
  <mergeCells count="2">
    <mergeCell ref="A1:P1"/>
    <mergeCell ref="A4:P4"/>
  </mergeCells>
  <phoneticPr fontId="20" type="noConversion"/>
  <dataValidations count="6">
    <dataValidation type="list" allowBlank="1" showInputMessage="1" showErrorMessage="1" sqref="H7:H23">
      <formula1>Disability</formula1>
    </dataValidation>
    <dataValidation type="list" allowBlank="1" showInputMessage="1" showErrorMessage="1" sqref="P7:P23">
      <formula1>Ethnicity</formula1>
    </dataValidation>
    <dataValidation type="list" allowBlank="1" showInputMessage="1" showErrorMessage="1" sqref="G7:G23">
      <formula1>Gender</formula1>
    </dataValidation>
    <dataValidation type="list" allowBlank="1" showInputMessage="1" showErrorMessage="1" sqref="I7:O23 D7:D23">
      <formula1>Yes</formula1>
    </dataValidation>
    <dataValidation type="list" allowBlank="1" showInputMessage="1" showErrorMessage="1" sqref="D24 C7:C24">
      <formula1>Role</formula1>
    </dataValidation>
    <dataValidation type="list" allowBlank="1" showInputMessage="1" showErrorMessage="1" sqref="F7:F23">
      <formula1>TeamAge</formula1>
    </dataValidation>
  </dataValidations>
  <pageMargins left="0.7" right="0.7" top="0.75" bottom="0.75" header="0.3" footer="0.3"/>
  <pageSetup orientation="portrait" verticalDpi="0" r:id="rId1"/>
  <extLst>
    <ext xmlns:mx="http://schemas.microsoft.com/office/mac/excel/2008/main" uri="http://schemas.microsoft.com/office/mac/excel/2008/main">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ublished="0"/>
  <dimension ref="A1:J21"/>
  <sheetViews>
    <sheetView tabSelected="1" zoomScaleNormal="100" zoomScalePageLayoutView="90" workbookViewId="0">
      <selection activeCell="A19" sqref="A19"/>
    </sheetView>
  </sheetViews>
  <sheetFormatPr defaultColWidth="8.85546875" defaultRowHeight="16.5" x14ac:dyDescent="0.3"/>
  <cols>
    <col min="1" max="1" width="67.85546875" style="14" customWidth="1"/>
    <col min="2" max="2" width="21.42578125" style="14" bestFit="1" customWidth="1"/>
    <col min="3" max="3" width="20" style="14" customWidth="1"/>
    <col min="4" max="5" width="20.7109375" style="14" customWidth="1"/>
    <col min="6" max="6" width="22.85546875" style="14" customWidth="1"/>
    <col min="7" max="16384" width="8.85546875" style="14"/>
  </cols>
  <sheetData>
    <row r="1" spans="1:5" s="80" customFormat="1" ht="24.95" customHeight="1" x14ac:dyDescent="0.25">
      <c r="A1" s="238" t="s">
        <v>234</v>
      </c>
      <c r="B1" s="238"/>
      <c r="C1" s="239"/>
      <c r="D1" s="239"/>
      <c r="E1" s="239"/>
    </row>
    <row r="3" spans="1:5" ht="49.5" x14ac:dyDescent="0.3">
      <c r="A3" s="18" t="s">
        <v>235</v>
      </c>
      <c r="B3" s="18" t="s">
        <v>236</v>
      </c>
      <c r="C3" s="18" t="s">
        <v>237</v>
      </c>
      <c r="D3" s="18" t="s">
        <v>238</v>
      </c>
      <c r="E3" s="18" t="s">
        <v>239</v>
      </c>
    </row>
    <row r="4" spans="1:5" x14ac:dyDescent="0.3">
      <c r="A4" s="155" t="s">
        <v>180</v>
      </c>
      <c r="B4" s="154"/>
      <c r="C4" s="154"/>
      <c r="D4" s="154"/>
      <c r="E4" s="154"/>
    </row>
    <row r="5" spans="1:5" ht="17.25" customHeight="1" x14ac:dyDescent="0.3">
      <c r="A5" s="144" t="s">
        <v>240</v>
      </c>
      <c r="B5" s="156" t="s">
        <v>241</v>
      </c>
      <c r="C5" s="157">
        <v>33</v>
      </c>
      <c r="D5" s="149">
        <v>15</v>
      </c>
      <c r="E5" s="149">
        <f>SUM(C5:D5)</f>
        <v>48</v>
      </c>
    </row>
    <row r="6" spans="1:5" x14ac:dyDescent="0.3">
      <c r="A6" s="129" t="s">
        <v>242</v>
      </c>
      <c r="B6" s="185" t="s">
        <v>241</v>
      </c>
      <c r="C6" s="70"/>
      <c r="D6" s="70">
        <v>17</v>
      </c>
      <c r="E6" s="188">
        <f>SUM(C6:D6)</f>
        <v>17</v>
      </c>
    </row>
    <row r="7" spans="1:5" x14ac:dyDescent="0.3">
      <c r="A7" s="129" t="s">
        <v>243</v>
      </c>
      <c r="B7" s="185" t="s">
        <v>241</v>
      </c>
      <c r="C7" s="70"/>
      <c r="D7" s="70">
        <v>4</v>
      </c>
      <c r="E7" s="188">
        <f t="shared" ref="E7:E20" si="0">SUM(C7:D7)</f>
        <v>4</v>
      </c>
    </row>
    <row r="8" spans="1:5" x14ac:dyDescent="0.3">
      <c r="A8" s="129" t="s">
        <v>244</v>
      </c>
      <c r="B8" s="185" t="s">
        <v>241</v>
      </c>
      <c r="C8" s="70">
        <v>28</v>
      </c>
      <c r="D8" s="70">
        <v>0</v>
      </c>
      <c r="E8" s="188">
        <f t="shared" si="0"/>
        <v>28</v>
      </c>
    </row>
    <row r="9" spans="1:5" x14ac:dyDescent="0.3">
      <c r="A9" s="129" t="s">
        <v>245</v>
      </c>
      <c r="B9" s="185" t="s">
        <v>241</v>
      </c>
      <c r="C9" s="70"/>
      <c r="D9" s="70">
        <v>4</v>
      </c>
      <c r="E9" s="188">
        <f t="shared" si="0"/>
        <v>4</v>
      </c>
    </row>
    <row r="10" spans="1:5" x14ac:dyDescent="0.3">
      <c r="A10" s="129" t="s">
        <v>373</v>
      </c>
      <c r="B10" s="185" t="s">
        <v>241</v>
      </c>
      <c r="C10" s="70"/>
      <c r="D10" s="70">
        <v>25</v>
      </c>
      <c r="E10" s="188">
        <f t="shared" si="0"/>
        <v>25</v>
      </c>
    </row>
    <row r="11" spans="1:5" ht="49.5" x14ac:dyDescent="0.3">
      <c r="A11" s="129" t="s">
        <v>246</v>
      </c>
      <c r="B11" s="185" t="s">
        <v>241</v>
      </c>
      <c r="C11" s="70"/>
      <c r="D11" s="70">
        <v>20</v>
      </c>
      <c r="E11" s="188">
        <f t="shared" si="0"/>
        <v>20</v>
      </c>
    </row>
    <row r="12" spans="1:5" x14ac:dyDescent="0.3">
      <c r="A12" s="129" t="s">
        <v>372</v>
      </c>
      <c r="B12" s="185" t="s">
        <v>241</v>
      </c>
      <c r="C12" s="70">
        <v>5</v>
      </c>
      <c r="D12" s="70">
        <v>4</v>
      </c>
      <c r="E12" s="188">
        <f t="shared" si="0"/>
        <v>9</v>
      </c>
    </row>
    <row r="13" spans="1:5" x14ac:dyDescent="0.3">
      <c r="A13" s="129" t="s">
        <v>371</v>
      </c>
      <c r="B13" s="185" t="s">
        <v>241</v>
      </c>
      <c r="C13" s="70"/>
      <c r="D13" s="70">
        <v>3</v>
      </c>
      <c r="E13" s="188">
        <f t="shared" si="0"/>
        <v>3</v>
      </c>
    </row>
    <row r="14" spans="1:5" x14ac:dyDescent="0.3">
      <c r="A14" s="129" t="s">
        <v>384</v>
      </c>
      <c r="B14" s="185" t="s">
        <v>241</v>
      </c>
      <c r="C14" s="70"/>
      <c r="D14" s="70">
        <v>11</v>
      </c>
      <c r="E14" s="188">
        <f t="shared" si="0"/>
        <v>11</v>
      </c>
    </row>
    <row r="15" spans="1:5" ht="49.5" x14ac:dyDescent="0.3">
      <c r="A15" s="186" t="s">
        <v>385</v>
      </c>
      <c r="B15" s="185" t="s">
        <v>241</v>
      </c>
      <c r="C15" s="187">
        <v>3</v>
      </c>
      <c r="D15" s="187"/>
      <c r="E15" s="188">
        <f t="shared" si="0"/>
        <v>3</v>
      </c>
    </row>
    <row r="16" spans="1:5" ht="33" x14ac:dyDescent="0.3">
      <c r="A16" s="208" t="s">
        <v>393</v>
      </c>
      <c r="B16" s="209" t="s">
        <v>241</v>
      </c>
      <c r="C16" s="210">
        <v>210</v>
      </c>
      <c r="D16" s="210"/>
      <c r="E16" s="188">
        <f t="shared" si="0"/>
        <v>210</v>
      </c>
    </row>
    <row r="17" spans="1:10" x14ac:dyDescent="0.3">
      <c r="A17" s="208" t="s">
        <v>389</v>
      </c>
      <c r="B17" s="209" t="s">
        <v>358</v>
      </c>
      <c r="C17" s="210">
        <v>1439</v>
      </c>
      <c r="D17" s="210"/>
      <c r="E17" s="188">
        <f t="shared" si="0"/>
        <v>1439</v>
      </c>
    </row>
    <row r="18" spans="1:10" ht="33" x14ac:dyDescent="0.3">
      <c r="A18" s="208" t="s">
        <v>391</v>
      </c>
      <c r="B18" s="209" t="s">
        <v>356</v>
      </c>
      <c r="C18" s="210">
        <v>248</v>
      </c>
      <c r="D18" s="210"/>
      <c r="E18" s="188">
        <f t="shared" si="0"/>
        <v>248</v>
      </c>
    </row>
    <row r="19" spans="1:10" x14ac:dyDescent="0.3">
      <c r="A19" s="208" t="s">
        <v>392</v>
      </c>
      <c r="B19" s="209" t="s">
        <v>241</v>
      </c>
      <c r="C19" s="210">
        <v>1687</v>
      </c>
      <c r="D19" s="210"/>
      <c r="E19" s="188">
        <f t="shared" si="0"/>
        <v>1687</v>
      </c>
    </row>
    <row r="20" spans="1:10" x14ac:dyDescent="0.3">
      <c r="A20" s="208"/>
      <c r="B20" s="209"/>
      <c r="C20" s="210"/>
      <c r="D20" s="210"/>
      <c r="E20" s="188">
        <f t="shared" si="0"/>
        <v>0</v>
      </c>
    </row>
    <row r="21" spans="1:10" x14ac:dyDescent="0.3">
      <c r="A21" s="71" t="s">
        <v>213</v>
      </c>
      <c r="B21" s="29"/>
      <c r="C21" s="21"/>
      <c r="D21" s="21"/>
      <c r="E21" s="21"/>
      <c r="F21" s="136"/>
      <c r="G21" s="31"/>
      <c r="H21" s="31"/>
      <c r="I21" s="31"/>
      <c r="J21" s="31"/>
    </row>
  </sheetData>
  <sheetProtection insertRows="0"/>
  <mergeCells count="1">
    <mergeCell ref="A1:E1"/>
  </mergeCells>
  <phoneticPr fontId="20" type="noConversion"/>
  <dataValidations count="1">
    <dataValidation type="list" allowBlank="1" showInputMessage="1" showErrorMessage="1" sqref="B6:B20">
      <formula1>Free</formula1>
    </dataValidation>
  </dataValidations>
  <pageMargins left="0.7" right="0.7" top="0.75" bottom="0.75" header="0.3" footer="0.3"/>
  <extLst>
    <ext xmlns:mx="http://schemas.microsoft.com/office/mac/excel/2008/main" uri="http://schemas.microsoft.com/office/mac/excel/2008/main">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ublished="0"/>
  <dimension ref="A1:M659"/>
  <sheetViews>
    <sheetView topLeftCell="A67" workbookViewId="0">
      <selection activeCell="A93" sqref="A93"/>
    </sheetView>
  </sheetViews>
  <sheetFormatPr defaultColWidth="8.85546875" defaultRowHeight="16.5" x14ac:dyDescent="0.3"/>
  <cols>
    <col min="1" max="1" width="14.140625" style="14" bestFit="1" customWidth="1"/>
    <col min="2" max="2" width="11.85546875" style="14" bestFit="1" customWidth="1"/>
    <col min="3" max="4" width="16.7109375" style="14" customWidth="1"/>
    <col min="5" max="5" width="21" style="14" customWidth="1"/>
    <col min="6" max="12" width="14.7109375" style="14" customWidth="1"/>
    <col min="13" max="13" width="52.7109375" style="14" customWidth="1"/>
    <col min="14" max="16384" width="8.85546875" style="14"/>
  </cols>
  <sheetData>
    <row r="1" spans="1:13" s="80" customFormat="1" ht="24.95" customHeight="1" x14ac:dyDescent="0.25">
      <c r="A1" s="238" t="s">
        <v>247</v>
      </c>
      <c r="B1" s="239"/>
      <c r="C1" s="239"/>
      <c r="D1" s="239"/>
      <c r="E1" s="239"/>
      <c r="F1" s="79"/>
      <c r="G1" s="79"/>
      <c r="H1" s="79"/>
      <c r="I1" s="79"/>
      <c r="J1" s="79"/>
      <c r="K1" s="79"/>
      <c r="L1" s="79"/>
      <c r="M1" s="79"/>
    </row>
    <row r="3" spans="1:13" ht="49.5" x14ac:dyDescent="0.3">
      <c r="A3" s="18" t="s">
        <v>215</v>
      </c>
      <c r="B3" s="18" t="s">
        <v>56</v>
      </c>
      <c r="C3" s="18" t="s">
        <v>94</v>
      </c>
      <c r="D3" s="18" t="s">
        <v>134</v>
      </c>
      <c r="E3" s="18" t="s">
        <v>139</v>
      </c>
      <c r="F3" s="19" t="s">
        <v>218</v>
      </c>
      <c r="G3" s="19" t="s">
        <v>219</v>
      </c>
      <c r="H3" s="19" t="s">
        <v>148</v>
      </c>
      <c r="I3" s="19" t="s">
        <v>149</v>
      </c>
      <c r="J3" s="19" t="s">
        <v>150</v>
      </c>
      <c r="K3" s="19" t="s">
        <v>151</v>
      </c>
      <c r="L3" s="19" t="s">
        <v>220</v>
      </c>
      <c r="M3" s="87" t="s">
        <v>95</v>
      </c>
    </row>
    <row r="4" spans="1:13" ht="34.5" customHeight="1" x14ac:dyDescent="0.3">
      <c r="A4" s="241" t="s">
        <v>248</v>
      </c>
      <c r="B4" s="244"/>
      <c r="C4" s="244"/>
      <c r="D4" s="244"/>
      <c r="E4" s="244"/>
      <c r="F4" s="244"/>
      <c r="G4" s="244"/>
      <c r="H4" s="244"/>
      <c r="I4" s="244"/>
      <c r="J4" s="244"/>
      <c r="K4" s="244"/>
      <c r="L4" s="244"/>
      <c r="M4" s="245"/>
    </row>
    <row r="5" spans="1:13" ht="19.5" customHeight="1" x14ac:dyDescent="0.3">
      <c r="A5" s="151" t="s">
        <v>180</v>
      </c>
      <c r="B5" s="152"/>
      <c r="C5" s="152"/>
      <c r="D5" s="152"/>
      <c r="E5" s="152"/>
      <c r="F5" s="152"/>
      <c r="G5" s="152"/>
      <c r="H5" s="152"/>
      <c r="I5" s="152"/>
      <c r="J5" s="152"/>
      <c r="K5" s="152"/>
      <c r="L5" s="152"/>
      <c r="M5" s="153"/>
    </row>
    <row r="6" spans="1:13" s="131" customFormat="1" ht="17.25" customHeight="1" x14ac:dyDescent="0.3">
      <c r="A6" s="149">
        <v>1</v>
      </c>
      <c r="B6" s="144" t="s">
        <v>249</v>
      </c>
      <c r="C6" s="144" t="s">
        <v>119</v>
      </c>
      <c r="D6" s="144" t="s">
        <v>135</v>
      </c>
      <c r="E6" s="144" t="s">
        <v>140</v>
      </c>
      <c r="F6" s="144"/>
      <c r="G6" s="144"/>
      <c r="H6" s="144" t="s">
        <v>89</v>
      </c>
      <c r="I6" s="144"/>
      <c r="J6" s="144"/>
      <c r="K6" s="144"/>
      <c r="L6" s="144"/>
      <c r="M6" s="144" t="s">
        <v>250</v>
      </c>
    </row>
    <row r="7" spans="1:13" x14ac:dyDescent="0.3">
      <c r="A7" s="129">
        <v>1</v>
      </c>
      <c r="B7" s="117" t="s">
        <v>251</v>
      </c>
      <c r="C7" s="182" t="s">
        <v>129</v>
      </c>
      <c r="D7" s="70" t="s">
        <v>136</v>
      </c>
      <c r="E7" s="183" t="s">
        <v>133</v>
      </c>
      <c r="F7" s="189"/>
      <c r="G7" s="189"/>
      <c r="H7" s="189"/>
      <c r="I7" s="189"/>
      <c r="J7" s="189"/>
      <c r="K7" s="189"/>
      <c r="L7" s="189"/>
      <c r="M7" s="117" t="s">
        <v>98</v>
      </c>
    </row>
    <row r="8" spans="1:13" ht="15.75" customHeight="1" x14ac:dyDescent="0.3">
      <c r="A8" s="129">
        <v>2</v>
      </c>
      <c r="B8" s="117" t="s">
        <v>252</v>
      </c>
      <c r="C8" s="182" t="s">
        <v>125</v>
      </c>
      <c r="D8" s="70" t="s">
        <v>135</v>
      </c>
      <c r="E8" s="183" t="s">
        <v>133</v>
      </c>
      <c r="F8" s="189"/>
      <c r="G8" s="189"/>
      <c r="H8" s="189"/>
      <c r="I8" s="189"/>
      <c r="J8" s="189"/>
      <c r="K8" s="189"/>
      <c r="L8" s="189"/>
      <c r="M8" s="117" t="s">
        <v>98</v>
      </c>
    </row>
    <row r="9" spans="1:13" x14ac:dyDescent="0.3">
      <c r="A9" s="129">
        <v>3</v>
      </c>
      <c r="B9" s="117" t="s">
        <v>199</v>
      </c>
      <c r="C9" s="182" t="s">
        <v>125</v>
      </c>
      <c r="D9" s="70" t="s">
        <v>135</v>
      </c>
      <c r="E9" s="183" t="s">
        <v>133</v>
      </c>
      <c r="F9" s="189"/>
      <c r="G9" s="189"/>
      <c r="H9" s="189"/>
      <c r="I9" s="189"/>
      <c r="J9" s="189"/>
      <c r="K9" s="189"/>
      <c r="L9" s="189"/>
      <c r="M9" s="117" t="s">
        <v>98</v>
      </c>
    </row>
    <row r="10" spans="1:13" x14ac:dyDescent="0.3">
      <c r="A10" s="129">
        <v>4</v>
      </c>
      <c r="B10" s="117" t="s">
        <v>199</v>
      </c>
      <c r="C10" s="182" t="s">
        <v>125</v>
      </c>
      <c r="D10" s="70" t="s">
        <v>136</v>
      </c>
      <c r="E10" s="183" t="s">
        <v>133</v>
      </c>
      <c r="F10" s="189"/>
      <c r="G10" s="189"/>
      <c r="H10" s="189"/>
      <c r="I10" s="189"/>
      <c r="J10" s="189"/>
      <c r="K10" s="189"/>
      <c r="L10" s="189"/>
      <c r="M10" s="117" t="s">
        <v>98</v>
      </c>
    </row>
    <row r="11" spans="1:13" x14ac:dyDescent="0.3">
      <c r="A11" s="129">
        <v>5</v>
      </c>
      <c r="B11" s="117" t="s">
        <v>231</v>
      </c>
      <c r="C11" s="182" t="s">
        <v>119</v>
      </c>
      <c r="D11" s="70" t="s">
        <v>135</v>
      </c>
      <c r="E11" s="183" t="s">
        <v>133</v>
      </c>
      <c r="F11" s="189"/>
      <c r="G11" s="189"/>
      <c r="H11" s="189"/>
      <c r="I11" s="189"/>
      <c r="J11" s="189"/>
      <c r="K11" s="189"/>
      <c r="L11" s="189"/>
      <c r="M11" s="117" t="s">
        <v>98</v>
      </c>
    </row>
    <row r="12" spans="1:13" x14ac:dyDescent="0.3">
      <c r="A12" s="129">
        <v>6</v>
      </c>
      <c r="B12" s="117" t="s">
        <v>253</v>
      </c>
      <c r="C12" s="182" t="s">
        <v>123</v>
      </c>
      <c r="D12" s="70" t="s">
        <v>135</v>
      </c>
      <c r="E12" s="183" t="s">
        <v>133</v>
      </c>
      <c r="F12" s="189"/>
      <c r="G12" s="189"/>
      <c r="H12" s="189"/>
      <c r="I12" s="189"/>
      <c r="J12" s="189"/>
      <c r="K12" s="189"/>
      <c r="L12" s="189"/>
      <c r="M12" s="117" t="s">
        <v>98</v>
      </c>
    </row>
    <row r="13" spans="1:13" x14ac:dyDescent="0.3">
      <c r="A13" s="129">
        <v>7</v>
      </c>
      <c r="B13" s="117" t="s">
        <v>201</v>
      </c>
      <c r="C13" s="182" t="s">
        <v>125</v>
      </c>
      <c r="D13" s="70" t="s">
        <v>135</v>
      </c>
      <c r="E13" s="183" t="s">
        <v>133</v>
      </c>
      <c r="F13" s="189"/>
      <c r="G13" s="189"/>
      <c r="H13" s="189"/>
      <c r="I13" s="189"/>
      <c r="J13" s="189"/>
      <c r="K13" s="189"/>
      <c r="L13" s="189"/>
      <c r="M13" s="117" t="s">
        <v>98</v>
      </c>
    </row>
    <row r="14" spans="1:13" x14ac:dyDescent="0.3">
      <c r="A14" s="129">
        <v>8</v>
      </c>
      <c r="B14" s="117" t="s">
        <v>201</v>
      </c>
      <c r="C14" s="182" t="s">
        <v>119</v>
      </c>
      <c r="D14" s="70" t="s">
        <v>136</v>
      </c>
      <c r="E14" s="183" t="s">
        <v>133</v>
      </c>
      <c r="F14" s="189"/>
      <c r="G14" s="189"/>
      <c r="H14" s="189"/>
      <c r="I14" s="189"/>
      <c r="J14" s="189"/>
      <c r="K14" s="189"/>
      <c r="L14" s="189"/>
      <c r="M14" s="117" t="s">
        <v>98</v>
      </c>
    </row>
    <row r="15" spans="1:13" x14ac:dyDescent="0.3">
      <c r="A15" s="129">
        <v>9</v>
      </c>
      <c r="B15" s="117" t="s">
        <v>254</v>
      </c>
      <c r="C15" s="182" t="s">
        <v>121</v>
      </c>
      <c r="D15" s="70" t="s">
        <v>136</v>
      </c>
      <c r="E15" s="183" t="s">
        <v>133</v>
      </c>
      <c r="F15" s="189"/>
      <c r="G15" s="189"/>
      <c r="H15" s="189"/>
      <c r="I15" s="189"/>
      <c r="J15" s="189"/>
      <c r="K15" s="189"/>
      <c r="L15" s="189"/>
      <c r="M15" s="117" t="s">
        <v>98</v>
      </c>
    </row>
    <row r="16" spans="1:13" x14ac:dyDescent="0.3">
      <c r="A16" s="129">
        <v>10</v>
      </c>
      <c r="B16" s="117" t="s">
        <v>254</v>
      </c>
      <c r="C16" s="182" t="s">
        <v>123</v>
      </c>
      <c r="D16" s="70" t="s">
        <v>136</v>
      </c>
      <c r="E16" s="183" t="s">
        <v>133</v>
      </c>
      <c r="F16" s="189"/>
      <c r="G16" s="189"/>
      <c r="H16" s="189"/>
      <c r="I16" s="189"/>
      <c r="J16" s="189"/>
      <c r="K16" s="189"/>
      <c r="L16" s="189"/>
      <c r="M16" s="117" t="s">
        <v>98</v>
      </c>
    </row>
    <row r="17" spans="1:13" x14ac:dyDescent="0.3">
      <c r="A17" s="192">
        <v>11</v>
      </c>
      <c r="B17" s="193" t="s">
        <v>255</v>
      </c>
      <c r="C17" s="194" t="s">
        <v>123</v>
      </c>
      <c r="D17" s="195" t="s">
        <v>135</v>
      </c>
      <c r="E17" s="195" t="s">
        <v>133</v>
      </c>
      <c r="F17" s="196"/>
      <c r="G17" s="196"/>
      <c r="H17" s="196"/>
      <c r="I17" s="196"/>
      <c r="J17" s="196"/>
      <c r="K17" s="196"/>
      <c r="L17" s="196"/>
      <c r="M17" s="197" t="s">
        <v>98</v>
      </c>
    </row>
    <row r="18" spans="1:13" x14ac:dyDescent="0.3">
      <c r="A18" s="192">
        <v>12</v>
      </c>
      <c r="B18" s="193" t="s">
        <v>256</v>
      </c>
      <c r="C18" s="194" t="s">
        <v>123</v>
      </c>
      <c r="D18" s="195" t="s">
        <v>136</v>
      </c>
      <c r="E18" s="195" t="s">
        <v>133</v>
      </c>
      <c r="F18" s="196"/>
      <c r="G18" s="196"/>
      <c r="H18" s="196"/>
      <c r="I18" s="196"/>
      <c r="J18" s="196"/>
      <c r="K18" s="196"/>
      <c r="L18" s="196"/>
      <c r="M18" s="197" t="s">
        <v>98</v>
      </c>
    </row>
    <row r="19" spans="1:13" x14ac:dyDescent="0.3">
      <c r="A19" s="192">
        <v>13</v>
      </c>
      <c r="B19" s="193" t="s">
        <v>209</v>
      </c>
      <c r="C19" s="194" t="s">
        <v>125</v>
      </c>
      <c r="D19" s="195" t="s">
        <v>135</v>
      </c>
      <c r="E19" s="195" t="s">
        <v>133</v>
      </c>
      <c r="F19" s="196"/>
      <c r="G19" s="196"/>
      <c r="H19" s="196"/>
      <c r="I19" s="196"/>
      <c r="J19" s="196"/>
      <c r="K19" s="196"/>
      <c r="L19" s="196"/>
      <c r="M19" s="197" t="s">
        <v>98</v>
      </c>
    </row>
    <row r="20" spans="1:13" x14ac:dyDescent="0.3">
      <c r="A20" s="192">
        <v>14</v>
      </c>
      <c r="B20" s="193" t="s">
        <v>257</v>
      </c>
      <c r="C20" s="194" t="s">
        <v>125</v>
      </c>
      <c r="D20" s="195" t="s">
        <v>135</v>
      </c>
      <c r="E20" s="195" t="s">
        <v>133</v>
      </c>
      <c r="F20" s="196"/>
      <c r="G20" s="196"/>
      <c r="H20" s="196"/>
      <c r="I20" s="196"/>
      <c r="J20" s="196"/>
      <c r="K20" s="196"/>
      <c r="L20" s="196"/>
      <c r="M20" s="197" t="s">
        <v>98</v>
      </c>
    </row>
    <row r="21" spans="1:13" x14ac:dyDescent="0.3">
      <c r="A21" s="192">
        <v>15</v>
      </c>
      <c r="B21" s="193" t="s">
        <v>258</v>
      </c>
      <c r="C21" s="194" t="s">
        <v>119</v>
      </c>
      <c r="D21" s="195" t="s">
        <v>136</v>
      </c>
      <c r="E21" s="195" t="s">
        <v>133</v>
      </c>
      <c r="F21" s="196"/>
      <c r="G21" s="196"/>
      <c r="H21" s="196"/>
      <c r="I21" s="196"/>
      <c r="J21" s="196"/>
      <c r="K21" s="196"/>
      <c r="L21" s="196"/>
      <c r="M21" s="197" t="s">
        <v>108</v>
      </c>
    </row>
    <row r="22" spans="1:13" x14ac:dyDescent="0.3">
      <c r="A22" s="192">
        <v>16</v>
      </c>
      <c r="B22" s="193" t="s">
        <v>259</v>
      </c>
      <c r="C22" s="194" t="s">
        <v>119</v>
      </c>
      <c r="D22" s="195" t="s">
        <v>135</v>
      </c>
      <c r="E22" s="195" t="s">
        <v>133</v>
      </c>
      <c r="F22" s="196"/>
      <c r="G22" s="196"/>
      <c r="H22" s="196"/>
      <c r="I22" s="196"/>
      <c r="J22" s="196"/>
      <c r="K22" s="196"/>
      <c r="L22" s="196"/>
      <c r="M22" s="197" t="s">
        <v>98</v>
      </c>
    </row>
    <row r="23" spans="1:13" x14ac:dyDescent="0.3">
      <c r="A23" s="192">
        <v>17</v>
      </c>
      <c r="B23" s="193" t="s">
        <v>260</v>
      </c>
      <c r="C23" s="194" t="s">
        <v>127</v>
      </c>
      <c r="D23" s="195" t="s">
        <v>135</v>
      </c>
      <c r="E23" s="195" t="s">
        <v>133</v>
      </c>
      <c r="F23" s="196"/>
      <c r="G23" s="196"/>
      <c r="H23" s="196"/>
      <c r="I23" s="196"/>
      <c r="J23" s="196"/>
      <c r="K23" s="196"/>
      <c r="L23" s="196"/>
      <c r="M23" s="197" t="s">
        <v>98</v>
      </c>
    </row>
    <row r="24" spans="1:13" x14ac:dyDescent="0.3">
      <c r="A24" s="192">
        <v>18</v>
      </c>
      <c r="B24" s="193" t="s">
        <v>261</v>
      </c>
      <c r="C24" s="194" t="s">
        <v>127</v>
      </c>
      <c r="D24" s="195" t="s">
        <v>136</v>
      </c>
      <c r="E24" s="195" t="s">
        <v>133</v>
      </c>
      <c r="F24" s="196"/>
      <c r="G24" s="196"/>
      <c r="H24" s="196"/>
      <c r="I24" s="196"/>
      <c r="J24" s="196"/>
      <c r="K24" s="196"/>
      <c r="L24" s="196"/>
      <c r="M24" s="197" t="s">
        <v>98</v>
      </c>
    </row>
    <row r="25" spans="1:13" x14ac:dyDescent="0.3">
      <c r="A25" s="192">
        <v>19</v>
      </c>
      <c r="B25" s="193" t="s">
        <v>255</v>
      </c>
      <c r="C25" s="194" t="s">
        <v>123</v>
      </c>
      <c r="D25" s="195" t="s">
        <v>135</v>
      </c>
      <c r="E25" s="195" t="s">
        <v>133</v>
      </c>
      <c r="F25" s="196"/>
      <c r="G25" s="196"/>
      <c r="H25" s="196"/>
      <c r="I25" s="196"/>
      <c r="J25" s="196"/>
      <c r="K25" s="196"/>
      <c r="L25" s="196"/>
      <c r="M25" s="197" t="s">
        <v>98</v>
      </c>
    </row>
    <row r="26" spans="1:13" x14ac:dyDescent="0.3">
      <c r="A26" s="192">
        <v>20</v>
      </c>
      <c r="B26" s="193" t="s">
        <v>262</v>
      </c>
      <c r="C26" s="194" t="s">
        <v>115</v>
      </c>
      <c r="D26" s="195" t="s">
        <v>135</v>
      </c>
      <c r="E26" s="195" t="s">
        <v>133</v>
      </c>
      <c r="F26" s="196"/>
      <c r="G26" s="196"/>
      <c r="H26" s="196"/>
      <c r="I26" s="196"/>
      <c r="J26" s="196"/>
      <c r="K26" s="196"/>
      <c r="L26" s="196"/>
      <c r="M26" s="197" t="s">
        <v>98</v>
      </c>
    </row>
    <row r="27" spans="1:13" x14ac:dyDescent="0.3">
      <c r="A27" s="192">
        <v>21</v>
      </c>
      <c r="B27" s="193" t="s">
        <v>263</v>
      </c>
      <c r="C27" s="194" t="s">
        <v>125</v>
      </c>
      <c r="D27" s="195" t="s">
        <v>135</v>
      </c>
      <c r="E27" s="195" t="s">
        <v>133</v>
      </c>
      <c r="F27" s="196"/>
      <c r="G27" s="196"/>
      <c r="H27" s="196"/>
      <c r="I27" s="196"/>
      <c r="J27" s="196"/>
      <c r="K27" s="196"/>
      <c r="L27" s="196"/>
      <c r="M27" s="197" t="s">
        <v>98</v>
      </c>
    </row>
    <row r="28" spans="1:13" x14ac:dyDescent="0.3">
      <c r="A28" s="192">
        <v>22</v>
      </c>
      <c r="B28" s="193" t="s">
        <v>264</v>
      </c>
      <c r="C28" s="194" t="s">
        <v>127</v>
      </c>
      <c r="D28" s="195" t="s">
        <v>135</v>
      </c>
      <c r="E28" s="195" t="s">
        <v>133</v>
      </c>
      <c r="F28" s="196"/>
      <c r="G28" s="196"/>
      <c r="H28" s="196"/>
      <c r="I28" s="196"/>
      <c r="J28" s="196"/>
      <c r="K28" s="196"/>
      <c r="L28" s="196"/>
      <c r="M28" s="197" t="s">
        <v>98</v>
      </c>
    </row>
    <row r="29" spans="1:13" x14ac:dyDescent="0.3">
      <c r="A29" s="192">
        <v>23</v>
      </c>
      <c r="B29" s="193" t="s">
        <v>265</v>
      </c>
      <c r="C29" s="194" t="s">
        <v>111</v>
      </c>
      <c r="D29" s="195" t="s">
        <v>136</v>
      </c>
      <c r="E29" s="195" t="s">
        <v>133</v>
      </c>
      <c r="F29" s="196"/>
      <c r="G29" s="196"/>
      <c r="H29" s="196"/>
      <c r="I29" s="196"/>
      <c r="J29" s="196"/>
      <c r="K29" s="196"/>
      <c r="L29" s="196"/>
      <c r="M29" s="197" t="s">
        <v>98</v>
      </c>
    </row>
    <row r="30" spans="1:13" x14ac:dyDescent="0.3">
      <c r="A30" s="192">
        <v>24</v>
      </c>
      <c r="B30" s="193" t="s">
        <v>266</v>
      </c>
      <c r="C30" s="194" t="s">
        <v>121</v>
      </c>
      <c r="D30" s="195" t="s">
        <v>135</v>
      </c>
      <c r="E30" s="195" t="s">
        <v>133</v>
      </c>
      <c r="F30" s="196"/>
      <c r="G30" s="196"/>
      <c r="H30" s="196"/>
      <c r="I30" s="196"/>
      <c r="J30" s="196"/>
      <c r="K30" s="196"/>
      <c r="L30" s="196"/>
      <c r="M30" s="197" t="s">
        <v>98</v>
      </c>
    </row>
    <row r="31" spans="1:13" x14ac:dyDescent="0.3">
      <c r="A31" s="192">
        <v>25</v>
      </c>
      <c r="B31" s="193" t="s">
        <v>267</v>
      </c>
      <c r="C31" s="194" t="s">
        <v>119</v>
      </c>
      <c r="D31" s="195" t="s">
        <v>135</v>
      </c>
      <c r="E31" s="195" t="s">
        <v>133</v>
      </c>
      <c r="F31" s="196"/>
      <c r="G31" s="196"/>
      <c r="H31" s="196"/>
      <c r="I31" s="196"/>
      <c r="J31" s="196"/>
      <c r="K31" s="196"/>
      <c r="L31" s="196"/>
      <c r="M31" s="197" t="s">
        <v>98</v>
      </c>
    </row>
    <row r="32" spans="1:13" x14ac:dyDescent="0.3">
      <c r="A32" s="192">
        <v>26</v>
      </c>
      <c r="B32" s="193" t="s">
        <v>229</v>
      </c>
      <c r="C32" s="194" t="s">
        <v>117</v>
      </c>
      <c r="D32" s="195" t="s">
        <v>136</v>
      </c>
      <c r="E32" s="195" t="s">
        <v>133</v>
      </c>
      <c r="F32" s="196"/>
      <c r="G32" s="196"/>
      <c r="H32" s="196"/>
      <c r="I32" s="196"/>
      <c r="J32" s="196"/>
      <c r="K32" s="196"/>
      <c r="L32" s="196"/>
      <c r="M32" s="197" t="s">
        <v>98</v>
      </c>
    </row>
    <row r="33" spans="1:13" x14ac:dyDescent="0.3">
      <c r="A33" s="192">
        <v>27</v>
      </c>
      <c r="B33" s="193" t="s">
        <v>228</v>
      </c>
      <c r="C33" s="194" t="s">
        <v>121</v>
      </c>
      <c r="D33" s="195" t="s">
        <v>135</v>
      </c>
      <c r="E33" s="195" t="s">
        <v>133</v>
      </c>
      <c r="F33" s="196"/>
      <c r="G33" s="196"/>
      <c r="H33" s="196"/>
      <c r="I33" s="196"/>
      <c r="J33" s="196"/>
      <c r="K33" s="196"/>
      <c r="L33" s="196"/>
      <c r="M33" s="197" t="s">
        <v>98</v>
      </c>
    </row>
    <row r="34" spans="1:13" x14ac:dyDescent="0.3">
      <c r="A34" s="192">
        <v>28</v>
      </c>
      <c r="B34" s="193" t="s">
        <v>202</v>
      </c>
      <c r="C34" s="194" t="s">
        <v>125</v>
      </c>
      <c r="D34" s="195" t="s">
        <v>135</v>
      </c>
      <c r="E34" s="195" t="s">
        <v>133</v>
      </c>
      <c r="F34" s="196"/>
      <c r="G34" s="196"/>
      <c r="H34" s="196"/>
      <c r="I34" s="196"/>
      <c r="J34" s="196"/>
      <c r="K34" s="196"/>
      <c r="L34" s="196"/>
      <c r="M34" s="197" t="s">
        <v>98</v>
      </c>
    </row>
    <row r="35" spans="1:13" x14ac:dyDescent="0.3">
      <c r="A35" s="192">
        <v>29</v>
      </c>
      <c r="B35" s="193" t="s">
        <v>251</v>
      </c>
      <c r="C35" s="194" t="s">
        <v>129</v>
      </c>
      <c r="D35" s="195" t="s">
        <v>136</v>
      </c>
      <c r="E35" s="195" t="s">
        <v>133</v>
      </c>
      <c r="F35" s="196"/>
      <c r="G35" s="196"/>
      <c r="H35" s="196"/>
      <c r="I35" s="196"/>
      <c r="J35" s="196"/>
      <c r="K35" s="196"/>
      <c r="L35" s="196"/>
      <c r="M35" s="197" t="s">
        <v>98</v>
      </c>
    </row>
    <row r="36" spans="1:13" x14ac:dyDescent="0.3">
      <c r="A36" s="192">
        <v>30</v>
      </c>
      <c r="B36" s="193" t="s">
        <v>252</v>
      </c>
      <c r="C36" s="194" t="s">
        <v>125</v>
      </c>
      <c r="D36" s="195" t="s">
        <v>135</v>
      </c>
      <c r="E36" s="195" t="s">
        <v>133</v>
      </c>
      <c r="F36" s="196"/>
      <c r="G36" s="196"/>
      <c r="H36" s="196"/>
      <c r="I36" s="196"/>
      <c r="J36" s="196"/>
      <c r="K36" s="196"/>
      <c r="L36" s="196"/>
      <c r="M36" s="197" t="s">
        <v>98</v>
      </c>
    </row>
    <row r="37" spans="1:13" x14ac:dyDescent="0.3">
      <c r="A37" s="192">
        <v>31</v>
      </c>
      <c r="B37" s="193" t="s">
        <v>253</v>
      </c>
      <c r="C37" s="194" t="s">
        <v>123</v>
      </c>
      <c r="D37" s="195" t="s">
        <v>135</v>
      </c>
      <c r="E37" s="195" t="s">
        <v>133</v>
      </c>
      <c r="F37" s="196"/>
      <c r="G37" s="196"/>
      <c r="H37" s="196"/>
      <c r="I37" s="196"/>
      <c r="J37" s="196"/>
      <c r="K37" s="196"/>
      <c r="L37" s="196"/>
      <c r="M37" s="197" t="s">
        <v>98</v>
      </c>
    </row>
    <row r="38" spans="1:13" x14ac:dyDescent="0.3">
      <c r="A38" s="192">
        <v>32</v>
      </c>
      <c r="B38" s="193" t="s">
        <v>256</v>
      </c>
      <c r="C38" s="194" t="s">
        <v>123</v>
      </c>
      <c r="D38" s="195" t="s">
        <v>135</v>
      </c>
      <c r="E38" s="195" t="s">
        <v>133</v>
      </c>
      <c r="F38" s="196"/>
      <c r="G38" s="196"/>
      <c r="H38" s="196"/>
      <c r="I38" s="196"/>
      <c r="J38" s="196"/>
      <c r="K38" s="196"/>
      <c r="L38" s="196"/>
      <c r="M38" s="197" t="s">
        <v>98</v>
      </c>
    </row>
    <row r="39" spans="1:13" x14ac:dyDescent="0.3">
      <c r="A39" s="192">
        <v>33</v>
      </c>
      <c r="B39" s="193" t="s">
        <v>256</v>
      </c>
      <c r="C39" s="194" t="s">
        <v>123</v>
      </c>
      <c r="D39" s="195" t="s">
        <v>136</v>
      </c>
      <c r="E39" s="195" t="s">
        <v>133</v>
      </c>
      <c r="F39" s="196"/>
      <c r="G39" s="196"/>
      <c r="H39" s="196"/>
      <c r="I39" s="196"/>
      <c r="J39" s="196"/>
      <c r="K39" s="196"/>
      <c r="L39" s="196"/>
      <c r="M39" s="197" t="s">
        <v>98</v>
      </c>
    </row>
    <row r="40" spans="1:13" x14ac:dyDescent="0.3">
      <c r="A40" s="192">
        <v>34</v>
      </c>
      <c r="B40" s="193" t="s">
        <v>260</v>
      </c>
      <c r="C40" s="194" t="s">
        <v>127</v>
      </c>
      <c r="D40" s="195" t="s">
        <v>135</v>
      </c>
      <c r="E40" s="195" t="s">
        <v>133</v>
      </c>
      <c r="F40" s="196"/>
      <c r="G40" s="196"/>
      <c r="H40" s="196"/>
      <c r="I40" s="196"/>
      <c r="J40" s="196"/>
      <c r="K40" s="196"/>
      <c r="L40" s="196"/>
      <c r="M40" s="197" t="s">
        <v>98</v>
      </c>
    </row>
    <row r="41" spans="1:13" x14ac:dyDescent="0.3">
      <c r="A41" s="192">
        <v>35</v>
      </c>
      <c r="B41" s="193" t="s">
        <v>268</v>
      </c>
      <c r="C41" s="194" t="s">
        <v>125</v>
      </c>
      <c r="D41" s="195" t="s">
        <v>135</v>
      </c>
      <c r="E41" s="195" t="s">
        <v>133</v>
      </c>
      <c r="F41" s="196"/>
      <c r="G41" s="196"/>
      <c r="H41" s="196"/>
      <c r="I41" s="196"/>
      <c r="J41" s="196"/>
      <c r="K41" s="196"/>
      <c r="L41" s="196"/>
      <c r="M41" s="197" t="s">
        <v>98</v>
      </c>
    </row>
    <row r="42" spans="1:13" x14ac:dyDescent="0.3">
      <c r="A42" s="192">
        <v>36</v>
      </c>
      <c r="B42" s="193" t="s">
        <v>269</v>
      </c>
      <c r="C42" s="194" t="s">
        <v>129</v>
      </c>
      <c r="D42" s="195" t="s">
        <v>135</v>
      </c>
      <c r="E42" s="195" t="s">
        <v>133</v>
      </c>
      <c r="F42" s="196"/>
      <c r="G42" s="196"/>
      <c r="H42" s="196"/>
      <c r="I42" s="196"/>
      <c r="J42" s="196"/>
      <c r="K42" s="196"/>
      <c r="L42" s="196"/>
      <c r="M42" s="197" t="s">
        <v>98</v>
      </c>
    </row>
    <row r="43" spans="1:13" x14ac:dyDescent="0.3">
      <c r="A43" s="192">
        <v>37</v>
      </c>
      <c r="B43" s="193" t="s">
        <v>270</v>
      </c>
      <c r="C43" s="194" t="s">
        <v>119</v>
      </c>
      <c r="D43" s="195" t="s">
        <v>135</v>
      </c>
      <c r="E43" s="195" t="s">
        <v>133</v>
      </c>
      <c r="F43" s="196"/>
      <c r="G43" s="196"/>
      <c r="H43" s="196"/>
      <c r="I43" s="196"/>
      <c r="J43" s="196"/>
      <c r="K43" s="196"/>
      <c r="L43" s="196"/>
      <c r="M43" s="197" t="s">
        <v>98</v>
      </c>
    </row>
    <row r="44" spans="1:13" x14ac:dyDescent="0.3">
      <c r="A44" s="192">
        <v>38</v>
      </c>
      <c r="B44" s="193" t="s">
        <v>271</v>
      </c>
      <c r="C44" s="194" t="s">
        <v>129</v>
      </c>
      <c r="D44" s="195" t="s">
        <v>135</v>
      </c>
      <c r="E44" s="195" t="s">
        <v>133</v>
      </c>
      <c r="F44" s="196"/>
      <c r="G44" s="196"/>
      <c r="H44" s="196"/>
      <c r="I44" s="196"/>
      <c r="J44" s="196"/>
      <c r="K44" s="196"/>
      <c r="L44" s="196"/>
      <c r="M44" s="197" t="s">
        <v>98</v>
      </c>
    </row>
    <row r="45" spans="1:13" x14ac:dyDescent="0.3">
      <c r="A45" s="192">
        <v>39</v>
      </c>
      <c r="B45" s="193" t="s">
        <v>272</v>
      </c>
      <c r="C45" s="194" t="s">
        <v>121</v>
      </c>
      <c r="D45" s="195" t="s">
        <v>135</v>
      </c>
      <c r="E45" s="195" t="s">
        <v>133</v>
      </c>
      <c r="F45" s="196"/>
      <c r="G45" s="196"/>
      <c r="H45" s="196"/>
      <c r="I45" s="196"/>
      <c r="J45" s="196"/>
      <c r="K45" s="196"/>
      <c r="L45" s="196"/>
      <c r="M45" s="197" t="s">
        <v>98</v>
      </c>
    </row>
    <row r="46" spans="1:13" x14ac:dyDescent="0.3">
      <c r="A46" s="192">
        <v>40</v>
      </c>
      <c r="B46" s="193" t="s">
        <v>273</v>
      </c>
      <c r="C46" s="194" t="s">
        <v>123</v>
      </c>
      <c r="D46" s="195" t="s">
        <v>136</v>
      </c>
      <c r="E46" s="195" t="s">
        <v>133</v>
      </c>
      <c r="F46" s="196"/>
      <c r="G46" s="196"/>
      <c r="H46" s="196"/>
      <c r="I46" s="196"/>
      <c r="J46" s="196"/>
      <c r="K46" s="196"/>
      <c r="L46" s="196"/>
      <c r="M46" s="197" t="s">
        <v>98</v>
      </c>
    </row>
    <row r="47" spans="1:13" x14ac:dyDescent="0.3">
      <c r="A47" s="192">
        <v>41</v>
      </c>
      <c r="B47" s="193" t="s">
        <v>273</v>
      </c>
      <c r="C47" s="194" t="s">
        <v>123</v>
      </c>
      <c r="D47" s="195" t="s">
        <v>135</v>
      </c>
      <c r="E47" s="195" t="s">
        <v>133</v>
      </c>
      <c r="F47" s="196"/>
      <c r="G47" s="196"/>
      <c r="H47" s="196"/>
      <c r="I47" s="196"/>
      <c r="J47" s="196"/>
      <c r="K47" s="196"/>
      <c r="L47" s="196"/>
      <c r="M47" s="197" t="s">
        <v>98</v>
      </c>
    </row>
    <row r="48" spans="1:13" x14ac:dyDescent="0.3">
      <c r="A48" s="192">
        <v>42</v>
      </c>
      <c r="B48" s="193" t="s">
        <v>274</v>
      </c>
      <c r="C48" s="194" t="s">
        <v>121</v>
      </c>
      <c r="D48" s="195" t="s">
        <v>135</v>
      </c>
      <c r="E48" s="195" t="s">
        <v>133</v>
      </c>
      <c r="F48" s="196"/>
      <c r="G48" s="196"/>
      <c r="H48" s="196"/>
      <c r="I48" s="196"/>
      <c r="J48" s="196"/>
      <c r="K48" s="196"/>
      <c r="L48" s="196"/>
      <c r="M48" s="197" t="s">
        <v>98</v>
      </c>
    </row>
    <row r="49" spans="1:13" x14ac:dyDescent="0.3">
      <c r="A49" s="192">
        <v>43</v>
      </c>
      <c r="B49" s="193" t="s">
        <v>192</v>
      </c>
      <c r="C49" s="194" t="s">
        <v>129</v>
      </c>
      <c r="D49" s="195" t="s">
        <v>135</v>
      </c>
      <c r="E49" s="195" t="s">
        <v>133</v>
      </c>
      <c r="F49" s="196"/>
      <c r="G49" s="196"/>
      <c r="H49" s="196"/>
      <c r="I49" s="196"/>
      <c r="J49" s="196"/>
      <c r="K49" s="196"/>
      <c r="L49" s="196"/>
      <c r="M49" s="197" t="s">
        <v>100</v>
      </c>
    </row>
    <row r="50" spans="1:13" x14ac:dyDescent="0.3">
      <c r="A50" s="192">
        <v>44</v>
      </c>
      <c r="B50" s="193" t="s">
        <v>193</v>
      </c>
      <c r="C50" s="194" t="s">
        <v>129</v>
      </c>
      <c r="D50" s="195" t="s">
        <v>135</v>
      </c>
      <c r="E50" s="195" t="s">
        <v>133</v>
      </c>
      <c r="F50" s="196"/>
      <c r="G50" s="196"/>
      <c r="H50" s="196"/>
      <c r="I50" s="196"/>
      <c r="J50" s="196"/>
      <c r="K50" s="196"/>
      <c r="L50" s="196"/>
      <c r="M50" s="197" t="s">
        <v>98</v>
      </c>
    </row>
    <row r="51" spans="1:13" x14ac:dyDescent="0.3">
      <c r="A51" s="192">
        <v>45</v>
      </c>
      <c r="B51" s="193" t="s">
        <v>194</v>
      </c>
      <c r="C51" s="194" t="s">
        <v>125</v>
      </c>
      <c r="D51" s="195" t="s">
        <v>135</v>
      </c>
      <c r="E51" s="195" t="s">
        <v>133</v>
      </c>
      <c r="F51" s="196"/>
      <c r="G51" s="196"/>
      <c r="H51" s="196"/>
      <c r="I51" s="196"/>
      <c r="J51" s="196"/>
      <c r="K51" s="196"/>
      <c r="L51" s="196"/>
      <c r="M51" s="197" t="s">
        <v>98</v>
      </c>
    </row>
    <row r="52" spans="1:13" x14ac:dyDescent="0.3">
      <c r="A52" s="192">
        <v>46</v>
      </c>
      <c r="B52" s="193" t="s">
        <v>195</v>
      </c>
      <c r="C52" s="194" t="s">
        <v>127</v>
      </c>
      <c r="D52" s="195" t="s">
        <v>135</v>
      </c>
      <c r="E52" s="195" t="s">
        <v>133</v>
      </c>
      <c r="F52" s="196"/>
      <c r="G52" s="196"/>
      <c r="H52" s="196"/>
      <c r="I52" s="196"/>
      <c r="J52" s="196"/>
      <c r="K52" s="196"/>
      <c r="L52" s="196"/>
      <c r="M52" s="197" t="s">
        <v>98</v>
      </c>
    </row>
    <row r="53" spans="1:13" x14ac:dyDescent="0.3">
      <c r="A53" s="192">
        <v>47</v>
      </c>
      <c r="B53" s="193" t="s">
        <v>196</v>
      </c>
      <c r="C53" s="194" t="s">
        <v>129</v>
      </c>
      <c r="D53" s="195" t="s">
        <v>135</v>
      </c>
      <c r="E53" s="195" t="s">
        <v>133</v>
      </c>
      <c r="F53" s="196"/>
      <c r="G53" s="196"/>
      <c r="H53" s="196"/>
      <c r="I53" s="196"/>
      <c r="J53" s="196"/>
      <c r="K53" s="196"/>
      <c r="L53" s="196"/>
      <c r="M53" s="197" t="s">
        <v>98</v>
      </c>
    </row>
    <row r="54" spans="1:13" x14ac:dyDescent="0.3">
      <c r="A54" s="192">
        <v>48</v>
      </c>
      <c r="B54" s="193" t="s">
        <v>197</v>
      </c>
      <c r="C54" s="194" t="s">
        <v>125</v>
      </c>
      <c r="D54" s="195" t="s">
        <v>135</v>
      </c>
      <c r="E54" s="195" t="s">
        <v>133</v>
      </c>
      <c r="F54" s="196"/>
      <c r="G54" s="196"/>
      <c r="H54" s="196"/>
      <c r="I54" s="196"/>
      <c r="J54" s="196"/>
      <c r="K54" s="196"/>
      <c r="L54" s="196"/>
      <c r="M54" s="197" t="s">
        <v>98</v>
      </c>
    </row>
    <row r="55" spans="1:13" x14ac:dyDescent="0.3">
      <c r="A55" s="192">
        <v>49</v>
      </c>
      <c r="B55" s="193" t="s">
        <v>198</v>
      </c>
      <c r="C55" s="194" t="s">
        <v>127</v>
      </c>
      <c r="D55" s="195" t="s">
        <v>135</v>
      </c>
      <c r="E55" s="195" t="s">
        <v>133</v>
      </c>
      <c r="F55" s="196"/>
      <c r="G55" s="196"/>
      <c r="H55" s="196"/>
      <c r="I55" s="196"/>
      <c r="J55" s="196"/>
      <c r="K55" s="196"/>
      <c r="L55" s="196"/>
      <c r="M55" s="197" t="s">
        <v>98</v>
      </c>
    </row>
    <row r="56" spans="1:13" x14ac:dyDescent="0.3">
      <c r="A56" s="192">
        <v>50</v>
      </c>
      <c r="B56" s="193" t="s">
        <v>199</v>
      </c>
      <c r="C56" s="194" t="s">
        <v>127</v>
      </c>
      <c r="D56" s="195" t="s">
        <v>135</v>
      </c>
      <c r="E56" s="195" t="s">
        <v>133</v>
      </c>
      <c r="F56" s="196"/>
      <c r="G56" s="196"/>
      <c r="H56" s="196"/>
      <c r="I56" s="196"/>
      <c r="J56" s="196"/>
      <c r="K56" s="196"/>
      <c r="L56" s="196"/>
      <c r="M56" s="197" t="s">
        <v>98</v>
      </c>
    </row>
    <row r="57" spans="1:13" x14ac:dyDescent="0.3">
      <c r="A57" s="192">
        <v>51</v>
      </c>
      <c r="B57" s="193" t="s">
        <v>200</v>
      </c>
      <c r="C57" s="194" t="s">
        <v>127</v>
      </c>
      <c r="D57" s="195" t="s">
        <v>135</v>
      </c>
      <c r="E57" s="195" t="s">
        <v>133</v>
      </c>
      <c r="F57" s="196"/>
      <c r="G57" s="196"/>
      <c r="H57" s="196"/>
      <c r="I57" s="196"/>
      <c r="J57" s="196"/>
      <c r="K57" s="196"/>
      <c r="L57" s="196"/>
      <c r="M57" s="197" t="s">
        <v>98</v>
      </c>
    </row>
    <row r="58" spans="1:13" x14ac:dyDescent="0.3">
      <c r="A58" s="192">
        <v>52</v>
      </c>
      <c r="B58" s="193" t="s">
        <v>201</v>
      </c>
      <c r="C58" s="194" t="s">
        <v>125</v>
      </c>
      <c r="D58" s="195" t="s">
        <v>135</v>
      </c>
      <c r="E58" s="195" t="s">
        <v>133</v>
      </c>
      <c r="F58" s="196"/>
      <c r="G58" s="196"/>
      <c r="H58" s="196"/>
      <c r="I58" s="196"/>
      <c r="J58" s="196"/>
      <c r="K58" s="196"/>
      <c r="L58" s="196"/>
      <c r="M58" s="197" t="s">
        <v>98</v>
      </c>
    </row>
    <row r="59" spans="1:13" x14ac:dyDescent="0.3">
      <c r="A59" s="192">
        <v>53</v>
      </c>
      <c r="B59" s="193" t="s">
        <v>202</v>
      </c>
      <c r="C59" s="194" t="s">
        <v>125</v>
      </c>
      <c r="D59" s="195" t="s">
        <v>135</v>
      </c>
      <c r="E59" s="195" t="s">
        <v>133</v>
      </c>
      <c r="F59" s="196"/>
      <c r="G59" s="196"/>
      <c r="H59" s="196"/>
      <c r="I59" s="196"/>
      <c r="J59" s="196"/>
      <c r="K59" s="196"/>
      <c r="L59" s="196"/>
      <c r="M59" s="197" t="s">
        <v>98</v>
      </c>
    </row>
    <row r="60" spans="1:13" x14ac:dyDescent="0.3">
      <c r="A60" s="192">
        <v>54</v>
      </c>
      <c r="B60" s="193" t="s">
        <v>203</v>
      </c>
      <c r="C60" s="194" t="s">
        <v>125</v>
      </c>
      <c r="D60" s="195" t="s">
        <v>136</v>
      </c>
      <c r="E60" s="195" t="s">
        <v>133</v>
      </c>
      <c r="F60" s="196"/>
      <c r="G60" s="196"/>
      <c r="H60" s="196"/>
      <c r="I60" s="196"/>
      <c r="J60" s="196"/>
      <c r="K60" s="196"/>
      <c r="L60" s="196"/>
      <c r="M60" s="197" t="s">
        <v>98</v>
      </c>
    </row>
    <row r="61" spans="1:13" x14ac:dyDescent="0.3">
      <c r="A61" s="192">
        <v>55</v>
      </c>
      <c r="B61" s="193" t="s">
        <v>204</v>
      </c>
      <c r="C61" s="194" t="s">
        <v>123</v>
      </c>
      <c r="D61" s="195" t="s">
        <v>135</v>
      </c>
      <c r="E61" s="195" t="s">
        <v>133</v>
      </c>
      <c r="F61" s="196"/>
      <c r="G61" s="196"/>
      <c r="H61" s="196"/>
      <c r="I61" s="196"/>
      <c r="J61" s="196"/>
      <c r="K61" s="196"/>
      <c r="L61" s="196"/>
      <c r="M61" s="197" t="s">
        <v>98</v>
      </c>
    </row>
    <row r="62" spans="1:13" x14ac:dyDescent="0.3">
      <c r="A62" s="192">
        <v>56</v>
      </c>
      <c r="B62" s="193" t="s">
        <v>205</v>
      </c>
      <c r="C62" s="194" t="s">
        <v>127</v>
      </c>
      <c r="D62" s="195" t="s">
        <v>135</v>
      </c>
      <c r="E62" s="195" t="s">
        <v>133</v>
      </c>
      <c r="F62" s="196"/>
      <c r="G62" s="196"/>
      <c r="H62" s="196"/>
      <c r="I62" s="196"/>
      <c r="J62" s="196"/>
      <c r="K62" s="196"/>
      <c r="L62" s="196"/>
      <c r="M62" s="197" t="s">
        <v>98</v>
      </c>
    </row>
    <row r="63" spans="1:13" x14ac:dyDescent="0.3">
      <c r="A63" s="192">
        <v>57</v>
      </c>
      <c r="B63" s="193" t="s">
        <v>206</v>
      </c>
      <c r="C63" s="194" t="s">
        <v>127</v>
      </c>
      <c r="D63" s="195" t="s">
        <v>136</v>
      </c>
      <c r="E63" s="195" t="s">
        <v>133</v>
      </c>
      <c r="F63" s="196"/>
      <c r="G63" s="196"/>
      <c r="H63" s="196"/>
      <c r="I63" s="196"/>
      <c r="J63" s="196"/>
      <c r="K63" s="196"/>
      <c r="L63" s="196"/>
      <c r="M63" s="197" t="s">
        <v>98</v>
      </c>
    </row>
    <row r="64" spans="1:13" x14ac:dyDescent="0.3">
      <c r="A64" s="192">
        <v>58</v>
      </c>
      <c r="B64" s="193" t="s">
        <v>207</v>
      </c>
      <c r="C64" s="194" t="s">
        <v>125</v>
      </c>
      <c r="D64" s="195" t="s">
        <v>135</v>
      </c>
      <c r="E64" s="195" t="s">
        <v>133</v>
      </c>
      <c r="F64" s="196"/>
      <c r="G64" s="196"/>
      <c r="H64" s="196"/>
      <c r="I64" s="196"/>
      <c r="J64" s="196"/>
      <c r="K64" s="196"/>
      <c r="L64" s="196"/>
      <c r="M64" s="197" t="s">
        <v>98</v>
      </c>
    </row>
    <row r="65" spans="1:13" x14ac:dyDescent="0.3">
      <c r="A65" s="192">
        <v>59</v>
      </c>
      <c r="B65" s="193" t="s">
        <v>275</v>
      </c>
      <c r="C65" s="194" t="s">
        <v>129</v>
      </c>
      <c r="D65" s="195" t="s">
        <v>135</v>
      </c>
      <c r="E65" s="195" t="s">
        <v>133</v>
      </c>
      <c r="F65" s="196"/>
      <c r="G65" s="196"/>
      <c r="H65" s="196"/>
      <c r="I65" s="196"/>
      <c r="J65" s="196"/>
      <c r="K65" s="196"/>
      <c r="L65" s="196"/>
      <c r="M65" s="197" t="s">
        <v>98</v>
      </c>
    </row>
    <row r="66" spans="1:13" x14ac:dyDescent="0.3">
      <c r="A66" s="192">
        <v>60</v>
      </c>
      <c r="B66" s="193" t="s">
        <v>209</v>
      </c>
      <c r="C66" s="194" t="s">
        <v>125</v>
      </c>
      <c r="D66" s="195" t="s">
        <v>135</v>
      </c>
      <c r="E66" s="195" t="s">
        <v>133</v>
      </c>
      <c r="F66" s="196"/>
      <c r="G66" s="196"/>
      <c r="H66" s="196"/>
      <c r="I66" s="196"/>
      <c r="J66" s="196"/>
      <c r="K66" s="196"/>
      <c r="L66" s="196"/>
      <c r="M66" s="197" t="s">
        <v>98</v>
      </c>
    </row>
    <row r="67" spans="1:13" x14ac:dyDescent="0.3">
      <c r="A67" s="192">
        <v>61</v>
      </c>
      <c r="B67" s="193" t="s">
        <v>210</v>
      </c>
      <c r="C67" s="194" t="s">
        <v>127</v>
      </c>
      <c r="D67" s="195" t="s">
        <v>136</v>
      </c>
      <c r="E67" s="195" t="s">
        <v>133</v>
      </c>
      <c r="F67" s="196"/>
      <c r="G67" s="196"/>
      <c r="H67" s="196"/>
      <c r="I67" s="196"/>
      <c r="J67" s="196"/>
      <c r="K67" s="196"/>
      <c r="L67" s="196"/>
      <c r="M67" s="197" t="s">
        <v>98</v>
      </c>
    </row>
    <row r="68" spans="1:13" x14ac:dyDescent="0.3">
      <c r="A68" s="192">
        <v>62</v>
      </c>
      <c r="B68" s="193" t="s">
        <v>211</v>
      </c>
      <c r="C68" s="194" t="s">
        <v>125</v>
      </c>
      <c r="D68" s="195" t="s">
        <v>135</v>
      </c>
      <c r="E68" s="195" t="s">
        <v>133</v>
      </c>
      <c r="F68" s="196"/>
      <c r="G68" s="196"/>
      <c r="H68" s="196"/>
      <c r="I68" s="196"/>
      <c r="J68" s="196"/>
      <c r="K68" s="196"/>
      <c r="L68" s="196"/>
      <c r="M68" s="197" t="s">
        <v>98</v>
      </c>
    </row>
    <row r="69" spans="1:13" x14ac:dyDescent="0.3">
      <c r="A69" s="192">
        <v>63</v>
      </c>
      <c r="B69" s="193" t="s">
        <v>212</v>
      </c>
      <c r="C69" s="194" t="s">
        <v>125</v>
      </c>
      <c r="D69" s="195" t="s">
        <v>136</v>
      </c>
      <c r="E69" s="195" t="s">
        <v>133</v>
      </c>
      <c r="F69" s="196"/>
      <c r="G69" s="196"/>
      <c r="H69" s="196"/>
      <c r="I69" s="196"/>
      <c r="J69" s="196"/>
      <c r="K69" s="196"/>
      <c r="L69" s="196"/>
      <c r="M69" s="197" t="s">
        <v>98</v>
      </c>
    </row>
    <row r="70" spans="1:13" x14ac:dyDescent="0.3">
      <c r="A70" s="192">
        <v>64</v>
      </c>
      <c r="B70" s="193" t="s">
        <v>362</v>
      </c>
      <c r="C70" s="194" t="s">
        <v>129</v>
      </c>
      <c r="D70" s="195" t="s">
        <v>135</v>
      </c>
      <c r="E70" s="195" t="s">
        <v>133</v>
      </c>
      <c r="F70" s="196"/>
      <c r="G70" s="196"/>
      <c r="H70" s="196"/>
      <c r="I70" s="196"/>
      <c r="J70" s="196"/>
      <c r="K70" s="196"/>
      <c r="L70" s="196"/>
      <c r="M70" s="197" t="s">
        <v>98</v>
      </c>
    </row>
    <row r="71" spans="1:13" x14ac:dyDescent="0.3">
      <c r="A71" s="192">
        <v>65</v>
      </c>
      <c r="B71" s="193" t="s">
        <v>362</v>
      </c>
      <c r="C71" s="194" t="s">
        <v>127</v>
      </c>
      <c r="D71" s="195" t="s">
        <v>136</v>
      </c>
      <c r="E71" s="195" t="s">
        <v>133</v>
      </c>
      <c r="F71" s="196"/>
      <c r="G71" s="196"/>
      <c r="H71" s="196"/>
      <c r="I71" s="196"/>
      <c r="J71" s="196"/>
      <c r="K71" s="196"/>
      <c r="L71" s="196"/>
      <c r="M71" s="197" t="s">
        <v>98</v>
      </c>
    </row>
    <row r="72" spans="1:13" x14ac:dyDescent="0.3">
      <c r="A72" s="192">
        <v>66</v>
      </c>
      <c r="B72" s="193" t="s">
        <v>228</v>
      </c>
      <c r="C72" s="194" t="s">
        <v>121</v>
      </c>
      <c r="D72" s="195" t="s">
        <v>135</v>
      </c>
      <c r="E72" s="195" t="s">
        <v>133</v>
      </c>
      <c r="F72" s="196"/>
      <c r="G72" s="196"/>
      <c r="H72" s="196"/>
      <c r="I72" s="196"/>
      <c r="J72" s="196"/>
      <c r="K72" s="196"/>
      <c r="L72" s="196"/>
      <c r="M72" s="197" t="s">
        <v>98</v>
      </c>
    </row>
    <row r="73" spans="1:13" x14ac:dyDescent="0.3">
      <c r="A73" s="192">
        <v>67</v>
      </c>
      <c r="B73" s="193" t="s">
        <v>229</v>
      </c>
      <c r="C73" s="194" t="s">
        <v>117</v>
      </c>
      <c r="D73" s="195" t="s">
        <v>136</v>
      </c>
      <c r="E73" s="195" t="s">
        <v>133</v>
      </c>
      <c r="F73" s="196"/>
      <c r="G73" s="196"/>
      <c r="H73" s="196"/>
      <c r="I73" s="196"/>
      <c r="J73" s="196"/>
      <c r="K73" s="196"/>
      <c r="L73" s="196"/>
      <c r="M73" s="197" t="s">
        <v>98</v>
      </c>
    </row>
    <row r="74" spans="1:13" x14ac:dyDescent="0.3">
      <c r="A74" s="192">
        <v>68</v>
      </c>
      <c r="B74" s="193" t="s">
        <v>226</v>
      </c>
      <c r="C74" s="194" t="s">
        <v>125</v>
      </c>
      <c r="D74" s="195" t="s">
        <v>135</v>
      </c>
      <c r="E74" s="195" t="s">
        <v>133</v>
      </c>
      <c r="F74" s="196"/>
      <c r="G74" s="196"/>
      <c r="H74" s="196"/>
      <c r="I74" s="196"/>
      <c r="J74" s="196"/>
      <c r="K74" s="196"/>
      <c r="L74" s="196"/>
      <c r="M74" s="197" t="s">
        <v>98</v>
      </c>
    </row>
    <row r="75" spans="1:13" x14ac:dyDescent="0.3">
      <c r="A75" s="192">
        <v>69</v>
      </c>
      <c r="B75" s="193" t="s">
        <v>202</v>
      </c>
      <c r="C75" s="194" t="s">
        <v>125</v>
      </c>
      <c r="D75" s="195" t="s">
        <v>135</v>
      </c>
      <c r="E75" s="195" t="s">
        <v>133</v>
      </c>
      <c r="F75" s="196"/>
      <c r="G75" s="196"/>
      <c r="H75" s="196"/>
      <c r="I75" s="196"/>
      <c r="J75" s="196"/>
      <c r="K75" s="196"/>
      <c r="L75" s="196"/>
      <c r="M75" s="197" t="s">
        <v>98</v>
      </c>
    </row>
    <row r="76" spans="1:13" x14ac:dyDescent="0.3">
      <c r="A76" s="192">
        <v>70</v>
      </c>
      <c r="B76" s="193" t="s">
        <v>268</v>
      </c>
      <c r="C76" s="194" t="s">
        <v>125</v>
      </c>
      <c r="D76" s="195" t="s">
        <v>135</v>
      </c>
      <c r="E76" s="195" t="s">
        <v>133</v>
      </c>
      <c r="F76" s="196"/>
      <c r="G76" s="196"/>
      <c r="H76" s="196"/>
      <c r="I76" s="196"/>
      <c r="J76" s="196"/>
      <c r="K76" s="196"/>
      <c r="L76" s="196"/>
      <c r="M76" s="197" t="s">
        <v>98</v>
      </c>
    </row>
    <row r="77" spans="1:13" x14ac:dyDescent="0.3">
      <c r="A77" s="192">
        <v>71</v>
      </c>
      <c r="B77" s="193" t="s">
        <v>363</v>
      </c>
      <c r="C77" s="194" t="s">
        <v>125</v>
      </c>
      <c r="D77" s="195" t="s">
        <v>135</v>
      </c>
      <c r="E77" s="195" t="s">
        <v>133</v>
      </c>
      <c r="F77" s="196"/>
      <c r="G77" s="196"/>
      <c r="H77" s="196"/>
      <c r="I77" s="196"/>
      <c r="J77" s="196"/>
      <c r="K77" s="196"/>
      <c r="L77" s="196"/>
      <c r="M77" s="197" t="s">
        <v>98</v>
      </c>
    </row>
    <row r="78" spans="1:13" x14ac:dyDescent="0.3">
      <c r="A78" s="192">
        <v>72</v>
      </c>
      <c r="B78" s="193" t="s">
        <v>364</v>
      </c>
      <c r="C78" s="194" t="s">
        <v>129</v>
      </c>
      <c r="D78" s="195" t="s">
        <v>135</v>
      </c>
      <c r="E78" s="195" t="s">
        <v>133</v>
      </c>
      <c r="F78" s="196"/>
      <c r="G78" s="196"/>
      <c r="H78" s="196"/>
      <c r="I78" s="196"/>
      <c r="J78" s="196"/>
      <c r="K78" s="196"/>
      <c r="L78" s="196"/>
      <c r="M78" s="197" t="s">
        <v>98</v>
      </c>
    </row>
    <row r="79" spans="1:13" x14ac:dyDescent="0.3">
      <c r="A79" s="77">
        <v>73</v>
      </c>
      <c r="B79" s="77" t="s">
        <v>365</v>
      </c>
      <c r="C79" s="77" t="s">
        <v>129</v>
      </c>
      <c r="D79" s="77" t="s">
        <v>135</v>
      </c>
      <c r="E79" s="77" t="s">
        <v>133</v>
      </c>
      <c r="F79" s="196"/>
      <c r="G79" s="196"/>
      <c r="H79" s="196"/>
      <c r="I79" s="196"/>
      <c r="J79" s="196"/>
      <c r="K79" s="196"/>
      <c r="L79" s="196"/>
      <c r="M79" s="197" t="s">
        <v>98</v>
      </c>
    </row>
    <row r="80" spans="1:13" x14ac:dyDescent="0.3">
      <c r="A80" s="192">
        <v>74</v>
      </c>
      <c r="B80" s="193" t="s">
        <v>366</v>
      </c>
      <c r="C80" s="194" t="s">
        <v>129</v>
      </c>
      <c r="D80" s="195" t="s">
        <v>135</v>
      </c>
      <c r="E80" s="195" t="s">
        <v>133</v>
      </c>
      <c r="F80" s="196"/>
      <c r="G80" s="196"/>
      <c r="H80" s="196"/>
      <c r="I80" s="196"/>
      <c r="J80" s="196"/>
      <c r="K80" s="196"/>
      <c r="L80" s="196"/>
      <c r="M80" s="197" t="s">
        <v>98</v>
      </c>
    </row>
    <row r="81" spans="1:13" x14ac:dyDescent="0.3">
      <c r="A81" s="192">
        <v>75</v>
      </c>
      <c r="B81" s="193" t="s">
        <v>367</v>
      </c>
      <c r="C81" s="194" t="s">
        <v>125</v>
      </c>
      <c r="D81" s="195" t="s">
        <v>136</v>
      </c>
      <c r="E81" s="195" t="s">
        <v>133</v>
      </c>
      <c r="F81" s="196"/>
      <c r="G81" s="196"/>
      <c r="H81" s="196"/>
      <c r="I81" s="196"/>
      <c r="J81" s="196"/>
      <c r="K81" s="196"/>
      <c r="L81" s="196"/>
      <c r="M81" s="197" t="s">
        <v>98</v>
      </c>
    </row>
    <row r="82" spans="1:13" x14ac:dyDescent="0.3">
      <c r="A82" s="192">
        <v>76</v>
      </c>
      <c r="B82" s="193" t="s">
        <v>374</v>
      </c>
      <c r="C82" s="194" t="s">
        <v>125</v>
      </c>
      <c r="D82" s="195" t="s">
        <v>135</v>
      </c>
      <c r="E82" s="195" t="s">
        <v>133</v>
      </c>
      <c r="F82" s="196"/>
      <c r="G82" s="196"/>
      <c r="H82" s="196"/>
      <c r="I82" s="196"/>
      <c r="J82" s="196"/>
      <c r="K82" s="196"/>
      <c r="L82" s="196"/>
      <c r="M82" s="197" t="s">
        <v>98</v>
      </c>
    </row>
    <row r="83" spans="1:13" x14ac:dyDescent="0.3">
      <c r="A83" s="192">
        <v>77</v>
      </c>
      <c r="B83" s="193" t="s">
        <v>375</v>
      </c>
      <c r="C83" s="194" t="s">
        <v>119</v>
      </c>
      <c r="D83" s="195" t="s">
        <v>136</v>
      </c>
      <c r="E83" s="195" t="s">
        <v>133</v>
      </c>
      <c r="F83" s="196"/>
      <c r="G83" s="196"/>
      <c r="H83" s="196"/>
      <c r="I83" s="196"/>
      <c r="J83" s="196"/>
      <c r="K83" s="196"/>
      <c r="L83" s="196"/>
      <c r="M83" s="197" t="s">
        <v>98</v>
      </c>
    </row>
    <row r="84" spans="1:13" x14ac:dyDescent="0.3">
      <c r="A84" s="192">
        <v>78</v>
      </c>
      <c r="B84" s="193" t="s">
        <v>251</v>
      </c>
      <c r="C84" s="194" t="s">
        <v>129</v>
      </c>
      <c r="D84" s="195" t="s">
        <v>136</v>
      </c>
      <c r="E84" s="195" t="s">
        <v>133</v>
      </c>
      <c r="F84" s="196"/>
      <c r="G84" s="196"/>
      <c r="H84" s="196"/>
      <c r="I84" s="196"/>
      <c r="J84" s="196"/>
      <c r="K84" s="196"/>
      <c r="L84" s="196"/>
      <c r="M84" s="197" t="s">
        <v>98</v>
      </c>
    </row>
    <row r="85" spans="1:13" x14ac:dyDescent="0.3">
      <c r="A85" s="192">
        <v>79</v>
      </c>
      <c r="B85" s="193" t="s">
        <v>376</v>
      </c>
      <c r="C85" s="194" t="s">
        <v>127</v>
      </c>
      <c r="D85" s="195" t="s">
        <v>135</v>
      </c>
      <c r="E85" s="195" t="s">
        <v>133</v>
      </c>
      <c r="F85" s="196"/>
      <c r="G85" s="196"/>
      <c r="H85" s="196"/>
      <c r="I85" s="196"/>
      <c r="J85" s="196"/>
      <c r="K85" s="196"/>
      <c r="L85" s="196"/>
      <c r="M85" s="197" t="s">
        <v>98</v>
      </c>
    </row>
    <row r="86" spans="1:13" x14ac:dyDescent="0.3">
      <c r="A86" s="192">
        <v>80</v>
      </c>
      <c r="B86" s="193" t="s">
        <v>377</v>
      </c>
      <c r="C86" s="194" t="s">
        <v>125</v>
      </c>
      <c r="D86" s="195" t="s">
        <v>136</v>
      </c>
      <c r="E86" s="195" t="s">
        <v>133</v>
      </c>
      <c r="F86" s="196"/>
      <c r="G86" s="196"/>
      <c r="H86" s="196"/>
      <c r="I86" s="196"/>
      <c r="J86" s="196"/>
      <c r="K86" s="196"/>
      <c r="L86" s="196"/>
      <c r="M86" s="197" t="s">
        <v>98</v>
      </c>
    </row>
    <row r="87" spans="1:13" x14ac:dyDescent="0.3">
      <c r="A87" s="192">
        <v>81</v>
      </c>
      <c r="B87" s="193" t="s">
        <v>378</v>
      </c>
      <c r="C87" s="194" t="s">
        <v>129</v>
      </c>
      <c r="D87" s="195" t="s">
        <v>135</v>
      </c>
      <c r="E87" s="195" t="s">
        <v>133</v>
      </c>
      <c r="F87" s="196"/>
      <c r="G87" s="196"/>
      <c r="H87" s="196"/>
      <c r="I87" s="196"/>
      <c r="J87" s="196"/>
      <c r="K87" s="196"/>
      <c r="L87" s="196"/>
      <c r="M87" s="197" t="s">
        <v>98</v>
      </c>
    </row>
    <row r="88" spans="1:13" x14ac:dyDescent="0.3">
      <c r="A88" s="192">
        <v>82</v>
      </c>
      <c r="B88" s="193" t="s">
        <v>379</v>
      </c>
      <c r="C88" s="194" t="s">
        <v>129</v>
      </c>
      <c r="D88" s="195" t="s">
        <v>135</v>
      </c>
      <c r="E88" s="195" t="s">
        <v>133</v>
      </c>
      <c r="F88" s="196"/>
      <c r="G88" s="196"/>
      <c r="H88" s="196"/>
      <c r="I88" s="196"/>
      <c r="J88" s="196"/>
      <c r="K88" s="196"/>
      <c r="L88" s="196"/>
      <c r="M88" s="197" t="s">
        <v>98</v>
      </c>
    </row>
    <row r="89" spans="1:13" x14ac:dyDescent="0.3">
      <c r="A89" s="192">
        <v>83</v>
      </c>
      <c r="B89" s="193" t="s">
        <v>380</v>
      </c>
      <c r="C89" s="194" t="s">
        <v>129</v>
      </c>
      <c r="D89" s="195" t="s">
        <v>136</v>
      </c>
      <c r="E89" s="195" t="s">
        <v>133</v>
      </c>
      <c r="F89" s="196"/>
      <c r="G89" s="196"/>
      <c r="H89" s="196"/>
      <c r="I89" s="196"/>
      <c r="J89" s="196"/>
      <c r="K89" s="196"/>
      <c r="L89" s="196"/>
      <c r="M89" s="197" t="s">
        <v>98</v>
      </c>
    </row>
    <row r="90" spans="1:13" x14ac:dyDescent="0.3">
      <c r="A90" s="192">
        <v>84</v>
      </c>
      <c r="B90" s="193" t="s">
        <v>381</v>
      </c>
      <c r="C90" s="194" t="s">
        <v>123</v>
      </c>
      <c r="D90" s="195" t="s">
        <v>136</v>
      </c>
      <c r="E90" s="195" t="s">
        <v>133</v>
      </c>
      <c r="F90" s="196"/>
      <c r="G90" s="196"/>
      <c r="H90" s="196"/>
      <c r="I90" s="196"/>
      <c r="J90" s="196"/>
      <c r="K90" s="196"/>
      <c r="L90" s="196"/>
      <c r="M90" s="197" t="s">
        <v>98</v>
      </c>
    </row>
    <row r="91" spans="1:13" x14ac:dyDescent="0.3">
      <c r="A91" s="192">
        <v>85</v>
      </c>
      <c r="B91" s="193"/>
      <c r="C91" s="194"/>
      <c r="D91" s="195"/>
      <c r="E91" s="195"/>
      <c r="F91" s="196"/>
      <c r="G91" s="196"/>
      <c r="H91" s="196"/>
      <c r="I91" s="196"/>
      <c r="J91" s="196"/>
      <c r="K91" s="196"/>
      <c r="L91" s="196"/>
      <c r="M91" s="197"/>
    </row>
    <row r="92" spans="1:13" x14ac:dyDescent="0.3">
      <c r="A92" s="192">
        <v>86</v>
      </c>
      <c r="B92" s="193" t="s">
        <v>386</v>
      </c>
      <c r="C92" s="194" t="s">
        <v>125</v>
      </c>
      <c r="D92" s="195" t="s">
        <v>135</v>
      </c>
      <c r="E92" s="195" t="s">
        <v>133</v>
      </c>
      <c r="F92" s="196"/>
      <c r="G92" s="196"/>
      <c r="H92" s="196"/>
      <c r="I92" s="196"/>
      <c r="J92" s="196"/>
      <c r="K92" s="196"/>
      <c r="L92" s="196"/>
      <c r="M92" s="197" t="s">
        <v>98</v>
      </c>
    </row>
    <row r="93" spans="1:13" x14ac:dyDescent="0.3">
      <c r="A93" s="192"/>
      <c r="B93" s="193"/>
      <c r="C93" s="194"/>
      <c r="D93" s="195"/>
      <c r="E93" s="195"/>
      <c r="F93" s="196"/>
      <c r="G93" s="196"/>
      <c r="H93" s="196"/>
      <c r="I93" s="196"/>
      <c r="J93" s="196"/>
      <c r="K93" s="196"/>
      <c r="L93" s="196"/>
      <c r="M93" s="197"/>
    </row>
    <row r="94" spans="1:13" x14ac:dyDescent="0.3">
      <c r="A94" s="192"/>
      <c r="B94" s="193"/>
      <c r="C94" s="194"/>
      <c r="D94" s="195"/>
      <c r="E94" s="195"/>
      <c r="F94" s="196"/>
      <c r="G94" s="196"/>
      <c r="H94" s="196"/>
      <c r="I94" s="196"/>
      <c r="J94" s="196"/>
      <c r="K94" s="196"/>
      <c r="L94" s="196"/>
      <c r="M94" s="197"/>
    </row>
    <row r="95" spans="1:13" x14ac:dyDescent="0.3">
      <c r="A95" s="192"/>
      <c r="B95" s="193"/>
      <c r="C95" s="194"/>
      <c r="D95" s="195"/>
      <c r="E95" s="195"/>
      <c r="F95" s="196"/>
      <c r="G95" s="196"/>
      <c r="H95" s="196"/>
      <c r="I95" s="196"/>
      <c r="J95" s="196"/>
      <c r="K95" s="196"/>
      <c r="L95" s="196"/>
      <c r="M95" s="197"/>
    </row>
    <row r="96" spans="1:13" x14ac:dyDescent="0.3">
      <c r="A96" s="192"/>
      <c r="B96" s="193"/>
      <c r="C96" s="194"/>
      <c r="D96" s="195"/>
      <c r="E96" s="195"/>
      <c r="F96" s="196"/>
      <c r="G96" s="196"/>
      <c r="H96" s="196"/>
      <c r="I96" s="196"/>
      <c r="J96" s="196"/>
      <c r="K96" s="196"/>
      <c r="L96" s="196"/>
      <c r="M96" s="197"/>
    </row>
    <row r="97" spans="1:13" x14ac:dyDescent="0.3">
      <c r="A97" s="71" t="s">
        <v>213</v>
      </c>
      <c r="B97" s="27"/>
      <c r="C97" s="27"/>
      <c r="D97" s="21"/>
      <c r="E97" s="21"/>
      <c r="F97" s="21"/>
      <c r="G97" s="21"/>
      <c r="H97" s="21"/>
      <c r="I97" s="21"/>
      <c r="J97" s="21"/>
      <c r="K97" s="21"/>
      <c r="L97" s="21"/>
      <c r="M97" s="22"/>
    </row>
    <row r="98" spans="1:13" x14ac:dyDescent="0.3">
      <c r="C98" s="3"/>
      <c r="D98" s="3"/>
    </row>
    <row r="99" spans="1:13" x14ac:dyDescent="0.3">
      <c r="C99" s="3"/>
      <c r="D99" s="3"/>
    </row>
    <row r="100" spans="1:13" x14ac:dyDescent="0.3">
      <c r="C100" s="3"/>
      <c r="D100" s="3"/>
    </row>
    <row r="101" spans="1:13" x14ac:dyDescent="0.3">
      <c r="C101" s="3"/>
      <c r="D101" s="3"/>
    </row>
    <row r="102" spans="1:13" x14ac:dyDescent="0.3">
      <c r="C102" s="3"/>
      <c r="D102" s="3"/>
    </row>
    <row r="103" spans="1:13" x14ac:dyDescent="0.3">
      <c r="C103" s="3"/>
      <c r="D103" s="3"/>
    </row>
    <row r="104" spans="1:13" x14ac:dyDescent="0.3">
      <c r="C104" s="3"/>
      <c r="D104" s="3"/>
    </row>
    <row r="105" spans="1:13" x14ac:dyDescent="0.3">
      <c r="C105" s="3"/>
      <c r="D105" s="3"/>
    </row>
    <row r="106" spans="1:13" x14ac:dyDescent="0.3">
      <c r="C106" s="3"/>
      <c r="D106" s="3"/>
    </row>
    <row r="107" spans="1:13" x14ac:dyDescent="0.3">
      <c r="C107" s="3"/>
      <c r="D107" s="3"/>
    </row>
    <row r="108" spans="1:13" x14ac:dyDescent="0.3">
      <c r="C108" s="3"/>
      <c r="D108" s="3"/>
    </row>
    <row r="109" spans="1:13" x14ac:dyDescent="0.3">
      <c r="C109" s="3"/>
      <c r="D109" s="3"/>
    </row>
    <row r="110" spans="1:13" x14ac:dyDescent="0.3">
      <c r="C110" s="3"/>
      <c r="D110" s="3"/>
    </row>
    <row r="111" spans="1:13" x14ac:dyDescent="0.3">
      <c r="C111" s="3"/>
      <c r="D111" s="3"/>
    </row>
    <row r="112" spans="1:13" x14ac:dyDescent="0.3">
      <c r="C112" s="3"/>
      <c r="D112" s="3"/>
    </row>
    <row r="113" spans="3:4" x14ac:dyDescent="0.3">
      <c r="C113" s="3"/>
      <c r="D113" s="3"/>
    </row>
    <row r="114" spans="3:4" x14ac:dyDescent="0.3">
      <c r="C114" s="3"/>
      <c r="D114" s="3"/>
    </row>
    <row r="115" spans="3:4" x14ac:dyDescent="0.3">
      <c r="C115" s="3"/>
      <c r="D115" s="3"/>
    </row>
    <row r="116" spans="3:4" x14ac:dyDescent="0.3">
      <c r="C116" s="3"/>
      <c r="D116" s="3"/>
    </row>
    <row r="117" spans="3:4" x14ac:dyDescent="0.3">
      <c r="C117" s="3"/>
      <c r="D117" s="3"/>
    </row>
    <row r="118" spans="3:4" x14ac:dyDescent="0.3">
      <c r="C118" s="3"/>
      <c r="D118" s="3"/>
    </row>
    <row r="119" spans="3:4" x14ac:dyDescent="0.3">
      <c r="C119" s="3"/>
      <c r="D119" s="3"/>
    </row>
    <row r="120" spans="3:4" x14ac:dyDescent="0.3">
      <c r="C120" s="3"/>
      <c r="D120" s="3"/>
    </row>
    <row r="121" spans="3:4" x14ac:dyDescent="0.3">
      <c r="C121" s="3"/>
      <c r="D121" s="3"/>
    </row>
    <row r="122" spans="3:4" x14ac:dyDescent="0.3">
      <c r="C122" s="3"/>
      <c r="D122" s="3"/>
    </row>
    <row r="123" spans="3:4" x14ac:dyDescent="0.3">
      <c r="C123" s="3"/>
      <c r="D123" s="3"/>
    </row>
    <row r="124" spans="3:4" x14ac:dyDescent="0.3">
      <c r="C124" s="3"/>
      <c r="D124" s="3"/>
    </row>
    <row r="125" spans="3:4" x14ac:dyDescent="0.3">
      <c r="C125" s="3"/>
      <c r="D125" s="3"/>
    </row>
    <row r="126" spans="3:4" x14ac:dyDescent="0.3">
      <c r="C126" s="3"/>
      <c r="D126" s="3"/>
    </row>
    <row r="127" spans="3:4" x14ac:dyDescent="0.3">
      <c r="C127" s="3"/>
      <c r="D127" s="3"/>
    </row>
    <row r="128" spans="3:4" x14ac:dyDescent="0.3">
      <c r="C128" s="3"/>
      <c r="D128" s="3"/>
    </row>
    <row r="129" spans="3:4" x14ac:dyDescent="0.3">
      <c r="C129" s="3"/>
      <c r="D129" s="3"/>
    </row>
    <row r="130" spans="3:4" x14ac:dyDescent="0.3">
      <c r="C130" s="3"/>
      <c r="D130" s="3"/>
    </row>
    <row r="131" spans="3:4" x14ac:dyDescent="0.3">
      <c r="C131" s="3"/>
      <c r="D131" s="3"/>
    </row>
    <row r="132" spans="3:4" x14ac:dyDescent="0.3">
      <c r="C132" s="3"/>
      <c r="D132" s="3"/>
    </row>
    <row r="133" spans="3:4" x14ac:dyDescent="0.3">
      <c r="C133" s="3"/>
      <c r="D133" s="3"/>
    </row>
    <row r="134" spans="3:4" x14ac:dyDescent="0.3">
      <c r="C134" s="3"/>
      <c r="D134" s="3"/>
    </row>
    <row r="135" spans="3:4" x14ac:dyDescent="0.3">
      <c r="C135" s="3"/>
      <c r="D135" s="3"/>
    </row>
    <row r="136" spans="3:4" x14ac:dyDescent="0.3">
      <c r="C136" s="3"/>
      <c r="D136" s="3"/>
    </row>
    <row r="137" spans="3:4" x14ac:dyDescent="0.3">
      <c r="C137" s="3"/>
      <c r="D137" s="3"/>
    </row>
    <row r="138" spans="3:4" x14ac:dyDescent="0.3">
      <c r="C138" s="3"/>
      <c r="D138" s="3"/>
    </row>
    <row r="139" spans="3:4" x14ac:dyDescent="0.3">
      <c r="C139" s="3"/>
      <c r="D139" s="3"/>
    </row>
    <row r="140" spans="3:4" x14ac:dyDescent="0.3">
      <c r="C140" s="3"/>
      <c r="D140" s="3"/>
    </row>
    <row r="141" spans="3:4" x14ac:dyDescent="0.3">
      <c r="C141" s="3"/>
      <c r="D141" s="3"/>
    </row>
    <row r="142" spans="3:4" x14ac:dyDescent="0.3">
      <c r="C142" s="3"/>
      <c r="D142" s="3"/>
    </row>
    <row r="143" spans="3:4" x14ac:dyDescent="0.3">
      <c r="C143" s="3"/>
      <c r="D143" s="3"/>
    </row>
    <row r="144" spans="3:4" x14ac:dyDescent="0.3">
      <c r="C144" s="3"/>
      <c r="D144" s="3"/>
    </row>
    <row r="145" spans="3:4" x14ac:dyDescent="0.3">
      <c r="C145" s="3"/>
      <c r="D145" s="3"/>
    </row>
    <row r="146" spans="3:4" x14ac:dyDescent="0.3">
      <c r="C146" s="3"/>
      <c r="D146" s="3"/>
    </row>
    <row r="147" spans="3:4" x14ac:dyDescent="0.3">
      <c r="C147" s="3"/>
      <c r="D147" s="3"/>
    </row>
    <row r="148" spans="3:4" x14ac:dyDescent="0.3">
      <c r="C148" s="3"/>
      <c r="D148" s="3"/>
    </row>
    <row r="149" spans="3:4" x14ac:dyDescent="0.3">
      <c r="C149" s="3"/>
      <c r="D149" s="3"/>
    </row>
    <row r="150" spans="3:4" x14ac:dyDescent="0.3">
      <c r="C150" s="3"/>
      <c r="D150" s="3"/>
    </row>
    <row r="151" spans="3:4" x14ac:dyDescent="0.3">
      <c r="C151" s="3"/>
      <c r="D151" s="3"/>
    </row>
    <row r="152" spans="3:4" x14ac:dyDescent="0.3">
      <c r="C152" s="3"/>
      <c r="D152" s="3"/>
    </row>
    <row r="153" spans="3:4" x14ac:dyDescent="0.3">
      <c r="C153" s="3"/>
      <c r="D153" s="3"/>
    </row>
    <row r="154" spans="3:4" x14ac:dyDescent="0.3">
      <c r="C154" s="3"/>
      <c r="D154" s="3"/>
    </row>
    <row r="155" spans="3:4" x14ac:dyDescent="0.3">
      <c r="C155" s="3"/>
      <c r="D155" s="3"/>
    </row>
    <row r="156" spans="3:4" x14ac:dyDescent="0.3">
      <c r="C156" s="3"/>
      <c r="D156" s="3"/>
    </row>
    <row r="157" spans="3:4" x14ac:dyDescent="0.3">
      <c r="C157" s="3"/>
      <c r="D157" s="3"/>
    </row>
    <row r="158" spans="3:4" x14ac:dyDescent="0.3">
      <c r="C158" s="3"/>
      <c r="D158" s="3"/>
    </row>
    <row r="159" spans="3:4" x14ac:dyDescent="0.3">
      <c r="C159" s="3"/>
      <c r="D159" s="3"/>
    </row>
    <row r="160" spans="3:4" x14ac:dyDescent="0.3">
      <c r="C160" s="3"/>
      <c r="D160" s="3"/>
    </row>
    <row r="161" spans="3:4" x14ac:dyDescent="0.3">
      <c r="C161" s="3"/>
      <c r="D161" s="3"/>
    </row>
    <row r="162" spans="3:4" x14ac:dyDescent="0.3">
      <c r="C162" s="3"/>
      <c r="D162" s="3"/>
    </row>
    <row r="163" spans="3:4" x14ac:dyDescent="0.3">
      <c r="C163" s="3"/>
      <c r="D163" s="3"/>
    </row>
    <row r="164" spans="3:4" x14ac:dyDescent="0.3">
      <c r="C164" s="3"/>
      <c r="D164" s="3"/>
    </row>
    <row r="165" spans="3:4" x14ac:dyDescent="0.3">
      <c r="C165" s="3"/>
      <c r="D165" s="3"/>
    </row>
    <row r="166" spans="3:4" x14ac:dyDescent="0.3">
      <c r="C166" s="3"/>
      <c r="D166" s="3"/>
    </row>
    <row r="167" spans="3:4" x14ac:dyDescent="0.3">
      <c r="C167" s="3"/>
      <c r="D167" s="3"/>
    </row>
    <row r="168" spans="3:4" x14ac:dyDescent="0.3">
      <c r="C168" s="3"/>
      <c r="D168" s="3"/>
    </row>
    <row r="169" spans="3:4" x14ac:dyDescent="0.3">
      <c r="C169" s="3"/>
      <c r="D169" s="3"/>
    </row>
    <row r="170" spans="3:4" x14ac:dyDescent="0.3">
      <c r="C170" s="3"/>
      <c r="D170" s="3"/>
    </row>
    <row r="171" spans="3:4" x14ac:dyDescent="0.3">
      <c r="C171" s="3"/>
      <c r="D171" s="3"/>
    </row>
    <row r="172" spans="3:4" x14ac:dyDescent="0.3">
      <c r="C172" s="3"/>
      <c r="D172" s="3"/>
    </row>
    <row r="173" spans="3:4" x14ac:dyDescent="0.3">
      <c r="C173" s="3"/>
      <c r="D173" s="3"/>
    </row>
    <row r="174" spans="3:4" x14ac:dyDescent="0.3">
      <c r="C174" s="3"/>
      <c r="D174" s="3"/>
    </row>
    <row r="175" spans="3:4" x14ac:dyDescent="0.3">
      <c r="C175" s="3"/>
      <c r="D175" s="3"/>
    </row>
    <row r="176" spans="3:4" x14ac:dyDescent="0.3">
      <c r="C176" s="3"/>
      <c r="D176" s="3"/>
    </row>
    <row r="177" spans="3:4" x14ac:dyDescent="0.3">
      <c r="C177" s="3"/>
      <c r="D177" s="3"/>
    </row>
    <row r="178" spans="3:4" x14ac:dyDescent="0.3">
      <c r="C178" s="3"/>
      <c r="D178" s="3"/>
    </row>
    <row r="179" spans="3:4" x14ac:dyDescent="0.3">
      <c r="C179" s="3"/>
      <c r="D179" s="3"/>
    </row>
    <row r="180" spans="3:4" x14ac:dyDescent="0.3">
      <c r="C180" s="3"/>
      <c r="D180" s="3"/>
    </row>
    <row r="181" spans="3:4" x14ac:dyDescent="0.3">
      <c r="C181" s="3"/>
      <c r="D181" s="3"/>
    </row>
    <row r="182" spans="3:4" x14ac:dyDescent="0.3">
      <c r="C182" s="3"/>
      <c r="D182" s="3"/>
    </row>
    <row r="183" spans="3:4" x14ac:dyDescent="0.3">
      <c r="C183" s="3"/>
      <c r="D183" s="3"/>
    </row>
    <row r="184" spans="3:4" x14ac:dyDescent="0.3">
      <c r="C184" s="3"/>
      <c r="D184" s="3"/>
    </row>
    <row r="185" spans="3:4" x14ac:dyDescent="0.3">
      <c r="C185" s="3"/>
      <c r="D185" s="3"/>
    </row>
    <row r="186" spans="3:4" x14ac:dyDescent="0.3">
      <c r="C186" s="3"/>
      <c r="D186" s="3"/>
    </row>
    <row r="187" spans="3:4" x14ac:dyDescent="0.3">
      <c r="C187" s="3"/>
      <c r="D187" s="3"/>
    </row>
    <row r="188" spans="3:4" x14ac:dyDescent="0.3">
      <c r="C188" s="3"/>
      <c r="D188" s="3"/>
    </row>
    <row r="189" spans="3:4" x14ac:dyDescent="0.3">
      <c r="C189" s="3"/>
      <c r="D189" s="3"/>
    </row>
    <row r="190" spans="3:4" x14ac:dyDescent="0.3">
      <c r="C190" s="3"/>
      <c r="D190" s="3"/>
    </row>
    <row r="191" spans="3:4" x14ac:dyDescent="0.3">
      <c r="C191" s="3"/>
      <c r="D191" s="3"/>
    </row>
    <row r="192" spans="3:4" x14ac:dyDescent="0.3">
      <c r="C192" s="3"/>
      <c r="D192" s="3"/>
    </row>
    <row r="193" spans="3:4" x14ac:dyDescent="0.3">
      <c r="C193" s="3"/>
      <c r="D193" s="3"/>
    </row>
    <row r="194" spans="3:4" x14ac:dyDescent="0.3">
      <c r="C194" s="3"/>
      <c r="D194" s="3"/>
    </row>
    <row r="195" spans="3:4" x14ac:dyDescent="0.3">
      <c r="C195" s="3"/>
      <c r="D195" s="3"/>
    </row>
    <row r="196" spans="3:4" x14ac:dyDescent="0.3">
      <c r="C196" s="3"/>
      <c r="D196" s="3"/>
    </row>
    <row r="197" spans="3:4" x14ac:dyDescent="0.3">
      <c r="C197" s="3"/>
      <c r="D197" s="3"/>
    </row>
    <row r="198" spans="3:4" x14ac:dyDescent="0.3">
      <c r="C198" s="3"/>
      <c r="D198" s="3"/>
    </row>
    <row r="199" spans="3:4" x14ac:dyDescent="0.3">
      <c r="C199" s="3"/>
      <c r="D199" s="3"/>
    </row>
    <row r="200" spans="3:4" x14ac:dyDescent="0.3">
      <c r="C200" s="3"/>
      <c r="D200" s="3"/>
    </row>
    <row r="201" spans="3:4" x14ac:dyDescent="0.3">
      <c r="C201" s="3"/>
      <c r="D201" s="3"/>
    </row>
    <row r="202" spans="3:4" x14ac:dyDescent="0.3">
      <c r="C202" s="3"/>
      <c r="D202" s="3"/>
    </row>
    <row r="203" spans="3:4" x14ac:dyDescent="0.3">
      <c r="C203" s="3"/>
      <c r="D203" s="3"/>
    </row>
    <row r="204" spans="3:4" x14ac:dyDescent="0.3">
      <c r="C204" s="3"/>
      <c r="D204" s="3"/>
    </row>
    <row r="205" spans="3:4" x14ac:dyDescent="0.3">
      <c r="C205" s="3"/>
      <c r="D205" s="3"/>
    </row>
    <row r="206" spans="3:4" x14ac:dyDescent="0.3">
      <c r="C206" s="3"/>
      <c r="D206" s="3"/>
    </row>
    <row r="207" spans="3:4" x14ac:dyDescent="0.3">
      <c r="C207" s="3"/>
      <c r="D207" s="3"/>
    </row>
    <row r="208" spans="3:4" x14ac:dyDescent="0.3">
      <c r="C208" s="3"/>
      <c r="D208" s="3"/>
    </row>
    <row r="209" spans="3:4" x14ac:dyDescent="0.3">
      <c r="C209" s="3"/>
      <c r="D209" s="3"/>
    </row>
    <row r="210" spans="3:4" x14ac:dyDescent="0.3">
      <c r="C210" s="3"/>
      <c r="D210" s="3"/>
    </row>
    <row r="211" spans="3:4" x14ac:dyDescent="0.3">
      <c r="C211" s="3"/>
      <c r="D211" s="3"/>
    </row>
    <row r="212" spans="3:4" x14ac:dyDescent="0.3">
      <c r="C212" s="3"/>
      <c r="D212" s="3"/>
    </row>
    <row r="213" spans="3:4" x14ac:dyDescent="0.3">
      <c r="C213" s="3"/>
      <c r="D213" s="3"/>
    </row>
    <row r="214" spans="3:4" x14ac:dyDescent="0.3">
      <c r="C214" s="3"/>
      <c r="D214" s="3"/>
    </row>
    <row r="215" spans="3:4" x14ac:dyDescent="0.3">
      <c r="C215" s="3"/>
      <c r="D215" s="3"/>
    </row>
    <row r="216" spans="3:4" x14ac:dyDescent="0.3">
      <c r="C216" s="3"/>
      <c r="D216" s="3"/>
    </row>
    <row r="217" spans="3:4" x14ac:dyDescent="0.3">
      <c r="C217" s="3"/>
      <c r="D217" s="3"/>
    </row>
    <row r="218" spans="3:4" x14ac:dyDescent="0.3">
      <c r="C218" s="3"/>
      <c r="D218" s="3"/>
    </row>
    <row r="219" spans="3:4" x14ac:dyDescent="0.3">
      <c r="C219" s="3"/>
      <c r="D219" s="3"/>
    </row>
    <row r="220" spans="3:4" x14ac:dyDescent="0.3">
      <c r="C220" s="3"/>
      <c r="D220" s="3"/>
    </row>
    <row r="221" spans="3:4" x14ac:dyDescent="0.3">
      <c r="C221" s="3"/>
      <c r="D221" s="3"/>
    </row>
    <row r="222" spans="3:4" x14ac:dyDescent="0.3">
      <c r="C222" s="3"/>
      <c r="D222" s="3"/>
    </row>
    <row r="223" spans="3:4" x14ac:dyDescent="0.3">
      <c r="C223" s="3"/>
      <c r="D223" s="3"/>
    </row>
    <row r="224" spans="3:4" x14ac:dyDescent="0.3">
      <c r="C224" s="3"/>
      <c r="D224" s="3"/>
    </row>
    <row r="225" spans="3:4" x14ac:dyDescent="0.3">
      <c r="C225" s="3"/>
      <c r="D225" s="3"/>
    </row>
    <row r="226" spans="3:4" x14ac:dyDescent="0.3">
      <c r="C226" s="3"/>
      <c r="D226" s="3"/>
    </row>
    <row r="227" spans="3:4" x14ac:dyDescent="0.3">
      <c r="C227" s="3"/>
      <c r="D227" s="3"/>
    </row>
    <row r="228" spans="3:4" x14ac:dyDescent="0.3">
      <c r="C228" s="3"/>
      <c r="D228" s="3"/>
    </row>
    <row r="229" spans="3:4" x14ac:dyDescent="0.3">
      <c r="C229" s="3"/>
      <c r="D229" s="3"/>
    </row>
    <row r="230" spans="3:4" x14ac:dyDescent="0.3">
      <c r="C230" s="3"/>
      <c r="D230" s="3"/>
    </row>
    <row r="231" spans="3:4" x14ac:dyDescent="0.3">
      <c r="C231" s="3"/>
      <c r="D231" s="3"/>
    </row>
    <row r="232" spans="3:4" x14ac:dyDescent="0.3">
      <c r="C232" s="3"/>
      <c r="D232" s="3"/>
    </row>
    <row r="233" spans="3:4" x14ac:dyDescent="0.3">
      <c r="C233" s="3"/>
      <c r="D233" s="3"/>
    </row>
    <row r="234" spans="3:4" x14ac:dyDescent="0.3">
      <c r="C234" s="3"/>
      <c r="D234" s="3"/>
    </row>
    <row r="235" spans="3:4" x14ac:dyDescent="0.3">
      <c r="C235" s="3"/>
      <c r="D235" s="3"/>
    </row>
    <row r="236" spans="3:4" x14ac:dyDescent="0.3">
      <c r="C236" s="3"/>
      <c r="D236" s="3"/>
    </row>
    <row r="237" spans="3:4" x14ac:dyDescent="0.3">
      <c r="C237" s="3"/>
      <c r="D237" s="3"/>
    </row>
    <row r="238" spans="3:4" x14ac:dyDescent="0.3">
      <c r="C238" s="3"/>
      <c r="D238" s="3"/>
    </row>
    <row r="239" spans="3:4" x14ac:dyDescent="0.3">
      <c r="C239" s="3"/>
      <c r="D239" s="3"/>
    </row>
    <row r="240" spans="3:4" x14ac:dyDescent="0.3">
      <c r="C240" s="3"/>
      <c r="D240" s="3"/>
    </row>
    <row r="241" spans="3:4" x14ac:dyDescent="0.3">
      <c r="C241" s="3"/>
      <c r="D241" s="3"/>
    </row>
    <row r="242" spans="3:4" x14ac:dyDescent="0.3">
      <c r="C242" s="3"/>
      <c r="D242" s="3"/>
    </row>
    <row r="243" spans="3:4" x14ac:dyDescent="0.3">
      <c r="C243" s="3"/>
      <c r="D243" s="3"/>
    </row>
    <row r="244" spans="3:4" x14ac:dyDescent="0.3">
      <c r="C244" s="3"/>
      <c r="D244" s="3"/>
    </row>
    <row r="245" spans="3:4" x14ac:dyDescent="0.3">
      <c r="C245" s="3"/>
      <c r="D245" s="3"/>
    </row>
    <row r="246" spans="3:4" x14ac:dyDescent="0.3">
      <c r="C246" s="3"/>
      <c r="D246" s="3"/>
    </row>
    <row r="247" spans="3:4" x14ac:dyDescent="0.3">
      <c r="C247" s="3"/>
      <c r="D247" s="3"/>
    </row>
    <row r="248" spans="3:4" x14ac:dyDescent="0.3">
      <c r="C248" s="3"/>
      <c r="D248" s="3"/>
    </row>
    <row r="249" spans="3:4" x14ac:dyDescent="0.3">
      <c r="C249" s="3"/>
      <c r="D249" s="3"/>
    </row>
    <row r="250" spans="3:4" x14ac:dyDescent="0.3">
      <c r="C250" s="3"/>
      <c r="D250" s="3"/>
    </row>
    <row r="251" spans="3:4" x14ac:dyDescent="0.3">
      <c r="C251" s="3"/>
      <c r="D251" s="3"/>
    </row>
    <row r="252" spans="3:4" x14ac:dyDescent="0.3">
      <c r="C252" s="3"/>
      <c r="D252" s="3"/>
    </row>
    <row r="253" spans="3:4" x14ac:dyDescent="0.3">
      <c r="C253" s="3"/>
      <c r="D253" s="3"/>
    </row>
    <row r="254" spans="3:4" x14ac:dyDescent="0.3">
      <c r="C254" s="3"/>
      <c r="D254" s="3"/>
    </row>
    <row r="255" spans="3:4" x14ac:dyDescent="0.3">
      <c r="C255" s="3"/>
      <c r="D255" s="3"/>
    </row>
    <row r="256" spans="3:4" x14ac:dyDescent="0.3">
      <c r="C256" s="3"/>
      <c r="D256" s="3"/>
    </row>
    <row r="257" spans="3:4" x14ac:dyDescent="0.3">
      <c r="C257" s="3"/>
      <c r="D257" s="3"/>
    </row>
    <row r="258" spans="3:4" x14ac:dyDescent="0.3">
      <c r="C258" s="3"/>
      <c r="D258" s="3"/>
    </row>
    <row r="259" spans="3:4" x14ac:dyDescent="0.3">
      <c r="C259" s="3"/>
      <c r="D259" s="3"/>
    </row>
    <row r="260" spans="3:4" x14ac:dyDescent="0.3">
      <c r="C260" s="3"/>
      <c r="D260" s="3"/>
    </row>
    <row r="261" spans="3:4" x14ac:dyDescent="0.3">
      <c r="C261" s="3"/>
      <c r="D261" s="3"/>
    </row>
    <row r="262" spans="3:4" x14ac:dyDescent="0.3">
      <c r="C262" s="3"/>
      <c r="D262" s="3"/>
    </row>
    <row r="263" spans="3:4" x14ac:dyDescent="0.3">
      <c r="C263" s="3"/>
      <c r="D263" s="3"/>
    </row>
    <row r="264" spans="3:4" x14ac:dyDescent="0.3">
      <c r="C264" s="3"/>
      <c r="D264" s="3"/>
    </row>
    <row r="265" spans="3:4" x14ac:dyDescent="0.3">
      <c r="C265" s="3"/>
      <c r="D265" s="3"/>
    </row>
    <row r="266" spans="3:4" x14ac:dyDescent="0.3">
      <c r="C266" s="3"/>
      <c r="D266" s="3"/>
    </row>
    <row r="267" spans="3:4" x14ac:dyDescent="0.3">
      <c r="C267" s="3"/>
      <c r="D267" s="3"/>
    </row>
    <row r="268" spans="3:4" x14ac:dyDescent="0.3">
      <c r="C268" s="3"/>
      <c r="D268" s="3"/>
    </row>
    <row r="269" spans="3:4" x14ac:dyDescent="0.3">
      <c r="C269" s="3"/>
      <c r="D269" s="3"/>
    </row>
    <row r="270" spans="3:4" x14ac:dyDescent="0.3">
      <c r="C270" s="3"/>
      <c r="D270" s="3"/>
    </row>
    <row r="271" spans="3:4" x14ac:dyDescent="0.3">
      <c r="C271" s="3"/>
      <c r="D271" s="3"/>
    </row>
    <row r="272" spans="3:4" x14ac:dyDescent="0.3">
      <c r="C272" s="3"/>
      <c r="D272" s="3"/>
    </row>
    <row r="273" spans="3:4" x14ac:dyDescent="0.3">
      <c r="C273" s="3"/>
      <c r="D273" s="3"/>
    </row>
    <row r="274" spans="3:4" x14ac:dyDescent="0.3">
      <c r="C274" s="3"/>
      <c r="D274" s="3"/>
    </row>
    <row r="275" spans="3:4" x14ac:dyDescent="0.3">
      <c r="C275" s="3"/>
      <c r="D275" s="3"/>
    </row>
    <row r="276" spans="3:4" x14ac:dyDescent="0.3">
      <c r="C276" s="3"/>
      <c r="D276" s="3"/>
    </row>
    <row r="277" spans="3:4" x14ac:dyDescent="0.3">
      <c r="C277" s="3"/>
      <c r="D277" s="3"/>
    </row>
    <row r="278" spans="3:4" x14ac:dyDescent="0.3">
      <c r="C278" s="3"/>
      <c r="D278" s="3"/>
    </row>
    <row r="279" spans="3:4" x14ac:dyDescent="0.3">
      <c r="C279" s="3"/>
      <c r="D279" s="3"/>
    </row>
    <row r="280" spans="3:4" x14ac:dyDescent="0.3">
      <c r="C280" s="3"/>
      <c r="D280" s="3"/>
    </row>
    <row r="281" spans="3:4" x14ac:dyDescent="0.3">
      <c r="C281" s="3"/>
      <c r="D281" s="3"/>
    </row>
    <row r="282" spans="3:4" x14ac:dyDescent="0.3">
      <c r="C282" s="3"/>
      <c r="D282" s="3"/>
    </row>
    <row r="283" spans="3:4" x14ac:dyDescent="0.3">
      <c r="C283" s="3"/>
      <c r="D283" s="3"/>
    </row>
    <row r="284" spans="3:4" x14ac:dyDescent="0.3">
      <c r="C284" s="3"/>
      <c r="D284" s="3"/>
    </row>
    <row r="285" spans="3:4" x14ac:dyDescent="0.3">
      <c r="C285" s="3"/>
      <c r="D285" s="3"/>
    </row>
    <row r="286" spans="3:4" x14ac:dyDescent="0.3">
      <c r="C286" s="3"/>
      <c r="D286" s="3"/>
    </row>
    <row r="287" spans="3:4" x14ac:dyDescent="0.3">
      <c r="C287" s="3"/>
      <c r="D287" s="3"/>
    </row>
    <row r="288" spans="3:4" x14ac:dyDescent="0.3">
      <c r="C288" s="3"/>
      <c r="D288" s="3"/>
    </row>
    <row r="289" spans="3:4" x14ac:dyDescent="0.3">
      <c r="C289" s="3"/>
      <c r="D289" s="3"/>
    </row>
    <row r="290" spans="3:4" x14ac:dyDescent="0.3">
      <c r="C290" s="3"/>
      <c r="D290" s="3"/>
    </row>
    <row r="291" spans="3:4" x14ac:dyDescent="0.3">
      <c r="C291" s="3"/>
      <c r="D291" s="3"/>
    </row>
    <row r="292" spans="3:4" x14ac:dyDescent="0.3">
      <c r="C292" s="3"/>
      <c r="D292" s="3"/>
    </row>
    <row r="293" spans="3:4" x14ac:dyDescent="0.3">
      <c r="C293" s="3"/>
      <c r="D293" s="3"/>
    </row>
    <row r="294" spans="3:4" x14ac:dyDescent="0.3">
      <c r="C294" s="3"/>
      <c r="D294" s="3"/>
    </row>
    <row r="295" spans="3:4" x14ac:dyDescent="0.3">
      <c r="C295" s="3"/>
      <c r="D295" s="3"/>
    </row>
    <row r="296" spans="3:4" x14ac:dyDescent="0.3">
      <c r="C296" s="3"/>
      <c r="D296" s="3"/>
    </row>
    <row r="297" spans="3:4" x14ac:dyDescent="0.3">
      <c r="C297" s="3"/>
      <c r="D297" s="3"/>
    </row>
    <row r="298" spans="3:4" x14ac:dyDescent="0.3">
      <c r="C298" s="3"/>
      <c r="D298" s="3"/>
    </row>
    <row r="299" spans="3:4" x14ac:dyDescent="0.3">
      <c r="C299" s="3"/>
      <c r="D299" s="3"/>
    </row>
    <row r="300" spans="3:4" x14ac:dyDescent="0.3">
      <c r="C300" s="3"/>
      <c r="D300" s="3"/>
    </row>
    <row r="301" spans="3:4" x14ac:dyDescent="0.3">
      <c r="C301" s="3"/>
      <c r="D301" s="3"/>
    </row>
    <row r="302" spans="3:4" x14ac:dyDescent="0.3">
      <c r="C302" s="3"/>
      <c r="D302" s="3"/>
    </row>
    <row r="303" spans="3:4" x14ac:dyDescent="0.3">
      <c r="C303" s="3"/>
      <c r="D303" s="3"/>
    </row>
    <row r="304" spans="3:4" x14ac:dyDescent="0.3">
      <c r="C304" s="3"/>
      <c r="D304" s="3"/>
    </row>
    <row r="305" spans="3:4" x14ac:dyDescent="0.3">
      <c r="C305" s="3"/>
      <c r="D305" s="3"/>
    </row>
    <row r="306" spans="3:4" x14ac:dyDescent="0.3">
      <c r="C306" s="3"/>
      <c r="D306" s="3"/>
    </row>
    <row r="307" spans="3:4" x14ac:dyDescent="0.3">
      <c r="C307" s="3"/>
      <c r="D307" s="3"/>
    </row>
    <row r="308" spans="3:4" x14ac:dyDescent="0.3">
      <c r="C308" s="3"/>
      <c r="D308" s="3"/>
    </row>
    <row r="309" spans="3:4" x14ac:dyDescent="0.3">
      <c r="C309" s="3"/>
      <c r="D309" s="3"/>
    </row>
    <row r="310" spans="3:4" x14ac:dyDescent="0.3">
      <c r="C310" s="3"/>
      <c r="D310" s="3"/>
    </row>
    <row r="311" spans="3:4" x14ac:dyDescent="0.3">
      <c r="C311" s="3"/>
      <c r="D311" s="3"/>
    </row>
    <row r="312" spans="3:4" x14ac:dyDescent="0.3">
      <c r="C312" s="3"/>
      <c r="D312" s="3"/>
    </row>
    <row r="313" spans="3:4" x14ac:dyDescent="0.3">
      <c r="C313" s="3"/>
      <c r="D313" s="3"/>
    </row>
    <row r="314" spans="3:4" x14ac:dyDescent="0.3">
      <c r="C314" s="3"/>
      <c r="D314" s="3"/>
    </row>
    <row r="315" spans="3:4" x14ac:dyDescent="0.3">
      <c r="C315" s="3"/>
      <c r="D315" s="3"/>
    </row>
    <row r="316" spans="3:4" x14ac:dyDescent="0.3">
      <c r="C316" s="3"/>
      <c r="D316" s="3"/>
    </row>
    <row r="317" spans="3:4" x14ac:dyDescent="0.3">
      <c r="C317" s="3"/>
      <c r="D317" s="3"/>
    </row>
    <row r="318" spans="3:4" x14ac:dyDescent="0.3">
      <c r="C318" s="3"/>
      <c r="D318" s="3"/>
    </row>
    <row r="319" spans="3:4" x14ac:dyDescent="0.3">
      <c r="C319" s="3"/>
      <c r="D319" s="3"/>
    </row>
    <row r="320" spans="3:4" x14ac:dyDescent="0.3">
      <c r="C320" s="3"/>
      <c r="D320" s="3"/>
    </row>
    <row r="321" spans="3:4" x14ac:dyDescent="0.3">
      <c r="C321" s="3"/>
      <c r="D321" s="3"/>
    </row>
    <row r="322" spans="3:4" x14ac:dyDescent="0.3">
      <c r="C322" s="3"/>
      <c r="D322" s="3"/>
    </row>
    <row r="323" spans="3:4" x14ac:dyDescent="0.3">
      <c r="C323" s="3"/>
      <c r="D323" s="3"/>
    </row>
    <row r="324" spans="3:4" x14ac:dyDescent="0.3">
      <c r="C324" s="3"/>
      <c r="D324" s="3"/>
    </row>
    <row r="325" spans="3:4" x14ac:dyDescent="0.3">
      <c r="C325" s="3"/>
      <c r="D325" s="3"/>
    </row>
    <row r="326" spans="3:4" x14ac:dyDescent="0.3">
      <c r="C326" s="3"/>
      <c r="D326" s="3"/>
    </row>
    <row r="327" spans="3:4" x14ac:dyDescent="0.3">
      <c r="C327" s="3"/>
      <c r="D327" s="3"/>
    </row>
    <row r="328" spans="3:4" x14ac:dyDescent="0.3">
      <c r="C328" s="3"/>
      <c r="D328" s="3"/>
    </row>
    <row r="329" spans="3:4" x14ac:dyDescent="0.3">
      <c r="C329" s="3"/>
      <c r="D329" s="3"/>
    </row>
    <row r="330" spans="3:4" x14ac:dyDescent="0.3">
      <c r="C330" s="3"/>
      <c r="D330" s="3"/>
    </row>
    <row r="331" spans="3:4" x14ac:dyDescent="0.3">
      <c r="C331" s="3"/>
      <c r="D331" s="3"/>
    </row>
    <row r="332" spans="3:4" x14ac:dyDescent="0.3">
      <c r="C332" s="3"/>
      <c r="D332" s="3"/>
    </row>
    <row r="333" spans="3:4" x14ac:dyDescent="0.3">
      <c r="C333" s="3"/>
      <c r="D333" s="3"/>
    </row>
    <row r="334" spans="3:4" x14ac:dyDescent="0.3">
      <c r="C334" s="3"/>
      <c r="D334" s="3"/>
    </row>
    <row r="335" spans="3:4" x14ac:dyDescent="0.3">
      <c r="C335" s="3"/>
      <c r="D335" s="3"/>
    </row>
    <row r="336" spans="3:4" x14ac:dyDescent="0.3">
      <c r="C336" s="3"/>
      <c r="D336" s="3"/>
    </row>
    <row r="337" spans="3:4" x14ac:dyDescent="0.3">
      <c r="C337" s="3"/>
      <c r="D337" s="3"/>
    </row>
    <row r="338" spans="3:4" x14ac:dyDescent="0.3">
      <c r="C338" s="3"/>
      <c r="D338" s="3"/>
    </row>
    <row r="339" spans="3:4" x14ac:dyDescent="0.3">
      <c r="C339" s="3"/>
      <c r="D339" s="3"/>
    </row>
    <row r="340" spans="3:4" x14ac:dyDescent="0.3">
      <c r="C340" s="3"/>
      <c r="D340" s="3"/>
    </row>
    <row r="341" spans="3:4" x14ac:dyDescent="0.3">
      <c r="C341" s="3"/>
      <c r="D341" s="3"/>
    </row>
    <row r="342" spans="3:4" x14ac:dyDescent="0.3">
      <c r="C342" s="3"/>
      <c r="D342" s="3"/>
    </row>
    <row r="343" spans="3:4" x14ac:dyDescent="0.3">
      <c r="C343" s="3"/>
      <c r="D343" s="3"/>
    </row>
    <row r="344" spans="3:4" x14ac:dyDescent="0.3">
      <c r="C344" s="3"/>
      <c r="D344" s="3"/>
    </row>
    <row r="345" spans="3:4" x14ac:dyDescent="0.3">
      <c r="C345" s="3"/>
      <c r="D345" s="3"/>
    </row>
    <row r="346" spans="3:4" x14ac:dyDescent="0.3">
      <c r="C346" s="3"/>
      <c r="D346" s="3"/>
    </row>
    <row r="347" spans="3:4" x14ac:dyDescent="0.3">
      <c r="C347" s="3"/>
      <c r="D347" s="3"/>
    </row>
    <row r="348" spans="3:4" x14ac:dyDescent="0.3">
      <c r="C348" s="3"/>
      <c r="D348" s="3"/>
    </row>
    <row r="349" spans="3:4" x14ac:dyDescent="0.3">
      <c r="C349" s="3"/>
      <c r="D349" s="3"/>
    </row>
    <row r="350" spans="3:4" x14ac:dyDescent="0.3">
      <c r="C350" s="3"/>
      <c r="D350" s="3"/>
    </row>
    <row r="351" spans="3:4" x14ac:dyDescent="0.3">
      <c r="C351" s="3"/>
      <c r="D351" s="3"/>
    </row>
    <row r="352" spans="3:4" x14ac:dyDescent="0.3">
      <c r="C352" s="3"/>
      <c r="D352" s="3"/>
    </row>
    <row r="353" spans="3:4" x14ac:dyDescent="0.3">
      <c r="C353" s="3"/>
      <c r="D353" s="3"/>
    </row>
    <row r="354" spans="3:4" x14ac:dyDescent="0.3">
      <c r="C354" s="3"/>
      <c r="D354" s="3"/>
    </row>
    <row r="355" spans="3:4" x14ac:dyDescent="0.3">
      <c r="C355" s="3"/>
      <c r="D355" s="3"/>
    </row>
    <row r="356" spans="3:4" x14ac:dyDescent="0.3">
      <c r="C356" s="3"/>
      <c r="D356" s="3"/>
    </row>
    <row r="357" spans="3:4" x14ac:dyDescent="0.3">
      <c r="C357" s="3"/>
      <c r="D357" s="3"/>
    </row>
    <row r="358" spans="3:4" x14ac:dyDescent="0.3">
      <c r="C358" s="3"/>
      <c r="D358" s="3"/>
    </row>
    <row r="359" spans="3:4" x14ac:dyDescent="0.3">
      <c r="C359" s="3"/>
      <c r="D359" s="3"/>
    </row>
    <row r="360" spans="3:4" x14ac:dyDescent="0.3">
      <c r="C360" s="3"/>
      <c r="D360" s="3"/>
    </row>
    <row r="361" spans="3:4" x14ac:dyDescent="0.3">
      <c r="C361" s="3"/>
      <c r="D361" s="3"/>
    </row>
    <row r="362" spans="3:4" x14ac:dyDescent="0.3">
      <c r="C362" s="3"/>
      <c r="D362" s="3"/>
    </row>
    <row r="363" spans="3:4" x14ac:dyDescent="0.3">
      <c r="C363" s="3"/>
      <c r="D363" s="3"/>
    </row>
    <row r="364" spans="3:4" x14ac:dyDescent="0.3">
      <c r="C364" s="3"/>
      <c r="D364" s="3"/>
    </row>
    <row r="365" spans="3:4" x14ac:dyDescent="0.3">
      <c r="C365" s="3"/>
      <c r="D365" s="3"/>
    </row>
    <row r="366" spans="3:4" x14ac:dyDescent="0.3">
      <c r="C366" s="3"/>
      <c r="D366" s="3"/>
    </row>
    <row r="367" spans="3:4" x14ac:dyDescent="0.3">
      <c r="C367" s="3"/>
      <c r="D367" s="3"/>
    </row>
    <row r="368" spans="3:4" x14ac:dyDescent="0.3">
      <c r="C368" s="3"/>
      <c r="D368" s="3"/>
    </row>
    <row r="369" spans="3:4" x14ac:dyDescent="0.3">
      <c r="C369" s="3"/>
      <c r="D369" s="3"/>
    </row>
    <row r="370" spans="3:4" x14ac:dyDescent="0.3">
      <c r="C370" s="3"/>
      <c r="D370" s="3"/>
    </row>
    <row r="371" spans="3:4" x14ac:dyDescent="0.3">
      <c r="C371" s="3"/>
      <c r="D371" s="3"/>
    </row>
    <row r="372" spans="3:4" x14ac:dyDescent="0.3">
      <c r="C372" s="3"/>
      <c r="D372" s="3"/>
    </row>
    <row r="373" spans="3:4" x14ac:dyDescent="0.3">
      <c r="C373" s="3"/>
      <c r="D373" s="3"/>
    </row>
    <row r="374" spans="3:4" x14ac:dyDescent="0.3">
      <c r="C374" s="3"/>
      <c r="D374" s="3"/>
    </row>
    <row r="375" spans="3:4" x14ac:dyDescent="0.3">
      <c r="C375" s="3"/>
      <c r="D375" s="3"/>
    </row>
    <row r="376" spans="3:4" x14ac:dyDescent="0.3">
      <c r="C376" s="3"/>
      <c r="D376" s="3"/>
    </row>
    <row r="377" spans="3:4" x14ac:dyDescent="0.3">
      <c r="C377" s="3"/>
      <c r="D377" s="3"/>
    </row>
    <row r="378" spans="3:4" x14ac:dyDescent="0.3">
      <c r="C378" s="3"/>
      <c r="D378" s="3"/>
    </row>
    <row r="379" spans="3:4" x14ac:dyDescent="0.3">
      <c r="C379" s="3"/>
      <c r="D379" s="3"/>
    </row>
    <row r="380" spans="3:4" x14ac:dyDescent="0.3">
      <c r="C380" s="3"/>
      <c r="D380" s="3"/>
    </row>
    <row r="381" spans="3:4" x14ac:dyDescent="0.3">
      <c r="C381" s="3"/>
      <c r="D381" s="3"/>
    </row>
    <row r="382" spans="3:4" x14ac:dyDescent="0.3">
      <c r="C382" s="3"/>
      <c r="D382" s="3"/>
    </row>
    <row r="383" spans="3:4" x14ac:dyDescent="0.3">
      <c r="C383" s="3"/>
      <c r="D383" s="3"/>
    </row>
    <row r="384" spans="3:4" x14ac:dyDescent="0.3">
      <c r="C384" s="3"/>
      <c r="D384" s="3"/>
    </row>
    <row r="385" spans="3:4" x14ac:dyDescent="0.3">
      <c r="C385" s="3"/>
      <c r="D385" s="3"/>
    </row>
    <row r="386" spans="3:4" x14ac:dyDescent="0.3">
      <c r="C386" s="3"/>
      <c r="D386" s="3"/>
    </row>
    <row r="387" spans="3:4" x14ac:dyDescent="0.3">
      <c r="C387" s="3"/>
      <c r="D387" s="3"/>
    </row>
    <row r="388" spans="3:4" x14ac:dyDescent="0.3">
      <c r="C388" s="3"/>
      <c r="D388" s="3"/>
    </row>
    <row r="389" spans="3:4" x14ac:dyDescent="0.3">
      <c r="C389" s="3"/>
      <c r="D389" s="3"/>
    </row>
    <row r="390" spans="3:4" x14ac:dyDescent="0.3">
      <c r="C390" s="3"/>
      <c r="D390" s="3"/>
    </row>
    <row r="391" spans="3:4" x14ac:dyDescent="0.3">
      <c r="C391" s="3"/>
      <c r="D391" s="3"/>
    </row>
    <row r="392" spans="3:4" x14ac:dyDescent="0.3">
      <c r="C392" s="3"/>
      <c r="D392" s="3"/>
    </row>
    <row r="393" spans="3:4" x14ac:dyDescent="0.3">
      <c r="C393" s="3"/>
      <c r="D393" s="3"/>
    </row>
    <row r="394" spans="3:4" x14ac:dyDescent="0.3">
      <c r="C394" s="3"/>
      <c r="D394" s="3"/>
    </row>
    <row r="395" spans="3:4" x14ac:dyDescent="0.3">
      <c r="C395" s="3"/>
      <c r="D395" s="3"/>
    </row>
    <row r="396" spans="3:4" x14ac:dyDescent="0.3">
      <c r="C396" s="3"/>
      <c r="D396" s="3"/>
    </row>
    <row r="397" spans="3:4" x14ac:dyDescent="0.3">
      <c r="C397" s="3"/>
      <c r="D397" s="3"/>
    </row>
    <row r="398" spans="3:4" x14ac:dyDescent="0.3">
      <c r="C398" s="3"/>
      <c r="D398" s="3"/>
    </row>
    <row r="399" spans="3:4" x14ac:dyDescent="0.3">
      <c r="C399" s="3"/>
      <c r="D399" s="3"/>
    </row>
    <row r="400" spans="3:4" x14ac:dyDescent="0.3">
      <c r="C400" s="3"/>
      <c r="D400" s="3"/>
    </row>
    <row r="401" spans="3:4" x14ac:dyDescent="0.3">
      <c r="C401" s="3"/>
      <c r="D401" s="3"/>
    </row>
    <row r="402" spans="3:4" x14ac:dyDescent="0.3">
      <c r="C402" s="3"/>
      <c r="D402" s="3"/>
    </row>
    <row r="403" spans="3:4" x14ac:dyDescent="0.3">
      <c r="C403" s="3"/>
      <c r="D403" s="3"/>
    </row>
    <row r="404" spans="3:4" x14ac:dyDescent="0.3">
      <c r="C404" s="3"/>
      <c r="D404" s="3"/>
    </row>
    <row r="405" spans="3:4" x14ac:dyDescent="0.3">
      <c r="C405" s="3"/>
      <c r="D405" s="3"/>
    </row>
    <row r="406" spans="3:4" x14ac:dyDescent="0.3">
      <c r="C406" s="3"/>
      <c r="D406" s="3"/>
    </row>
    <row r="407" spans="3:4" x14ac:dyDescent="0.3">
      <c r="C407" s="3"/>
      <c r="D407" s="3"/>
    </row>
    <row r="408" spans="3:4" x14ac:dyDescent="0.3">
      <c r="C408" s="3"/>
      <c r="D408" s="3"/>
    </row>
    <row r="409" spans="3:4" x14ac:dyDescent="0.3">
      <c r="C409" s="3"/>
      <c r="D409" s="3"/>
    </row>
    <row r="410" spans="3:4" x14ac:dyDescent="0.3">
      <c r="C410" s="3"/>
      <c r="D410" s="3"/>
    </row>
    <row r="411" spans="3:4" x14ac:dyDescent="0.3">
      <c r="C411" s="3"/>
      <c r="D411" s="3"/>
    </row>
    <row r="412" spans="3:4" x14ac:dyDescent="0.3">
      <c r="C412" s="3"/>
      <c r="D412" s="3"/>
    </row>
    <row r="413" spans="3:4" x14ac:dyDescent="0.3">
      <c r="C413" s="3"/>
      <c r="D413" s="3"/>
    </row>
    <row r="414" spans="3:4" x14ac:dyDescent="0.3">
      <c r="C414" s="3"/>
      <c r="D414" s="3"/>
    </row>
    <row r="415" spans="3:4" x14ac:dyDescent="0.3">
      <c r="C415" s="3"/>
      <c r="D415" s="3"/>
    </row>
    <row r="416" spans="3:4" x14ac:dyDescent="0.3">
      <c r="C416" s="3"/>
      <c r="D416" s="3"/>
    </row>
    <row r="417" spans="3:4" x14ac:dyDescent="0.3">
      <c r="C417" s="3"/>
      <c r="D417" s="3"/>
    </row>
    <row r="418" spans="3:4" x14ac:dyDescent="0.3">
      <c r="C418" s="3"/>
      <c r="D418" s="3"/>
    </row>
    <row r="419" spans="3:4" x14ac:dyDescent="0.3">
      <c r="C419" s="3"/>
      <c r="D419" s="3"/>
    </row>
    <row r="420" spans="3:4" x14ac:dyDescent="0.3">
      <c r="C420" s="3"/>
      <c r="D420" s="3"/>
    </row>
    <row r="421" spans="3:4" x14ac:dyDescent="0.3">
      <c r="C421" s="3"/>
      <c r="D421" s="3"/>
    </row>
    <row r="422" spans="3:4" x14ac:dyDescent="0.3">
      <c r="C422" s="3"/>
      <c r="D422" s="3"/>
    </row>
    <row r="423" spans="3:4" x14ac:dyDescent="0.3">
      <c r="C423" s="3"/>
      <c r="D423" s="3"/>
    </row>
    <row r="424" spans="3:4" x14ac:dyDescent="0.3">
      <c r="C424" s="3"/>
      <c r="D424" s="3"/>
    </row>
    <row r="425" spans="3:4" x14ac:dyDescent="0.3">
      <c r="C425" s="3"/>
      <c r="D425" s="3"/>
    </row>
    <row r="426" spans="3:4" x14ac:dyDescent="0.3">
      <c r="C426" s="3"/>
      <c r="D426" s="3"/>
    </row>
    <row r="427" spans="3:4" x14ac:dyDescent="0.3">
      <c r="C427" s="3"/>
      <c r="D427" s="3"/>
    </row>
    <row r="428" spans="3:4" x14ac:dyDescent="0.3">
      <c r="C428" s="3"/>
      <c r="D428" s="3"/>
    </row>
    <row r="429" spans="3:4" x14ac:dyDescent="0.3">
      <c r="C429" s="3"/>
      <c r="D429" s="3"/>
    </row>
    <row r="430" spans="3:4" x14ac:dyDescent="0.3">
      <c r="C430" s="3"/>
      <c r="D430" s="3"/>
    </row>
    <row r="431" spans="3:4" x14ac:dyDescent="0.3">
      <c r="C431" s="3"/>
      <c r="D431" s="3"/>
    </row>
    <row r="432" spans="3:4" x14ac:dyDescent="0.3">
      <c r="C432" s="3"/>
      <c r="D432" s="3"/>
    </row>
    <row r="433" spans="3:4" x14ac:dyDescent="0.3">
      <c r="C433" s="3"/>
      <c r="D433" s="3"/>
    </row>
    <row r="434" spans="3:4" x14ac:dyDescent="0.3">
      <c r="C434" s="3"/>
      <c r="D434" s="3"/>
    </row>
    <row r="435" spans="3:4" x14ac:dyDescent="0.3">
      <c r="C435" s="3"/>
      <c r="D435" s="3"/>
    </row>
    <row r="436" spans="3:4" x14ac:dyDescent="0.3">
      <c r="C436" s="3"/>
      <c r="D436" s="3"/>
    </row>
    <row r="437" spans="3:4" x14ac:dyDescent="0.3">
      <c r="C437" s="3"/>
      <c r="D437" s="3"/>
    </row>
    <row r="438" spans="3:4" x14ac:dyDescent="0.3">
      <c r="C438" s="3"/>
      <c r="D438" s="3"/>
    </row>
    <row r="439" spans="3:4" x14ac:dyDescent="0.3">
      <c r="C439" s="3"/>
      <c r="D439" s="3"/>
    </row>
    <row r="440" spans="3:4" x14ac:dyDescent="0.3">
      <c r="C440" s="3"/>
      <c r="D440" s="3"/>
    </row>
    <row r="441" spans="3:4" x14ac:dyDescent="0.3">
      <c r="C441" s="3"/>
      <c r="D441" s="3"/>
    </row>
    <row r="442" spans="3:4" x14ac:dyDescent="0.3">
      <c r="C442" s="3"/>
      <c r="D442" s="3"/>
    </row>
    <row r="443" spans="3:4" x14ac:dyDescent="0.3">
      <c r="C443" s="3"/>
      <c r="D443" s="3"/>
    </row>
    <row r="444" spans="3:4" x14ac:dyDescent="0.3">
      <c r="C444" s="3"/>
      <c r="D444" s="3"/>
    </row>
    <row r="445" spans="3:4" x14ac:dyDescent="0.3">
      <c r="C445" s="3"/>
      <c r="D445" s="3"/>
    </row>
    <row r="446" spans="3:4" x14ac:dyDescent="0.3">
      <c r="C446" s="3"/>
      <c r="D446" s="3"/>
    </row>
    <row r="447" spans="3:4" x14ac:dyDescent="0.3">
      <c r="C447" s="3"/>
      <c r="D447" s="3"/>
    </row>
    <row r="448" spans="3:4" x14ac:dyDescent="0.3">
      <c r="C448" s="3"/>
      <c r="D448" s="3"/>
    </row>
    <row r="449" spans="3:4" x14ac:dyDescent="0.3">
      <c r="C449" s="3"/>
      <c r="D449" s="3"/>
    </row>
    <row r="450" spans="3:4" x14ac:dyDescent="0.3">
      <c r="C450" s="3"/>
      <c r="D450" s="3"/>
    </row>
    <row r="451" spans="3:4" x14ac:dyDescent="0.3">
      <c r="C451" s="3"/>
      <c r="D451" s="3"/>
    </row>
    <row r="452" spans="3:4" x14ac:dyDescent="0.3">
      <c r="C452" s="3"/>
      <c r="D452" s="3"/>
    </row>
    <row r="453" spans="3:4" x14ac:dyDescent="0.3">
      <c r="C453" s="3"/>
      <c r="D453" s="3"/>
    </row>
    <row r="454" spans="3:4" x14ac:dyDescent="0.3">
      <c r="C454" s="3"/>
      <c r="D454" s="3"/>
    </row>
    <row r="455" spans="3:4" x14ac:dyDescent="0.3">
      <c r="C455" s="3"/>
      <c r="D455" s="3"/>
    </row>
    <row r="456" spans="3:4" x14ac:dyDescent="0.3">
      <c r="C456" s="3"/>
      <c r="D456" s="3"/>
    </row>
    <row r="457" spans="3:4" x14ac:dyDescent="0.3">
      <c r="C457" s="3"/>
      <c r="D457" s="3"/>
    </row>
    <row r="458" spans="3:4" x14ac:dyDescent="0.3">
      <c r="C458" s="3"/>
      <c r="D458" s="3"/>
    </row>
    <row r="459" spans="3:4" x14ac:dyDescent="0.3">
      <c r="C459" s="3"/>
      <c r="D459" s="3"/>
    </row>
    <row r="460" spans="3:4" x14ac:dyDescent="0.3">
      <c r="C460" s="3"/>
      <c r="D460" s="3"/>
    </row>
    <row r="461" spans="3:4" x14ac:dyDescent="0.3">
      <c r="C461" s="3"/>
      <c r="D461" s="3"/>
    </row>
    <row r="462" spans="3:4" x14ac:dyDescent="0.3">
      <c r="C462" s="3"/>
      <c r="D462" s="3"/>
    </row>
    <row r="463" spans="3:4" x14ac:dyDescent="0.3">
      <c r="C463" s="3"/>
      <c r="D463" s="3"/>
    </row>
    <row r="464" spans="3:4" x14ac:dyDescent="0.3">
      <c r="C464" s="3"/>
      <c r="D464" s="3"/>
    </row>
    <row r="465" spans="3:4" x14ac:dyDescent="0.3">
      <c r="C465" s="3"/>
      <c r="D465" s="3"/>
    </row>
    <row r="466" spans="3:4" x14ac:dyDescent="0.3">
      <c r="C466" s="3"/>
      <c r="D466" s="3"/>
    </row>
    <row r="467" spans="3:4" x14ac:dyDescent="0.3">
      <c r="C467" s="3"/>
      <c r="D467" s="3"/>
    </row>
    <row r="468" spans="3:4" x14ac:dyDescent="0.3">
      <c r="C468" s="3"/>
      <c r="D468" s="3"/>
    </row>
    <row r="469" spans="3:4" x14ac:dyDescent="0.3">
      <c r="C469" s="3"/>
      <c r="D469" s="3"/>
    </row>
    <row r="470" spans="3:4" x14ac:dyDescent="0.3">
      <c r="C470" s="3"/>
      <c r="D470" s="3"/>
    </row>
    <row r="471" spans="3:4" x14ac:dyDescent="0.3">
      <c r="C471" s="3"/>
      <c r="D471" s="3"/>
    </row>
    <row r="472" spans="3:4" x14ac:dyDescent="0.3">
      <c r="C472" s="3"/>
      <c r="D472" s="3"/>
    </row>
    <row r="473" spans="3:4" x14ac:dyDescent="0.3">
      <c r="C473" s="3"/>
      <c r="D473" s="3"/>
    </row>
    <row r="474" spans="3:4" x14ac:dyDescent="0.3">
      <c r="C474" s="3"/>
      <c r="D474" s="3"/>
    </row>
    <row r="475" spans="3:4" x14ac:dyDescent="0.3">
      <c r="C475" s="3"/>
      <c r="D475" s="3"/>
    </row>
    <row r="476" spans="3:4" x14ac:dyDescent="0.3">
      <c r="C476" s="3"/>
      <c r="D476" s="3"/>
    </row>
    <row r="477" spans="3:4" x14ac:dyDescent="0.3">
      <c r="C477" s="3"/>
      <c r="D477" s="3"/>
    </row>
    <row r="478" spans="3:4" x14ac:dyDescent="0.3">
      <c r="C478" s="3"/>
      <c r="D478" s="3"/>
    </row>
    <row r="479" spans="3:4" x14ac:dyDescent="0.3">
      <c r="C479" s="3"/>
      <c r="D479" s="3"/>
    </row>
    <row r="480" spans="3:4" x14ac:dyDescent="0.3">
      <c r="C480" s="3"/>
      <c r="D480" s="3"/>
    </row>
    <row r="481" spans="3:4" x14ac:dyDescent="0.3">
      <c r="C481" s="3"/>
      <c r="D481" s="3"/>
    </row>
    <row r="482" spans="3:4" x14ac:dyDescent="0.3">
      <c r="C482" s="3"/>
      <c r="D482" s="3"/>
    </row>
    <row r="483" spans="3:4" x14ac:dyDescent="0.3">
      <c r="C483" s="3"/>
      <c r="D483" s="3"/>
    </row>
    <row r="484" spans="3:4" x14ac:dyDescent="0.3">
      <c r="C484" s="3"/>
      <c r="D484" s="3"/>
    </row>
    <row r="485" spans="3:4" x14ac:dyDescent="0.3">
      <c r="C485" s="3"/>
      <c r="D485" s="3"/>
    </row>
    <row r="486" spans="3:4" x14ac:dyDescent="0.3">
      <c r="C486" s="3"/>
      <c r="D486" s="3"/>
    </row>
    <row r="487" spans="3:4" x14ac:dyDescent="0.3">
      <c r="C487" s="3"/>
      <c r="D487" s="3"/>
    </row>
    <row r="488" spans="3:4" x14ac:dyDescent="0.3">
      <c r="C488" s="3"/>
      <c r="D488" s="3"/>
    </row>
    <row r="489" spans="3:4" x14ac:dyDescent="0.3">
      <c r="C489" s="3"/>
      <c r="D489" s="3"/>
    </row>
    <row r="490" spans="3:4" x14ac:dyDescent="0.3">
      <c r="C490" s="3"/>
      <c r="D490" s="3"/>
    </row>
    <row r="491" spans="3:4" x14ac:dyDescent="0.3">
      <c r="C491" s="3"/>
      <c r="D491" s="3"/>
    </row>
    <row r="492" spans="3:4" x14ac:dyDescent="0.3">
      <c r="C492" s="3"/>
      <c r="D492" s="3"/>
    </row>
    <row r="493" spans="3:4" x14ac:dyDescent="0.3">
      <c r="C493" s="3"/>
      <c r="D493" s="3"/>
    </row>
    <row r="494" spans="3:4" x14ac:dyDescent="0.3">
      <c r="C494" s="3"/>
      <c r="D494" s="3"/>
    </row>
    <row r="495" spans="3:4" x14ac:dyDescent="0.3">
      <c r="C495" s="3"/>
      <c r="D495" s="3"/>
    </row>
    <row r="496" spans="3:4" x14ac:dyDescent="0.3">
      <c r="C496" s="3"/>
      <c r="D496" s="3"/>
    </row>
    <row r="497" spans="3:4" x14ac:dyDescent="0.3">
      <c r="C497" s="3"/>
      <c r="D497" s="3"/>
    </row>
    <row r="498" spans="3:4" x14ac:dyDescent="0.3">
      <c r="C498" s="3"/>
      <c r="D498" s="3"/>
    </row>
    <row r="499" spans="3:4" x14ac:dyDescent="0.3">
      <c r="C499" s="3"/>
      <c r="D499" s="3"/>
    </row>
    <row r="500" spans="3:4" x14ac:dyDescent="0.3">
      <c r="C500" s="3"/>
      <c r="D500" s="3"/>
    </row>
    <row r="501" spans="3:4" x14ac:dyDescent="0.3">
      <c r="C501" s="3"/>
      <c r="D501" s="3"/>
    </row>
    <row r="502" spans="3:4" x14ac:dyDescent="0.3">
      <c r="C502" s="3"/>
      <c r="D502" s="3"/>
    </row>
    <row r="503" spans="3:4" x14ac:dyDescent="0.3">
      <c r="C503" s="3"/>
      <c r="D503" s="3"/>
    </row>
    <row r="504" spans="3:4" x14ac:dyDescent="0.3">
      <c r="C504" s="3"/>
      <c r="D504" s="3"/>
    </row>
    <row r="505" spans="3:4" x14ac:dyDescent="0.3">
      <c r="C505" s="3"/>
      <c r="D505" s="3"/>
    </row>
    <row r="506" spans="3:4" x14ac:dyDescent="0.3">
      <c r="C506" s="3"/>
      <c r="D506" s="3"/>
    </row>
    <row r="507" spans="3:4" x14ac:dyDescent="0.3">
      <c r="C507" s="3"/>
      <c r="D507" s="3"/>
    </row>
    <row r="508" spans="3:4" x14ac:dyDescent="0.3">
      <c r="C508" s="3"/>
      <c r="D508" s="3"/>
    </row>
    <row r="509" spans="3:4" x14ac:dyDescent="0.3">
      <c r="C509" s="3"/>
      <c r="D509" s="3"/>
    </row>
    <row r="510" spans="3:4" x14ac:dyDescent="0.3">
      <c r="C510" s="3"/>
      <c r="D510" s="3"/>
    </row>
    <row r="511" spans="3:4" x14ac:dyDescent="0.3">
      <c r="C511" s="3"/>
      <c r="D511" s="3"/>
    </row>
    <row r="512" spans="3:4" x14ac:dyDescent="0.3">
      <c r="C512" s="3"/>
      <c r="D512" s="3"/>
    </row>
    <row r="513" spans="3:4" x14ac:dyDescent="0.3">
      <c r="C513" s="3"/>
      <c r="D513" s="3"/>
    </row>
    <row r="514" spans="3:4" x14ac:dyDescent="0.3">
      <c r="C514" s="3"/>
      <c r="D514" s="3"/>
    </row>
    <row r="515" spans="3:4" x14ac:dyDescent="0.3">
      <c r="C515" s="3"/>
      <c r="D515" s="3"/>
    </row>
    <row r="516" spans="3:4" x14ac:dyDescent="0.3">
      <c r="C516" s="3"/>
      <c r="D516" s="3"/>
    </row>
    <row r="517" spans="3:4" x14ac:dyDescent="0.3">
      <c r="C517" s="3"/>
      <c r="D517" s="3"/>
    </row>
    <row r="518" spans="3:4" x14ac:dyDescent="0.3">
      <c r="C518" s="3"/>
      <c r="D518" s="3"/>
    </row>
    <row r="519" spans="3:4" x14ac:dyDescent="0.3">
      <c r="C519" s="3"/>
      <c r="D519" s="3"/>
    </row>
    <row r="520" spans="3:4" x14ac:dyDescent="0.3">
      <c r="C520" s="3"/>
      <c r="D520" s="3"/>
    </row>
    <row r="521" spans="3:4" x14ac:dyDescent="0.3">
      <c r="C521" s="3"/>
      <c r="D521" s="3"/>
    </row>
    <row r="522" spans="3:4" x14ac:dyDescent="0.3">
      <c r="C522" s="3"/>
      <c r="D522" s="3"/>
    </row>
    <row r="523" spans="3:4" x14ac:dyDescent="0.3">
      <c r="C523" s="3"/>
      <c r="D523" s="3"/>
    </row>
    <row r="524" spans="3:4" x14ac:dyDescent="0.3">
      <c r="C524" s="3"/>
      <c r="D524" s="3"/>
    </row>
    <row r="525" spans="3:4" x14ac:dyDescent="0.3">
      <c r="C525" s="3"/>
      <c r="D525" s="3"/>
    </row>
    <row r="526" spans="3:4" x14ac:dyDescent="0.3">
      <c r="C526" s="3"/>
      <c r="D526" s="3"/>
    </row>
    <row r="527" spans="3:4" x14ac:dyDescent="0.3">
      <c r="C527" s="3"/>
      <c r="D527" s="3"/>
    </row>
    <row r="528" spans="3:4" x14ac:dyDescent="0.3">
      <c r="C528" s="3"/>
      <c r="D528" s="3"/>
    </row>
    <row r="529" spans="3:4" x14ac:dyDescent="0.3">
      <c r="C529" s="3"/>
      <c r="D529" s="3"/>
    </row>
    <row r="530" spans="3:4" x14ac:dyDescent="0.3">
      <c r="C530" s="3"/>
      <c r="D530" s="3"/>
    </row>
    <row r="531" spans="3:4" x14ac:dyDescent="0.3">
      <c r="C531" s="3"/>
      <c r="D531" s="3"/>
    </row>
    <row r="532" spans="3:4" x14ac:dyDescent="0.3">
      <c r="C532" s="3"/>
      <c r="D532" s="3"/>
    </row>
    <row r="533" spans="3:4" x14ac:dyDescent="0.3">
      <c r="C533" s="3"/>
      <c r="D533" s="3"/>
    </row>
    <row r="534" spans="3:4" x14ac:dyDescent="0.3">
      <c r="C534" s="3"/>
      <c r="D534" s="3"/>
    </row>
    <row r="535" spans="3:4" x14ac:dyDescent="0.3">
      <c r="C535" s="3"/>
      <c r="D535" s="3"/>
    </row>
    <row r="536" spans="3:4" x14ac:dyDescent="0.3">
      <c r="C536" s="3"/>
      <c r="D536" s="3"/>
    </row>
    <row r="537" spans="3:4" x14ac:dyDescent="0.3">
      <c r="C537" s="3"/>
      <c r="D537" s="3"/>
    </row>
    <row r="538" spans="3:4" x14ac:dyDescent="0.3">
      <c r="C538" s="3"/>
      <c r="D538" s="3"/>
    </row>
    <row r="539" spans="3:4" x14ac:dyDescent="0.3">
      <c r="C539" s="3"/>
      <c r="D539" s="3"/>
    </row>
    <row r="540" spans="3:4" x14ac:dyDescent="0.3">
      <c r="C540" s="3"/>
      <c r="D540" s="3"/>
    </row>
    <row r="541" spans="3:4" x14ac:dyDescent="0.3">
      <c r="C541" s="3"/>
      <c r="D541" s="3"/>
    </row>
    <row r="542" spans="3:4" x14ac:dyDescent="0.3">
      <c r="C542" s="3"/>
      <c r="D542" s="3"/>
    </row>
    <row r="543" spans="3:4" x14ac:dyDescent="0.3">
      <c r="C543" s="3"/>
      <c r="D543" s="3"/>
    </row>
    <row r="544" spans="3:4" x14ac:dyDescent="0.3">
      <c r="C544" s="3"/>
      <c r="D544" s="3"/>
    </row>
    <row r="545" spans="3:4" x14ac:dyDescent="0.3">
      <c r="C545" s="3"/>
      <c r="D545" s="3"/>
    </row>
    <row r="546" spans="3:4" x14ac:dyDescent="0.3">
      <c r="C546" s="3"/>
      <c r="D546" s="3"/>
    </row>
    <row r="547" spans="3:4" x14ac:dyDescent="0.3">
      <c r="C547" s="3"/>
      <c r="D547" s="3"/>
    </row>
    <row r="548" spans="3:4" x14ac:dyDescent="0.3">
      <c r="C548" s="3"/>
      <c r="D548" s="3"/>
    </row>
    <row r="549" spans="3:4" x14ac:dyDescent="0.3">
      <c r="C549" s="3"/>
      <c r="D549" s="3"/>
    </row>
    <row r="550" spans="3:4" x14ac:dyDescent="0.3">
      <c r="C550" s="3"/>
      <c r="D550" s="3"/>
    </row>
    <row r="551" spans="3:4" x14ac:dyDescent="0.3">
      <c r="C551" s="3"/>
      <c r="D551" s="3"/>
    </row>
    <row r="552" spans="3:4" x14ac:dyDescent="0.3">
      <c r="C552" s="3"/>
      <c r="D552" s="3"/>
    </row>
    <row r="553" spans="3:4" x14ac:dyDescent="0.3">
      <c r="C553" s="3"/>
      <c r="D553" s="3"/>
    </row>
    <row r="554" spans="3:4" x14ac:dyDescent="0.3">
      <c r="C554" s="3"/>
      <c r="D554" s="3"/>
    </row>
    <row r="555" spans="3:4" x14ac:dyDescent="0.3">
      <c r="C555" s="3"/>
      <c r="D555" s="3"/>
    </row>
    <row r="556" spans="3:4" x14ac:dyDescent="0.3">
      <c r="C556" s="3"/>
      <c r="D556" s="3"/>
    </row>
    <row r="557" spans="3:4" x14ac:dyDescent="0.3">
      <c r="C557" s="3"/>
      <c r="D557" s="3"/>
    </row>
    <row r="558" spans="3:4" x14ac:dyDescent="0.3">
      <c r="C558" s="3"/>
      <c r="D558" s="3"/>
    </row>
    <row r="559" spans="3:4" x14ac:dyDescent="0.3">
      <c r="C559" s="3"/>
      <c r="D559" s="3"/>
    </row>
    <row r="560" spans="3:4" x14ac:dyDescent="0.3">
      <c r="C560" s="3"/>
      <c r="D560" s="3"/>
    </row>
    <row r="561" spans="3:4" x14ac:dyDescent="0.3">
      <c r="C561" s="3"/>
      <c r="D561" s="3"/>
    </row>
    <row r="562" spans="3:4" x14ac:dyDescent="0.3">
      <c r="C562" s="3"/>
      <c r="D562" s="3"/>
    </row>
    <row r="563" spans="3:4" x14ac:dyDescent="0.3">
      <c r="C563" s="3"/>
      <c r="D563" s="3"/>
    </row>
    <row r="564" spans="3:4" x14ac:dyDescent="0.3">
      <c r="C564" s="3"/>
      <c r="D564" s="3"/>
    </row>
    <row r="565" spans="3:4" x14ac:dyDescent="0.3">
      <c r="C565" s="3"/>
      <c r="D565" s="3"/>
    </row>
    <row r="566" spans="3:4" x14ac:dyDescent="0.3">
      <c r="C566" s="3"/>
      <c r="D566" s="3"/>
    </row>
    <row r="567" spans="3:4" x14ac:dyDescent="0.3">
      <c r="C567" s="3"/>
      <c r="D567" s="3"/>
    </row>
    <row r="568" spans="3:4" x14ac:dyDescent="0.3">
      <c r="C568" s="3"/>
      <c r="D568" s="3"/>
    </row>
    <row r="569" spans="3:4" x14ac:dyDescent="0.3">
      <c r="C569" s="3"/>
      <c r="D569" s="3"/>
    </row>
    <row r="570" spans="3:4" x14ac:dyDescent="0.3">
      <c r="C570" s="3"/>
      <c r="D570" s="3"/>
    </row>
    <row r="571" spans="3:4" x14ac:dyDescent="0.3">
      <c r="C571" s="3"/>
      <c r="D571" s="3"/>
    </row>
    <row r="572" spans="3:4" x14ac:dyDescent="0.3">
      <c r="C572" s="3"/>
      <c r="D572" s="3"/>
    </row>
    <row r="573" spans="3:4" x14ac:dyDescent="0.3">
      <c r="C573" s="3"/>
      <c r="D573" s="3"/>
    </row>
    <row r="574" spans="3:4" x14ac:dyDescent="0.3">
      <c r="C574" s="3"/>
      <c r="D574" s="3"/>
    </row>
    <row r="575" spans="3:4" x14ac:dyDescent="0.3">
      <c r="C575" s="3"/>
      <c r="D575" s="3"/>
    </row>
    <row r="576" spans="3:4" x14ac:dyDescent="0.3">
      <c r="C576" s="3"/>
      <c r="D576" s="3"/>
    </row>
    <row r="577" spans="3:4" x14ac:dyDescent="0.3">
      <c r="C577" s="3"/>
      <c r="D577" s="3"/>
    </row>
    <row r="578" spans="3:4" x14ac:dyDescent="0.3">
      <c r="C578" s="3"/>
      <c r="D578" s="3"/>
    </row>
    <row r="579" spans="3:4" x14ac:dyDescent="0.3">
      <c r="C579" s="3"/>
      <c r="D579" s="3"/>
    </row>
    <row r="580" spans="3:4" x14ac:dyDescent="0.3">
      <c r="C580" s="3"/>
      <c r="D580" s="3"/>
    </row>
    <row r="581" spans="3:4" x14ac:dyDescent="0.3">
      <c r="C581" s="3"/>
      <c r="D581" s="3"/>
    </row>
    <row r="582" spans="3:4" x14ac:dyDescent="0.3">
      <c r="C582" s="3"/>
      <c r="D582" s="3"/>
    </row>
    <row r="583" spans="3:4" x14ac:dyDescent="0.3">
      <c r="C583" s="3"/>
      <c r="D583" s="3"/>
    </row>
    <row r="584" spans="3:4" x14ac:dyDescent="0.3">
      <c r="C584" s="3"/>
      <c r="D584" s="3"/>
    </row>
    <row r="585" spans="3:4" x14ac:dyDescent="0.3">
      <c r="C585" s="3"/>
      <c r="D585" s="3"/>
    </row>
    <row r="586" spans="3:4" x14ac:dyDescent="0.3">
      <c r="C586" s="3"/>
      <c r="D586" s="3"/>
    </row>
    <row r="587" spans="3:4" x14ac:dyDescent="0.3">
      <c r="C587" s="3"/>
      <c r="D587" s="3"/>
    </row>
    <row r="588" spans="3:4" x14ac:dyDescent="0.3">
      <c r="C588" s="3"/>
      <c r="D588" s="3"/>
    </row>
    <row r="589" spans="3:4" x14ac:dyDescent="0.3">
      <c r="C589" s="3"/>
      <c r="D589" s="3"/>
    </row>
    <row r="590" spans="3:4" x14ac:dyDescent="0.3">
      <c r="C590" s="3"/>
      <c r="D590" s="3"/>
    </row>
    <row r="591" spans="3:4" x14ac:dyDescent="0.3">
      <c r="C591" s="3"/>
      <c r="D591" s="3"/>
    </row>
    <row r="592" spans="3:4" x14ac:dyDescent="0.3">
      <c r="C592" s="3"/>
      <c r="D592" s="3"/>
    </row>
    <row r="593" spans="3:4" x14ac:dyDescent="0.3">
      <c r="C593" s="3"/>
      <c r="D593" s="3"/>
    </row>
    <row r="594" spans="3:4" x14ac:dyDescent="0.3">
      <c r="C594" s="3"/>
      <c r="D594" s="3"/>
    </row>
    <row r="595" spans="3:4" x14ac:dyDescent="0.3">
      <c r="C595" s="3"/>
      <c r="D595" s="3"/>
    </row>
    <row r="596" spans="3:4" x14ac:dyDescent="0.3">
      <c r="C596" s="3"/>
      <c r="D596" s="3"/>
    </row>
    <row r="597" spans="3:4" x14ac:dyDescent="0.3">
      <c r="C597" s="3"/>
      <c r="D597" s="3"/>
    </row>
    <row r="598" spans="3:4" x14ac:dyDescent="0.3">
      <c r="C598" s="3"/>
      <c r="D598" s="3"/>
    </row>
    <row r="599" spans="3:4" x14ac:dyDescent="0.3">
      <c r="C599" s="3"/>
      <c r="D599" s="3"/>
    </row>
    <row r="600" spans="3:4" x14ac:dyDescent="0.3">
      <c r="C600" s="3"/>
      <c r="D600" s="3"/>
    </row>
    <row r="601" spans="3:4" x14ac:dyDescent="0.3">
      <c r="C601" s="3"/>
      <c r="D601" s="3"/>
    </row>
    <row r="602" spans="3:4" x14ac:dyDescent="0.3">
      <c r="C602" s="3"/>
      <c r="D602" s="3"/>
    </row>
    <row r="603" spans="3:4" x14ac:dyDescent="0.3">
      <c r="C603" s="3"/>
      <c r="D603" s="3"/>
    </row>
    <row r="604" spans="3:4" x14ac:dyDescent="0.3">
      <c r="C604" s="3"/>
      <c r="D604" s="3"/>
    </row>
    <row r="605" spans="3:4" x14ac:dyDescent="0.3">
      <c r="C605" s="3"/>
      <c r="D605" s="3"/>
    </row>
    <row r="606" spans="3:4" x14ac:dyDescent="0.3">
      <c r="C606" s="3"/>
      <c r="D606" s="3"/>
    </row>
    <row r="607" spans="3:4" x14ac:dyDescent="0.3">
      <c r="C607" s="3"/>
      <c r="D607" s="3"/>
    </row>
    <row r="608" spans="3:4" x14ac:dyDescent="0.3">
      <c r="C608" s="3"/>
      <c r="D608" s="3"/>
    </row>
    <row r="609" spans="3:4" x14ac:dyDescent="0.3">
      <c r="C609" s="3"/>
      <c r="D609" s="3"/>
    </row>
    <row r="610" spans="3:4" x14ac:dyDescent="0.3">
      <c r="C610" s="3"/>
      <c r="D610" s="3"/>
    </row>
    <row r="611" spans="3:4" x14ac:dyDescent="0.3">
      <c r="C611" s="3"/>
      <c r="D611" s="3"/>
    </row>
    <row r="612" spans="3:4" x14ac:dyDescent="0.3">
      <c r="C612" s="3"/>
      <c r="D612" s="3"/>
    </row>
    <row r="613" spans="3:4" x14ac:dyDescent="0.3">
      <c r="C613" s="3"/>
      <c r="D613" s="3"/>
    </row>
    <row r="614" spans="3:4" x14ac:dyDescent="0.3">
      <c r="C614" s="3"/>
      <c r="D614" s="3"/>
    </row>
    <row r="615" spans="3:4" x14ac:dyDescent="0.3">
      <c r="C615" s="3"/>
      <c r="D615" s="3"/>
    </row>
    <row r="616" spans="3:4" x14ac:dyDescent="0.3">
      <c r="C616" s="3"/>
      <c r="D616" s="3"/>
    </row>
    <row r="617" spans="3:4" x14ac:dyDescent="0.3">
      <c r="C617" s="3"/>
      <c r="D617" s="3"/>
    </row>
    <row r="618" spans="3:4" x14ac:dyDescent="0.3">
      <c r="C618" s="3"/>
      <c r="D618" s="3"/>
    </row>
    <row r="619" spans="3:4" x14ac:dyDescent="0.3">
      <c r="C619" s="3"/>
      <c r="D619" s="3"/>
    </row>
    <row r="620" spans="3:4" x14ac:dyDescent="0.3">
      <c r="C620" s="3"/>
      <c r="D620" s="3"/>
    </row>
    <row r="621" spans="3:4" x14ac:dyDescent="0.3">
      <c r="C621" s="3"/>
      <c r="D621" s="3"/>
    </row>
    <row r="622" spans="3:4" x14ac:dyDescent="0.3">
      <c r="C622" s="3"/>
      <c r="D622" s="3"/>
    </row>
    <row r="623" spans="3:4" x14ac:dyDescent="0.3">
      <c r="C623" s="3"/>
      <c r="D623" s="3"/>
    </row>
    <row r="624" spans="3:4" x14ac:dyDescent="0.3">
      <c r="C624" s="3"/>
      <c r="D624" s="3"/>
    </row>
    <row r="625" spans="3:4" x14ac:dyDescent="0.3">
      <c r="C625" s="3"/>
      <c r="D625" s="3"/>
    </row>
    <row r="626" spans="3:4" x14ac:dyDescent="0.3">
      <c r="C626" s="3"/>
      <c r="D626" s="3"/>
    </row>
    <row r="627" spans="3:4" x14ac:dyDescent="0.3">
      <c r="C627" s="3"/>
      <c r="D627" s="3"/>
    </row>
    <row r="628" spans="3:4" x14ac:dyDescent="0.3">
      <c r="C628" s="3"/>
      <c r="D628" s="3"/>
    </row>
    <row r="629" spans="3:4" x14ac:dyDescent="0.3">
      <c r="C629" s="3"/>
      <c r="D629" s="3"/>
    </row>
    <row r="630" spans="3:4" x14ac:dyDescent="0.3">
      <c r="C630" s="3"/>
      <c r="D630" s="3"/>
    </row>
    <row r="631" spans="3:4" x14ac:dyDescent="0.3">
      <c r="C631" s="3"/>
      <c r="D631" s="3"/>
    </row>
    <row r="632" spans="3:4" x14ac:dyDescent="0.3">
      <c r="C632" s="3"/>
      <c r="D632" s="3"/>
    </row>
    <row r="633" spans="3:4" x14ac:dyDescent="0.3">
      <c r="C633" s="3"/>
      <c r="D633" s="3"/>
    </row>
    <row r="634" spans="3:4" x14ac:dyDescent="0.3">
      <c r="C634" s="3"/>
      <c r="D634" s="3"/>
    </row>
    <row r="635" spans="3:4" x14ac:dyDescent="0.3">
      <c r="C635" s="3"/>
      <c r="D635" s="3"/>
    </row>
    <row r="636" spans="3:4" x14ac:dyDescent="0.3">
      <c r="C636" s="3"/>
      <c r="D636" s="3"/>
    </row>
    <row r="637" spans="3:4" x14ac:dyDescent="0.3">
      <c r="C637" s="3"/>
      <c r="D637" s="3"/>
    </row>
    <row r="638" spans="3:4" x14ac:dyDescent="0.3">
      <c r="C638" s="3"/>
      <c r="D638" s="3"/>
    </row>
    <row r="639" spans="3:4" x14ac:dyDescent="0.3">
      <c r="C639" s="3"/>
      <c r="D639" s="3"/>
    </row>
    <row r="640" spans="3:4" x14ac:dyDescent="0.3">
      <c r="C640" s="3"/>
      <c r="D640" s="3"/>
    </row>
    <row r="641" spans="3:4" x14ac:dyDescent="0.3">
      <c r="C641" s="3"/>
      <c r="D641" s="3"/>
    </row>
    <row r="642" spans="3:4" x14ac:dyDescent="0.3">
      <c r="C642" s="3"/>
      <c r="D642" s="3"/>
    </row>
    <row r="643" spans="3:4" x14ac:dyDescent="0.3">
      <c r="C643" s="3"/>
      <c r="D643" s="3"/>
    </row>
    <row r="644" spans="3:4" x14ac:dyDescent="0.3">
      <c r="C644" s="3"/>
      <c r="D644" s="3"/>
    </row>
    <row r="645" spans="3:4" x14ac:dyDescent="0.3">
      <c r="C645" s="3"/>
      <c r="D645" s="3"/>
    </row>
    <row r="646" spans="3:4" x14ac:dyDescent="0.3">
      <c r="C646" s="3"/>
      <c r="D646" s="3"/>
    </row>
    <row r="647" spans="3:4" x14ac:dyDescent="0.3">
      <c r="C647" s="3"/>
      <c r="D647" s="3"/>
    </row>
    <row r="648" spans="3:4" x14ac:dyDescent="0.3">
      <c r="C648" s="3"/>
      <c r="D648" s="3"/>
    </row>
    <row r="649" spans="3:4" x14ac:dyDescent="0.3">
      <c r="C649" s="3"/>
      <c r="D649" s="3"/>
    </row>
    <row r="650" spans="3:4" x14ac:dyDescent="0.3">
      <c r="C650" s="3"/>
      <c r="D650" s="3"/>
    </row>
    <row r="651" spans="3:4" x14ac:dyDescent="0.3">
      <c r="C651" s="3"/>
      <c r="D651" s="3"/>
    </row>
    <row r="652" spans="3:4" x14ac:dyDescent="0.3">
      <c r="C652" s="3"/>
      <c r="D652" s="3"/>
    </row>
    <row r="653" spans="3:4" x14ac:dyDescent="0.3">
      <c r="C653" s="3"/>
      <c r="D653" s="3"/>
    </row>
    <row r="654" spans="3:4" x14ac:dyDescent="0.3">
      <c r="C654" s="3"/>
      <c r="D654" s="3"/>
    </row>
    <row r="655" spans="3:4" x14ac:dyDescent="0.3">
      <c r="C655" s="3"/>
      <c r="D655" s="3"/>
    </row>
    <row r="656" spans="3:4" x14ac:dyDescent="0.3">
      <c r="C656" s="3"/>
      <c r="D656" s="3"/>
    </row>
    <row r="657" spans="3:4" x14ac:dyDescent="0.3">
      <c r="C657" s="3"/>
      <c r="D657" s="3"/>
    </row>
    <row r="658" spans="3:4" x14ac:dyDescent="0.3">
      <c r="C658" s="3"/>
      <c r="D658" s="3"/>
    </row>
    <row r="659" spans="3:4" x14ac:dyDescent="0.3">
      <c r="C659" s="3"/>
      <c r="D659" s="3"/>
    </row>
  </sheetData>
  <sheetProtection algorithmName="SHA-512" hashValue="600gSlReA2JjpGoSDsjbinM4Hnwn/kuDYluQM/0BufgjFVEVznOT1VHEhp93xFhF+Zj9C0VPRAZeVsfiIg64Eg==" saltValue="LIxB9oCeI4T1Zhz8aM9e2A==" spinCount="100000" sheet="1" objects="1" scenarios="1" insertRows="0"/>
  <mergeCells count="2">
    <mergeCell ref="A1:E1"/>
    <mergeCell ref="A4:M4"/>
  </mergeCells>
  <phoneticPr fontId="20" type="noConversion"/>
  <dataValidations count="5">
    <dataValidation type="list" allowBlank="1" showInputMessage="1" showErrorMessage="1" sqref="C7:C78 C80:C96">
      <formula1>AudienceAge</formula1>
    </dataValidation>
    <dataValidation type="list" allowBlank="1" showInputMessage="1" showErrorMessage="1" sqref="D7:D78 D80:D96">
      <formula1>Gender</formula1>
    </dataValidation>
    <dataValidation type="list" allowBlank="1" showInputMessage="1" showErrorMessage="1" sqref="E7:E78 E80:E96">
      <formula1>Disability</formula1>
    </dataValidation>
    <dataValidation type="list" allowBlank="1" showInputMessage="1" showErrorMessage="1" sqref="M7:M96">
      <formula1>Ethnicity</formula1>
    </dataValidation>
    <dataValidation type="list" allowBlank="1" showInputMessage="1" showErrorMessage="1" sqref="F7:L96">
      <formula1>Yes</formula1>
    </dataValidation>
  </dataValidations>
  <pageMargins left="0.7" right="0.7" top="0.75" bottom="0.75" header="0.3" footer="0.3"/>
  <extLst>
    <ext xmlns:mx="http://schemas.microsoft.com/office/mac/excel/2008/main" uri="http://schemas.microsoft.com/office/mac/excel/2008/main">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ublished="0"/>
  <dimension ref="A1:O29"/>
  <sheetViews>
    <sheetView zoomScale="115" zoomScaleNormal="115" workbookViewId="0">
      <selection activeCell="B16" sqref="B16"/>
    </sheetView>
  </sheetViews>
  <sheetFormatPr defaultColWidth="8.85546875" defaultRowHeight="15" x14ac:dyDescent="0.25"/>
  <cols>
    <col min="1" max="1" width="39.42578125" customWidth="1"/>
    <col min="2" max="2" width="29.85546875" customWidth="1"/>
    <col min="3" max="4" width="23.28515625" customWidth="1"/>
    <col min="5" max="5" width="19" customWidth="1"/>
    <col min="6" max="7" width="16.7109375" customWidth="1"/>
    <col min="8" max="8" width="4.85546875" customWidth="1"/>
    <col min="9" max="9" width="14.140625" customWidth="1"/>
    <col min="10" max="10" width="69.140625" customWidth="1"/>
  </cols>
  <sheetData>
    <row r="1" spans="1:15" s="2" customFormat="1" ht="24.95" customHeight="1" x14ac:dyDescent="0.3">
      <c r="A1" s="81" t="s">
        <v>276</v>
      </c>
      <c r="B1" s="82"/>
      <c r="C1" s="82"/>
      <c r="D1" s="82"/>
      <c r="E1" s="82"/>
      <c r="F1" s="82"/>
      <c r="G1" s="82"/>
    </row>
    <row r="2" spans="1:15" s="2" customFormat="1" ht="15" customHeight="1" x14ac:dyDescent="0.3">
      <c r="A2" s="110"/>
      <c r="B2" s="111"/>
      <c r="C2" s="111"/>
      <c r="D2" s="111"/>
      <c r="E2" s="111"/>
      <c r="F2" s="111"/>
      <c r="G2" s="111"/>
    </row>
    <row r="3" spans="1:15" s="2" customFormat="1" ht="24.95" customHeight="1" x14ac:dyDescent="0.3">
      <c r="A3" s="112" t="s">
        <v>277</v>
      </c>
      <c r="B3" s="107" t="s">
        <v>278</v>
      </c>
      <c r="C3" s="107" t="s">
        <v>279</v>
      </c>
      <c r="D3" s="108"/>
      <c r="E3" s="108"/>
      <c r="F3" s="108"/>
      <c r="G3" s="108"/>
      <c r="H3" s="45"/>
    </row>
    <row r="4" spans="1:15" s="2" customFormat="1" ht="18.75" customHeight="1" x14ac:dyDescent="0.3">
      <c r="A4" s="190" t="s">
        <v>361</v>
      </c>
      <c r="B4" s="191"/>
      <c r="C4" s="191"/>
      <c r="D4" s="109"/>
      <c r="E4" s="109"/>
      <c r="F4" s="109"/>
      <c r="G4" s="109"/>
      <c r="H4" s="45"/>
    </row>
    <row r="6" spans="1:15" ht="33" x14ac:dyDescent="0.3">
      <c r="A6" s="112" t="s">
        <v>280</v>
      </c>
      <c r="B6" s="66" t="s">
        <v>281</v>
      </c>
      <c r="C6" s="66" t="s">
        <v>282</v>
      </c>
      <c r="D6" s="66" t="s">
        <v>283</v>
      </c>
      <c r="E6" s="66" t="s">
        <v>284</v>
      </c>
      <c r="F6" s="66" t="s">
        <v>285</v>
      </c>
      <c r="G6" s="66" t="s">
        <v>286</v>
      </c>
      <c r="I6" s="102"/>
      <c r="J6" s="137"/>
    </row>
    <row r="7" spans="1:15" s="99" customFormat="1" ht="16.5" x14ac:dyDescent="0.25">
      <c r="A7" s="246" t="s">
        <v>287</v>
      </c>
      <c r="B7" s="244"/>
      <c r="C7" s="244"/>
      <c r="D7" s="244"/>
      <c r="E7" s="244"/>
      <c r="F7" s="244"/>
      <c r="G7" s="244"/>
      <c r="I7" s="101"/>
      <c r="J7" s="132"/>
      <c r="K7" s="133"/>
      <c r="L7" s="133"/>
      <c r="M7" s="133"/>
      <c r="N7" s="133"/>
      <c r="O7" s="133"/>
    </row>
    <row r="8" spans="1:15" s="99" customFormat="1" ht="16.5" x14ac:dyDescent="0.25">
      <c r="A8" s="145" t="s">
        <v>180</v>
      </c>
      <c r="B8" s="146"/>
      <c r="C8" s="146"/>
      <c r="D8" s="146"/>
      <c r="E8" s="146"/>
      <c r="F8" s="146"/>
      <c r="G8" s="147"/>
      <c r="I8" s="132"/>
      <c r="J8" s="138"/>
      <c r="K8" s="133"/>
      <c r="L8" s="133"/>
      <c r="M8" s="133"/>
      <c r="N8" s="133"/>
      <c r="O8" s="133"/>
    </row>
    <row r="9" spans="1:15" s="99" customFormat="1" ht="16.5" x14ac:dyDescent="0.3">
      <c r="A9" s="148" t="s">
        <v>288</v>
      </c>
      <c r="B9" s="149" t="s">
        <v>289</v>
      </c>
      <c r="C9" s="149">
        <v>17</v>
      </c>
      <c r="D9" s="149">
        <v>178</v>
      </c>
      <c r="E9" s="150">
        <v>9.4700000000000006</v>
      </c>
      <c r="F9" s="149">
        <v>387</v>
      </c>
      <c r="G9" s="149">
        <v>67</v>
      </c>
      <c r="I9" s="45"/>
      <c r="J9" s="89"/>
      <c r="K9" s="133"/>
      <c r="L9" s="133"/>
      <c r="M9" s="133"/>
      <c r="N9" s="133"/>
      <c r="O9" s="133"/>
    </row>
    <row r="10" spans="1:15" ht="16.5" x14ac:dyDescent="0.3">
      <c r="A10" s="129" t="s">
        <v>290</v>
      </c>
      <c r="B10" s="67" t="s">
        <v>360</v>
      </c>
      <c r="C10" s="68">
        <v>3</v>
      </c>
      <c r="D10" s="68">
        <v>600</v>
      </c>
      <c r="E10" s="69">
        <f t="shared" ref="E10:E19" si="0">(D10-C10)/C10</f>
        <v>199</v>
      </c>
      <c r="F10" s="70">
        <v>1669</v>
      </c>
      <c r="G10" s="70">
        <v>591</v>
      </c>
      <c r="I10" s="139"/>
      <c r="J10" s="89"/>
      <c r="K10" s="200"/>
      <c r="L10" s="200"/>
      <c r="M10" s="200"/>
      <c r="N10" s="200"/>
      <c r="O10" s="200"/>
    </row>
    <row r="11" spans="1:15" ht="16.5" x14ac:dyDescent="0.3">
      <c r="A11" s="129" t="s">
        <v>291</v>
      </c>
      <c r="B11" s="67" t="s">
        <v>399</v>
      </c>
      <c r="C11" s="68">
        <v>2</v>
      </c>
      <c r="D11" s="68">
        <v>86</v>
      </c>
      <c r="E11" s="69">
        <f t="shared" si="0"/>
        <v>42</v>
      </c>
      <c r="F11" s="70">
        <v>13654</v>
      </c>
      <c r="G11" s="70">
        <v>335</v>
      </c>
    </row>
    <row r="12" spans="1:15" ht="16.5" x14ac:dyDescent="0.3">
      <c r="A12" s="129" t="s">
        <v>290</v>
      </c>
      <c r="B12" s="67" t="s">
        <v>397</v>
      </c>
      <c r="C12" s="68">
        <v>600</v>
      </c>
      <c r="D12" s="68">
        <v>912</v>
      </c>
      <c r="E12" s="69">
        <f t="shared" si="0"/>
        <v>0.52</v>
      </c>
      <c r="F12" s="70">
        <v>1000</v>
      </c>
      <c r="G12" s="70">
        <v>665</v>
      </c>
    </row>
    <row r="13" spans="1:15" ht="16.5" x14ac:dyDescent="0.3">
      <c r="A13" s="129" t="s">
        <v>291</v>
      </c>
      <c r="B13" s="67" t="s">
        <v>398</v>
      </c>
      <c r="C13" s="68"/>
      <c r="D13" s="68"/>
      <c r="E13" s="69" t="e">
        <f t="shared" si="0"/>
        <v>#DIV/0!</v>
      </c>
      <c r="F13" s="70"/>
      <c r="G13" s="70"/>
    </row>
    <row r="14" spans="1:15" ht="16.5" x14ac:dyDescent="0.3">
      <c r="A14" s="129"/>
      <c r="B14" s="67"/>
      <c r="C14" s="68"/>
      <c r="D14" s="68"/>
      <c r="E14" s="69" t="e">
        <f t="shared" si="0"/>
        <v>#DIV/0!</v>
      </c>
      <c r="F14" s="70"/>
      <c r="G14" s="70"/>
    </row>
    <row r="15" spans="1:15" ht="16.5" x14ac:dyDescent="0.3">
      <c r="A15" s="129"/>
      <c r="B15" s="67"/>
      <c r="C15" s="68"/>
      <c r="D15" s="68"/>
      <c r="E15" s="69" t="e">
        <f t="shared" si="0"/>
        <v>#DIV/0!</v>
      </c>
      <c r="F15" s="70"/>
      <c r="G15" s="70"/>
    </row>
    <row r="16" spans="1:15" ht="16.5" x14ac:dyDescent="0.3">
      <c r="A16" s="129"/>
      <c r="B16" s="67"/>
      <c r="C16" s="68"/>
      <c r="D16" s="68"/>
      <c r="E16" s="69" t="e">
        <f t="shared" si="0"/>
        <v>#DIV/0!</v>
      </c>
      <c r="F16" s="70"/>
      <c r="G16" s="70"/>
    </row>
    <row r="17" spans="1:7" ht="16.5" x14ac:dyDescent="0.3">
      <c r="A17" s="129"/>
      <c r="B17" s="67"/>
      <c r="C17" s="68"/>
      <c r="D17" s="68"/>
      <c r="E17" s="69" t="e">
        <f t="shared" si="0"/>
        <v>#DIV/0!</v>
      </c>
      <c r="F17" s="70"/>
      <c r="G17" s="70"/>
    </row>
    <row r="18" spans="1:7" ht="16.5" x14ac:dyDescent="0.3">
      <c r="A18" s="129"/>
      <c r="B18" s="67"/>
      <c r="C18" s="68"/>
      <c r="D18" s="68"/>
      <c r="E18" s="69" t="e">
        <f t="shared" si="0"/>
        <v>#DIV/0!</v>
      </c>
      <c r="F18" s="70"/>
      <c r="G18" s="70"/>
    </row>
    <row r="19" spans="1:7" ht="16.5" x14ac:dyDescent="0.3">
      <c r="A19" s="129"/>
      <c r="B19" s="67"/>
      <c r="C19" s="68"/>
      <c r="D19" s="68"/>
      <c r="E19" s="69" t="e">
        <f t="shared" si="0"/>
        <v>#DIV/0!</v>
      </c>
      <c r="F19" s="70"/>
      <c r="G19" s="70"/>
    </row>
    <row r="20" spans="1:7" ht="16.5" x14ac:dyDescent="0.3">
      <c r="A20" s="192"/>
      <c r="B20" s="212"/>
      <c r="C20" s="213"/>
      <c r="D20" s="213"/>
      <c r="E20" s="214"/>
      <c r="F20" s="195"/>
      <c r="G20" s="207"/>
    </row>
    <row r="21" spans="1:7" ht="16.5" x14ac:dyDescent="0.3">
      <c r="A21" s="192"/>
      <c r="B21" s="212"/>
      <c r="C21" s="213"/>
      <c r="D21" s="213"/>
      <c r="E21" s="214"/>
      <c r="F21" s="195"/>
      <c r="G21" s="207"/>
    </row>
    <row r="22" spans="1:7" ht="16.5" x14ac:dyDescent="0.3">
      <c r="A22" s="71" t="s">
        <v>213</v>
      </c>
      <c r="B22" s="72"/>
      <c r="C22" s="73"/>
      <c r="D22" s="73"/>
      <c r="E22" s="74"/>
      <c r="F22" s="75"/>
      <c r="G22" s="76"/>
    </row>
    <row r="23" spans="1:7" ht="16.5" x14ac:dyDescent="0.3">
      <c r="A23" s="77"/>
      <c r="B23" s="77"/>
      <c r="C23" s="77"/>
      <c r="D23" s="77"/>
      <c r="E23" s="77"/>
      <c r="F23" s="77"/>
      <c r="G23" s="78"/>
    </row>
    <row r="24" spans="1:7" ht="15.75" x14ac:dyDescent="0.3">
      <c r="A24" s="252" t="s">
        <v>292</v>
      </c>
      <c r="B24" s="253"/>
      <c r="C24" s="253"/>
      <c r="D24" s="254"/>
    </row>
    <row r="25" spans="1:7" ht="16.5" x14ac:dyDescent="0.25">
      <c r="A25" s="134" t="s">
        <v>293</v>
      </c>
      <c r="B25" s="247" t="s">
        <v>294</v>
      </c>
      <c r="C25" s="248"/>
      <c r="D25" s="248"/>
    </row>
    <row r="26" spans="1:7" ht="16.5" x14ac:dyDescent="0.25">
      <c r="A26" s="134" t="s">
        <v>295</v>
      </c>
      <c r="B26" s="249" t="s">
        <v>296</v>
      </c>
      <c r="C26" s="250"/>
      <c r="D26" s="250"/>
      <c r="E26" s="100"/>
      <c r="F26" s="100"/>
      <c r="G26" s="100"/>
    </row>
    <row r="27" spans="1:7" ht="16.5" x14ac:dyDescent="0.3">
      <c r="A27" s="135" t="s">
        <v>297</v>
      </c>
      <c r="B27" s="251" t="s">
        <v>298</v>
      </c>
      <c r="C27" s="248"/>
      <c r="D27" s="248"/>
      <c r="E27" s="100"/>
      <c r="F27" s="100"/>
      <c r="G27" s="100"/>
    </row>
    <row r="28" spans="1:7" ht="16.5" x14ac:dyDescent="0.3">
      <c r="A28" s="135" t="s">
        <v>299</v>
      </c>
      <c r="B28" s="251" t="s">
        <v>300</v>
      </c>
      <c r="C28" s="248"/>
      <c r="D28" s="248"/>
      <c r="E28" s="2"/>
    </row>
    <row r="29" spans="1:7" ht="16.5" x14ac:dyDescent="0.3">
      <c r="C29" s="2"/>
      <c r="D29" s="2"/>
      <c r="E29" s="2"/>
    </row>
  </sheetData>
  <sheetProtection algorithmName="SHA-512" hashValue="we5LDhD/2u9qJGbJuL8gLc9bESU29lEjv6VpuqU1javRwufrcd4L9Ya13J2Z6HkZjnpp8wwpBaxEa+8sqWwRjg==" saltValue="TUh1dqObu0wDLKV00IIqcg==" spinCount="100000" sheet="1" objects="1" scenarios="1" insertRows="0"/>
  <mergeCells count="6">
    <mergeCell ref="A7:G7"/>
    <mergeCell ref="B25:D25"/>
    <mergeCell ref="B26:D26"/>
    <mergeCell ref="B27:D27"/>
    <mergeCell ref="B28:D28"/>
    <mergeCell ref="A24:D24"/>
  </mergeCells>
  <phoneticPr fontId="20" type="noConversion"/>
  <pageMargins left="0.7" right="0.7" top="0.75" bottom="0.75" header="0.3" footer="0.3"/>
  <extLst>
    <ext xmlns:mx="http://schemas.microsoft.com/office/mac/excel/2008/main" uri="http://schemas.microsoft.com/office/mac/excel/2008/main">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ublished="0"/>
  <dimension ref="A1:J16"/>
  <sheetViews>
    <sheetView workbookViewId="0">
      <selection activeCell="A11" sqref="A11"/>
    </sheetView>
  </sheetViews>
  <sheetFormatPr defaultColWidth="8.85546875" defaultRowHeight="15" x14ac:dyDescent="0.25"/>
  <cols>
    <col min="1" max="1" width="27.85546875" customWidth="1"/>
    <col min="2" max="3" width="20.7109375" customWidth="1"/>
    <col min="4" max="4" width="35.140625" customWidth="1"/>
    <col min="5" max="5" width="20.7109375" customWidth="1"/>
  </cols>
  <sheetData>
    <row r="1" spans="1:10" s="56" customFormat="1" ht="24.95" customHeight="1" x14ac:dyDescent="0.25">
      <c r="A1" s="238" t="s">
        <v>301</v>
      </c>
      <c r="B1" s="239"/>
      <c r="C1" s="239"/>
      <c r="D1" s="239"/>
      <c r="E1" s="239"/>
    </row>
    <row r="2" spans="1:10" ht="16.5" x14ac:dyDescent="0.3">
      <c r="A2" s="14"/>
      <c r="B2" s="14"/>
      <c r="C2" s="14"/>
      <c r="D2" s="14"/>
      <c r="E2" s="14"/>
    </row>
    <row r="3" spans="1:10" ht="33" x14ac:dyDescent="0.25">
      <c r="A3" s="18" t="s">
        <v>302</v>
      </c>
      <c r="B3" s="18" t="s">
        <v>303</v>
      </c>
      <c r="C3" s="18" t="s">
        <v>304</v>
      </c>
      <c r="D3" s="18" t="s">
        <v>305</v>
      </c>
      <c r="E3" s="18" t="s">
        <v>306</v>
      </c>
    </row>
    <row r="4" spans="1:10" ht="16.5" x14ac:dyDescent="0.25">
      <c r="A4" s="141" t="s">
        <v>180</v>
      </c>
      <c r="B4" s="142"/>
      <c r="C4" s="142"/>
      <c r="D4" s="142"/>
      <c r="E4" s="143"/>
    </row>
    <row r="5" spans="1:10" ht="16.5" x14ac:dyDescent="0.25">
      <c r="A5" s="144" t="s">
        <v>307</v>
      </c>
      <c r="B5" s="144" t="s">
        <v>308</v>
      </c>
      <c r="C5" s="144" t="s">
        <v>158</v>
      </c>
      <c r="D5" s="144" t="s">
        <v>309</v>
      </c>
      <c r="E5" s="144" t="s">
        <v>310</v>
      </c>
    </row>
    <row r="6" spans="1:10" ht="16.5" x14ac:dyDescent="0.3">
      <c r="A6" s="13" t="s">
        <v>311</v>
      </c>
      <c r="B6" s="206" t="s">
        <v>312</v>
      </c>
      <c r="C6" s="20" t="s">
        <v>158</v>
      </c>
      <c r="D6" s="15" t="s">
        <v>168</v>
      </c>
      <c r="E6" s="15" t="s">
        <v>310</v>
      </c>
    </row>
    <row r="7" spans="1:10" ht="33" x14ac:dyDescent="0.3">
      <c r="A7" s="13" t="s">
        <v>313</v>
      </c>
      <c r="B7" s="206" t="s">
        <v>254</v>
      </c>
      <c r="C7" s="20" t="s">
        <v>159</v>
      </c>
      <c r="D7" s="15" t="s">
        <v>138</v>
      </c>
      <c r="E7" s="15" t="s">
        <v>314</v>
      </c>
    </row>
    <row r="8" spans="1:10" ht="16.5" x14ac:dyDescent="0.3">
      <c r="A8" s="13" t="s">
        <v>315</v>
      </c>
      <c r="B8" s="206" t="s">
        <v>316</v>
      </c>
      <c r="C8" s="20" t="s">
        <v>158</v>
      </c>
      <c r="D8" s="15" t="s">
        <v>138</v>
      </c>
      <c r="E8" s="15" t="s">
        <v>314</v>
      </c>
    </row>
    <row r="9" spans="1:10" ht="16.5" x14ac:dyDescent="0.3">
      <c r="A9" s="13" t="s">
        <v>317</v>
      </c>
      <c r="B9" s="206" t="s">
        <v>187</v>
      </c>
      <c r="C9" s="20" t="s">
        <v>158</v>
      </c>
      <c r="D9" s="15" t="s">
        <v>168</v>
      </c>
      <c r="E9" s="15" t="s">
        <v>314</v>
      </c>
    </row>
    <row r="10" spans="1:10" ht="16.5" x14ac:dyDescent="0.3">
      <c r="A10" s="13" t="s">
        <v>387</v>
      </c>
      <c r="B10" s="211" t="s">
        <v>388</v>
      </c>
      <c r="C10" s="20" t="s">
        <v>158</v>
      </c>
      <c r="D10" s="15" t="s">
        <v>138</v>
      </c>
      <c r="E10" s="15" t="s">
        <v>314</v>
      </c>
    </row>
    <row r="11" spans="1:10" ht="16.5" x14ac:dyDescent="0.3">
      <c r="A11" s="13"/>
      <c r="B11" s="206"/>
      <c r="C11" s="20"/>
      <c r="D11" s="15"/>
      <c r="E11" s="15"/>
    </row>
    <row r="12" spans="1:10" ht="16.5" x14ac:dyDescent="0.3">
      <c r="A12" s="13"/>
      <c r="B12" s="206"/>
      <c r="C12" s="20"/>
      <c r="D12" s="15"/>
      <c r="E12" s="15"/>
    </row>
    <row r="13" spans="1:10" ht="16.5" x14ac:dyDescent="0.3">
      <c r="A13" s="13"/>
      <c r="B13" s="206"/>
      <c r="C13" s="20"/>
      <c r="D13" s="15"/>
      <c r="E13" s="15"/>
    </row>
    <row r="14" spans="1:10" ht="16.5" x14ac:dyDescent="0.3">
      <c r="A14" s="13"/>
      <c r="B14" s="206"/>
      <c r="C14" s="20"/>
      <c r="D14" s="15"/>
      <c r="E14" s="15"/>
    </row>
    <row r="15" spans="1:10" ht="16.5" x14ac:dyDescent="0.3">
      <c r="A15" s="42"/>
      <c r="B15" s="65"/>
      <c r="C15" s="20"/>
      <c r="D15" s="43"/>
      <c r="E15" s="15"/>
    </row>
    <row r="16" spans="1:10" ht="16.5" x14ac:dyDescent="0.3">
      <c r="A16" s="71" t="s">
        <v>213</v>
      </c>
      <c r="B16" s="21"/>
      <c r="C16" s="21"/>
      <c r="D16" s="21"/>
      <c r="E16" s="22"/>
      <c r="F16" s="140"/>
      <c r="G16" s="140"/>
      <c r="H16" s="140"/>
      <c r="I16" s="140"/>
      <c r="J16" s="140"/>
    </row>
  </sheetData>
  <mergeCells count="1">
    <mergeCell ref="A1:E1"/>
  </mergeCells>
  <phoneticPr fontId="20" type="noConversion"/>
  <dataValidations count="3">
    <dataValidation type="list" allowBlank="1" showInputMessage="1" showErrorMessage="1" sqref="C6:C15">
      <formula1>Location</formula1>
    </dataValidation>
    <dataValidation type="list" allowBlank="1" showInputMessage="1" showErrorMessage="1" sqref="D6:D15">
      <formula1>PartnerType</formula1>
    </dataValidation>
    <dataValidation type="list" allowBlank="1" showInputMessage="1" showErrorMessage="1" sqref="E6:E15">
      <formula1>Stage</formula1>
    </dataValidation>
  </dataValidations>
  <pageMargins left="0.7" right="0.7" top="0.75" bottom="0.75" header="0.3" footer="0.3"/>
  <extLst>
    <ext xmlns:mx="http://schemas.microsoft.com/office/mac/excel/2008/main" uri="http://schemas.microsoft.com/office/mac/excel/2008/main">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ublished="0"/>
  <dimension ref="A1:AX200"/>
  <sheetViews>
    <sheetView topLeftCell="H1" workbookViewId="0">
      <selection activeCell="Y200" sqref="Y200"/>
    </sheetView>
  </sheetViews>
  <sheetFormatPr defaultColWidth="8.85546875" defaultRowHeight="16.5" x14ac:dyDescent="0.3"/>
  <cols>
    <col min="1" max="1" width="26.7109375" style="2" customWidth="1"/>
    <col min="2" max="2" width="5.7109375" style="2" customWidth="1"/>
    <col min="3" max="3" width="28.42578125" style="2" customWidth="1"/>
    <col min="4" max="4" width="5.7109375" style="2" customWidth="1"/>
    <col min="5" max="5" width="36.7109375" style="2" bestFit="1" customWidth="1"/>
    <col min="6" max="6" width="5.7109375" style="2" customWidth="1"/>
    <col min="7" max="7" width="35.42578125" style="2" customWidth="1"/>
    <col min="8" max="8" width="5.7109375" style="2" customWidth="1"/>
    <col min="9" max="9" width="43.140625" style="2" bestFit="1" customWidth="1"/>
    <col min="10" max="10" width="5.7109375" style="2" customWidth="1"/>
    <col min="11" max="11" width="43.140625" style="2" bestFit="1" customWidth="1"/>
    <col min="12" max="12" width="4.85546875" style="2" customWidth="1"/>
    <col min="13" max="13" width="26.7109375" style="2" customWidth="1"/>
    <col min="14" max="14" width="5.7109375" style="2" customWidth="1"/>
    <col min="15" max="15" width="51.28515625" style="2" bestFit="1" customWidth="1"/>
    <col min="16" max="16" width="5.7109375" style="2" customWidth="1"/>
    <col min="17" max="17" width="26.7109375" style="2" customWidth="1"/>
    <col min="18" max="18" width="5.7109375" style="2" customWidth="1"/>
    <col min="19" max="19" width="18" style="2" customWidth="1"/>
    <col min="20" max="20" width="18.42578125" style="2" bestFit="1" customWidth="1"/>
    <col min="21" max="21" width="27.7109375" style="2" bestFit="1" customWidth="1"/>
    <col min="22" max="22" width="30.42578125" style="2" bestFit="1" customWidth="1"/>
    <col min="23" max="23" width="24.42578125" style="2" bestFit="1" customWidth="1"/>
    <col min="24" max="24" width="29" style="2" bestFit="1" customWidth="1"/>
    <col min="25" max="25" width="25" style="2" bestFit="1" customWidth="1"/>
    <col min="26" max="26" width="29.42578125" style="2" bestFit="1" customWidth="1"/>
    <col min="27" max="27" width="23.28515625" style="2" bestFit="1" customWidth="1"/>
    <col min="28" max="28" width="20.42578125" style="2" bestFit="1" customWidth="1"/>
    <col min="29" max="29" width="29.42578125" style="2" bestFit="1" customWidth="1"/>
    <col min="30" max="30" width="20.7109375" style="2" bestFit="1" customWidth="1"/>
    <col min="31" max="31" width="27" style="2" bestFit="1" customWidth="1"/>
    <col min="32" max="32" width="27.85546875" style="2" bestFit="1" customWidth="1"/>
    <col min="33" max="33" width="25.140625" style="2" bestFit="1" customWidth="1"/>
    <col min="34" max="34" width="34.140625" style="2" bestFit="1" customWidth="1"/>
    <col min="35" max="35" width="25.28515625" style="2" bestFit="1" customWidth="1"/>
    <col min="36" max="36" width="31.42578125" style="2" bestFit="1" customWidth="1"/>
    <col min="37" max="37" width="27.140625" style="2" bestFit="1" customWidth="1"/>
    <col min="38" max="38" width="28.28515625" style="2" bestFit="1" customWidth="1"/>
    <col min="39" max="39" width="26.42578125" style="2" bestFit="1" customWidth="1"/>
    <col min="40" max="40" width="28" style="2" bestFit="1" customWidth="1"/>
    <col min="41" max="41" width="22.140625" style="2" bestFit="1" customWidth="1"/>
    <col min="42" max="42" width="22.28515625" style="2" bestFit="1" customWidth="1"/>
    <col min="43" max="43" width="25" style="2" bestFit="1" customWidth="1"/>
    <col min="44" max="44" width="31.7109375" style="2" bestFit="1" customWidth="1"/>
    <col min="45" max="45" width="32.85546875" style="2" bestFit="1" customWidth="1"/>
    <col min="46" max="46" width="31" style="2" bestFit="1" customWidth="1"/>
    <col min="47" max="47" width="32.42578125" style="2" bestFit="1" customWidth="1"/>
    <col min="48" max="48" width="26.7109375" style="2" bestFit="1" customWidth="1"/>
    <col min="49" max="49" width="26.85546875" style="2" bestFit="1" customWidth="1"/>
    <col min="50" max="50" width="29.42578125" style="2" bestFit="1" customWidth="1"/>
    <col min="51" max="16384" width="8.85546875" style="2"/>
  </cols>
  <sheetData>
    <row r="1" spans="1:50" s="17" customFormat="1" x14ac:dyDescent="0.3">
      <c r="A1" s="17" t="s">
        <v>318</v>
      </c>
      <c r="C1" s="17" t="s">
        <v>319</v>
      </c>
      <c r="E1" s="17" t="s">
        <v>320</v>
      </c>
      <c r="G1" s="17" t="s">
        <v>321</v>
      </c>
      <c r="I1" s="17" t="s">
        <v>322</v>
      </c>
      <c r="K1" s="17" t="s">
        <v>323</v>
      </c>
      <c r="S1" s="17" t="s">
        <v>324</v>
      </c>
      <c r="T1" s="17" t="s">
        <v>53</v>
      </c>
      <c r="U1" s="17" t="s">
        <v>16</v>
      </c>
      <c r="V1" s="17" t="s">
        <v>27</v>
      </c>
      <c r="W1" s="17" t="s">
        <v>325</v>
      </c>
      <c r="X1" s="17" t="s">
        <v>326</v>
      </c>
      <c r="Y1" s="17" t="s">
        <v>327</v>
      </c>
      <c r="Z1" s="17" t="s">
        <v>328</v>
      </c>
      <c r="AA1" s="17" t="s">
        <v>329</v>
      </c>
      <c r="AB1" s="17" t="s">
        <v>330</v>
      </c>
      <c r="AC1" s="17" t="s">
        <v>331</v>
      </c>
      <c r="AD1" s="17" t="s">
        <v>332</v>
      </c>
      <c r="AE1" s="17" t="s">
        <v>333</v>
      </c>
      <c r="AF1" s="17" t="s">
        <v>334</v>
      </c>
      <c r="AG1" s="17" t="s">
        <v>335</v>
      </c>
      <c r="AH1" s="17" t="s">
        <v>336</v>
      </c>
      <c r="AI1" s="17" t="s">
        <v>337</v>
      </c>
      <c r="AJ1" s="17" t="s">
        <v>338</v>
      </c>
      <c r="AK1" s="17" t="s">
        <v>339</v>
      </c>
      <c r="AL1" s="17" t="s">
        <v>340</v>
      </c>
      <c r="AM1" s="17" t="s">
        <v>341</v>
      </c>
      <c r="AN1" s="17" t="s">
        <v>342</v>
      </c>
      <c r="AO1" s="17" t="s">
        <v>343</v>
      </c>
      <c r="AP1" s="17" t="s">
        <v>344</v>
      </c>
      <c r="AQ1" s="17" t="s">
        <v>327</v>
      </c>
      <c r="AR1" s="17" t="s">
        <v>345</v>
      </c>
      <c r="AS1" s="17" t="s">
        <v>346</v>
      </c>
      <c r="AT1" s="17" t="s">
        <v>347</v>
      </c>
      <c r="AU1" s="17" t="s">
        <v>348</v>
      </c>
      <c r="AV1" s="17" t="s">
        <v>349</v>
      </c>
      <c r="AW1" s="17" t="s">
        <v>350</v>
      </c>
      <c r="AX1" s="17" t="s">
        <v>328</v>
      </c>
    </row>
    <row r="2" spans="1:50" x14ac:dyDescent="0.3">
      <c r="A2" s="16" t="s">
        <v>105</v>
      </c>
      <c r="C2" s="2" t="s">
        <v>79</v>
      </c>
      <c r="E2" s="2" t="s">
        <v>135</v>
      </c>
      <c r="G2" s="2" t="s">
        <v>89</v>
      </c>
      <c r="I2" s="2" t="s">
        <v>89</v>
      </c>
      <c r="K2" s="16" t="s">
        <v>98</v>
      </c>
      <c r="T2" s="2" t="b">
        <f>AND(LEFT('EVENT DELIVERY'!B7,2)="HU",OR(LEN('EVENT DELIVERY'!B7)=6,AND(LEN('EVENT DELIVERY'!B7)=7,MID('EVENT DELIVERY'!B7,4,1)=" ")))</f>
        <v>1</v>
      </c>
      <c r="U2" s="2" t="b">
        <f>AND(LEFT('PROJECT DELIVERY TEAM'!B7,2)="HU",OR(LEN('PROJECT DELIVERY TEAM'!B7)=6,AND(LEN('PROJECT DELIVERY TEAM'!B7)=7,MID('PROJECT DELIVERY TEAM'!B7,4,1)=" ")))</f>
        <v>1</v>
      </c>
      <c r="V2" s="2" t="b">
        <f>AND(LEFT('AUDIENCES &amp; PART... - BY TYPE'!B7,2)="HU",OR(LEN('AUDIENCES &amp; PART... - BY TYPE'!B7)=6,AND(LEN('AUDIENCES &amp; PART... - BY TYPE'!B7)=7,MID('AUDIENCES &amp; PART... - BY TYPE'!B7,4,1)=" ")))</f>
        <v>1</v>
      </c>
      <c r="W2" s="2" t="b">
        <f>AND(LEFT(PARTNERS!B6,2)="HU",OR(LEN(PARTNERS!B6)=6,AND(LEN(PARTNERS!B6)=7,MID(PARTNERS!B6,4,1)=" ")),PARTNERS!E6="New partner")</f>
        <v>1</v>
      </c>
      <c r="X2" s="2" t="b">
        <f>AND(LEFT(PARTNERS!B6,2)="HU",OR(LEN(PARTNERS!B6)=6,AND(LEN(PARTNERS!B6)=7,MID(PARTNERS!B6,4,1)=" ")),PARTNERS!E6="Existing partner")</f>
        <v>0</v>
      </c>
      <c r="Y2" s="2" t="b">
        <f>AND(NOT(AND(LEFT(PARTNERS!B6,2)="HU",OR(LEN(PARTNERS!B6)=6,AND(LEN(PARTNERS!B6)=7,MID(PARTNERS!B6,4,1)=" ")))),PARTNERS!E6="New partner")</f>
        <v>0</v>
      </c>
      <c r="Z2" s="2" t="b">
        <f>AND(NOT(AND(LEFT(PARTNERS!B6,2)="HU",OR(LEN(PARTNERS!B6)=6,AND(LEN(PARTNERS!B6)=7,MID(PARTNERS!B6,4,1)=" ")))),PARTNERS!E6="Existing partner")</f>
        <v>0</v>
      </c>
      <c r="AA2" s="2" t="b">
        <f>AND(PARTNERS!$C6="Hull",PARTNERS!$E6="New partner")</f>
        <v>1</v>
      </c>
      <c r="AB2" s="2" t="b">
        <f>AND(PARTNERS!$C6="East Riding of Yorkshire",PARTNERS!$E6="New partner")</f>
        <v>0</v>
      </c>
      <c r="AC2" s="2" t="b">
        <f>AND(PARTNERS!$C6="Elsewhere in Yorkshire &amp; Humber",PARTNERS!$E6="New partner")</f>
        <v>0</v>
      </c>
      <c r="AD2" s="2" t="b">
        <f>AND(PARTNERS!$C6="Elsewhere in the UK",PARTNERS!$E6="New partner")</f>
        <v>0</v>
      </c>
      <c r="AE2" s="2" t="b">
        <f>AND(PARTNERS!$C6="Outside UK",PARTNERS!$E6="New partner")</f>
        <v>0</v>
      </c>
      <c r="AF2" s="2" t="b">
        <f>AND(PARTNERS!$C6="Hull",PARTNERS!$E6="Existing partner")</f>
        <v>0</v>
      </c>
      <c r="AG2" s="2" t="b">
        <f>AND(PARTNERS!$C6="East Riding of Yorkshire",PARTNERS!$E6="Existing partner")</f>
        <v>0</v>
      </c>
      <c r="AH2" s="2" t="b">
        <f>AND(PARTNERS!$C6="Elsewhere in Yorkshire &amp; Humber",PARTNERS!$E6="Existing partner")</f>
        <v>0</v>
      </c>
      <c r="AI2" s="2" t="b">
        <f>AND(PARTNERS!$C6="Elsewhere in the UK",PARTNERS!$E6="Existing partner")</f>
        <v>0</v>
      </c>
      <c r="AJ2" s="2" t="b">
        <f>AND(PARTNERS!$C6="Outside UK",PARTNERS!$E6="Existing partner")</f>
        <v>0</v>
      </c>
      <c r="AK2" s="2" t="b">
        <f>AND(PARTNERS!$D6="Artistic partner",PARTNERS!$E6="New partner")</f>
        <v>0</v>
      </c>
      <c r="AL2" s="2" t="b">
        <f>AND(PARTNERS!$D6="Heritage partner",PARTNERS!$E6="New partner")</f>
        <v>0</v>
      </c>
      <c r="AM2" s="2" t="b">
        <f>AND(PARTNERS!$D6="Funder",PARTNERS!$E6="New partner")</f>
        <v>0</v>
      </c>
      <c r="AN2" s="2" t="b">
        <f>AND(PARTNERS!$D6="Public Service partner",PARTNERS!$E6="New partner")</f>
        <v>0</v>
      </c>
      <c r="AO2" s="2" t="b">
        <f>AND(PARTNERS!$D6="Voluntary Sector / Charity partner",PARTNERS!$E6="New partner")</f>
        <v>1</v>
      </c>
      <c r="AP2" s="2" t="b">
        <f>AND(PARTNERS!$D6="Education partner",PARTNERS!$E6="New partner")</f>
        <v>0</v>
      </c>
      <c r="AQ2" s="2" t="b">
        <f>AND(PARTNERS!$D6="Other",PARTNERS!$E6="New partner")</f>
        <v>0</v>
      </c>
      <c r="AR2" s="2" t="b">
        <f>AND(PARTNERS!$D6="Artistic partner",PARTNERS!$E6="Existing partner")</f>
        <v>0</v>
      </c>
      <c r="AS2" s="2" t="b">
        <f>AND(PARTNERS!$D6="Heritage partner",PARTNERS!$E6="Existing partner")</f>
        <v>0</v>
      </c>
      <c r="AT2" s="2" t="b">
        <f>AND(PARTNERS!$D6="Funder",PARTNERS!$E6="Existing partner")</f>
        <v>0</v>
      </c>
      <c r="AU2" s="2" t="b">
        <f>AND(PARTNERS!$D6="Public Service partner",PARTNERS!$E6="Existing partner")</f>
        <v>0</v>
      </c>
      <c r="AV2" s="2" t="b">
        <f>AND(PARTNERS!$D6="Voluntary Sector / Charity partner",PARTNERS!$E6="Existing partner")</f>
        <v>0</v>
      </c>
      <c r="AW2" s="2" t="b">
        <f>AND(PARTNERS!$D6="Education partner",PARTNERS!$E6="Existing partner")</f>
        <v>0</v>
      </c>
      <c r="AX2" s="2" t="b">
        <f>AND(PARTNERS!$D6="Other",PARTNERS!$E6="Existing partner")</f>
        <v>0</v>
      </c>
    </row>
    <row r="3" spans="1:50" x14ac:dyDescent="0.3">
      <c r="A3" s="16" t="s">
        <v>107</v>
      </c>
      <c r="C3" s="2" t="s">
        <v>81</v>
      </c>
      <c r="E3" s="2" t="s">
        <v>136</v>
      </c>
      <c r="G3" s="2" t="s">
        <v>140</v>
      </c>
      <c r="K3" s="16" t="s">
        <v>100</v>
      </c>
      <c r="T3" s="2" t="b">
        <f>AND(LEFT('EVENT DELIVERY'!B8,2)="HU",OR(LEN('EVENT DELIVERY'!B8)=6,AND(LEN('EVENT DELIVERY'!B8)=7,MID('EVENT DELIVERY'!B8,4,1)=" ")))</f>
        <v>1</v>
      </c>
      <c r="U3" s="2" t="b">
        <f>AND(LEFT('PROJECT DELIVERY TEAM'!B8,2)="HU",OR(LEN('PROJECT DELIVERY TEAM'!B8)=6,AND(LEN('PROJECT DELIVERY TEAM'!B8)=7,MID('PROJECT DELIVERY TEAM'!B8,4,1)=" ")))</f>
        <v>0</v>
      </c>
      <c r="V3" s="2" t="b">
        <f>AND(LEFT('AUDIENCES &amp; PART... - BY TYPE'!B8,2)="HU",OR(LEN('AUDIENCES &amp; PART... - BY TYPE'!B8)=6,AND(LEN('AUDIENCES &amp; PART... - BY TYPE'!B8)=7,MID('AUDIENCES &amp; PART... - BY TYPE'!B8,4,1)=" ")))</f>
        <v>1</v>
      </c>
      <c r="W3" s="2" t="b">
        <f>AND(LEFT(PARTNERS!B7,2)="HU",OR(LEN(PARTNERS!B7)=6,AND(LEN(PARTNERS!B7)=7,MID(PARTNERS!B7,4,1)=" ")),PARTNERS!E7="New partner")</f>
        <v>0</v>
      </c>
      <c r="X3" s="2" t="b">
        <f>AND(LEFT(PARTNERS!B7,2)="HU",OR(LEN(PARTNERS!B7)=6,AND(LEN(PARTNERS!B7)=7,MID(PARTNERS!B7,4,1)=" ")),PARTNERS!E7="Existing partner")</f>
        <v>0</v>
      </c>
      <c r="Y3" s="2" t="b">
        <f>AND(NOT(AND(LEFT(PARTNERS!B7,2)="HU",OR(LEN(PARTNERS!B7)=6,AND(LEN(PARTNERS!B7)=7,MID(PARTNERS!B7,4,1)=" ")))),PARTNERS!E7="New partner")</f>
        <v>1</v>
      </c>
      <c r="Z3" s="2" t="b">
        <f>AND(NOT(AND(LEFT(PARTNERS!B7,2)="HU",OR(LEN(PARTNERS!B7)=6,AND(LEN(PARTNERS!B7)=7,MID(PARTNERS!B7,4,1)=" ")))),PARTNERS!E7="Existing partner")</f>
        <v>0</v>
      </c>
      <c r="AA3" s="2" t="b">
        <f>AND(PARTNERS!$C7="Hull",PARTNERS!$E7="New partner")</f>
        <v>0</v>
      </c>
      <c r="AB3" s="2" t="b">
        <f>AND(PARTNERS!$C7="East Riding of Yorkshire",PARTNERS!$E7="New partner")</f>
        <v>1</v>
      </c>
      <c r="AC3" s="2" t="b">
        <f>AND(PARTNERS!$C7="Elsewhere in Yorkshire &amp; Humber",PARTNERS!$E7="New partner")</f>
        <v>0</v>
      </c>
      <c r="AD3" s="2" t="b">
        <f>AND(PARTNERS!$C7="Elsewhere in the UK",PARTNERS!$E7="New partner")</f>
        <v>0</v>
      </c>
      <c r="AE3" s="2" t="b">
        <f>AND(PARTNERS!$C7="Outside UK",PARTNERS!$E7="New partner")</f>
        <v>0</v>
      </c>
      <c r="AF3" s="2" t="b">
        <f>AND(PARTNERS!$C7="Hull",PARTNERS!$E7="Existing partner")</f>
        <v>0</v>
      </c>
      <c r="AG3" s="2" t="b">
        <f>AND(PARTNERS!$C7="East Riding of Yorkshire",PARTNERS!$E7="Existing partner")</f>
        <v>0</v>
      </c>
      <c r="AH3" s="2" t="b">
        <f>AND(PARTNERS!$C7="Elsewhere in Yorkshire &amp; Humber",PARTNERS!$E7="Existing partner")</f>
        <v>0</v>
      </c>
      <c r="AI3" s="2" t="b">
        <f>AND(PARTNERS!$C7="Elsewhere in the UK",PARTNERS!$E7="Existing partner")</f>
        <v>0</v>
      </c>
      <c r="AJ3" s="2" t="b">
        <f>AND(PARTNERS!$C7="Outside UK",PARTNERS!$E7="Existing partner")</f>
        <v>0</v>
      </c>
      <c r="AK3" s="2" t="b">
        <f>AND(PARTNERS!$D7="Artistic partner",PARTNERS!$E7="New partner")</f>
        <v>0</v>
      </c>
      <c r="AL3" s="2" t="b">
        <f>AND(PARTNERS!$D7="Heritage partner",PARTNERS!$E7="New partner")</f>
        <v>0</v>
      </c>
      <c r="AM3" s="2" t="b">
        <f>AND(PARTNERS!$D7="Funder",PARTNERS!$E7="New partner")</f>
        <v>0</v>
      </c>
      <c r="AN3" s="2" t="b">
        <f>AND(PARTNERS!$D7="Public Service partner",PARTNERS!$E7="New partner")</f>
        <v>0</v>
      </c>
      <c r="AO3" s="2" t="b">
        <f>AND(PARTNERS!$D7="Voluntary Sector / Charity partner",PARTNERS!$E7="New partner")</f>
        <v>0</v>
      </c>
      <c r="AP3" s="2" t="b">
        <f>AND(PARTNERS!$D7="Education partner",PARTNERS!$E7="New partner")</f>
        <v>0</v>
      </c>
      <c r="AQ3" s="2" t="b">
        <f>AND(PARTNERS!$D7="Other",PARTNERS!$E7="New partner")</f>
        <v>1</v>
      </c>
      <c r="AR3" s="2" t="b">
        <f>AND(PARTNERS!$D7="Artistic partner",PARTNERS!$E7="Existing partner")</f>
        <v>0</v>
      </c>
      <c r="AS3" s="2" t="b">
        <f>AND(PARTNERS!$D7="Heritage partner",PARTNERS!$E7="Existing partner")</f>
        <v>0</v>
      </c>
      <c r="AT3" s="2" t="b">
        <f>AND(PARTNERS!$D7="Funder",PARTNERS!$E7="Existing partner")</f>
        <v>0</v>
      </c>
      <c r="AU3" s="2" t="b">
        <f>AND(PARTNERS!$D7="Public Service partner",PARTNERS!$E7="Existing partner")</f>
        <v>0</v>
      </c>
      <c r="AV3" s="2" t="b">
        <f>AND(PARTNERS!$D7="Voluntary Sector / Charity partner",PARTNERS!$E7="Existing partner")</f>
        <v>0</v>
      </c>
      <c r="AW3" s="2" t="b">
        <f>AND(PARTNERS!$D7="Education partner",PARTNERS!$E7="Existing partner")</f>
        <v>0</v>
      </c>
      <c r="AX3" s="2" t="b">
        <f>AND(PARTNERS!$D7="Other",PARTNERS!$E7="Existing partner")</f>
        <v>0</v>
      </c>
    </row>
    <row r="4" spans="1:50" x14ac:dyDescent="0.3">
      <c r="A4" s="16" t="s">
        <v>109</v>
      </c>
      <c r="C4" s="2" t="s">
        <v>83</v>
      </c>
      <c r="E4" s="2" t="s">
        <v>137</v>
      </c>
      <c r="G4" s="2" t="s">
        <v>133</v>
      </c>
      <c r="K4" s="16" t="s">
        <v>102</v>
      </c>
      <c r="T4" s="2" t="b">
        <f>AND(LEFT('EVENT DELIVERY'!B9,2)="HU",OR(LEN('EVENT DELIVERY'!B9)=6,AND(LEN('EVENT DELIVERY'!B9)=7,MID('EVENT DELIVERY'!B9,4,1)=" ")))</f>
        <v>1</v>
      </c>
      <c r="U4" s="2" t="b">
        <f>AND(LEFT('PROJECT DELIVERY TEAM'!B9,2)="HU",OR(LEN('PROJECT DELIVERY TEAM'!B9)=6,AND(LEN('PROJECT DELIVERY TEAM'!B9)=7,MID('PROJECT DELIVERY TEAM'!B9,4,1)=" ")))</f>
        <v>1</v>
      </c>
      <c r="V4" s="2" t="b">
        <f>AND(LEFT('AUDIENCES &amp; PART... - BY TYPE'!B9,2)="HU",OR(LEN('AUDIENCES &amp; PART... - BY TYPE'!B9)=6,AND(LEN('AUDIENCES &amp; PART... - BY TYPE'!B9)=7,MID('AUDIENCES &amp; PART... - BY TYPE'!B9,4,1)=" ")))</f>
        <v>0</v>
      </c>
      <c r="W4" s="2" t="b">
        <f>AND(LEFT(PARTNERS!B8,2)="HU",OR(LEN(PARTNERS!B8)=6,AND(LEN(PARTNERS!B8)=7,MID(PARTNERS!B8,4,1)=" ")),PARTNERS!E8="New partner")</f>
        <v>1</v>
      </c>
      <c r="X4" s="2" t="b">
        <f>AND(LEFT(PARTNERS!B8,2)="HU",OR(LEN(PARTNERS!B8)=6,AND(LEN(PARTNERS!B8)=7,MID(PARTNERS!B8,4,1)=" ")),PARTNERS!E8="Existing partner")</f>
        <v>0</v>
      </c>
      <c r="Y4" s="2" t="b">
        <f>AND(NOT(AND(LEFT(PARTNERS!B8,2)="HU",OR(LEN(PARTNERS!B8)=6,AND(LEN(PARTNERS!B8)=7,MID(PARTNERS!B8,4,1)=" ")))),PARTNERS!E8="New partner")</f>
        <v>0</v>
      </c>
      <c r="Z4" s="2" t="b">
        <f>AND(NOT(AND(LEFT(PARTNERS!B8,2)="HU",OR(LEN(PARTNERS!B8)=6,AND(LEN(PARTNERS!B8)=7,MID(PARTNERS!B8,4,1)=" ")))),PARTNERS!E8="Existing partner")</f>
        <v>0</v>
      </c>
      <c r="AA4" s="2" t="b">
        <f>AND(PARTNERS!$C8="Hull",PARTNERS!$E8="New partner")</f>
        <v>1</v>
      </c>
      <c r="AB4" s="2" t="b">
        <f>AND(PARTNERS!$C8="East Riding of Yorkshire",PARTNERS!$E8="New partner")</f>
        <v>0</v>
      </c>
      <c r="AC4" s="2" t="b">
        <f>AND(PARTNERS!$C8="Elsewhere in Yorkshire &amp; Humber",PARTNERS!$E8="New partner")</f>
        <v>0</v>
      </c>
      <c r="AD4" s="2" t="b">
        <f>AND(PARTNERS!$C8="Elsewhere in the UK",PARTNERS!$E8="New partner")</f>
        <v>0</v>
      </c>
      <c r="AE4" s="2" t="b">
        <f>AND(PARTNERS!$C8="Outside UK",PARTNERS!$E8="New partner")</f>
        <v>0</v>
      </c>
      <c r="AF4" s="2" t="b">
        <f>AND(PARTNERS!$C8="Hull",PARTNERS!$E8="Existing partner")</f>
        <v>0</v>
      </c>
      <c r="AG4" s="2" t="b">
        <f>AND(PARTNERS!$C8="East Riding of Yorkshire",PARTNERS!$E8="Existing partner")</f>
        <v>0</v>
      </c>
      <c r="AH4" s="2" t="b">
        <f>AND(PARTNERS!$C8="Elsewhere in Yorkshire &amp; Humber",PARTNERS!$E8="Existing partner")</f>
        <v>0</v>
      </c>
      <c r="AI4" s="2" t="b">
        <f>AND(PARTNERS!$C8="Elsewhere in the UK",PARTNERS!$E8="Existing partner")</f>
        <v>0</v>
      </c>
      <c r="AJ4" s="2" t="b">
        <f>AND(PARTNERS!$C8="Outside UK",PARTNERS!$E8="Existing partner")</f>
        <v>0</v>
      </c>
      <c r="AK4" s="2" t="b">
        <f>AND(PARTNERS!$D8="Artistic partner",PARTNERS!$E8="New partner")</f>
        <v>0</v>
      </c>
      <c r="AL4" s="2" t="b">
        <f>AND(PARTNERS!$D8="Heritage partner",PARTNERS!$E8="New partner")</f>
        <v>0</v>
      </c>
      <c r="AM4" s="2" t="b">
        <f>AND(PARTNERS!$D8="Funder",PARTNERS!$E8="New partner")</f>
        <v>0</v>
      </c>
      <c r="AN4" s="2" t="b">
        <f>AND(PARTNERS!$D8="Public Service partner",PARTNERS!$E8="New partner")</f>
        <v>0</v>
      </c>
      <c r="AO4" s="2" t="b">
        <f>AND(PARTNERS!$D8="Voluntary Sector / Charity partner",PARTNERS!$E8="New partner")</f>
        <v>0</v>
      </c>
      <c r="AP4" s="2" t="b">
        <f>AND(PARTNERS!$D8="Education partner",PARTNERS!$E8="New partner")</f>
        <v>0</v>
      </c>
      <c r="AQ4" s="2" t="b">
        <f>AND(PARTNERS!$D8="Other",PARTNERS!$E8="New partner")</f>
        <v>1</v>
      </c>
      <c r="AR4" s="2" t="b">
        <f>AND(PARTNERS!$D8="Artistic partner",PARTNERS!$E8="Existing partner")</f>
        <v>0</v>
      </c>
      <c r="AS4" s="2" t="b">
        <f>AND(PARTNERS!$D8="Heritage partner",PARTNERS!$E8="Existing partner")</f>
        <v>0</v>
      </c>
      <c r="AT4" s="2" t="b">
        <f>AND(PARTNERS!$D8="Funder",PARTNERS!$E8="Existing partner")</f>
        <v>0</v>
      </c>
      <c r="AU4" s="2" t="b">
        <f>AND(PARTNERS!$D8="Public Service partner",PARTNERS!$E8="Existing partner")</f>
        <v>0</v>
      </c>
      <c r="AV4" s="2" t="b">
        <f>AND(PARTNERS!$D8="Voluntary Sector / Charity partner",PARTNERS!$E8="Existing partner")</f>
        <v>0</v>
      </c>
      <c r="AW4" s="2" t="b">
        <f>AND(PARTNERS!$D8="Education partner",PARTNERS!$E8="Existing partner")</f>
        <v>0</v>
      </c>
      <c r="AX4" s="2" t="b">
        <f>AND(PARTNERS!$D8="Other",PARTNERS!$E8="Existing partner")</f>
        <v>0</v>
      </c>
    </row>
    <row r="5" spans="1:50" x14ac:dyDescent="0.3">
      <c r="A5" s="16" t="s">
        <v>111</v>
      </c>
      <c r="C5" s="2" t="s">
        <v>85</v>
      </c>
      <c r="E5" s="2" t="s">
        <v>138</v>
      </c>
      <c r="K5" s="16" t="s">
        <v>104</v>
      </c>
      <c r="T5" s="2" t="b">
        <f>AND(LEFT('EVENT DELIVERY'!B10,2)="HU",OR(LEN('EVENT DELIVERY'!B10)=6,AND(LEN('EVENT DELIVERY'!B10)=7,MID('EVENT DELIVERY'!B10,4,1)=" ")))</f>
        <v>1</v>
      </c>
      <c r="U5" s="2" t="b">
        <f>AND(LEFT('PROJECT DELIVERY TEAM'!B10,2)="HU",OR(LEN('PROJECT DELIVERY TEAM'!B10)=6,AND(LEN('PROJECT DELIVERY TEAM'!B10)=7,MID('PROJECT DELIVERY TEAM'!B10,4,1)=" ")))</f>
        <v>0</v>
      </c>
      <c r="V5" s="2" t="b">
        <f>AND(LEFT('AUDIENCES &amp; PART... - BY TYPE'!B10,2)="HU",OR(LEN('AUDIENCES &amp; PART... - BY TYPE'!B10)=6,AND(LEN('AUDIENCES &amp; PART... - BY TYPE'!B10)=7,MID('AUDIENCES &amp; PART... - BY TYPE'!B10,4,1)=" ")))</f>
        <v>0</v>
      </c>
      <c r="W5" s="2" t="b">
        <f>AND(LEFT(PARTNERS!B9,2)="HU",OR(LEN(PARTNERS!B9)=6,AND(LEN(PARTNERS!B9)=7,MID(PARTNERS!B9,4,1)=" ")),PARTNERS!E9="New partner")</f>
        <v>1</v>
      </c>
      <c r="X5" s="2" t="b">
        <f>AND(LEFT(PARTNERS!B9,2)="HU",OR(LEN(PARTNERS!B9)=6,AND(LEN(PARTNERS!B9)=7,MID(PARTNERS!B9,4,1)=" ")),PARTNERS!E9="Existing partner")</f>
        <v>0</v>
      </c>
      <c r="Y5" s="2" t="b">
        <f>AND(NOT(AND(LEFT(PARTNERS!B9,2)="HU",OR(LEN(PARTNERS!B9)=6,AND(LEN(PARTNERS!B9)=7,MID(PARTNERS!B9,4,1)=" ")))),PARTNERS!E9="New partner")</f>
        <v>0</v>
      </c>
      <c r="Z5" s="2" t="b">
        <f>AND(NOT(AND(LEFT(PARTNERS!B9,2)="HU",OR(LEN(PARTNERS!B9)=6,AND(LEN(PARTNERS!B9)=7,MID(PARTNERS!B9,4,1)=" ")))),PARTNERS!E9="Existing partner")</f>
        <v>0</v>
      </c>
      <c r="AA5" s="2" t="b">
        <f>AND(PARTNERS!$C9="Hull",PARTNERS!$E9="New partner")</f>
        <v>1</v>
      </c>
      <c r="AB5" s="2" t="b">
        <f>AND(PARTNERS!$C9="East Riding of Yorkshire",PARTNERS!$E9="New partner")</f>
        <v>0</v>
      </c>
      <c r="AC5" s="2" t="b">
        <f>AND(PARTNERS!$C9="Elsewhere in Yorkshire &amp; Humber",PARTNERS!$E9="New partner")</f>
        <v>0</v>
      </c>
      <c r="AD5" s="2" t="b">
        <f>AND(PARTNERS!$C9="Elsewhere in the UK",PARTNERS!$E9="New partner")</f>
        <v>0</v>
      </c>
      <c r="AE5" s="2" t="b">
        <f>AND(PARTNERS!$C9="Outside UK",PARTNERS!$E9="New partner")</f>
        <v>0</v>
      </c>
      <c r="AF5" s="2" t="b">
        <f>AND(PARTNERS!$C9="Hull",PARTNERS!$E9="Existing partner")</f>
        <v>0</v>
      </c>
      <c r="AG5" s="2" t="b">
        <f>AND(PARTNERS!$C9="East Riding of Yorkshire",PARTNERS!$E9="Existing partner")</f>
        <v>0</v>
      </c>
      <c r="AH5" s="2" t="b">
        <f>AND(PARTNERS!$C9="Elsewhere in Yorkshire &amp; Humber",PARTNERS!$E9="Existing partner")</f>
        <v>0</v>
      </c>
      <c r="AI5" s="2" t="b">
        <f>AND(PARTNERS!$C9="Elsewhere in the UK",PARTNERS!$E9="Existing partner")</f>
        <v>0</v>
      </c>
      <c r="AJ5" s="2" t="b">
        <f>AND(PARTNERS!$C9="Outside UK",PARTNERS!$E9="Existing partner")</f>
        <v>0</v>
      </c>
      <c r="AK5" s="2" t="b">
        <f>AND(PARTNERS!$D9="Artistic partner",PARTNERS!$E9="New partner")</f>
        <v>0</v>
      </c>
      <c r="AL5" s="2" t="b">
        <f>AND(PARTNERS!$D9="Heritage partner",PARTNERS!$E9="New partner")</f>
        <v>0</v>
      </c>
      <c r="AM5" s="2" t="b">
        <f>AND(PARTNERS!$D9="Funder",PARTNERS!$E9="New partner")</f>
        <v>0</v>
      </c>
      <c r="AN5" s="2" t="b">
        <f>AND(PARTNERS!$D9="Public Service partner",PARTNERS!$E9="New partner")</f>
        <v>0</v>
      </c>
      <c r="AO5" s="2" t="b">
        <f>AND(PARTNERS!$D9="Voluntary Sector / Charity partner",PARTNERS!$E9="New partner")</f>
        <v>1</v>
      </c>
      <c r="AP5" s="2" t="b">
        <f>AND(PARTNERS!$D9="Education partner",PARTNERS!$E9="New partner")</f>
        <v>0</v>
      </c>
      <c r="AQ5" s="2" t="b">
        <f>AND(PARTNERS!$D9="Other",PARTNERS!$E9="New partner")</f>
        <v>0</v>
      </c>
      <c r="AR5" s="2" t="b">
        <f>AND(PARTNERS!$D9="Artistic partner",PARTNERS!$E9="Existing partner")</f>
        <v>0</v>
      </c>
      <c r="AS5" s="2" t="b">
        <f>AND(PARTNERS!$D9="Heritage partner",PARTNERS!$E9="Existing partner")</f>
        <v>0</v>
      </c>
      <c r="AT5" s="2" t="b">
        <f>AND(PARTNERS!$D9="Funder",PARTNERS!$E9="Existing partner")</f>
        <v>0</v>
      </c>
      <c r="AU5" s="2" t="b">
        <f>AND(PARTNERS!$D9="Public Service partner",PARTNERS!$E9="Existing partner")</f>
        <v>0</v>
      </c>
      <c r="AV5" s="2" t="b">
        <f>AND(PARTNERS!$D9="Voluntary Sector / Charity partner",PARTNERS!$E9="Existing partner")</f>
        <v>0</v>
      </c>
      <c r="AW5" s="2" t="b">
        <f>AND(PARTNERS!$D9="Education partner",PARTNERS!$E9="Existing partner")</f>
        <v>0</v>
      </c>
      <c r="AX5" s="2" t="b">
        <f>AND(PARTNERS!$D9="Other",PARTNERS!$E9="Existing partner")</f>
        <v>0</v>
      </c>
    </row>
    <row r="6" spans="1:50" x14ac:dyDescent="0.3">
      <c r="A6" s="16" t="s">
        <v>113</v>
      </c>
      <c r="C6" s="2" t="s">
        <v>86</v>
      </c>
      <c r="E6" s="2" t="s">
        <v>133</v>
      </c>
      <c r="K6" s="16" t="s">
        <v>106</v>
      </c>
      <c r="T6" s="2" t="b">
        <f>AND(LEFT('EVENT DELIVERY'!B11,2)="HU",OR(LEN('EVENT DELIVERY'!B11)=6,AND(LEN('EVENT DELIVERY'!B11)=7,MID('EVENT DELIVERY'!B11,4,1)=" ")))</f>
        <v>0</v>
      </c>
      <c r="U6" s="2" t="b">
        <f>AND(LEFT('PROJECT DELIVERY TEAM'!B11,2)="HU",OR(LEN('PROJECT DELIVERY TEAM'!B11)=6,AND(LEN('PROJECT DELIVERY TEAM'!B11)=7,MID('PROJECT DELIVERY TEAM'!B11,4,1)=" ")))</f>
        <v>1</v>
      </c>
      <c r="V6" s="2" t="b">
        <f>AND(LEFT('AUDIENCES &amp; PART... - BY TYPE'!B11,2)="HU",OR(LEN('AUDIENCES &amp; PART... - BY TYPE'!B11)=6,AND(LEN('AUDIENCES &amp; PART... - BY TYPE'!B11)=7,MID('AUDIENCES &amp; PART... - BY TYPE'!B11,4,1)=" ")))</f>
        <v>0</v>
      </c>
      <c r="W6" s="2" t="b">
        <f>AND(LEFT(PARTNERS!B10,2)="HU",OR(LEN(PARTNERS!B10)=6,AND(LEN(PARTNERS!B10)=7,MID(PARTNERS!B10,4,1)=" ")),PARTNERS!E10="New partner")</f>
        <v>1</v>
      </c>
      <c r="X6" s="2" t="b">
        <f>AND(LEFT(PARTNERS!B10,2)="HU",OR(LEN(PARTNERS!B10)=6,AND(LEN(PARTNERS!B10)=7,MID(PARTNERS!B10,4,1)=" ")),PARTNERS!E10="Existing partner")</f>
        <v>0</v>
      </c>
      <c r="Y6" s="2" t="b">
        <f>AND(NOT(AND(LEFT(PARTNERS!B10,2)="HU",OR(LEN(PARTNERS!B10)=6,AND(LEN(PARTNERS!B10)=7,MID(PARTNERS!B10,4,1)=" ")))),PARTNERS!E10="New partner")</f>
        <v>0</v>
      </c>
      <c r="Z6" s="2" t="b">
        <f>AND(NOT(AND(LEFT(PARTNERS!B10,2)="HU",OR(LEN(PARTNERS!B10)=6,AND(LEN(PARTNERS!B10)=7,MID(PARTNERS!B10,4,1)=" ")))),PARTNERS!E10="Existing partner")</f>
        <v>0</v>
      </c>
      <c r="AA6" s="2" t="b">
        <f>AND(PARTNERS!$C10="Hull",PARTNERS!$E10="New partner")</f>
        <v>1</v>
      </c>
      <c r="AB6" s="2" t="b">
        <f>AND(PARTNERS!$C10="East Riding of Yorkshire",PARTNERS!$E10="New partner")</f>
        <v>0</v>
      </c>
      <c r="AC6" s="2" t="b">
        <f>AND(PARTNERS!$C10="Elsewhere in Yorkshire &amp; Humber",PARTNERS!$E10="New partner")</f>
        <v>0</v>
      </c>
      <c r="AD6" s="2" t="b">
        <f>AND(PARTNERS!$C10="Elsewhere in the UK",PARTNERS!$E10="New partner")</f>
        <v>0</v>
      </c>
      <c r="AE6" s="2" t="b">
        <f>AND(PARTNERS!$C10="Outside UK",PARTNERS!$E10="New partner")</f>
        <v>0</v>
      </c>
      <c r="AF6" s="2" t="b">
        <f>AND(PARTNERS!$C10="Hull",PARTNERS!$E10="Existing partner")</f>
        <v>0</v>
      </c>
      <c r="AG6" s="2" t="b">
        <f>AND(PARTNERS!$C10="East Riding of Yorkshire",PARTNERS!$E10="Existing partner")</f>
        <v>0</v>
      </c>
      <c r="AH6" s="2" t="b">
        <f>AND(PARTNERS!$C10="Elsewhere in Yorkshire &amp; Humber",PARTNERS!$E10="Existing partner")</f>
        <v>0</v>
      </c>
      <c r="AI6" s="2" t="b">
        <f>AND(PARTNERS!$C10="Elsewhere in the UK",PARTNERS!$E10="Existing partner")</f>
        <v>0</v>
      </c>
      <c r="AJ6" s="2" t="b">
        <f>AND(PARTNERS!$C10="Outside UK",PARTNERS!$E10="Existing partner")</f>
        <v>0</v>
      </c>
      <c r="AK6" s="2" t="b">
        <f>AND(PARTNERS!$D10="Artistic partner",PARTNERS!$E10="New partner")</f>
        <v>0</v>
      </c>
      <c r="AL6" s="2" t="b">
        <f>AND(PARTNERS!$D10="Heritage partner",PARTNERS!$E10="New partner")</f>
        <v>0</v>
      </c>
      <c r="AM6" s="2" t="b">
        <f>AND(PARTNERS!$D10="Funder",PARTNERS!$E10="New partner")</f>
        <v>0</v>
      </c>
      <c r="AN6" s="2" t="b">
        <f>AND(PARTNERS!$D10="Public Service partner",PARTNERS!$E10="New partner")</f>
        <v>0</v>
      </c>
      <c r="AO6" s="2" t="b">
        <f>AND(PARTNERS!$D10="Voluntary Sector / Charity partner",PARTNERS!$E10="New partner")</f>
        <v>0</v>
      </c>
      <c r="AP6" s="2" t="b">
        <f>AND(PARTNERS!$D10="Education partner",PARTNERS!$E10="New partner")</f>
        <v>0</v>
      </c>
      <c r="AQ6" s="2" t="b">
        <f>AND(PARTNERS!$D10="Other",PARTNERS!$E10="New partner")</f>
        <v>1</v>
      </c>
      <c r="AR6" s="2" t="b">
        <f>AND(PARTNERS!$D10="Artistic partner",PARTNERS!$E10="Existing partner")</f>
        <v>0</v>
      </c>
      <c r="AS6" s="2" t="b">
        <f>AND(PARTNERS!$D10="Heritage partner",PARTNERS!$E10="Existing partner")</f>
        <v>0</v>
      </c>
      <c r="AT6" s="2" t="b">
        <f>AND(PARTNERS!$D10="Funder",PARTNERS!$E10="Existing partner")</f>
        <v>0</v>
      </c>
      <c r="AU6" s="2" t="b">
        <f>AND(PARTNERS!$D10="Public Service partner",PARTNERS!$E10="Existing partner")</f>
        <v>0</v>
      </c>
      <c r="AV6" s="2" t="b">
        <f>AND(PARTNERS!$D10="Voluntary Sector / Charity partner",PARTNERS!$E10="Existing partner")</f>
        <v>0</v>
      </c>
      <c r="AW6" s="2" t="b">
        <f>AND(PARTNERS!$D10="Education partner",PARTNERS!$E10="Existing partner")</f>
        <v>0</v>
      </c>
      <c r="AX6" s="2" t="b">
        <f>AND(PARTNERS!$D10="Other",PARTNERS!$E10="Existing partner")</f>
        <v>0</v>
      </c>
    </row>
    <row r="7" spans="1:50" x14ac:dyDescent="0.3">
      <c r="A7" s="16" t="s">
        <v>115</v>
      </c>
      <c r="K7" s="16" t="s">
        <v>108</v>
      </c>
      <c r="T7" s="2" t="b">
        <f>AND(LEFT('EVENT DELIVERY'!B12,2)="HU",OR(LEN('EVENT DELIVERY'!B12)=6,AND(LEN('EVENT DELIVERY'!B12)=7,MID('EVENT DELIVERY'!B12,4,1)=" ")))</f>
        <v>1</v>
      </c>
      <c r="U7" s="2" t="b">
        <f>AND(LEFT('PROJECT DELIVERY TEAM'!B12,2)="HU",OR(LEN('PROJECT DELIVERY TEAM'!B12)=6,AND(LEN('PROJECT DELIVERY TEAM'!B12)=7,MID('PROJECT DELIVERY TEAM'!B12,4,1)=" ")))</f>
        <v>0</v>
      </c>
      <c r="V7" s="2" t="b">
        <f>AND(LEFT('AUDIENCES &amp; PART... - BY TYPE'!B12,2)="HU",OR(LEN('AUDIENCES &amp; PART... - BY TYPE'!B12)=6,AND(LEN('AUDIENCES &amp; PART... - BY TYPE'!B12)=7,MID('AUDIENCES &amp; PART... - BY TYPE'!B12,4,1)=" ")))</f>
        <v>1</v>
      </c>
      <c r="W7" s="2" t="b">
        <f>AND(LEFT(PARTNERS!B11,2)="HU",OR(LEN(PARTNERS!B11)=6,AND(LEN(PARTNERS!B11)=7,MID(PARTNERS!B11,4,1)=" ")),PARTNERS!E11="New partner")</f>
        <v>0</v>
      </c>
      <c r="X7" s="2" t="b">
        <f>AND(LEFT(PARTNERS!B11,2)="HU",OR(LEN(PARTNERS!B11)=6,AND(LEN(PARTNERS!B11)=7,MID(PARTNERS!B11,4,1)=" ")),PARTNERS!E11="Existing partner")</f>
        <v>0</v>
      </c>
      <c r="Y7" s="2" t="b">
        <f>AND(NOT(AND(LEFT(PARTNERS!B11,2)="HU",OR(LEN(PARTNERS!B11)=6,AND(LEN(PARTNERS!B11)=7,MID(PARTNERS!B11,4,1)=" ")))),PARTNERS!E11="New partner")</f>
        <v>0</v>
      </c>
      <c r="Z7" s="2" t="b">
        <f>AND(NOT(AND(LEFT(PARTNERS!B11,2)="HU",OR(LEN(PARTNERS!B11)=6,AND(LEN(PARTNERS!B11)=7,MID(PARTNERS!B11,4,1)=" ")))),PARTNERS!E11="Existing partner")</f>
        <v>0</v>
      </c>
      <c r="AA7" s="2" t="b">
        <f>AND(PARTNERS!$C11="Hull",PARTNERS!$E11="New partner")</f>
        <v>0</v>
      </c>
      <c r="AB7" s="2" t="b">
        <f>AND(PARTNERS!$C11="East Riding of Yorkshire",PARTNERS!$E11="New partner")</f>
        <v>0</v>
      </c>
      <c r="AC7" s="2" t="b">
        <f>AND(PARTNERS!$C11="Elsewhere in Yorkshire &amp; Humber",PARTNERS!$E11="New partner")</f>
        <v>0</v>
      </c>
      <c r="AD7" s="2" t="b">
        <f>AND(PARTNERS!$C11="Elsewhere in the UK",PARTNERS!$E11="New partner")</f>
        <v>0</v>
      </c>
      <c r="AE7" s="2" t="b">
        <f>AND(PARTNERS!$C11="Outside UK",PARTNERS!$E11="New partner")</f>
        <v>0</v>
      </c>
      <c r="AF7" s="2" t="b">
        <f>AND(PARTNERS!$C11="Hull",PARTNERS!$E11="Existing partner")</f>
        <v>0</v>
      </c>
      <c r="AG7" s="2" t="b">
        <f>AND(PARTNERS!$C11="East Riding of Yorkshire",PARTNERS!$E11="Existing partner")</f>
        <v>0</v>
      </c>
      <c r="AH7" s="2" t="b">
        <f>AND(PARTNERS!$C11="Elsewhere in Yorkshire &amp; Humber",PARTNERS!$E11="Existing partner")</f>
        <v>0</v>
      </c>
      <c r="AI7" s="2" t="b">
        <f>AND(PARTNERS!$C11="Elsewhere in the UK",PARTNERS!$E11="Existing partner")</f>
        <v>0</v>
      </c>
      <c r="AJ7" s="2" t="b">
        <f>AND(PARTNERS!$C11="Outside UK",PARTNERS!$E11="Existing partner")</f>
        <v>0</v>
      </c>
      <c r="AK7" s="2" t="b">
        <f>AND(PARTNERS!$D11="Artistic partner",PARTNERS!$E11="New partner")</f>
        <v>0</v>
      </c>
      <c r="AL7" s="2" t="b">
        <f>AND(PARTNERS!$D11="Heritage partner",PARTNERS!$E11="New partner")</f>
        <v>0</v>
      </c>
      <c r="AM7" s="2" t="b">
        <f>AND(PARTNERS!$D11="Funder",PARTNERS!$E11="New partner")</f>
        <v>0</v>
      </c>
      <c r="AN7" s="2" t="b">
        <f>AND(PARTNERS!$D11="Public Service partner",PARTNERS!$E11="New partner")</f>
        <v>0</v>
      </c>
      <c r="AO7" s="2" t="b">
        <f>AND(PARTNERS!$D11="Voluntary Sector / Charity partner",PARTNERS!$E11="New partner")</f>
        <v>0</v>
      </c>
      <c r="AP7" s="2" t="b">
        <f>AND(PARTNERS!$D11="Education partner",PARTNERS!$E11="New partner")</f>
        <v>0</v>
      </c>
      <c r="AQ7" s="2" t="b">
        <f>AND(PARTNERS!$D11="Other",PARTNERS!$E11="New partner")</f>
        <v>0</v>
      </c>
      <c r="AR7" s="2" t="b">
        <f>AND(PARTNERS!$D11="Artistic partner",PARTNERS!$E11="Existing partner")</f>
        <v>0</v>
      </c>
      <c r="AS7" s="2" t="b">
        <f>AND(PARTNERS!$D11="Heritage partner",PARTNERS!$E11="Existing partner")</f>
        <v>0</v>
      </c>
      <c r="AT7" s="2" t="b">
        <f>AND(PARTNERS!$D11="Funder",PARTNERS!$E11="Existing partner")</f>
        <v>0</v>
      </c>
      <c r="AU7" s="2" t="b">
        <f>AND(PARTNERS!$D11="Public Service partner",PARTNERS!$E11="Existing partner")</f>
        <v>0</v>
      </c>
      <c r="AV7" s="2" t="b">
        <f>AND(PARTNERS!$D11="Voluntary Sector / Charity partner",PARTNERS!$E11="Existing partner")</f>
        <v>0</v>
      </c>
      <c r="AW7" s="2" t="b">
        <f>AND(PARTNERS!$D11="Education partner",PARTNERS!$E11="Existing partner")</f>
        <v>0</v>
      </c>
      <c r="AX7" s="2" t="b">
        <f>AND(PARTNERS!$D11="Other",PARTNERS!$E11="Existing partner")</f>
        <v>0</v>
      </c>
    </row>
    <row r="8" spans="1:50" x14ac:dyDescent="0.3">
      <c r="A8" s="16" t="s">
        <v>117</v>
      </c>
      <c r="K8" s="16" t="s">
        <v>110</v>
      </c>
      <c r="T8" s="2" t="b">
        <f>AND(LEFT('EVENT DELIVERY'!B13,2)="HU",OR(LEN('EVENT DELIVERY'!B13)=6,AND(LEN('EVENT DELIVERY'!B13)=7,MID('EVENT DELIVERY'!B13,4,1)=" ")))</f>
        <v>1</v>
      </c>
      <c r="U8" s="2" t="b">
        <f>AND(LEFT('PROJECT DELIVERY TEAM'!B13,2)="HU",OR(LEN('PROJECT DELIVERY TEAM'!B13)=6,AND(LEN('PROJECT DELIVERY TEAM'!B13)=7,MID('PROJECT DELIVERY TEAM'!B13,4,1)=" ")))</f>
        <v>0</v>
      </c>
      <c r="V8" s="2" t="b">
        <f>AND(LEFT('AUDIENCES &amp; PART... - BY TYPE'!B13,2)="HU",OR(LEN('AUDIENCES &amp; PART... - BY TYPE'!B13)=6,AND(LEN('AUDIENCES &amp; PART... - BY TYPE'!B13)=7,MID('AUDIENCES &amp; PART... - BY TYPE'!B13,4,1)=" ")))</f>
        <v>0</v>
      </c>
      <c r="W8" s="2" t="b">
        <f>AND(LEFT(PARTNERS!B12,2)="HU",OR(LEN(PARTNERS!B12)=6,AND(LEN(PARTNERS!B12)=7,MID(PARTNERS!B12,4,1)=" ")),PARTNERS!E12="New partner")</f>
        <v>0</v>
      </c>
      <c r="X8" s="2" t="b">
        <f>AND(LEFT(PARTNERS!B12,2)="HU",OR(LEN(PARTNERS!B12)=6,AND(LEN(PARTNERS!B12)=7,MID(PARTNERS!B12,4,1)=" ")),PARTNERS!E12="Existing partner")</f>
        <v>0</v>
      </c>
      <c r="Y8" s="2" t="b">
        <f>AND(NOT(AND(LEFT(PARTNERS!B12,2)="HU",OR(LEN(PARTNERS!B12)=6,AND(LEN(PARTNERS!B12)=7,MID(PARTNERS!B12,4,1)=" ")))),PARTNERS!E12="New partner")</f>
        <v>0</v>
      </c>
      <c r="Z8" s="2" t="b">
        <f>AND(NOT(AND(LEFT(PARTNERS!B12,2)="HU",OR(LEN(PARTNERS!B12)=6,AND(LEN(PARTNERS!B12)=7,MID(PARTNERS!B12,4,1)=" ")))),PARTNERS!E12="Existing partner")</f>
        <v>0</v>
      </c>
      <c r="AA8" s="2" t="b">
        <f>AND(PARTNERS!$C12="Hull",PARTNERS!$E12="New partner")</f>
        <v>0</v>
      </c>
      <c r="AB8" s="2" t="b">
        <f>AND(PARTNERS!$C12="East Riding of Yorkshire",PARTNERS!$E12="New partner")</f>
        <v>0</v>
      </c>
      <c r="AC8" s="2" t="b">
        <f>AND(PARTNERS!$C12="Elsewhere in Yorkshire &amp; Humber",PARTNERS!$E12="New partner")</f>
        <v>0</v>
      </c>
      <c r="AD8" s="2" t="b">
        <f>AND(PARTNERS!$C12="Elsewhere in the UK",PARTNERS!$E12="New partner")</f>
        <v>0</v>
      </c>
      <c r="AE8" s="2" t="b">
        <f>AND(PARTNERS!$C12="Outside UK",PARTNERS!$E12="New partner")</f>
        <v>0</v>
      </c>
      <c r="AF8" s="2" t="b">
        <f>AND(PARTNERS!$C12="Hull",PARTNERS!$E12="Existing partner")</f>
        <v>0</v>
      </c>
      <c r="AG8" s="2" t="b">
        <f>AND(PARTNERS!$C12="East Riding of Yorkshire",PARTNERS!$E12="Existing partner")</f>
        <v>0</v>
      </c>
      <c r="AH8" s="2" t="b">
        <f>AND(PARTNERS!$C12="Elsewhere in Yorkshire &amp; Humber",PARTNERS!$E12="Existing partner")</f>
        <v>0</v>
      </c>
      <c r="AI8" s="2" t="b">
        <f>AND(PARTNERS!$C12="Elsewhere in the UK",PARTNERS!$E12="Existing partner")</f>
        <v>0</v>
      </c>
      <c r="AJ8" s="2" t="b">
        <f>AND(PARTNERS!$C12="Outside UK",PARTNERS!$E12="Existing partner")</f>
        <v>0</v>
      </c>
      <c r="AK8" s="2" t="b">
        <f>AND(PARTNERS!$D12="Artistic partner",PARTNERS!$E12="New partner")</f>
        <v>0</v>
      </c>
      <c r="AL8" s="2" t="b">
        <f>AND(PARTNERS!$D12="Heritage partner",PARTNERS!$E12="New partner")</f>
        <v>0</v>
      </c>
      <c r="AM8" s="2" t="b">
        <f>AND(PARTNERS!$D12="Funder",PARTNERS!$E12="New partner")</f>
        <v>0</v>
      </c>
      <c r="AN8" s="2" t="b">
        <f>AND(PARTNERS!$D12="Public Service partner",PARTNERS!$E12="New partner")</f>
        <v>0</v>
      </c>
      <c r="AO8" s="2" t="b">
        <f>AND(PARTNERS!$D12="Voluntary Sector / Charity partner",PARTNERS!$E12="New partner")</f>
        <v>0</v>
      </c>
      <c r="AP8" s="2" t="b">
        <f>AND(PARTNERS!$D12="Education partner",PARTNERS!$E12="New partner")</f>
        <v>0</v>
      </c>
      <c r="AQ8" s="2" t="b">
        <f>AND(PARTNERS!$D12="Other",PARTNERS!$E12="New partner")</f>
        <v>0</v>
      </c>
      <c r="AR8" s="2" t="b">
        <f>AND(PARTNERS!$D12="Artistic partner",PARTNERS!$E12="Existing partner")</f>
        <v>0</v>
      </c>
      <c r="AS8" s="2" t="b">
        <f>AND(PARTNERS!$D12="Heritage partner",PARTNERS!$E12="Existing partner")</f>
        <v>0</v>
      </c>
      <c r="AT8" s="2" t="b">
        <f>AND(PARTNERS!$D12="Funder",PARTNERS!$E12="Existing partner")</f>
        <v>0</v>
      </c>
      <c r="AU8" s="2" t="b">
        <f>AND(PARTNERS!$D12="Public Service partner",PARTNERS!$E12="Existing partner")</f>
        <v>0</v>
      </c>
      <c r="AV8" s="2" t="b">
        <f>AND(PARTNERS!$D12="Voluntary Sector / Charity partner",PARTNERS!$E12="Existing partner")</f>
        <v>0</v>
      </c>
      <c r="AW8" s="2" t="b">
        <f>AND(PARTNERS!$D12="Education partner",PARTNERS!$E12="Existing partner")</f>
        <v>0</v>
      </c>
      <c r="AX8" s="2" t="b">
        <f>AND(PARTNERS!$D12="Other",PARTNERS!$E12="Existing partner")</f>
        <v>0</v>
      </c>
    </row>
    <row r="9" spans="1:50" x14ac:dyDescent="0.3">
      <c r="A9" s="16" t="s">
        <v>119</v>
      </c>
      <c r="K9" s="16" t="s">
        <v>112</v>
      </c>
      <c r="T9" s="2" t="b">
        <f>AND(LEFT('EVENT DELIVERY'!B14,2)="HU",OR(LEN('EVENT DELIVERY'!B14)=6,AND(LEN('EVENT DELIVERY'!B14)=7,MID('EVENT DELIVERY'!B14,4,1)=" ")))</f>
        <v>0</v>
      </c>
      <c r="U9" s="2" t="b">
        <f>AND(LEFT('PROJECT DELIVERY TEAM'!B14,2)="HU",OR(LEN('PROJECT DELIVERY TEAM'!B14)=6,AND(LEN('PROJECT DELIVERY TEAM'!B14)=7,MID('PROJECT DELIVERY TEAM'!B14,4,1)=" ")))</f>
        <v>0</v>
      </c>
      <c r="V9" s="2" t="b">
        <f>AND(LEFT('AUDIENCES &amp; PART... - BY TYPE'!B14,2)="HU",OR(LEN('AUDIENCES &amp; PART... - BY TYPE'!B14)=6,AND(LEN('AUDIENCES &amp; PART... - BY TYPE'!B14)=7,MID('AUDIENCES &amp; PART... - BY TYPE'!B14,4,1)=" ")))</f>
        <v>0</v>
      </c>
      <c r="W9" s="2" t="b">
        <f>AND(LEFT(PARTNERS!B13,2)="HU",OR(LEN(PARTNERS!B13)=6,AND(LEN(PARTNERS!B13)=7,MID(PARTNERS!B13,4,1)=" ")),PARTNERS!E13="New partner")</f>
        <v>0</v>
      </c>
      <c r="X9" s="2" t="b">
        <f>AND(LEFT(PARTNERS!B13,2)="HU",OR(LEN(PARTNERS!B13)=6,AND(LEN(PARTNERS!B13)=7,MID(PARTNERS!B13,4,1)=" ")),PARTNERS!E13="Existing partner")</f>
        <v>0</v>
      </c>
      <c r="Y9" s="2" t="b">
        <f>AND(NOT(AND(LEFT(PARTNERS!B13,2)="HU",OR(LEN(PARTNERS!B13)=6,AND(LEN(PARTNERS!B13)=7,MID(PARTNERS!B13,4,1)=" ")))),PARTNERS!E13="New partner")</f>
        <v>0</v>
      </c>
      <c r="Z9" s="2" t="b">
        <f>AND(NOT(AND(LEFT(PARTNERS!B13,2)="HU",OR(LEN(PARTNERS!B13)=6,AND(LEN(PARTNERS!B13)=7,MID(PARTNERS!B13,4,1)=" ")))),PARTNERS!E13="Existing partner")</f>
        <v>0</v>
      </c>
      <c r="AA9" s="2" t="b">
        <f>AND(PARTNERS!$C13="Hull",PARTNERS!$E13="New partner")</f>
        <v>0</v>
      </c>
      <c r="AB9" s="2" t="b">
        <f>AND(PARTNERS!$C13="East Riding of Yorkshire",PARTNERS!$E13="New partner")</f>
        <v>0</v>
      </c>
      <c r="AC9" s="2" t="b">
        <f>AND(PARTNERS!$C13="Elsewhere in Yorkshire &amp; Humber",PARTNERS!$E13="New partner")</f>
        <v>0</v>
      </c>
      <c r="AD9" s="2" t="b">
        <f>AND(PARTNERS!$C13="Elsewhere in the UK",PARTNERS!$E13="New partner")</f>
        <v>0</v>
      </c>
      <c r="AE9" s="2" t="b">
        <f>AND(PARTNERS!$C13="Outside UK",PARTNERS!$E13="New partner")</f>
        <v>0</v>
      </c>
      <c r="AF9" s="2" t="b">
        <f>AND(PARTNERS!$C13="Hull",PARTNERS!$E13="Existing partner")</f>
        <v>0</v>
      </c>
      <c r="AG9" s="2" t="b">
        <f>AND(PARTNERS!$C13="East Riding of Yorkshire",PARTNERS!$E13="Existing partner")</f>
        <v>0</v>
      </c>
      <c r="AH9" s="2" t="b">
        <f>AND(PARTNERS!$C13="Elsewhere in Yorkshire &amp; Humber",PARTNERS!$E13="Existing partner")</f>
        <v>0</v>
      </c>
      <c r="AI9" s="2" t="b">
        <f>AND(PARTNERS!$C13="Elsewhere in the UK",PARTNERS!$E13="Existing partner")</f>
        <v>0</v>
      </c>
      <c r="AJ9" s="2" t="b">
        <f>AND(PARTNERS!$C13="Outside UK",PARTNERS!$E13="Existing partner")</f>
        <v>0</v>
      </c>
      <c r="AK9" s="2" t="b">
        <f>AND(PARTNERS!$D13="Artistic partner",PARTNERS!$E13="New partner")</f>
        <v>0</v>
      </c>
      <c r="AL9" s="2" t="b">
        <f>AND(PARTNERS!$D13="Heritage partner",PARTNERS!$E13="New partner")</f>
        <v>0</v>
      </c>
      <c r="AM9" s="2" t="b">
        <f>AND(PARTNERS!$D13="Funder",PARTNERS!$E13="New partner")</f>
        <v>0</v>
      </c>
      <c r="AN9" s="2" t="b">
        <f>AND(PARTNERS!$D13="Public Service partner",PARTNERS!$E13="New partner")</f>
        <v>0</v>
      </c>
      <c r="AO9" s="2" t="b">
        <f>AND(PARTNERS!$D13="Voluntary Sector / Charity partner",PARTNERS!$E13="New partner")</f>
        <v>0</v>
      </c>
      <c r="AP9" s="2" t="b">
        <f>AND(PARTNERS!$D13="Education partner",PARTNERS!$E13="New partner")</f>
        <v>0</v>
      </c>
      <c r="AQ9" s="2" t="b">
        <f>AND(PARTNERS!$D13="Other",PARTNERS!$E13="New partner")</f>
        <v>0</v>
      </c>
      <c r="AR9" s="2" t="b">
        <f>AND(PARTNERS!$D13="Artistic partner",PARTNERS!$E13="Existing partner")</f>
        <v>0</v>
      </c>
      <c r="AS9" s="2" t="b">
        <f>AND(PARTNERS!$D13="Heritage partner",PARTNERS!$E13="Existing partner")</f>
        <v>0</v>
      </c>
      <c r="AT9" s="2" t="b">
        <f>AND(PARTNERS!$D13="Funder",PARTNERS!$E13="Existing partner")</f>
        <v>0</v>
      </c>
      <c r="AU9" s="2" t="b">
        <f>AND(PARTNERS!$D13="Public Service partner",PARTNERS!$E13="Existing partner")</f>
        <v>0</v>
      </c>
      <c r="AV9" s="2" t="b">
        <f>AND(PARTNERS!$D13="Voluntary Sector / Charity partner",PARTNERS!$E13="Existing partner")</f>
        <v>0</v>
      </c>
      <c r="AW9" s="2" t="b">
        <f>AND(PARTNERS!$D13="Education partner",PARTNERS!$E13="Existing partner")</f>
        <v>0</v>
      </c>
      <c r="AX9" s="2" t="b">
        <f>AND(PARTNERS!$D13="Other",PARTNERS!$E13="Existing partner")</f>
        <v>0</v>
      </c>
    </row>
    <row r="10" spans="1:50" x14ac:dyDescent="0.3">
      <c r="A10" s="2" t="s">
        <v>121</v>
      </c>
      <c r="K10" s="16" t="s">
        <v>114</v>
      </c>
      <c r="T10" s="2" t="b">
        <f>AND(LEFT('EVENT DELIVERY'!B15,2)="HU",OR(LEN('EVENT DELIVERY'!B15)=6,AND(LEN('EVENT DELIVERY'!B15)=7,MID('EVENT DELIVERY'!B15,4,1)=" ")))</f>
        <v>0</v>
      </c>
      <c r="U10" s="2" t="b">
        <f>AND(LEFT('PROJECT DELIVERY TEAM'!B15,2)="HU",OR(LEN('PROJECT DELIVERY TEAM'!B15)=6,AND(LEN('PROJECT DELIVERY TEAM'!B15)=7,MID('PROJECT DELIVERY TEAM'!B15,4,1)=" ")))</f>
        <v>1</v>
      </c>
      <c r="V10" s="2" t="b">
        <f>AND(LEFT('AUDIENCES &amp; PART... - BY TYPE'!B15,2)="HU",OR(LEN('AUDIENCES &amp; PART... - BY TYPE'!B15)=6,AND(LEN('AUDIENCES &amp; PART... - BY TYPE'!B15)=7,MID('AUDIENCES &amp; PART... - BY TYPE'!B15,4,1)=" ")))</f>
        <v>0</v>
      </c>
      <c r="W10" s="2" t="b">
        <f>AND(LEFT(PARTNERS!B14,2)="HU",OR(LEN(PARTNERS!B14)=6,AND(LEN(PARTNERS!B14)=7,MID(PARTNERS!B14,4,1)=" ")),PARTNERS!E14="New partner")</f>
        <v>0</v>
      </c>
      <c r="X10" s="2" t="b">
        <f>AND(LEFT(PARTNERS!B14,2)="HU",OR(LEN(PARTNERS!B14)=6,AND(LEN(PARTNERS!B14)=7,MID(PARTNERS!B14,4,1)=" ")),PARTNERS!E14="Existing partner")</f>
        <v>0</v>
      </c>
      <c r="Y10" s="2" t="b">
        <f>AND(NOT(AND(LEFT(PARTNERS!B14,2)="HU",OR(LEN(PARTNERS!B14)=6,AND(LEN(PARTNERS!B14)=7,MID(PARTNERS!B14,4,1)=" ")))),PARTNERS!E14="New partner")</f>
        <v>0</v>
      </c>
      <c r="Z10" s="2" t="b">
        <f>AND(NOT(AND(LEFT(PARTNERS!B14,2)="HU",OR(LEN(PARTNERS!B14)=6,AND(LEN(PARTNERS!B14)=7,MID(PARTNERS!B14,4,1)=" ")))),PARTNERS!E14="Existing partner")</f>
        <v>0</v>
      </c>
      <c r="AA10" s="2" t="b">
        <f>AND(PARTNERS!$C14="Hull",PARTNERS!$E14="New partner")</f>
        <v>0</v>
      </c>
      <c r="AB10" s="2" t="b">
        <f>AND(PARTNERS!$C14="East Riding of Yorkshire",PARTNERS!$E14="New partner")</f>
        <v>0</v>
      </c>
      <c r="AC10" s="2" t="b">
        <f>AND(PARTNERS!$C14="Elsewhere in Yorkshire &amp; Humber",PARTNERS!$E14="New partner")</f>
        <v>0</v>
      </c>
      <c r="AD10" s="2" t="b">
        <f>AND(PARTNERS!$C14="Elsewhere in the UK",PARTNERS!$E14="New partner")</f>
        <v>0</v>
      </c>
      <c r="AE10" s="2" t="b">
        <f>AND(PARTNERS!$C14="Outside UK",PARTNERS!$E14="New partner")</f>
        <v>0</v>
      </c>
      <c r="AF10" s="2" t="b">
        <f>AND(PARTNERS!$C14="Hull",PARTNERS!$E14="Existing partner")</f>
        <v>0</v>
      </c>
      <c r="AG10" s="2" t="b">
        <f>AND(PARTNERS!$C14="East Riding of Yorkshire",PARTNERS!$E14="Existing partner")</f>
        <v>0</v>
      </c>
      <c r="AH10" s="2" t="b">
        <f>AND(PARTNERS!$C14="Elsewhere in Yorkshire &amp; Humber",PARTNERS!$E14="Existing partner")</f>
        <v>0</v>
      </c>
      <c r="AI10" s="2" t="b">
        <f>AND(PARTNERS!$C14="Elsewhere in the UK",PARTNERS!$E14="Existing partner")</f>
        <v>0</v>
      </c>
      <c r="AJ10" s="2" t="b">
        <f>AND(PARTNERS!$C14="Outside UK",PARTNERS!$E14="Existing partner")</f>
        <v>0</v>
      </c>
      <c r="AK10" s="2" t="b">
        <f>AND(PARTNERS!$D14="Artistic partner",PARTNERS!$E14="New partner")</f>
        <v>0</v>
      </c>
      <c r="AL10" s="2" t="b">
        <f>AND(PARTNERS!$D14="Heritage partner",PARTNERS!$E14="New partner")</f>
        <v>0</v>
      </c>
      <c r="AM10" s="2" t="b">
        <f>AND(PARTNERS!$D14="Funder",PARTNERS!$E14="New partner")</f>
        <v>0</v>
      </c>
      <c r="AN10" s="2" t="b">
        <f>AND(PARTNERS!$D14="Public Service partner",PARTNERS!$E14="New partner")</f>
        <v>0</v>
      </c>
      <c r="AO10" s="2" t="b">
        <f>AND(PARTNERS!$D14="Voluntary Sector / Charity partner",PARTNERS!$E14="New partner")</f>
        <v>0</v>
      </c>
      <c r="AP10" s="2" t="b">
        <f>AND(PARTNERS!$D14="Education partner",PARTNERS!$E14="New partner")</f>
        <v>0</v>
      </c>
      <c r="AQ10" s="2" t="b">
        <f>AND(PARTNERS!$D14="Other",PARTNERS!$E14="New partner")</f>
        <v>0</v>
      </c>
      <c r="AR10" s="2" t="b">
        <f>AND(PARTNERS!$D14="Artistic partner",PARTNERS!$E14="Existing partner")</f>
        <v>0</v>
      </c>
      <c r="AS10" s="2" t="b">
        <f>AND(PARTNERS!$D14="Heritage partner",PARTNERS!$E14="Existing partner")</f>
        <v>0</v>
      </c>
      <c r="AT10" s="2" t="b">
        <f>AND(PARTNERS!$D14="Funder",PARTNERS!$E14="Existing partner")</f>
        <v>0</v>
      </c>
      <c r="AU10" s="2" t="b">
        <f>AND(PARTNERS!$D14="Public Service partner",PARTNERS!$E14="Existing partner")</f>
        <v>0</v>
      </c>
      <c r="AV10" s="2" t="b">
        <f>AND(PARTNERS!$D14="Voluntary Sector / Charity partner",PARTNERS!$E14="Existing partner")</f>
        <v>0</v>
      </c>
      <c r="AW10" s="2" t="b">
        <f>AND(PARTNERS!$D14="Education partner",PARTNERS!$E14="Existing partner")</f>
        <v>0</v>
      </c>
      <c r="AX10" s="2" t="b">
        <f>AND(PARTNERS!$D14="Other",PARTNERS!$E14="Existing partner")</f>
        <v>0</v>
      </c>
    </row>
    <row r="11" spans="1:50" x14ac:dyDescent="0.3">
      <c r="A11" s="2" t="s">
        <v>123</v>
      </c>
      <c r="K11" s="16" t="s">
        <v>116</v>
      </c>
      <c r="T11" s="2" t="b">
        <f>AND(LEFT('EVENT DELIVERY'!B16,2)="HU",OR(LEN('EVENT DELIVERY'!B16)=6,AND(LEN('EVENT DELIVERY'!B16)=7,MID('EVENT DELIVERY'!B16,4,1)=" ")))</f>
        <v>1</v>
      </c>
      <c r="U11" s="2" t="b">
        <f>AND(LEFT('PROJECT DELIVERY TEAM'!B16,2)="HU",OR(LEN('PROJECT DELIVERY TEAM'!B16)=6,AND(LEN('PROJECT DELIVERY TEAM'!B16)=7,MID('PROJECT DELIVERY TEAM'!B16,4,1)=" ")))</f>
        <v>1</v>
      </c>
      <c r="V11" s="2" t="b">
        <f>AND(LEFT('AUDIENCES &amp; PART... - BY TYPE'!B16,2)="HU",OR(LEN('AUDIENCES &amp; PART... - BY TYPE'!B16)=6,AND(LEN('AUDIENCES &amp; PART... - BY TYPE'!B16)=7,MID('AUDIENCES &amp; PART... - BY TYPE'!B16,4,1)=" ")))</f>
        <v>0</v>
      </c>
      <c r="W11" s="2" t="b">
        <f>AND(LEFT(PARTNERS!B15,2)="HU",OR(LEN(PARTNERS!B15)=6,AND(LEN(PARTNERS!B15)=7,MID(PARTNERS!B15,4,1)=" ")),PARTNERS!E15="New partner")</f>
        <v>0</v>
      </c>
      <c r="X11" s="2" t="b">
        <f>AND(LEFT(PARTNERS!B15,2)="HU",OR(LEN(PARTNERS!B15)=6,AND(LEN(PARTNERS!B15)=7,MID(PARTNERS!B15,4,1)=" ")),PARTNERS!E15="Existing partner")</f>
        <v>0</v>
      </c>
      <c r="Y11" s="2" t="b">
        <f>AND(NOT(AND(LEFT(PARTNERS!B15,2)="HU",OR(LEN(PARTNERS!B15)=6,AND(LEN(PARTNERS!B15)=7,MID(PARTNERS!B15,4,1)=" ")))),PARTNERS!E15="New partner")</f>
        <v>0</v>
      </c>
      <c r="Z11" s="2" t="b">
        <f>AND(NOT(AND(LEFT(PARTNERS!B15,2)="HU",OR(LEN(PARTNERS!B15)=6,AND(LEN(PARTNERS!B15)=7,MID(PARTNERS!B15,4,1)=" ")))),PARTNERS!E15="Existing partner")</f>
        <v>0</v>
      </c>
      <c r="AA11" s="2" t="b">
        <f>AND(PARTNERS!$C15="Hull",PARTNERS!$E15="New partner")</f>
        <v>0</v>
      </c>
      <c r="AB11" s="2" t="b">
        <f>AND(PARTNERS!$C15="East Riding of Yorkshire",PARTNERS!$E15="New partner")</f>
        <v>0</v>
      </c>
      <c r="AC11" s="2" t="b">
        <f>AND(PARTNERS!$C15="Elsewhere in Yorkshire &amp; Humber",PARTNERS!$E15="New partner")</f>
        <v>0</v>
      </c>
      <c r="AD11" s="2" t="b">
        <f>AND(PARTNERS!$C15="Elsewhere in the UK",PARTNERS!$E15="New partner")</f>
        <v>0</v>
      </c>
      <c r="AE11" s="2" t="b">
        <f>AND(PARTNERS!$C15="Outside UK",PARTNERS!$E15="New partner")</f>
        <v>0</v>
      </c>
      <c r="AF11" s="2" t="b">
        <f>AND(PARTNERS!$C15="Hull",PARTNERS!$E15="Existing partner")</f>
        <v>0</v>
      </c>
      <c r="AG11" s="2" t="b">
        <f>AND(PARTNERS!$C15="East Riding of Yorkshire",PARTNERS!$E15="Existing partner")</f>
        <v>0</v>
      </c>
      <c r="AH11" s="2" t="b">
        <f>AND(PARTNERS!$C15="Elsewhere in Yorkshire &amp; Humber",PARTNERS!$E15="Existing partner")</f>
        <v>0</v>
      </c>
      <c r="AI11" s="2" t="b">
        <f>AND(PARTNERS!$C15="Elsewhere in the UK",PARTNERS!$E15="Existing partner")</f>
        <v>0</v>
      </c>
      <c r="AJ11" s="2" t="b">
        <f>AND(PARTNERS!$C15="Outside UK",PARTNERS!$E15="Existing partner")</f>
        <v>0</v>
      </c>
      <c r="AK11" s="2" t="b">
        <f>AND(PARTNERS!$D15="Artistic partner",PARTNERS!$E15="New partner")</f>
        <v>0</v>
      </c>
      <c r="AL11" s="2" t="b">
        <f>AND(PARTNERS!$D15="Heritage partner",PARTNERS!$E15="New partner")</f>
        <v>0</v>
      </c>
      <c r="AM11" s="2" t="b">
        <f>AND(PARTNERS!$D15="Funder",PARTNERS!$E15="New partner")</f>
        <v>0</v>
      </c>
      <c r="AN11" s="2" t="b">
        <f>AND(PARTNERS!$D15="Public Service partner",PARTNERS!$E15="New partner")</f>
        <v>0</v>
      </c>
      <c r="AO11" s="2" t="b">
        <f>AND(PARTNERS!$D15="Voluntary Sector / Charity partner",PARTNERS!$E15="New partner")</f>
        <v>0</v>
      </c>
      <c r="AP11" s="2" t="b">
        <f>AND(PARTNERS!$D15="Education partner",PARTNERS!$E15="New partner")</f>
        <v>0</v>
      </c>
      <c r="AQ11" s="2" t="b">
        <f>AND(PARTNERS!$D15="Other",PARTNERS!$E15="New partner")</f>
        <v>0</v>
      </c>
      <c r="AR11" s="2" t="b">
        <f>AND(PARTNERS!$D15="Artistic partner",PARTNERS!$E15="Existing partner")</f>
        <v>0</v>
      </c>
      <c r="AS11" s="2" t="b">
        <f>AND(PARTNERS!$D15="Heritage partner",PARTNERS!$E15="Existing partner")</f>
        <v>0</v>
      </c>
      <c r="AT11" s="2" t="b">
        <f>AND(PARTNERS!$D15="Funder",PARTNERS!$E15="Existing partner")</f>
        <v>0</v>
      </c>
      <c r="AU11" s="2" t="b">
        <f>AND(PARTNERS!$D15="Public Service partner",PARTNERS!$E15="Existing partner")</f>
        <v>0</v>
      </c>
      <c r="AV11" s="2" t="b">
        <f>AND(PARTNERS!$D15="Voluntary Sector / Charity partner",PARTNERS!$E15="Existing partner")</f>
        <v>0</v>
      </c>
      <c r="AW11" s="2" t="b">
        <f>AND(PARTNERS!$D15="Education partner",PARTNERS!$E15="Existing partner")</f>
        <v>0</v>
      </c>
      <c r="AX11" s="2" t="b">
        <f>AND(PARTNERS!$D15="Other",PARTNERS!$E15="Existing partner")</f>
        <v>0</v>
      </c>
    </row>
    <row r="12" spans="1:50" x14ac:dyDescent="0.3">
      <c r="A12" s="2" t="s">
        <v>125</v>
      </c>
      <c r="K12" s="16" t="s">
        <v>118</v>
      </c>
      <c r="T12" s="2" t="b">
        <f>AND(LEFT('EVENT DELIVERY'!B17,2)="HU",OR(LEN('EVENT DELIVERY'!B17)=6,AND(LEN('EVENT DELIVERY'!B17)=7,MID('EVENT DELIVERY'!B17,4,1)=" ")))</f>
        <v>0</v>
      </c>
      <c r="U12" s="2" t="b">
        <f>AND(LEFT('PROJECT DELIVERY TEAM'!B17,2)="HU",OR(LEN('PROJECT DELIVERY TEAM'!B17)=6,AND(LEN('PROJECT DELIVERY TEAM'!B17)=7,MID('PROJECT DELIVERY TEAM'!B17,4,1)=" ")))</f>
        <v>1</v>
      </c>
      <c r="V12" s="2" t="b">
        <f>AND(LEFT('AUDIENCES &amp; PART... - BY TYPE'!B17,2)="HU",OR(LEN('AUDIENCES &amp; PART... - BY TYPE'!B17)=6,AND(LEN('AUDIENCES &amp; PART... - BY TYPE'!B17)=7,MID('AUDIENCES &amp; PART... - BY TYPE'!B17,4,1)=" ")))</f>
        <v>0</v>
      </c>
      <c r="W12" s="2" t="b">
        <f>AND(LEFT(PARTNERS!B16,2)="HU",OR(LEN(PARTNERS!B16)=6,AND(LEN(PARTNERS!B16)=7,MID(PARTNERS!B16,4,1)=" ")),PARTNERS!E16="New partner")</f>
        <v>0</v>
      </c>
      <c r="X12" s="2" t="b">
        <f>AND(LEFT(PARTNERS!B16,2)="HU",OR(LEN(PARTNERS!B16)=6,AND(LEN(PARTNERS!B16)=7,MID(PARTNERS!B16,4,1)=" ")),PARTNERS!E16="Existing partner")</f>
        <v>0</v>
      </c>
      <c r="Y12" s="2" t="b">
        <f>AND(NOT(AND(LEFT(PARTNERS!B16,2)="HU",OR(LEN(PARTNERS!B16)=6,AND(LEN(PARTNERS!B16)=7,MID(PARTNERS!B16,4,1)=" ")))),PARTNERS!E16="New partner")</f>
        <v>0</v>
      </c>
      <c r="Z12" s="2" t="b">
        <f>AND(NOT(AND(LEFT(PARTNERS!B16,2)="HU",OR(LEN(PARTNERS!B16)=6,AND(LEN(PARTNERS!B16)=7,MID(PARTNERS!B16,4,1)=" ")))),PARTNERS!E16="Existing partner")</f>
        <v>0</v>
      </c>
      <c r="AA12" s="2" t="b">
        <f>AND(PARTNERS!$C16="Hull",PARTNERS!$E16="New partner")</f>
        <v>0</v>
      </c>
      <c r="AB12" s="2" t="b">
        <f>AND(PARTNERS!$C16="East Riding of Yorkshire",PARTNERS!$E16="New partner")</f>
        <v>0</v>
      </c>
      <c r="AC12" s="2" t="b">
        <f>AND(PARTNERS!$C16="Elsewhere in Yorkshire &amp; Humber",PARTNERS!$E16="New partner")</f>
        <v>0</v>
      </c>
      <c r="AD12" s="2" t="b">
        <f>AND(PARTNERS!$C16="Elsewhere in the UK",PARTNERS!$E16="New partner")</f>
        <v>0</v>
      </c>
      <c r="AE12" s="2" t="b">
        <f>AND(PARTNERS!$C16="Outside UK",PARTNERS!$E16="New partner")</f>
        <v>0</v>
      </c>
      <c r="AF12" s="2" t="b">
        <f>AND(PARTNERS!$C16="Hull",PARTNERS!$E16="Existing partner")</f>
        <v>0</v>
      </c>
      <c r="AG12" s="2" t="b">
        <f>AND(PARTNERS!$C16="East Riding of Yorkshire",PARTNERS!$E16="Existing partner")</f>
        <v>0</v>
      </c>
      <c r="AH12" s="2" t="b">
        <f>AND(PARTNERS!$C16="Elsewhere in Yorkshire &amp; Humber",PARTNERS!$E16="Existing partner")</f>
        <v>0</v>
      </c>
      <c r="AI12" s="2" t="b">
        <f>AND(PARTNERS!$C16="Elsewhere in the UK",PARTNERS!$E16="Existing partner")</f>
        <v>0</v>
      </c>
      <c r="AJ12" s="2" t="b">
        <f>AND(PARTNERS!$C16="Outside UK",PARTNERS!$E16="Existing partner")</f>
        <v>0</v>
      </c>
      <c r="AK12" s="2" t="b">
        <f>AND(PARTNERS!$D16="Artistic partner",PARTNERS!$E16="New partner")</f>
        <v>0</v>
      </c>
      <c r="AL12" s="2" t="b">
        <f>AND(PARTNERS!$D16="Heritage partner",PARTNERS!$E16="New partner")</f>
        <v>0</v>
      </c>
      <c r="AM12" s="2" t="b">
        <f>AND(PARTNERS!$D16="Funder",PARTNERS!$E16="New partner")</f>
        <v>0</v>
      </c>
      <c r="AN12" s="2" t="b">
        <f>AND(PARTNERS!$D16="Public Service partner",PARTNERS!$E16="New partner")</f>
        <v>0</v>
      </c>
      <c r="AO12" s="2" t="b">
        <f>AND(PARTNERS!$D16="Voluntary Sector / Charity partner",PARTNERS!$E16="New partner")</f>
        <v>0</v>
      </c>
      <c r="AP12" s="2" t="b">
        <f>AND(PARTNERS!$D16="Education partner",PARTNERS!$E16="New partner")</f>
        <v>0</v>
      </c>
      <c r="AQ12" s="2" t="b">
        <f>AND(PARTNERS!$D16="Other",PARTNERS!$E16="New partner")</f>
        <v>0</v>
      </c>
      <c r="AR12" s="2" t="b">
        <f>AND(PARTNERS!$D16="Artistic partner",PARTNERS!$E16="Existing partner")</f>
        <v>0</v>
      </c>
      <c r="AS12" s="2" t="b">
        <f>AND(PARTNERS!$D16="Heritage partner",PARTNERS!$E16="Existing partner")</f>
        <v>0</v>
      </c>
      <c r="AT12" s="2" t="b">
        <f>AND(PARTNERS!$D16="Funder",PARTNERS!$E16="Existing partner")</f>
        <v>0</v>
      </c>
      <c r="AU12" s="2" t="b">
        <f>AND(PARTNERS!$D16="Public Service partner",PARTNERS!$E16="Existing partner")</f>
        <v>0</v>
      </c>
      <c r="AV12" s="2" t="b">
        <f>AND(PARTNERS!$D16="Voluntary Sector / Charity partner",PARTNERS!$E16="Existing partner")</f>
        <v>0</v>
      </c>
      <c r="AW12" s="2" t="b">
        <f>AND(PARTNERS!$D16="Education partner",PARTNERS!$E16="Existing partner")</f>
        <v>0</v>
      </c>
      <c r="AX12" s="2" t="b">
        <f>AND(PARTNERS!$D16="Other",PARTNERS!$E16="Existing partner")</f>
        <v>0</v>
      </c>
    </row>
    <row r="13" spans="1:50" x14ac:dyDescent="0.3">
      <c r="A13" s="2" t="s">
        <v>127</v>
      </c>
      <c r="K13" s="16" t="s">
        <v>120</v>
      </c>
      <c r="T13" s="2" t="b">
        <f>AND(LEFT('EVENT DELIVERY'!B18,2)="HU",OR(LEN('EVENT DELIVERY'!B18)=6,AND(LEN('EVENT DELIVERY'!B18)=7,MID('EVENT DELIVERY'!B18,4,1)=" ")))</f>
        <v>0</v>
      </c>
      <c r="U13" s="2" t="b">
        <f>AND(LEFT('PROJECT DELIVERY TEAM'!B18,2)="HU",OR(LEN('PROJECT DELIVERY TEAM'!B18)=6,AND(LEN('PROJECT DELIVERY TEAM'!B18)=7,MID('PROJECT DELIVERY TEAM'!B18,4,1)=" ")))</f>
        <v>1</v>
      </c>
      <c r="V13" s="2" t="b">
        <f>AND(LEFT('AUDIENCES &amp; PART... - BY TYPE'!B18,2)="HU",OR(LEN('AUDIENCES &amp; PART... - BY TYPE'!B18)=6,AND(LEN('AUDIENCES &amp; PART... - BY TYPE'!B18)=7,MID('AUDIENCES &amp; PART... - BY TYPE'!B18,4,1)=" ")))</f>
        <v>0</v>
      </c>
      <c r="W13" s="2" t="b">
        <f>AND(LEFT(PARTNERS!B17,2)="HU",OR(LEN(PARTNERS!B17)=6,AND(LEN(PARTNERS!B17)=7,MID(PARTNERS!B17,4,1)=" ")),PARTNERS!E17="New partner")</f>
        <v>0</v>
      </c>
      <c r="X13" s="2" t="b">
        <f>AND(LEFT(PARTNERS!B17,2)="HU",OR(LEN(PARTNERS!B17)=6,AND(LEN(PARTNERS!B17)=7,MID(PARTNERS!B17,4,1)=" ")),PARTNERS!E17="Existing partner")</f>
        <v>0</v>
      </c>
      <c r="Y13" s="2" t="b">
        <f>AND(NOT(AND(LEFT(PARTNERS!B17,2)="HU",OR(LEN(PARTNERS!B17)=6,AND(LEN(PARTNERS!B17)=7,MID(PARTNERS!B17,4,1)=" ")))),PARTNERS!E17="New partner")</f>
        <v>0</v>
      </c>
      <c r="Z13" s="2" t="b">
        <f>AND(NOT(AND(LEFT(PARTNERS!B17,2)="HU",OR(LEN(PARTNERS!B17)=6,AND(LEN(PARTNERS!B17)=7,MID(PARTNERS!B17,4,1)=" ")))),PARTNERS!E17="Existing partner")</f>
        <v>0</v>
      </c>
      <c r="AA13" s="2" t="b">
        <f>AND(PARTNERS!$C17="Hull",PARTNERS!$E17="New partner")</f>
        <v>0</v>
      </c>
      <c r="AB13" s="2" t="b">
        <f>AND(PARTNERS!$C17="East Riding of Yorkshire",PARTNERS!$E17="New partner")</f>
        <v>0</v>
      </c>
      <c r="AC13" s="2" t="b">
        <f>AND(PARTNERS!$C17="Elsewhere in Yorkshire &amp; Humber",PARTNERS!$E17="New partner")</f>
        <v>0</v>
      </c>
      <c r="AD13" s="2" t="b">
        <f>AND(PARTNERS!$C17="Elsewhere in the UK",PARTNERS!$E17="New partner")</f>
        <v>0</v>
      </c>
      <c r="AE13" s="2" t="b">
        <f>AND(PARTNERS!$C17="Outside UK",PARTNERS!$E17="New partner")</f>
        <v>0</v>
      </c>
      <c r="AF13" s="2" t="b">
        <f>AND(PARTNERS!$C17="Hull",PARTNERS!$E17="Existing partner")</f>
        <v>0</v>
      </c>
      <c r="AG13" s="2" t="b">
        <f>AND(PARTNERS!$C17="East Riding of Yorkshire",PARTNERS!$E17="Existing partner")</f>
        <v>0</v>
      </c>
      <c r="AH13" s="2" t="b">
        <f>AND(PARTNERS!$C17="Elsewhere in Yorkshire &amp; Humber",PARTNERS!$E17="Existing partner")</f>
        <v>0</v>
      </c>
      <c r="AI13" s="2" t="b">
        <f>AND(PARTNERS!$C17="Elsewhere in the UK",PARTNERS!$E17="Existing partner")</f>
        <v>0</v>
      </c>
      <c r="AJ13" s="2" t="b">
        <f>AND(PARTNERS!$C17="Outside UK",PARTNERS!$E17="Existing partner")</f>
        <v>0</v>
      </c>
      <c r="AK13" s="2" t="b">
        <f>AND(PARTNERS!$D17="Artistic partner",PARTNERS!$E17="New partner")</f>
        <v>0</v>
      </c>
      <c r="AL13" s="2" t="b">
        <f>AND(PARTNERS!$D17="Heritage partner",PARTNERS!$E17="New partner")</f>
        <v>0</v>
      </c>
      <c r="AM13" s="2" t="b">
        <f>AND(PARTNERS!$D17="Funder",PARTNERS!$E17="New partner")</f>
        <v>0</v>
      </c>
      <c r="AN13" s="2" t="b">
        <f>AND(PARTNERS!$D17="Public Service partner",PARTNERS!$E17="New partner")</f>
        <v>0</v>
      </c>
      <c r="AO13" s="2" t="b">
        <f>AND(PARTNERS!$D17="Voluntary Sector / Charity partner",PARTNERS!$E17="New partner")</f>
        <v>0</v>
      </c>
      <c r="AP13" s="2" t="b">
        <f>AND(PARTNERS!$D17="Education partner",PARTNERS!$E17="New partner")</f>
        <v>0</v>
      </c>
      <c r="AQ13" s="2" t="b">
        <f>AND(PARTNERS!$D17="Other",PARTNERS!$E17="New partner")</f>
        <v>0</v>
      </c>
      <c r="AR13" s="2" t="b">
        <f>AND(PARTNERS!$D17="Artistic partner",PARTNERS!$E17="Existing partner")</f>
        <v>0</v>
      </c>
      <c r="AS13" s="2" t="b">
        <f>AND(PARTNERS!$D17="Heritage partner",PARTNERS!$E17="Existing partner")</f>
        <v>0</v>
      </c>
      <c r="AT13" s="2" t="b">
        <f>AND(PARTNERS!$D17="Funder",PARTNERS!$E17="Existing partner")</f>
        <v>0</v>
      </c>
      <c r="AU13" s="2" t="b">
        <f>AND(PARTNERS!$D17="Public Service partner",PARTNERS!$E17="Existing partner")</f>
        <v>0</v>
      </c>
      <c r="AV13" s="2" t="b">
        <f>AND(PARTNERS!$D17="Voluntary Sector / Charity partner",PARTNERS!$E17="Existing partner")</f>
        <v>0</v>
      </c>
      <c r="AW13" s="2" t="b">
        <f>AND(PARTNERS!$D17="Education partner",PARTNERS!$E17="Existing partner")</f>
        <v>0</v>
      </c>
      <c r="AX13" s="2" t="b">
        <f>AND(PARTNERS!$D17="Other",PARTNERS!$E17="Existing partner")</f>
        <v>0</v>
      </c>
    </row>
    <row r="14" spans="1:50" x14ac:dyDescent="0.3">
      <c r="A14" s="2" t="s">
        <v>129</v>
      </c>
      <c r="K14" s="16" t="s">
        <v>122</v>
      </c>
      <c r="T14" s="2" t="b">
        <f>AND(LEFT('EVENT DELIVERY'!B19,2)="HU",OR(LEN('EVENT DELIVERY'!B19)=6,AND(LEN('EVENT DELIVERY'!B19)=7,MID('EVENT DELIVERY'!B19,4,1)=" ")))</f>
        <v>0</v>
      </c>
      <c r="U14" s="2" t="b">
        <f>AND(LEFT('PROJECT DELIVERY TEAM'!B19,2)="HU",OR(LEN('PROJECT DELIVERY TEAM'!B19)=6,AND(LEN('PROJECT DELIVERY TEAM'!B19)=7,MID('PROJECT DELIVERY TEAM'!B19,4,1)=" ")))</f>
        <v>0</v>
      </c>
      <c r="V14" s="2" t="b">
        <f>AND(LEFT('AUDIENCES &amp; PART... - BY TYPE'!B19,2)="HU",OR(LEN('AUDIENCES &amp; PART... - BY TYPE'!B19)=6,AND(LEN('AUDIENCES &amp; PART... - BY TYPE'!B19)=7,MID('AUDIENCES &amp; PART... - BY TYPE'!B19,4,1)=" ")))</f>
        <v>0</v>
      </c>
      <c r="W14" s="2" t="b">
        <f>AND(LEFT(PARTNERS!B18,2)="HU",OR(LEN(PARTNERS!B18)=6,AND(LEN(PARTNERS!B18)=7,MID(PARTNERS!B18,4,1)=" ")),PARTNERS!E18="New partner")</f>
        <v>0</v>
      </c>
      <c r="X14" s="2" t="b">
        <f>AND(LEFT(PARTNERS!B18,2)="HU",OR(LEN(PARTNERS!B18)=6,AND(LEN(PARTNERS!B18)=7,MID(PARTNERS!B18,4,1)=" ")),PARTNERS!E18="Existing partner")</f>
        <v>0</v>
      </c>
      <c r="Y14" s="2" t="b">
        <f>AND(NOT(AND(LEFT(PARTNERS!B18,2)="HU",OR(LEN(PARTNERS!B18)=6,AND(LEN(PARTNERS!B18)=7,MID(PARTNERS!B18,4,1)=" ")))),PARTNERS!E18="New partner")</f>
        <v>0</v>
      </c>
      <c r="Z14" s="2" t="b">
        <f>AND(NOT(AND(LEFT(PARTNERS!B18,2)="HU",OR(LEN(PARTNERS!B18)=6,AND(LEN(PARTNERS!B18)=7,MID(PARTNERS!B18,4,1)=" ")))),PARTNERS!E18="Existing partner")</f>
        <v>0</v>
      </c>
      <c r="AA14" s="2" t="b">
        <f>AND(PARTNERS!$C18="Hull",PARTNERS!$E18="New partner")</f>
        <v>0</v>
      </c>
      <c r="AB14" s="2" t="b">
        <f>AND(PARTNERS!$C18="East Riding of Yorkshire",PARTNERS!$E18="New partner")</f>
        <v>0</v>
      </c>
      <c r="AC14" s="2" t="b">
        <f>AND(PARTNERS!$C18="Elsewhere in Yorkshire &amp; Humber",PARTNERS!$E18="New partner")</f>
        <v>0</v>
      </c>
      <c r="AD14" s="2" t="b">
        <f>AND(PARTNERS!$C18="Elsewhere in the UK",PARTNERS!$E18="New partner")</f>
        <v>0</v>
      </c>
      <c r="AE14" s="2" t="b">
        <f>AND(PARTNERS!$C18="Outside UK",PARTNERS!$E18="New partner")</f>
        <v>0</v>
      </c>
      <c r="AF14" s="2" t="b">
        <f>AND(PARTNERS!$C18="Hull",PARTNERS!$E18="Existing partner")</f>
        <v>0</v>
      </c>
      <c r="AG14" s="2" t="b">
        <f>AND(PARTNERS!$C18="East Riding of Yorkshire",PARTNERS!$E18="Existing partner")</f>
        <v>0</v>
      </c>
      <c r="AH14" s="2" t="b">
        <f>AND(PARTNERS!$C18="Elsewhere in Yorkshire &amp; Humber",PARTNERS!$E18="Existing partner")</f>
        <v>0</v>
      </c>
      <c r="AI14" s="2" t="b">
        <f>AND(PARTNERS!$C18="Elsewhere in the UK",PARTNERS!$E18="Existing partner")</f>
        <v>0</v>
      </c>
      <c r="AJ14" s="2" t="b">
        <f>AND(PARTNERS!$C18="Outside UK",PARTNERS!$E18="Existing partner")</f>
        <v>0</v>
      </c>
      <c r="AK14" s="2" t="b">
        <f>AND(PARTNERS!$D18="Artistic partner",PARTNERS!$E18="New partner")</f>
        <v>0</v>
      </c>
      <c r="AL14" s="2" t="b">
        <f>AND(PARTNERS!$D18="Heritage partner",PARTNERS!$E18="New partner")</f>
        <v>0</v>
      </c>
      <c r="AM14" s="2" t="b">
        <f>AND(PARTNERS!$D18="Funder",PARTNERS!$E18="New partner")</f>
        <v>0</v>
      </c>
      <c r="AN14" s="2" t="b">
        <f>AND(PARTNERS!$D18="Public Service partner",PARTNERS!$E18="New partner")</f>
        <v>0</v>
      </c>
      <c r="AO14" s="2" t="b">
        <f>AND(PARTNERS!$D18="Voluntary Sector / Charity partner",PARTNERS!$E18="New partner")</f>
        <v>0</v>
      </c>
      <c r="AP14" s="2" t="b">
        <f>AND(PARTNERS!$D18="Education partner",PARTNERS!$E18="New partner")</f>
        <v>0</v>
      </c>
      <c r="AQ14" s="2" t="b">
        <f>AND(PARTNERS!$D18="Other",PARTNERS!$E18="New partner")</f>
        <v>0</v>
      </c>
      <c r="AR14" s="2" t="b">
        <f>AND(PARTNERS!$D18="Artistic partner",PARTNERS!$E18="Existing partner")</f>
        <v>0</v>
      </c>
      <c r="AS14" s="2" t="b">
        <f>AND(PARTNERS!$D18="Heritage partner",PARTNERS!$E18="Existing partner")</f>
        <v>0</v>
      </c>
      <c r="AT14" s="2" t="b">
        <f>AND(PARTNERS!$D18="Funder",PARTNERS!$E18="Existing partner")</f>
        <v>0</v>
      </c>
      <c r="AU14" s="2" t="b">
        <f>AND(PARTNERS!$D18="Public Service partner",PARTNERS!$E18="Existing partner")</f>
        <v>0</v>
      </c>
      <c r="AV14" s="2" t="b">
        <f>AND(PARTNERS!$D18="Voluntary Sector / Charity partner",PARTNERS!$E18="Existing partner")</f>
        <v>0</v>
      </c>
      <c r="AW14" s="2" t="b">
        <f>AND(PARTNERS!$D18="Education partner",PARTNERS!$E18="Existing partner")</f>
        <v>0</v>
      </c>
      <c r="AX14" s="2" t="b">
        <f>AND(PARTNERS!$D18="Other",PARTNERS!$E18="Existing partner")</f>
        <v>0</v>
      </c>
    </row>
    <row r="15" spans="1:50" x14ac:dyDescent="0.3">
      <c r="A15" s="2" t="s">
        <v>131</v>
      </c>
      <c r="K15" s="16" t="s">
        <v>124</v>
      </c>
      <c r="T15" s="2" t="b">
        <f>AND(LEFT('EVENT DELIVERY'!B20,2)="HU",OR(LEN('EVENT DELIVERY'!B20)=6,AND(LEN('EVENT DELIVERY'!B20)=7,MID('EVENT DELIVERY'!B20,4,1)=" ")))</f>
        <v>0</v>
      </c>
      <c r="U15" s="2" t="b">
        <f>AND(LEFT('PROJECT DELIVERY TEAM'!B20,2)="HU",OR(LEN('PROJECT DELIVERY TEAM'!B20)=6,AND(LEN('PROJECT DELIVERY TEAM'!B20)=7,MID('PROJECT DELIVERY TEAM'!B20,4,1)=" ")))</f>
        <v>1</v>
      </c>
      <c r="V15" s="2" t="b">
        <f>AND(LEFT('AUDIENCES &amp; PART... - BY TYPE'!B20,2)="HU",OR(LEN('AUDIENCES &amp; PART... - BY TYPE'!B20)=6,AND(LEN('AUDIENCES &amp; PART... - BY TYPE'!B20)=7,MID('AUDIENCES &amp; PART... - BY TYPE'!B20,4,1)=" ")))</f>
        <v>0</v>
      </c>
      <c r="W15" s="2" t="b">
        <f>AND(LEFT(PARTNERS!B19,2)="HU",OR(LEN(PARTNERS!B19)=6,AND(LEN(PARTNERS!B19)=7,MID(PARTNERS!B19,4,1)=" ")),PARTNERS!E19="New partner")</f>
        <v>0</v>
      </c>
      <c r="X15" s="2" t="b">
        <f>AND(LEFT(PARTNERS!B19,2)="HU",OR(LEN(PARTNERS!B19)=6,AND(LEN(PARTNERS!B19)=7,MID(PARTNERS!B19,4,1)=" ")),PARTNERS!E19="Existing partner")</f>
        <v>0</v>
      </c>
      <c r="Y15" s="2" t="b">
        <f>AND(NOT(AND(LEFT(PARTNERS!B19,2)="HU",OR(LEN(PARTNERS!B19)=6,AND(LEN(PARTNERS!B19)=7,MID(PARTNERS!B19,4,1)=" ")))),PARTNERS!E19="New partner")</f>
        <v>0</v>
      </c>
      <c r="Z15" s="2" t="b">
        <f>AND(NOT(AND(LEFT(PARTNERS!B19,2)="HU",OR(LEN(PARTNERS!B19)=6,AND(LEN(PARTNERS!B19)=7,MID(PARTNERS!B19,4,1)=" ")))),PARTNERS!E19="Existing partner")</f>
        <v>0</v>
      </c>
      <c r="AA15" s="2" t="b">
        <f>AND(PARTNERS!$C19="Hull",PARTNERS!$E19="New partner")</f>
        <v>0</v>
      </c>
      <c r="AB15" s="2" t="b">
        <f>AND(PARTNERS!$C19="East Riding of Yorkshire",PARTNERS!$E19="New partner")</f>
        <v>0</v>
      </c>
      <c r="AC15" s="2" t="b">
        <f>AND(PARTNERS!$C19="Elsewhere in Yorkshire &amp; Humber",PARTNERS!$E19="New partner")</f>
        <v>0</v>
      </c>
      <c r="AD15" s="2" t="b">
        <f>AND(PARTNERS!$C19="Elsewhere in the UK",PARTNERS!$E19="New partner")</f>
        <v>0</v>
      </c>
      <c r="AE15" s="2" t="b">
        <f>AND(PARTNERS!$C19="Outside UK",PARTNERS!$E19="New partner")</f>
        <v>0</v>
      </c>
      <c r="AF15" s="2" t="b">
        <f>AND(PARTNERS!$C19="Hull",PARTNERS!$E19="Existing partner")</f>
        <v>0</v>
      </c>
      <c r="AG15" s="2" t="b">
        <f>AND(PARTNERS!$C19="East Riding of Yorkshire",PARTNERS!$E19="Existing partner")</f>
        <v>0</v>
      </c>
      <c r="AH15" s="2" t="b">
        <f>AND(PARTNERS!$C19="Elsewhere in Yorkshire &amp; Humber",PARTNERS!$E19="Existing partner")</f>
        <v>0</v>
      </c>
      <c r="AI15" s="2" t="b">
        <f>AND(PARTNERS!$C19="Elsewhere in the UK",PARTNERS!$E19="Existing partner")</f>
        <v>0</v>
      </c>
      <c r="AJ15" s="2" t="b">
        <f>AND(PARTNERS!$C19="Outside UK",PARTNERS!$E19="Existing partner")</f>
        <v>0</v>
      </c>
      <c r="AK15" s="2" t="b">
        <f>AND(PARTNERS!$D19="Artistic partner",PARTNERS!$E19="New partner")</f>
        <v>0</v>
      </c>
      <c r="AL15" s="2" t="b">
        <f>AND(PARTNERS!$D19="Heritage partner",PARTNERS!$E19="New partner")</f>
        <v>0</v>
      </c>
      <c r="AM15" s="2" t="b">
        <f>AND(PARTNERS!$D19="Funder",PARTNERS!$E19="New partner")</f>
        <v>0</v>
      </c>
      <c r="AN15" s="2" t="b">
        <f>AND(PARTNERS!$D19="Public Service partner",PARTNERS!$E19="New partner")</f>
        <v>0</v>
      </c>
      <c r="AO15" s="2" t="b">
        <f>AND(PARTNERS!$D19="Voluntary Sector / Charity partner",PARTNERS!$E19="New partner")</f>
        <v>0</v>
      </c>
      <c r="AP15" s="2" t="b">
        <f>AND(PARTNERS!$D19="Education partner",PARTNERS!$E19="New partner")</f>
        <v>0</v>
      </c>
      <c r="AQ15" s="2" t="b">
        <f>AND(PARTNERS!$D19="Other",PARTNERS!$E19="New partner")</f>
        <v>0</v>
      </c>
      <c r="AR15" s="2" t="b">
        <f>AND(PARTNERS!$D19="Artistic partner",PARTNERS!$E19="Existing partner")</f>
        <v>0</v>
      </c>
      <c r="AS15" s="2" t="b">
        <f>AND(PARTNERS!$D19="Heritage partner",PARTNERS!$E19="Existing partner")</f>
        <v>0</v>
      </c>
      <c r="AT15" s="2" t="b">
        <f>AND(PARTNERS!$D19="Funder",PARTNERS!$E19="Existing partner")</f>
        <v>0</v>
      </c>
      <c r="AU15" s="2" t="b">
        <f>AND(PARTNERS!$D19="Public Service partner",PARTNERS!$E19="Existing partner")</f>
        <v>0</v>
      </c>
      <c r="AV15" s="2" t="b">
        <f>AND(PARTNERS!$D19="Voluntary Sector / Charity partner",PARTNERS!$E19="Existing partner")</f>
        <v>0</v>
      </c>
      <c r="AW15" s="2" t="b">
        <f>AND(PARTNERS!$D19="Education partner",PARTNERS!$E19="Existing partner")</f>
        <v>0</v>
      </c>
      <c r="AX15" s="2" t="b">
        <f>AND(PARTNERS!$D19="Other",PARTNERS!$E19="Existing partner")</f>
        <v>0</v>
      </c>
    </row>
    <row r="16" spans="1:50" x14ac:dyDescent="0.3">
      <c r="A16" s="2" t="s">
        <v>133</v>
      </c>
      <c r="K16" s="16" t="s">
        <v>126</v>
      </c>
      <c r="T16" s="2" t="b">
        <f>AND(LEFT('EVENT DELIVERY'!B21,2)="HU",OR(LEN('EVENT DELIVERY'!B21)=6,AND(LEN('EVENT DELIVERY'!B21)=7,MID('EVENT DELIVERY'!B21,4,1)=" ")))</f>
        <v>1</v>
      </c>
      <c r="U16" s="2" t="b">
        <f>AND(LEFT('PROJECT DELIVERY TEAM'!B24,2)="HU",OR(LEN('PROJECT DELIVERY TEAM'!B24)=6,AND(LEN('PROJECT DELIVERY TEAM'!B24)=7,MID('PROJECT DELIVERY TEAM'!B24,4,1)=" ")))</f>
        <v>0</v>
      </c>
      <c r="V16" s="2" t="b">
        <f>AND(LEFT('AUDIENCES &amp; PART... - BY TYPE'!B21,2)="HU",OR(LEN('AUDIENCES &amp; PART... - BY TYPE'!B21)=6,AND(LEN('AUDIENCES &amp; PART... - BY TYPE'!B21)=7,MID('AUDIENCES &amp; PART... - BY TYPE'!B21,4,1)=" ")))</f>
        <v>0</v>
      </c>
      <c r="W16" s="2" t="b">
        <f>AND(LEFT(PARTNERS!B20,2)="HU",OR(LEN(PARTNERS!B20)=6,AND(LEN(PARTNERS!B20)=7,MID(PARTNERS!B20,4,1)=" ")),PARTNERS!E20="New partner")</f>
        <v>0</v>
      </c>
      <c r="X16" s="2" t="b">
        <f>AND(LEFT(PARTNERS!B20,2)="HU",OR(LEN(PARTNERS!B20)=6,AND(LEN(PARTNERS!B20)=7,MID(PARTNERS!B20,4,1)=" ")),PARTNERS!E20="Existing partner")</f>
        <v>0</v>
      </c>
      <c r="Y16" s="2" t="b">
        <f>AND(NOT(AND(LEFT(PARTNERS!B20,2)="HU",OR(LEN(PARTNERS!B20)=6,AND(LEN(PARTNERS!B20)=7,MID(PARTNERS!B20,4,1)=" ")))),PARTNERS!E20="New partner")</f>
        <v>0</v>
      </c>
      <c r="Z16" s="2" t="b">
        <f>AND(NOT(AND(LEFT(PARTNERS!B20,2)="HU",OR(LEN(PARTNERS!B20)=6,AND(LEN(PARTNERS!B20)=7,MID(PARTNERS!B20,4,1)=" ")))),PARTNERS!E20="Existing partner")</f>
        <v>0</v>
      </c>
      <c r="AA16" s="2" t="b">
        <f>AND(PARTNERS!$C20="Hull",PARTNERS!$E20="New partner")</f>
        <v>0</v>
      </c>
      <c r="AB16" s="2" t="b">
        <f>AND(PARTNERS!$C20="East Riding of Yorkshire",PARTNERS!$E20="New partner")</f>
        <v>0</v>
      </c>
      <c r="AC16" s="2" t="b">
        <f>AND(PARTNERS!$C20="Elsewhere in Yorkshire &amp; Humber",PARTNERS!$E20="New partner")</f>
        <v>0</v>
      </c>
      <c r="AD16" s="2" t="b">
        <f>AND(PARTNERS!$C20="Elsewhere in the UK",PARTNERS!$E20="New partner")</f>
        <v>0</v>
      </c>
      <c r="AE16" s="2" t="b">
        <f>AND(PARTNERS!$C20="Outside UK",PARTNERS!$E20="New partner")</f>
        <v>0</v>
      </c>
      <c r="AF16" s="2" t="b">
        <f>AND(PARTNERS!$C20="Hull",PARTNERS!$E20="Existing partner")</f>
        <v>0</v>
      </c>
      <c r="AG16" s="2" t="b">
        <f>AND(PARTNERS!$C20="East Riding of Yorkshire",PARTNERS!$E20="Existing partner")</f>
        <v>0</v>
      </c>
      <c r="AH16" s="2" t="b">
        <f>AND(PARTNERS!$C20="Elsewhere in Yorkshire &amp; Humber",PARTNERS!$E20="Existing partner")</f>
        <v>0</v>
      </c>
      <c r="AI16" s="2" t="b">
        <f>AND(PARTNERS!$C20="Elsewhere in the UK",PARTNERS!$E20="Existing partner")</f>
        <v>0</v>
      </c>
      <c r="AJ16" s="2" t="b">
        <f>AND(PARTNERS!$C20="Outside UK",PARTNERS!$E20="Existing partner")</f>
        <v>0</v>
      </c>
      <c r="AK16" s="2" t="b">
        <f>AND(PARTNERS!$D20="Artistic partner",PARTNERS!$E20="New partner")</f>
        <v>0</v>
      </c>
      <c r="AL16" s="2" t="b">
        <f>AND(PARTNERS!$D20="Heritage partner",PARTNERS!$E20="New partner")</f>
        <v>0</v>
      </c>
      <c r="AM16" s="2" t="b">
        <f>AND(PARTNERS!$D20="Funder",PARTNERS!$E20="New partner")</f>
        <v>0</v>
      </c>
      <c r="AN16" s="2" t="b">
        <f>AND(PARTNERS!$D20="Public Service partner",PARTNERS!$E20="New partner")</f>
        <v>0</v>
      </c>
      <c r="AO16" s="2" t="b">
        <f>AND(PARTNERS!$D20="Voluntary Sector / Charity partner",PARTNERS!$E20="New partner")</f>
        <v>0</v>
      </c>
      <c r="AP16" s="2" t="b">
        <f>AND(PARTNERS!$D20="Education partner",PARTNERS!$E20="New partner")</f>
        <v>0</v>
      </c>
      <c r="AQ16" s="2" t="b">
        <f>AND(PARTNERS!$D20="Other",PARTNERS!$E20="New partner")</f>
        <v>0</v>
      </c>
      <c r="AR16" s="2" t="b">
        <f>AND(PARTNERS!$D20="Artistic partner",PARTNERS!$E20="Existing partner")</f>
        <v>0</v>
      </c>
      <c r="AS16" s="2" t="b">
        <f>AND(PARTNERS!$D20="Heritage partner",PARTNERS!$E20="Existing partner")</f>
        <v>0</v>
      </c>
      <c r="AT16" s="2" t="b">
        <f>AND(PARTNERS!$D20="Funder",PARTNERS!$E20="Existing partner")</f>
        <v>0</v>
      </c>
      <c r="AU16" s="2" t="b">
        <f>AND(PARTNERS!$D20="Public Service partner",PARTNERS!$E20="Existing partner")</f>
        <v>0</v>
      </c>
      <c r="AV16" s="2" t="b">
        <f>AND(PARTNERS!$D20="Voluntary Sector / Charity partner",PARTNERS!$E20="Existing partner")</f>
        <v>0</v>
      </c>
      <c r="AW16" s="2" t="b">
        <f>AND(PARTNERS!$D20="Education partner",PARTNERS!$E20="Existing partner")</f>
        <v>0</v>
      </c>
      <c r="AX16" s="2" t="b">
        <f>AND(PARTNERS!$D20="Other",PARTNERS!$E20="Existing partner")</f>
        <v>0</v>
      </c>
    </row>
    <row r="17" spans="1:50" x14ac:dyDescent="0.3">
      <c r="K17" s="16" t="s">
        <v>128</v>
      </c>
      <c r="T17" s="2" t="b">
        <f>AND(LEFT('EVENT DELIVERY'!B22,2)="HU",OR(LEN('EVENT DELIVERY'!B22)=6,AND(LEN('EVENT DELIVERY'!B22)=7,MID('EVENT DELIVERY'!B22,4,1)=" ")))</f>
        <v>1</v>
      </c>
      <c r="U17" s="2" t="b">
        <f>AND(LEFT('PROJECT DELIVERY TEAM'!B25,2)="HU",OR(LEN('PROJECT DELIVERY TEAM'!B25)=6,AND(LEN('PROJECT DELIVERY TEAM'!B25)=7,MID('PROJECT DELIVERY TEAM'!B25,4,1)=" ")))</f>
        <v>0</v>
      </c>
      <c r="V17" s="2" t="b">
        <f>AND(LEFT('AUDIENCES &amp; PART... - BY TYPE'!B22,2)="HU",OR(LEN('AUDIENCES &amp; PART... - BY TYPE'!B22)=6,AND(LEN('AUDIENCES &amp; PART... - BY TYPE'!B22)=7,MID('AUDIENCES &amp; PART... - BY TYPE'!B22,4,1)=" ")))</f>
        <v>1</v>
      </c>
      <c r="W17" s="2" t="b">
        <f>AND(LEFT(PARTNERS!B21,2)="HU",OR(LEN(PARTNERS!B21)=6,AND(LEN(PARTNERS!B21)=7,MID(PARTNERS!B21,4,1)=" ")),PARTNERS!E21="New partner")</f>
        <v>0</v>
      </c>
      <c r="X17" s="2" t="b">
        <f>AND(LEFT(PARTNERS!B21,2)="HU",OR(LEN(PARTNERS!B21)=6,AND(LEN(PARTNERS!B21)=7,MID(PARTNERS!B21,4,1)=" ")),PARTNERS!E21="Existing partner")</f>
        <v>0</v>
      </c>
      <c r="Y17" s="2" t="b">
        <f>AND(NOT(AND(LEFT(PARTNERS!B21,2)="HU",OR(LEN(PARTNERS!B21)=6,AND(LEN(PARTNERS!B21)=7,MID(PARTNERS!B21,4,1)=" ")))),PARTNERS!E21="New partner")</f>
        <v>0</v>
      </c>
      <c r="Z17" s="2" t="b">
        <f>AND(NOT(AND(LEFT(PARTNERS!B21,2)="HU",OR(LEN(PARTNERS!B21)=6,AND(LEN(PARTNERS!B21)=7,MID(PARTNERS!B21,4,1)=" ")))),PARTNERS!E21="Existing partner")</f>
        <v>0</v>
      </c>
      <c r="AA17" s="2" t="b">
        <f>AND(PARTNERS!$C21="Hull",PARTNERS!$E21="New partner")</f>
        <v>0</v>
      </c>
      <c r="AB17" s="2" t="b">
        <f>AND(PARTNERS!$C21="East Riding of Yorkshire",PARTNERS!$E21="New partner")</f>
        <v>0</v>
      </c>
      <c r="AC17" s="2" t="b">
        <f>AND(PARTNERS!$C21="Elsewhere in Yorkshire &amp; Humber",PARTNERS!$E21="New partner")</f>
        <v>0</v>
      </c>
      <c r="AD17" s="2" t="b">
        <f>AND(PARTNERS!$C21="Elsewhere in the UK",PARTNERS!$E21="New partner")</f>
        <v>0</v>
      </c>
      <c r="AE17" s="2" t="b">
        <f>AND(PARTNERS!$C21="Outside UK",PARTNERS!$E21="New partner")</f>
        <v>0</v>
      </c>
      <c r="AF17" s="2" t="b">
        <f>AND(PARTNERS!$C21="Hull",PARTNERS!$E21="Existing partner")</f>
        <v>0</v>
      </c>
      <c r="AG17" s="2" t="b">
        <f>AND(PARTNERS!$C21="East Riding of Yorkshire",PARTNERS!$E21="Existing partner")</f>
        <v>0</v>
      </c>
      <c r="AH17" s="2" t="b">
        <f>AND(PARTNERS!$C21="Elsewhere in Yorkshire &amp; Humber",PARTNERS!$E21="Existing partner")</f>
        <v>0</v>
      </c>
      <c r="AI17" s="2" t="b">
        <f>AND(PARTNERS!$C21="Elsewhere in the UK",PARTNERS!$E21="Existing partner")</f>
        <v>0</v>
      </c>
      <c r="AJ17" s="2" t="b">
        <f>AND(PARTNERS!$C21="Outside UK",PARTNERS!$E21="Existing partner")</f>
        <v>0</v>
      </c>
      <c r="AK17" s="2" t="b">
        <f>AND(PARTNERS!$D21="Artistic partner",PARTNERS!$E21="New partner")</f>
        <v>0</v>
      </c>
      <c r="AL17" s="2" t="b">
        <f>AND(PARTNERS!$D21="Heritage partner",PARTNERS!$E21="New partner")</f>
        <v>0</v>
      </c>
      <c r="AM17" s="2" t="b">
        <f>AND(PARTNERS!$D21="Funder",PARTNERS!$E21="New partner")</f>
        <v>0</v>
      </c>
      <c r="AN17" s="2" t="b">
        <f>AND(PARTNERS!$D21="Public Service partner",PARTNERS!$E21="New partner")</f>
        <v>0</v>
      </c>
      <c r="AO17" s="2" t="b">
        <f>AND(PARTNERS!$D21="Voluntary Sector / Charity partner",PARTNERS!$E21="New partner")</f>
        <v>0</v>
      </c>
      <c r="AP17" s="2" t="b">
        <f>AND(PARTNERS!$D21="Education partner",PARTNERS!$E21="New partner")</f>
        <v>0</v>
      </c>
      <c r="AQ17" s="2" t="b">
        <f>AND(PARTNERS!$D21="Other",PARTNERS!$E21="New partner")</f>
        <v>0</v>
      </c>
      <c r="AR17" s="2" t="b">
        <f>AND(PARTNERS!$D21="Artistic partner",PARTNERS!$E21="Existing partner")</f>
        <v>0</v>
      </c>
      <c r="AS17" s="2" t="b">
        <f>AND(PARTNERS!$D21="Heritage partner",PARTNERS!$E21="Existing partner")</f>
        <v>0</v>
      </c>
      <c r="AT17" s="2" t="b">
        <f>AND(PARTNERS!$D21="Funder",PARTNERS!$E21="Existing partner")</f>
        <v>0</v>
      </c>
      <c r="AU17" s="2" t="b">
        <f>AND(PARTNERS!$D21="Public Service partner",PARTNERS!$E21="Existing partner")</f>
        <v>0</v>
      </c>
      <c r="AV17" s="2" t="b">
        <f>AND(PARTNERS!$D21="Voluntary Sector / Charity partner",PARTNERS!$E21="Existing partner")</f>
        <v>0</v>
      </c>
      <c r="AW17" s="2" t="b">
        <f>AND(PARTNERS!$D21="Education partner",PARTNERS!$E21="Existing partner")</f>
        <v>0</v>
      </c>
      <c r="AX17" s="2" t="b">
        <f>AND(PARTNERS!$D21="Other",PARTNERS!$E21="Existing partner")</f>
        <v>0</v>
      </c>
    </row>
    <row r="18" spans="1:50" x14ac:dyDescent="0.3">
      <c r="K18" s="16" t="s">
        <v>130</v>
      </c>
      <c r="T18" s="2" t="b">
        <f>AND(LEFT('EVENT DELIVERY'!B23,2)="HU",OR(LEN('EVENT DELIVERY'!B23)=6,AND(LEN('EVENT DELIVERY'!B23)=7,MID('EVENT DELIVERY'!B23,4,1)=" ")))</f>
        <v>1</v>
      </c>
      <c r="U18" s="2" t="b">
        <f>AND(LEFT('PROJECT DELIVERY TEAM'!B26,2)="HU",OR(LEN('PROJECT DELIVERY TEAM'!B26)=6,AND(LEN('PROJECT DELIVERY TEAM'!B26)=7,MID('PROJECT DELIVERY TEAM'!B26,4,1)=" ")))</f>
        <v>0</v>
      </c>
      <c r="V18" s="2" t="b">
        <f>AND(LEFT('AUDIENCES &amp; PART... - BY TYPE'!B23,2)="HU",OR(LEN('AUDIENCES &amp; PART... - BY TYPE'!B23)=6,AND(LEN('AUDIENCES &amp; PART... - BY TYPE'!B23)=7,MID('AUDIENCES &amp; PART... - BY TYPE'!B23,4,1)=" ")))</f>
        <v>0</v>
      </c>
      <c r="W18" s="2" t="b">
        <f>AND(LEFT(PARTNERS!B22,2)="HU",OR(LEN(PARTNERS!B22)=6,AND(LEN(PARTNERS!B22)=7,MID(PARTNERS!B22,4,1)=" ")),PARTNERS!E22="New partner")</f>
        <v>0</v>
      </c>
      <c r="X18" s="2" t="b">
        <f>AND(LEFT(PARTNERS!B22,2)="HU",OR(LEN(PARTNERS!B22)=6,AND(LEN(PARTNERS!B22)=7,MID(PARTNERS!B22,4,1)=" ")),PARTNERS!E22="Existing partner")</f>
        <v>0</v>
      </c>
      <c r="Y18" s="2" t="b">
        <f>AND(NOT(AND(LEFT(PARTNERS!B22,2)="HU",OR(LEN(PARTNERS!B22)=6,AND(LEN(PARTNERS!B22)=7,MID(PARTNERS!B22,4,1)=" ")))),PARTNERS!E22="New partner")</f>
        <v>0</v>
      </c>
      <c r="Z18" s="2" t="b">
        <f>AND(NOT(AND(LEFT(PARTNERS!B22,2)="HU",OR(LEN(PARTNERS!B22)=6,AND(LEN(PARTNERS!B22)=7,MID(PARTNERS!B22,4,1)=" ")))),PARTNERS!E22="Existing partner")</f>
        <v>0</v>
      </c>
      <c r="AA18" s="2" t="b">
        <f>AND(PARTNERS!$C22="Hull",PARTNERS!$E22="New partner")</f>
        <v>0</v>
      </c>
      <c r="AB18" s="2" t="b">
        <f>AND(PARTNERS!$C22="East Riding of Yorkshire",PARTNERS!$E22="New partner")</f>
        <v>0</v>
      </c>
      <c r="AC18" s="2" t="b">
        <f>AND(PARTNERS!$C22="Elsewhere in Yorkshire &amp; Humber",PARTNERS!$E22="New partner")</f>
        <v>0</v>
      </c>
      <c r="AD18" s="2" t="b">
        <f>AND(PARTNERS!$C22="Elsewhere in the UK",PARTNERS!$E22="New partner")</f>
        <v>0</v>
      </c>
      <c r="AE18" s="2" t="b">
        <f>AND(PARTNERS!$C22="Outside UK",PARTNERS!$E22="New partner")</f>
        <v>0</v>
      </c>
      <c r="AF18" s="2" t="b">
        <f>AND(PARTNERS!$C22="Hull",PARTNERS!$E22="Existing partner")</f>
        <v>0</v>
      </c>
      <c r="AG18" s="2" t="b">
        <f>AND(PARTNERS!$C22="East Riding of Yorkshire",PARTNERS!$E22="Existing partner")</f>
        <v>0</v>
      </c>
      <c r="AH18" s="2" t="b">
        <f>AND(PARTNERS!$C22="Elsewhere in Yorkshire &amp; Humber",PARTNERS!$E22="Existing partner")</f>
        <v>0</v>
      </c>
      <c r="AI18" s="2" t="b">
        <f>AND(PARTNERS!$C22="Elsewhere in the UK",PARTNERS!$E22="Existing partner")</f>
        <v>0</v>
      </c>
      <c r="AJ18" s="2" t="b">
        <f>AND(PARTNERS!$C22="Outside UK",PARTNERS!$E22="Existing partner")</f>
        <v>0</v>
      </c>
      <c r="AK18" s="2" t="b">
        <f>AND(PARTNERS!$D22="Artistic partner",PARTNERS!$E22="New partner")</f>
        <v>0</v>
      </c>
      <c r="AL18" s="2" t="b">
        <f>AND(PARTNERS!$D22="Heritage partner",PARTNERS!$E22="New partner")</f>
        <v>0</v>
      </c>
      <c r="AM18" s="2" t="b">
        <f>AND(PARTNERS!$D22="Funder",PARTNERS!$E22="New partner")</f>
        <v>0</v>
      </c>
      <c r="AN18" s="2" t="b">
        <f>AND(PARTNERS!$D22="Public Service partner",PARTNERS!$E22="New partner")</f>
        <v>0</v>
      </c>
      <c r="AO18" s="2" t="b">
        <f>AND(PARTNERS!$D22="Voluntary Sector / Charity partner",PARTNERS!$E22="New partner")</f>
        <v>0</v>
      </c>
      <c r="AP18" s="2" t="b">
        <f>AND(PARTNERS!$D22="Education partner",PARTNERS!$E22="New partner")</f>
        <v>0</v>
      </c>
      <c r="AQ18" s="2" t="b">
        <f>AND(PARTNERS!$D22="Other",PARTNERS!$E22="New partner")</f>
        <v>0</v>
      </c>
      <c r="AR18" s="2" t="b">
        <f>AND(PARTNERS!$D22="Artistic partner",PARTNERS!$E22="Existing partner")</f>
        <v>0</v>
      </c>
      <c r="AS18" s="2" t="b">
        <f>AND(PARTNERS!$D22="Heritage partner",PARTNERS!$E22="Existing partner")</f>
        <v>0</v>
      </c>
      <c r="AT18" s="2" t="b">
        <f>AND(PARTNERS!$D22="Funder",PARTNERS!$E22="Existing partner")</f>
        <v>0</v>
      </c>
      <c r="AU18" s="2" t="b">
        <f>AND(PARTNERS!$D22="Public Service partner",PARTNERS!$E22="Existing partner")</f>
        <v>0</v>
      </c>
      <c r="AV18" s="2" t="b">
        <f>AND(PARTNERS!$D22="Voluntary Sector / Charity partner",PARTNERS!$E22="Existing partner")</f>
        <v>0</v>
      </c>
      <c r="AW18" s="2" t="b">
        <f>AND(PARTNERS!$D22="Education partner",PARTNERS!$E22="Existing partner")</f>
        <v>0</v>
      </c>
      <c r="AX18" s="2" t="b">
        <f>AND(PARTNERS!$D22="Other",PARTNERS!$E22="Existing partner")</f>
        <v>0</v>
      </c>
    </row>
    <row r="19" spans="1:50" x14ac:dyDescent="0.3">
      <c r="K19" s="16" t="s">
        <v>132</v>
      </c>
      <c r="T19" s="2" t="b">
        <f>AND(LEFT('EVENT DELIVERY'!B24,2)="HU",OR(LEN('EVENT DELIVERY'!B24)=6,AND(LEN('EVENT DELIVERY'!B24)=7,MID('EVENT DELIVERY'!B24,4,1)=" ")))</f>
        <v>0</v>
      </c>
      <c r="U19" s="2" t="b">
        <f>AND(LEFT('PROJECT DELIVERY TEAM'!B27,2)="HU",OR(LEN('PROJECT DELIVERY TEAM'!B27)=6,AND(LEN('PROJECT DELIVERY TEAM'!B27)=7,MID('PROJECT DELIVERY TEAM'!B27,4,1)=" ")))</f>
        <v>0</v>
      </c>
      <c r="V19" s="2" t="b">
        <f>AND(LEFT('AUDIENCES &amp; PART... - BY TYPE'!B24,2)="HU",OR(LEN('AUDIENCES &amp; PART... - BY TYPE'!B24)=6,AND(LEN('AUDIENCES &amp; PART... - BY TYPE'!B24)=7,MID('AUDIENCES &amp; PART... - BY TYPE'!B24,4,1)=" ")))</f>
        <v>0</v>
      </c>
      <c r="W19" s="2" t="b">
        <f>AND(LEFT(PARTNERS!B23,2)="HU",OR(LEN(PARTNERS!B23)=6,AND(LEN(PARTNERS!B23)=7,MID(PARTNERS!B23,4,1)=" ")),PARTNERS!E23="New partner")</f>
        <v>0</v>
      </c>
      <c r="X19" s="2" t="b">
        <f>AND(LEFT(PARTNERS!B23,2)="HU",OR(LEN(PARTNERS!B23)=6,AND(LEN(PARTNERS!B23)=7,MID(PARTNERS!B23,4,1)=" ")),PARTNERS!E23="Existing partner")</f>
        <v>0</v>
      </c>
      <c r="Y19" s="2" t="b">
        <f>AND(NOT(AND(LEFT(PARTNERS!B23,2)="HU",OR(LEN(PARTNERS!B23)=6,AND(LEN(PARTNERS!B23)=7,MID(PARTNERS!B23,4,1)=" ")))),PARTNERS!E23="New partner")</f>
        <v>0</v>
      </c>
      <c r="Z19" s="2" t="b">
        <f>AND(NOT(AND(LEFT(PARTNERS!B23,2)="HU",OR(LEN(PARTNERS!B23)=6,AND(LEN(PARTNERS!B23)=7,MID(PARTNERS!B23,4,1)=" ")))),PARTNERS!E23="Existing partner")</f>
        <v>0</v>
      </c>
      <c r="AA19" s="2" t="b">
        <f>AND(PARTNERS!$C23="Hull",PARTNERS!$E23="New partner")</f>
        <v>0</v>
      </c>
      <c r="AB19" s="2" t="b">
        <f>AND(PARTNERS!$C23="East Riding of Yorkshire",PARTNERS!$E23="New partner")</f>
        <v>0</v>
      </c>
      <c r="AC19" s="2" t="b">
        <f>AND(PARTNERS!$C23="Elsewhere in Yorkshire &amp; Humber",PARTNERS!$E23="New partner")</f>
        <v>0</v>
      </c>
      <c r="AD19" s="2" t="b">
        <f>AND(PARTNERS!$C23="Elsewhere in the UK",PARTNERS!$E23="New partner")</f>
        <v>0</v>
      </c>
      <c r="AE19" s="2" t="b">
        <f>AND(PARTNERS!$C23="Outside UK",PARTNERS!$E23="New partner")</f>
        <v>0</v>
      </c>
      <c r="AF19" s="2" t="b">
        <f>AND(PARTNERS!$C23="Hull",PARTNERS!$E23="Existing partner")</f>
        <v>0</v>
      </c>
      <c r="AG19" s="2" t="b">
        <f>AND(PARTNERS!$C23="East Riding of Yorkshire",PARTNERS!$E23="Existing partner")</f>
        <v>0</v>
      </c>
      <c r="AH19" s="2" t="b">
        <f>AND(PARTNERS!$C23="Elsewhere in Yorkshire &amp; Humber",PARTNERS!$E23="Existing partner")</f>
        <v>0</v>
      </c>
      <c r="AI19" s="2" t="b">
        <f>AND(PARTNERS!$C23="Elsewhere in the UK",PARTNERS!$E23="Existing partner")</f>
        <v>0</v>
      </c>
      <c r="AJ19" s="2" t="b">
        <f>AND(PARTNERS!$C23="Outside UK",PARTNERS!$E23="Existing partner")</f>
        <v>0</v>
      </c>
      <c r="AK19" s="2" t="b">
        <f>AND(PARTNERS!$D23="Artistic partner",PARTNERS!$E23="New partner")</f>
        <v>0</v>
      </c>
      <c r="AL19" s="2" t="b">
        <f>AND(PARTNERS!$D23="Heritage partner",PARTNERS!$E23="New partner")</f>
        <v>0</v>
      </c>
      <c r="AM19" s="2" t="b">
        <f>AND(PARTNERS!$D23="Funder",PARTNERS!$E23="New partner")</f>
        <v>0</v>
      </c>
      <c r="AN19" s="2" t="b">
        <f>AND(PARTNERS!$D23="Public Service partner",PARTNERS!$E23="New partner")</f>
        <v>0</v>
      </c>
      <c r="AO19" s="2" t="b">
        <f>AND(PARTNERS!$D23="Voluntary Sector / Charity partner",PARTNERS!$E23="New partner")</f>
        <v>0</v>
      </c>
      <c r="AP19" s="2" t="b">
        <f>AND(PARTNERS!$D23="Education partner",PARTNERS!$E23="New partner")</f>
        <v>0</v>
      </c>
      <c r="AQ19" s="2" t="b">
        <f>AND(PARTNERS!$D23="Other",PARTNERS!$E23="New partner")</f>
        <v>0</v>
      </c>
      <c r="AR19" s="2" t="b">
        <f>AND(PARTNERS!$D23="Artistic partner",PARTNERS!$E23="Existing partner")</f>
        <v>0</v>
      </c>
      <c r="AS19" s="2" t="b">
        <f>AND(PARTNERS!$D23="Heritage partner",PARTNERS!$E23="Existing partner")</f>
        <v>0</v>
      </c>
      <c r="AT19" s="2" t="b">
        <f>AND(PARTNERS!$D23="Funder",PARTNERS!$E23="Existing partner")</f>
        <v>0</v>
      </c>
      <c r="AU19" s="2" t="b">
        <f>AND(PARTNERS!$D23="Public Service partner",PARTNERS!$E23="Existing partner")</f>
        <v>0</v>
      </c>
      <c r="AV19" s="2" t="b">
        <f>AND(PARTNERS!$D23="Voluntary Sector / Charity partner",PARTNERS!$E23="Existing partner")</f>
        <v>0</v>
      </c>
      <c r="AW19" s="2" t="b">
        <f>AND(PARTNERS!$D23="Education partner",PARTNERS!$E23="Existing partner")</f>
        <v>0</v>
      </c>
      <c r="AX19" s="2" t="b">
        <f>AND(PARTNERS!$D23="Other",PARTNERS!$E23="Existing partner")</f>
        <v>0</v>
      </c>
    </row>
    <row r="20" spans="1:50" x14ac:dyDescent="0.3">
      <c r="K20" s="2" t="s">
        <v>133</v>
      </c>
      <c r="T20" s="2" t="b">
        <f>AND(LEFT('EVENT DELIVERY'!B25,2)="HU",OR(LEN('EVENT DELIVERY'!B25)=6,AND(LEN('EVENT DELIVERY'!B25)=7,MID('EVENT DELIVERY'!B25,4,1)=" ")))</f>
        <v>1</v>
      </c>
      <c r="U20" s="2" t="b">
        <f>AND(LEFT('PROJECT DELIVERY TEAM'!B28,2)="HU",OR(LEN('PROJECT DELIVERY TEAM'!B28)=6,AND(LEN('PROJECT DELIVERY TEAM'!B28)=7,MID('PROJECT DELIVERY TEAM'!B28,4,1)=" ")))</f>
        <v>0</v>
      </c>
      <c r="V20" s="2" t="b">
        <f>AND(LEFT('AUDIENCES &amp; PART... - BY TYPE'!B25,2)="HU",OR(LEN('AUDIENCES &amp; PART... - BY TYPE'!B25)=6,AND(LEN('AUDIENCES &amp; PART... - BY TYPE'!B25)=7,MID('AUDIENCES &amp; PART... - BY TYPE'!B25,4,1)=" ")))</f>
        <v>0</v>
      </c>
      <c r="W20" s="2" t="b">
        <f>AND(LEFT(PARTNERS!B24,2)="HU",OR(LEN(PARTNERS!B24)=6,AND(LEN(PARTNERS!B24)=7,MID(PARTNERS!B24,4,1)=" ")),PARTNERS!E24="New partner")</f>
        <v>0</v>
      </c>
      <c r="X20" s="2" t="b">
        <f>AND(LEFT(PARTNERS!B24,2)="HU",OR(LEN(PARTNERS!B24)=6,AND(LEN(PARTNERS!B24)=7,MID(PARTNERS!B24,4,1)=" ")),PARTNERS!E24="Existing partner")</f>
        <v>0</v>
      </c>
      <c r="Y20" s="2" t="b">
        <f>AND(NOT(AND(LEFT(PARTNERS!B24,2)="HU",OR(LEN(PARTNERS!B24)=6,AND(LEN(PARTNERS!B24)=7,MID(PARTNERS!B24,4,1)=" ")))),PARTNERS!E24="New partner")</f>
        <v>0</v>
      </c>
      <c r="Z20" s="2" t="b">
        <f>AND(NOT(AND(LEFT(PARTNERS!B24,2)="HU",OR(LEN(PARTNERS!B24)=6,AND(LEN(PARTNERS!B24)=7,MID(PARTNERS!B24,4,1)=" ")))),PARTNERS!E24="Existing partner")</f>
        <v>0</v>
      </c>
      <c r="AA20" s="2" t="b">
        <f>AND(PARTNERS!$C24="Hull",PARTNERS!$E24="New partner")</f>
        <v>0</v>
      </c>
      <c r="AB20" s="2" t="b">
        <f>AND(PARTNERS!$C24="East Riding of Yorkshire",PARTNERS!$E24="New partner")</f>
        <v>0</v>
      </c>
      <c r="AC20" s="2" t="b">
        <f>AND(PARTNERS!$C24="Elsewhere in Yorkshire &amp; Humber",PARTNERS!$E24="New partner")</f>
        <v>0</v>
      </c>
      <c r="AD20" s="2" t="b">
        <f>AND(PARTNERS!$C24="Elsewhere in the UK",PARTNERS!$E24="New partner")</f>
        <v>0</v>
      </c>
      <c r="AE20" s="2" t="b">
        <f>AND(PARTNERS!$C24="Outside UK",PARTNERS!$E24="New partner")</f>
        <v>0</v>
      </c>
      <c r="AF20" s="2" t="b">
        <f>AND(PARTNERS!$C24="Hull",PARTNERS!$E24="Existing partner")</f>
        <v>0</v>
      </c>
      <c r="AG20" s="2" t="b">
        <f>AND(PARTNERS!$C24="East Riding of Yorkshire",PARTNERS!$E24="Existing partner")</f>
        <v>0</v>
      </c>
      <c r="AH20" s="2" t="b">
        <f>AND(PARTNERS!$C24="Elsewhere in Yorkshire &amp; Humber",PARTNERS!$E24="Existing partner")</f>
        <v>0</v>
      </c>
      <c r="AI20" s="2" t="b">
        <f>AND(PARTNERS!$C24="Elsewhere in the UK",PARTNERS!$E24="Existing partner")</f>
        <v>0</v>
      </c>
      <c r="AJ20" s="2" t="b">
        <f>AND(PARTNERS!$C24="Outside UK",PARTNERS!$E24="Existing partner")</f>
        <v>0</v>
      </c>
      <c r="AK20" s="2" t="b">
        <f>AND(PARTNERS!$D24="Artistic partner",PARTNERS!$E24="New partner")</f>
        <v>0</v>
      </c>
      <c r="AL20" s="2" t="b">
        <f>AND(PARTNERS!$D24="Heritage partner",PARTNERS!$E24="New partner")</f>
        <v>0</v>
      </c>
      <c r="AM20" s="2" t="b">
        <f>AND(PARTNERS!$D24="Funder",PARTNERS!$E24="New partner")</f>
        <v>0</v>
      </c>
      <c r="AN20" s="2" t="b">
        <f>AND(PARTNERS!$D24="Public Service partner",PARTNERS!$E24="New partner")</f>
        <v>0</v>
      </c>
      <c r="AO20" s="2" t="b">
        <f>AND(PARTNERS!$D24="Voluntary Sector / Charity partner",PARTNERS!$E24="New partner")</f>
        <v>0</v>
      </c>
      <c r="AP20" s="2" t="b">
        <f>AND(PARTNERS!$D24="Education partner",PARTNERS!$E24="New partner")</f>
        <v>0</v>
      </c>
      <c r="AQ20" s="2" t="b">
        <f>AND(PARTNERS!$D24="Other",PARTNERS!$E24="New partner")</f>
        <v>0</v>
      </c>
      <c r="AR20" s="2" t="b">
        <f>AND(PARTNERS!$D24="Artistic partner",PARTNERS!$E24="Existing partner")</f>
        <v>0</v>
      </c>
      <c r="AS20" s="2" t="b">
        <f>AND(PARTNERS!$D24="Heritage partner",PARTNERS!$E24="Existing partner")</f>
        <v>0</v>
      </c>
      <c r="AT20" s="2" t="b">
        <f>AND(PARTNERS!$D24="Funder",PARTNERS!$E24="Existing partner")</f>
        <v>0</v>
      </c>
      <c r="AU20" s="2" t="b">
        <f>AND(PARTNERS!$D24="Public Service partner",PARTNERS!$E24="Existing partner")</f>
        <v>0</v>
      </c>
      <c r="AV20" s="2" t="b">
        <f>AND(PARTNERS!$D24="Voluntary Sector / Charity partner",PARTNERS!$E24="Existing partner")</f>
        <v>0</v>
      </c>
      <c r="AW20" s="2" t="b">
        <f>AND(PARTNERS!$D24="Education partner",PARTNERS!$E24="Existing partner")</f>
        <v>0</v>
      </c>
      <c r="AX20" s="2" t="b">
        <f>AND(PARTNERS!$D24="Other",PARTNERS!$E24="Existing partner")</f>
        <v>0</v>
      </c>
    </row>
    <row r="21" spans="1:50" x14ac:dyDescent="0.3">
      <c r="T21" s="2" t="b">
        <f>AND(LEFT('EVENT DELIVERY'!B26,2)="HU",OR(LEN('EVENT DELIVERY'!B26)=6,AND(LEN('EVENT DELIVERY'!B26)=7,MID('EVENT DELIVERY'!B26,4,1)=" ")))</f>
        <v>1</v>
      </c>
      <c r="U21" s="2" t="b">
        <f>AND(LEFT('PROJECT DELIVERY TEAM'!B29,2)="HU",OR(LEN('PROJECT DELIVERY TEAM'!B29)=6,AND(LEN('PROJECT DELIVERY TEAM'!B29)=7,MID('PROJECT DELIVERY TEAM'!B29,4,1)=" ")))</f>
        <v>0</v>
      </c>
      <c r="V21" s="2" t="b">
        <f>AND(LEFT('AUDIENCES &amp; PART... - BY TYPE'!B26,2)="HU",OR(LEN('AUDIENCES &amp; PART... - BY TYPE'!B26)=6,AND(LEN('AUDIENCES &amp; PART... - BY TYPE'!B26)=7,MID('AUDIENCES &amp; PART... - BY TYPE'!B26,4,1)=" ")))</f>
        <v>0</v>
      </c>
      <c r="W21" s="2" t="b">
        <f>AND(LEFT(PARTNERS!B25,2)="HU",OR(LEN(PARTNERS!B25)=6,AND(LEN(PARTNERS!B25)=7,MID(PARTNERS!B25,4,1)=" ")),PARTNERS!E25="New partner")</f>
        <v>0</v>
      </c>
      <c r="X21" s="2" t="b">
        <f>AND(LEFT(PARTNERS!B25,2)="HU",OR(LEN(PARTNERS!B25)=6,AND(LEN(PARTNERS!B25)=7,MID(PARTNERS!B25,4,1)=" ")),PARTNERS!E25="Existing partner")</f>
        <v>0</v>
      </c>
      <c r="Y21" s="2" t="b">
        <f>AND(NOT(AND(LEFT(PARTNERS!B25,2)="HU",OR(LEN(PARTNERS!B25)=6,AND(LEN(PARTNERS!B25)=7,MID(PARTNERS!B25,4,1)=" ")))),PARTNERS!E25="New partner")</f>
        <v>0</v>
      </c>
      <c r="Z21" s="2" t="b">
        <f>AND(NOT(AND(LEFT(PARTNERS!B25,2)="HU",OR(LEN(PARTNERS!B25)=6,AND(LEN(PARTNERS!B25)=7,MID(PARTNERS!B25,4,1)=" ")))),PARTNERS!E25="Existing partner")</f>
        <v>0</v>
      </c>
      <c r="AA21" s="2" t="b">
        <f>AND(PARTNERS!$C25="Hull",PARTNERS!$E25="New partner")</f>
        <v>0</v>
      </c>
      <c r="AB21" s="2" t="b">
        <f>AND(PARTNERS!$C25="East Riding of Yorkshire",PARTNERS!$E25="New partner")</f>
        <v>0</v>
      </c>
      <c r="AC21" s="2" t="b">
        <f>AND(PARTNERS!$C25="Elsewhere in Yorkshire &amp; Humber",PARTNERS!$E25="New partner")</f>
        <v>0</v>
      </c>
      <c r="AD21" s="2" t="b">
        <f>AND(PARTNERS!$C25="Elsewhere in the UK",PARTNERS!$E25="New partner")</f>
        <v>0</v>
      </c>
      <c r="AE21" s="2" t="b">
        <f>AND(PARTNERS!$C25="Outside UK",PARTNERS!$E25="New partner")</f>
        <v>0</v>
      </c>
      <c r="AF21" s="2" t="b">
        <f>AND(PARTNERS!$C25="Hull",PARTNERS!$E25="Existing partner")</f>
        <v>0</v>
      </c>
      <c r="AG21" s="2" t="b">
        <f>AND(PARTNERS!$C25="East Riding of Yorkshire",PARTNERS!$E25="Existing partner")</f>
        <v>0</v>
      </c>
      <c r="AH21" s="2" t="b">
        <f>AND(PARTNERS!$C25="Elsewhere in Yorkshire &amp; Humber",PARTNERS!$E25="Existing partner")</f>
        <v>0</v>
      </c>
      <c r="AI21" s="2" t="b">
        <f>AND(PARTNERS!$C25="Elsewhere in the UK",PARTNERS!$E25="Existing partner")</f>
        <v>0</v>
      </c>
      <c r="AJ21" s="2" t="b">
        <f>AND(PARTNERS!$C25="Outside UK",PARTNERS!$E25="Existing partner")</f>
        <v>0</v>
      </c>
      <c r="AK21" s="2" t="b">
        <f>AND(PARTNERS!$D25="Artistic partner",PARTNERS!$E25="New partner")</f>
        <v>0</v>
      </c>
      <c r="AL21" s="2" t="b">
        <f>AND(PARTNERS!$D25="Heritage partner",PARTNERS!$E25="New partner")</f>
        <v>0</v>
      </c>
      <c r="AM21" s="2" t="b">
        <f>AND(PARTNERS!$D25="Funder",PARTNERS!$E25="New partner")</f>
        <v>0</v>
      </c>
      <c r="AN21" s="2" t="b">
        <f>AND(PARTNERS!$D25="Public Service partner",PARTNERS!$E25="New partner")</f>
        <v>0</v>
      </c>
      <c r="AO21" s="2" t="b">
        <f>AND(PARTNERS!$D25="Voluntary Sector / Charity partner",PARTNERS!$E25="New partner")</f>
        <v>0</v>
      </c>
      <c r="AP21" s="2" t="b">
        <f>AND(PARTNERS!$D25="Education partner",PARTNERS!$E25="New partner")</f>
        <v>0</v>
      </c>
      <c r="AQ21" s="2" t="b">
        <f>AND(PARTNERS!$D25="Other",PARTNERS!$E25="New partner")</f>
        <v>0</v>
      </c>
      <c r="AR21" s="2" t="b">
        <f>AND(PARTNERS!$D25="Artistic partner",PARTNERS!$E25="Existing partner")</f>
        <v>0</v>
      </c>
      <c r="AS21" s="2" t="b">
        <f>AND(PARTNERS!$D25="Heritage partner",PARTNERS!$E25="Existing partner")</f>
        <v>0</v>
      </c>
      <c r="AT21" s="2" t="b">
        <f>AND(PARTNERS!$D25="Funder",PARTNERS!$E25="Existing partner")</f>
        <v>0</v>
      </c>
      <c r="AU21" s="2" t="b">
        <f>AND(PARTNERS!$D25="Public Service partner",PARTNERS!$E25="Existing partner")</f>
        <v>0</v>
      </c>
      <c r="AV21" s="2" t="b">
        <f>AND(PARTNERS!$D25="Voluntary Sector / Charity partner",PARTNERS!$E25="Existing partner")</f>
        <v>0</v>
      </c>
      <c r="AW21" s="2" t="b">
        <f>AND(PARTNERS!$D25="Education partner",PARTNERS!$E25="Existing partner")</f>
        <v>0</v>
      </c>
      <c r="AX21" s="2" t="b">
        <f>AND(PARTNERS!$D25="Other",PARTNERS!$E25="Existing partner")</f>
        <v>0</v>
      </c>
    </row>
    <row r="22" spans="1:50" x14ac:dyDescent="0.3">
      <c r="T22" s="2" t="b">
        <f>AND(LEFT('EVENT DELIVERY'!B27,2)="HU",OR(LEN('EVENT DELIVERY'!B27)=6,AND(LEN('EVENT DELIVERY'!B27)=7,MID('EVENT DELIVERY'!B27,4,1)=" ")))</f>
        <v>0</v>
      </c>
      <c r="U22" s="2" t="b">
        <f>AND(LEFT('PROJECT DELIVERY TEAM'!B30,2)="HU",OR(LEN('PROJECT DELIVERY TEAM'!B30)=6,AND(LEN('PROJECT DELIVERY TEAM'!B30)=7,MID('PROJECT DELIVERY TEAM'!B30,4,1)=" ")))</f>
        <v>0</v>
      </c>
      <c r="V22" s="2" t="b">
        <f>AND(LEFT('AUDIENCES &amp; PART... - BY TYPE'!B27,2)="HU",OR(LEN('AUDIENCES &amp; PART... - BY TYPE'!B27)=6,AND(LEN('AUDIENCES &amp; PART... - BY TYPE'!B27)=7,MID('AUDIENCES &amp; PART... - BY TYPE'!B27,4,1)=" ")))</f>
        <v>1</v>
      </c>
      <c r="W22" s="2" t="b">
        <f>AND(LEFT(PARTNERS!B26,2)="HU",OR(LEN(PARTNERS!B26)=6,AND(LEN(PARTNERS!B26)=7,MID(PARTNERS!B26,4,1)=" ")),PARTNERS!E26="New partner")</f>
        <v>0</v>
      </c>
      <c r="X22" s="2" t="b">
        <f>AND(LEFT(PARTNERS!B26,2)="HU",OR(LEN(PARTNERS!B26)=6,AND(LEN(PARTNERS!B26)=7,MID(PARTNERS!B26,4,1)=" ")),PARTNERS!E26="Existing partner")</f>
        <v>0</v>
      </c>
      <c r="Y22" s="2" t="b">
        <f>AND(NOT(AND(LEFT(PARTNERS!B26,2)="HU",OR(LEN(PARTNERS!B26)=6,AND(LEN(PARTNERS!B26)=7,MID(PARTNERS!B26,4,1)=" ")))),PARTNERS!E26="New partner")</f>
        <v>0</v>
      </c>
      <c r="Z22" s="2" t="b">
        <f>AND(NOT(AND(LEFT(PARTNERS!B26,2)="HU",OR(LEN(PARTNERS!B26)=6,AND(LEN(PARTNERS!B26)=7,MID(PARTNERS!B26,4,1)=" ")))),PARTNERS!E26="Existing partner")</f>
        <v>0</v>
      </c>
      <c r="AA22" s="2" t="b">
        <f>AND(PARTNERS!$C26="Hull",PARTNERS!$E26="New partner")</f>
        <v>0</v>
      </c>
      <c r="AB22" s="2" t="b">
        <f>AND(PARTNERS!$C26="East Riding of Yorkshire",PARTNERS!$E26="New partner")</f>
        <v>0</v>
      </c>
      <c r="AC22" s="2" t="b">
        <f>AND(PARTNERS!$C26="Elsewhere in Yorkshire &amp; Humber",PARTNERS!$E26="New partner")</f>
        <v>0</v>
      </c>
      <c r="AD22" s="2" t="b">
        <f>AND(PARTNERS!$C26="Elsewhere in the UK",PARTNERS!$E26="New partner")</f>
        <v>0</v>
      </c>
      <c r="AE22" s="2" t="b">
        <f>AND(PARTNERS!$C26="Outside UK",PARTNERS!$E26="New partner")</f>
        <v>0</v>
      </c>
      <c r="AF22" s="2" t="b">
        <f>AND(PARTNERS!$C26="Hull",PARTNERS!$E26="Existing partner")</f>
        <v>0</v>
      </c>
      <c r="AG22" s="2" t="b">
        <f>AND(PARTNERS!$C26="East Riding of Yorkshire",PARTNERS!$E26="Existing partner")</f>
        <v>0</v>
      </c>
      <c r="AH22" s="2" t="b">
        <f>AND(PARTNERS!$C26="Elsewhere in Yorkshire &amp; Humber",PARTNERS!$E26="Existing partner")</f>
        <v>0</v>
      </c>
      <c r="AI22" s="2" t="b">
        <f>AND(PARTNERS!$C26="Elsewhere in the UK",PARTNERS!$E26="Existing partner")</f>
        <v>0</v>
      </c>
      <c r="AJ22" s="2" t="b">
        <f>AND(PARTNERS!$C26="Outside UK",PARTNERS!$E26="Existing partner")</f>
        <v>0</v>
      </c>
      <c r="AK22" s="2" t="b">
        <f>AND(PARTNERS!$D26="Artistic partner",PARTNERS!$E26="New partner")</f>
        <v>0</v>
      </c>
      <c r="AL22" s="2" t="b">
        <f>AND(PARTNERS!$D26="Heritage partner",PARTNERS!$E26="New partner")</f>
        <v>0</v>
      </c>
      <c r="AM22" s="2" t="b">
        <f>AND(PARTNERS!$D26="Funder",PARTNERS!$E26="New partner")</f>
        <v>0</v>
      </c>
      <c r="AN22" s="2" t="b">
        <f>AND(PARTNERS!$D26="Public Service partner",PARTNERS!$E26="New partner")</f>
        <v>0</v>
      </c>
      <c r="AO22" s="2" t="b">
        <f>AND(PARTNERS!$D26="Voluntary Sector / Charity partner",PARTNERS!$E26="New partner")</f>
        <v>0</v>
      </c>
      <c r="AP22" s="2" t="b">
        <f>AND(PARTNERS!$D26="Education partner",PARTNERS!$E26="New partner")</f>
        <v>0</v>
      </c>
      <c r="AQ22" s="2" t="b">
        <f>AND(PARTNERS!$D26="Other",PARTNERS!$E26="New partner")</f>
        <v>0</v>
      </c>
      <c r="AR22" s="2" t="b">
        <f>AND(PARTNERS!$D26="Artistic partner",PARTNERS!$E26="Existing partner")</f>
        <v>0</v>
      </c>
      <c r="AS22" s="2" t="b">
        <f>AND(PARTNERS!$D26="Heritage partner",PARTNERS!$E26="Existing partner")</f>
        <v>0</v>
      </c>
      <c r="AT22" s="2" t="b">
        <f>AND(PARTNERS!$D26="Funder",PARTNERS!$E26="Existing partner")</f>
        <v>0</v>
      </c>
      <c r="AU22" s="2" t="b">
        <f>AND(PARTNERS!$D26="Public Service partner",PARTNERS!$E26="Existing partner")</f>
        <v>0</v>
      </c>
      <c r="AV22" s="2" t="b">
        <f>AND(PARTNERS!$D26="Voluntary Sector / Charity partner",PARTNERS!$E26="Existing partner")</f>
        <v>0</v>
      </c>
      <c r="AW22" s="2" t="b">
        <f>AND(PARTNERS!$D26="Education partner",PARTNERS!$E26="Existing partner")</f>
        <v>0</v>
      </c>
      <c r="AX22" s="2" t="b">
        <f>AND(PARTNERS!$D26="Other",PARTNERS!$E26="Existing partner")</f>
        <v>0</v>
      </c>
    </row>
    <row r="23" spans="1:50" x14ac:dyDescent="0.3">
      <c r="T23" s="2" t="b">
        <f>AND(LEFT('EVENT DELIVERY'!B28,2)="HU",OR(LEN('EVENT DELIVERY'!B28)=6,AND(LEN('EVENT DELIVERY'!B28)=7,MID('EVENT DELIVERY'!B28,4,1)=" ")))</f>
        <v>0</v>
      </c>
      <c r="U23" s="2" t="b">
        <f>AND(LEFT('PROJECT DELIVERY TEAM'!B31,2)="HU",OR(LEN('PROJECT DELIVERY TEAM'!B31)=6,AND(LEN('PROJECT DELIVERY TEAM'!B31)=7,MID('PROJECT DELIVERY TEAM'!B31,4,1)=" ")))</f>
        <v>0</v>
      </c>
      <c r="V23" s="2" t="b">
        <f>AND(LEFT('AUDIENCES &amp; PART... - BY TYPE'!B28,2)="HU",OR(LEN('AUDIENCES &amp; PART... - BY TYPE'!B28)=6,AND(LEN('AUDIENCES &amp; PART... - BY TYPE'!B28)=7,MID('AUDIENCES &amp; PART... - BY TYPE'!B28,4,1)=" ")))</f>
        <v>1</v>
      </c>
      <c r="W23" s="2" t="b">
        <f>AND(LEFT(PARTNERS!B27,2)="HU",OR(LEN(PARTNERS!B27)=6,AND(LEN(PARTNERS!B27)=7,MID(PARTNERS!B27,4,1)=" ")),PARTNERS!E27="New partner")</f>
        <v>0</v>
      </c>
      <c r="X23" s="2" t="b">
        <f>AND(LEFT(PARTNERS!B27,2)="HU",OR(LEN(PARTNERS!B27)=6,AND(LEN(PARTNERS!B27)=7,MID(PARTNERS!B27,4,1)=" ")),PARTNERS!E27="Existing partner")</f>
        <v>0</v>
      </c>
      <c r="Y23" s="2" t="b">
        <f>AND(NOT(AND(LEFT(PARTNERS!B27,2)="HU",OR(LEN(PARTNERS!B27)=6,AND(LEN(PARTNERS!B27)=7,MID(PARTNERS!B27,4,1)=" ")))),PARTNERS!E27="New partner")</f>
        <v>0</v>
      </c>
      <c r="Z23" s="2" t="b">
        <f>AND(NOT(AND(LEFT(PARTNERS!B27,2)="HU",OR(LEN(PARTNERS!B27)=6,AND(LEN(PARTNERS!B27)=7,MID(PARTNERS!B27,4,1)=" ")))),PARTNERS!E27="Existing partner")</f>
        <v>0</v>
      </c>
      <c r="AA23" s="2" t="b">
        <f>AND(PARTNERS!$C27="Hull",PARTNERS!$E27="New partner")</f>
        <v>0</v>
      </c>
      <c r="AB23" s="2" t="b">
        <f>AND(PARTNERS!$C27="East Riding of Yorkshire",PARTNERS!$E27="New partner")</f>
        <v>0</v>
      </c>
      <c r="AC23" s="2" t="b">
        <f>AND(PARTNERS!$C27="Elsewhere in Yorkshire &amp; Humber",PARTNERS!$E27="New partner")</f>
        <v>0</v>
      </c>
      <c r="AD23" s="2" t="b">
        <f>AND(PARTNERS!$C27="Elsewhere in the UK",PARTNERS!$E27="New partner")</f>
        <v>0</v>
      </c>
      <c r="AE23" s="2" t="b">
        <f>AND(PARTNERS!$C27="Outside UK",PARTNERS!$E27="New partner")</f>
        <v>0</v>
      </c>
      <c r="AF23" s="2" t="b">
        <f>AND(PARTNERS!$C27="Hull",PARTNERS!$E27="Existing partner")</f>
        <v>0</v>
      </c>
      <c r="AG23" s="2" t="b">
        <f>AND(PARTNERS!$C27="East Riding of Yorkshire",PARTNERS!$E27="Existing partner")</f>
        <v>0</v>
      </c>
      <c r="AH23" s="2" t="b">
        <f>AND(PARTNERS!$C27="Elsewhere in Yorkshire &amp; Humber",PARTNERS!$E27="Existing partner")</f>
        <v>0</v>
      </c>
      <c r="AI23" s="2" t="b">
        <f>AND(PARTNERS!$C27="Elsewhere in the UK",PARTNERS!$E27="Existing partner")</f>
        <v>0</v>
      </c>
      <c r="AJ23" s="2" t="b">
        <f>AND(PARTNERS!$C27="Outside UK",PARTNERS!$E27="Existing partner")</f>
        <v>0</v>
      </c>
      <c r="AK23" s="2" t="b">
        <f>AND(PARTNERS!$D27="Artistic partner",PARTNERS!$E27="New partner")</f>
        <v>0</v>
      </c>
      <c r="AL23" s="2" t="b">
        <f>AND(PARTNERS!$D27="Heritage partner",PARTNERS!$E27="New partner")</f>
        <v>0</v>
      </c>
      <c r="AM23" s="2" t="b">
        <f>AND(PARTNERS!$D27="Funder",PARTNERS!$E27="New partner")</f>
        <v>0</v>
      </c>
      <c r="AN23" s="2" t="b">
        <f>AND(PARTNERS!$D27="Public Service partner",PARTNERS!$E27="New partner")</f>
        <v>0</v>
      </c>
      <c r="AO23" s="2" t="b">
        <f>AND(PARTNERS!$D27="Voluntary Sector / Charity partner",PARTNERS!$E27="New partner")</f>
        <v>0</v>
      </c>
      <c r="AP23" s="2" t="b">
        <f>AND(PARTNERS!$D27="Education partner",PARTNERS!$E27="New partner")</f>
        <v>0</v>
      </c>
      <c r="AQ23" s="2" t="b">
        <f>AND(PARTNERS!$D27="Other",PARTNERS!$E27="New partner")</f>
        <v>0</v>
      </c>
      <c r="AR23" s="2" t="b">
        <f>AND(PARTNERS!$D27="Artistic partner",PARTNERS!$E27="Existing partner")</f>
        <v>0</v>
      </c>
      <c r="AS23" s="2" t="b">
        <f>AND(PARTNERS!$D27="Heritage partner",PARTNERS!$E27="Existing partner")</f>
        <v>0</v>
      </c>
      <c r="AT23" s="2" t="b">
        <f>AND(PARTNERS!$D27="Funder",PARTNERS!$E27="Existing partner")</f>
        <v>0</v>
      </c>
      <c r="AU23" s="2" t="b">
        <f>AND(PARTNERS!$D27="Public Service partner",PARTNERS!$E27="Existing partner")</f>
        <v>0</v>
      </c>
      <c r="AV23" s="2" t="b">
        <f>AND(PARTNERS!$D27="Voluntary Sector / Charity partner",PARTNERS!$E27="Existing partner")</f>
        <v>0</v>
      </c>
      <c r="AW23" s="2" t="b">
        <f>AND(PARTNERS!$D27="Education partner",PARTNERS!$E27="Existing partner")</f>
        <v>0</v>
      </c>
      <c r="AX23" s="2" t="b">
        <f>AND(PARTNERS!$D27="Other",PARTNERS!$E27="Existing partner")</f>
        <v>0</v>
      </c>
    </row>
    <row r="24" spans="1:50" x14ac:dyDescent="0.3">
      <c r="A24" s="17" t="s">
        <v>351</v>
      </c>
      <c r="C24" s="17" t="s">
        <v>352</v>
      </c>
      <c r="E24" s="17" t="s">
        <v>353</v>
      </c>
      <c r="G24" s="17" t="s">
        <v>354</v>
      </c>
      <c r="I24" s="17" t="s">
        <v>355</v>
      </c>
      <c r="T24" s="2" t="b">
        <f>AND(LEFT('EVENT DELIVERY'!B29,2)="HU",OR(LEN('EVENT DELIVERY'!B29)=6,AND(LEN('EVENT DELIVERY'!B29)=7,MID('EVENT DELIVERY'!B29,4,1)=" ")))</f>
        <v>1</v>
      </c>
      <c r="U24" s="2" t="b">
        <f>AND(LEFT('PROJECT DELIVERY TEAM'!B32,2)="HU",OR(LEN('PROJECT DELIVERY TEAM'!B32)=6,AND(LEN('PROJECT DELIVERY TEAM'!B32)=7,MID('PROJECT DELIVERY TEAM'!B32,4,1)=" ")))</f>
        <v>0</v>
      </c>
      <c r="V24" s="2" t="b">
        <f>AND(LEFT('AUDIENCES &amp; PART... - BY TYPE'!B29,2)="HU",OR(LEN('AUDIENCES &amp; PART... - BY TYPE'!B29)=6,AND(LEN('AUDIENCES &amp; PART... - BY TYPE'!B29)=7,MID('AUDIENCES &amp; PART... - BY TYPE'!B29,4,1)=" ")))</f>
        <v>1</v>
      </c>
      <c r="W24" s="2" t="b">
        <f>AND(LEFT(PARTNERS!B28,2)="HU",OR(LEN(PARTNERS!B28)=6,AND(LEN(PARTNERS!B28)=7,MID(PARTNERS!B28,4,1)=" ")),PARTNERS!E28="New partner")</f>
        <v>0</v>
      </c>
      <c r="X24" s="2" t="b">
        <f>AND(LEFT(PARTNERS!B28,2)="HU",OR(LEN(PARTNERS!B28)=6,AND(LEN(PARTNERS!B28)=7,MID(PARTNERS!B28,4,1)=" ")),PARTNERS!E28="Existing partner")</f>
        <v>0</v>
      </c>
      <c r="Y24" s="2" t="b">
        <f>AND(NOT(AND(LEFT(PARTNERS!B28,2)="HU",OR(LEN(PARTNERS!B28)=6,AND(LEN(PARTNERS!B28)=7,MID(PARTNERS!B28,4,1)=" ")))),PARTNERS!E28="New partner")</f>
        <v>0</v>
      </c>
      <c r="Z24" s="2" t="b">
        <f>AND(NOT(AND(LEFT(PARTNERS!B28,2)="HU",OR(LEN(PARTNERS!B28)=6,AND(LEN(PARTNERS!B28)=7,MID(PARTNERS!B28,4,1)=" ")))),PARTNERS!E28="Existing partner")</f>
        <v>0</v>
      </c>
      <c r="AA24" s="2" t="b">
        <f>AND(PARTNERS!$C28="Hull",PARTNERS!$E28="New partner")</f>
        <v>0</v>
      </c>
      <c r="AB24" s="2" t="b">
        <f>AND(PARTNERS!$C28="East Riding of Yorkshire",PARTNERS!$E28="New partner")</f>
        <v>0</v>
      </c>
      <c r="AC24" s="2" t="b">
        <f>AND(PARTNERS!$C28="Elsewhere in Yorkshire &amp; Humber",PARTNERS!$E28="New partner")</f>
        <v>0</v>
      </c>
      <c r="AD24" s="2" t="b">
        <f>AND(PARTNERS!$C28="Elsewhere in the UK",PARTNERS!$E28="New partner")</f>
        <v>0</v>
      </c>
      <c r="AE24" s="2" t="b">
        <f>AND(PARTNERS!$C28="Outside UK",PARTNERS!$E28="New partner")</f>
        <v>0</v>
      </c>
      <c r="AF24" s="2" t="b">
        <f>AND(PARTNERS!$C28="Hull",PARTNERS!$E28="Existing partner")</f>
        <v>0</v>
      </c>
      <c r="AG24" s="2" t="b">
        <f>AND(PARTNERS!$C28="East Riding of Yorkshire",PARTNERS!$E28="Existing partner")</f>
        <v>0</v>
      </c>
      <c r="AH24" s="2" t="b">
        <f>AND(PARTNERS!$C28="Elsewhere in Yorkshire &amp; Humber",PARTNERS!$E28="Existing partner")</f>
        <v>0</v>
      </c>
      <c r="AI24" s="2" t="b">
        <f>AND(PARTNERS!$C28="Elsewhere in the UK",PARTNERS!$E28="Existing partner")</f>
        <v>0</v>
      </c>
      <c r="AJ24" s="2" t="b">
        <f>AND(PARTNERS!$C28="Outside UK",PARTNERS!$E28="Existing partner")</f>
        <v>0</v>
      </c>
      <c r="AK24" s="2" t="b">
        <f>AND(PARTNERS!$D28="Artistic partner",PARTNERS!$E28="New partner")</f>
        <v>0</v>
      </c>
      <c r="AL24" s="2" t="b">
        <f>AND(PARTNERS!$D28="Heritage partner",PARTNERS!$E28="New partner")</f>
        <v>0</v>
      </c>
      <c r="AM24" s="2" t="b">
        <f>AND(PARTNERS!$D28="Funder",PARTNERS!$E28="New partner")</f>
        <v>0</v>
      </c>
      <c r="AN24" s="2" t="b">
        <f>AND(PARTNERS!$D28="Public Service partner",PARTNERS!$E28="New partner")</f>
        <v>0</v>
      </c>
      <c r="AO24" s="2" t="b">
        <f>AND(PARTNERS!$D28="Voluntary Sector / Charity partner",PARTNERS!$E28="New partner")</f>
        <v>0</v>
      </c>
      <c r="AP24" s="2" t="b">
        <f>AND(PARTNERS!$D28="Education partner",PARTNERS!$E28="New partner")</f>
        <v>0</v>
      </c>
      <c r="AQ24" s="2" t="b">
        <f>AND(PARTNERS!$D28="Other",PARTNERS!$E28="New partner")</f>
        <v>0</v>
      </c>
      <c r="AR24" s="2" t="b">
        <f>AND(PARTNERS!$D28="Artistic partner",PARTNERS!$E28="Existing partner")</f>
        <v>0</v>
      </c>
      <c r="AS24" s="2" t="b">
        <f>AND(PARTNERS!$D28="Heritage partner",PARTNERS!$E28="Existing partner")</f>
        <v>0</v>
      </c>
      <c r="AT24" s="2" t="b">
        <f>AND(PARTNERS!$D28="Funder",PARTNERS!$E28="Existing partner")</f>
        <v>0</v>
      </c>
      <c r="AU24" s="2" t="b">
        <f>AND(PARTNERS!$D28="Public Service partner",PARTNERS!$E28="Existing partner")</f>
        <v>0</v>
      </c>
      <c r="AV24" s="2" t="b">
        <f>AND(PARTNERS!$D28="Voluntary Sector / Charity partner",PARTNERS!$E28="Existing partner")</f>
        <v>0</v>
      </c>
      <c r="AW24" s="2" t="b">
        <f>AND(PARTNERS!$D28="Education partner",PARTNERS!$E28="Existing partner")</f>
        <v>0</v>
      </c>
      <c r="AX24" s="2" t="b">
        <f>AND(PARTNERS!$D28="Other",PARTNERS!$E28="Existing partner")</f>
        <v>0</v>
      </c>
    </row>
    <row r="25" spans="1:50" x14ac:dyDescent="0.3">
      <c r="A25" s="2" t="s">
        <v>96</v>
      </c>
      <c r="C25" s="2" t="s">
        <v>356</v>
      </c>
      <c r="E25" s="2" t="s">
        <v>158</v>
      </c>
      <c r="G25" s="2" t="s">
        <v>164</v>
      </c>
      <c r="I25" s="2" t="s">
        <v>314</v>
      </c>
      <c r="T25" s="2" t="b">
        <f>AND(LEFT('EVENT DELIVERY'!B30,2)="HU",OR(LEN('EVENT DELIVERY'!B30)=6,AND(LEN('EVENT DELIVERY'!B30)=7,MID('EVENT DELIVERY'!B30,4,1)=" ")))</f>
        <v>1</v>
      </c>
      <c r="U25" s="2" t="b">
        <f>AND(LEFT('PROJECT DELIVERY TEAM'!B33,2)="HU",OR(LEN('PROJECT DELIVERY TEAM'!B33)=6,AND(LEN('PROJECT DELIVERY TEAM'!B33)=7,MID('PROJECT DELIVERY TEAM'!B33,4,1)=" ")))</f>
        <v>0</v>
      </c>
      <c r="V25" s="2" t="b">
        <f>AND(LEFT('AUDIENCES &amp; PART... - BY TYPE'!B30,2)="HU",OR(LEN('AUDIENCES &amp; PART... - BY TYPE'!B30)=6,AND(LEN('AUDIENCES &amp; PART... - BY TYPE'!B30)=7,MID('AUDIENCES &amp; PART... - BY TYPE'!B30,4,1)=" ")))</f>
        <v>1</v>
      </c>
      <c r="W25" s="2" t="b">
        <f>AND(LEFT(PARTNERS!B29,2)="HU",OR(LEN(PARTNERS!B29)=6,AND(LEN(PARTNERS!B29)=7,MID(PARTNERS!B29,4,1)=" ")),PARTNERS!E29="New partner")</f>
        <v>0</v>
      </c>
      <c r="X25" s="2" t="b">
        <f>AND(LEFT(PARTNERS!B29,2)="HU",OR(LEN(PARTNERS!B29)=6,AND(LEN(PARTNERS!B29)=7,MID(PARTNERS!B29,4,1)=" ")),PARTNERS!E29="Existing partner")</f>
        <v>0</v>
      </c>
      <c r="Y25" s="2" t="b">
        <f>AND(NOT(AND(LEFT(PARTNERS!B29,2)="HU",OR(LEN(PARTNERS!B29)=6,AND(LEN(PARTNERS!B29)=7,MID(PARTNERS!B29,4,1)=" ")))),PARTNERS!E29="New partner")</f>
        <v>0</v>
      </c>
      <c r="Z25" s="2" t="b">
        <f>AND(NOT(AND(LEFT(PARTNERS!B29,2)="HU",OR(LEN(PARTNERS!B29)=6,AND(LEN(PARTNERS!B29)=7,MID(PARTNERS!B29,4,1)=" ")))),PARTNERS!E29="Existing partner")</f>
        <v>0</v>
      </c>
      <c r="AA25" s="2" t="b">
        <f>AND(PARTNERS!$C29="Hull",PARTNERS!$E29="New partner")</f>
        <v>0</v>
      </c>
      <c r="AB25" s="2" t="b">
        <f>AND(PARTNERS!$C29="East Riding of Yorkshire",PARTNERS!$E29="New partner")</f>
        <v>0</v>
      </c>
      <c r="AC25" s="2" t="b">
        <f>AND(PARTNERS!$C29="Elsewhere in Yorkshire &amp; Humber",PARTNERS!$E29="New partner")</f>
        <v>0</v>
      </c>
      <c r="AD25" s="2" t="b">
        <f>AND(PARTNERS!$C29="Elsewhere in the UK",PARTNERS!$E29="New partner")</f>
        <v>0</v>
      </c>
      <c r="AE25" s="2" t="b">
        <f>AND(PARTNERS!$C29="Outside UK",PARTNERS!$E29="New partner")</f>
        <v>0</v>
      </c>
      <c r="AF25" s="2" t="b">
        <f>AND(PARTNERS!$C29="Hull",PARTNERS!$E29="Existing partner")</f>
        <v>0</v>
      </c>
      <c r="AG25" s="2" t="b">
        <f>AND(PARTNERS!$C29="East Riding of Yorkshire",PARTNERS!$E29="Existing partner")</f>
        <v>0</v>
      </c>
      <c r="AH25" s="2" t="b">
        <f>AND(PARTNERS!$C29="Elsewhere in Yorkshire &amp; Humber",PARTNERS!$E29="Existing partner")</f>
        <v>0</v>
      </c>
      <c r="AI25" s="2" t="b">
        <f>AND(PARTNERS!$C29="Elsewhere in the UK",PARTNERS!$E29="Existing partner")</f>
        <v>0</v>
      </c>
      <c r="AJ25" s="2" t="b">
        <f>AND(PARTNERS!$C29="Outside UK",PARTNERS!$E29="Existing partner")</f>
        <v>0</v>
      </c>
      <c r="AK25" s="2" t="b">
        <f>AND(PARTNERS!$D29="Artistic partner",PARTNERS!$E29="New partner")</f>
        <v>0</v>
      </c>
      <c r="AL25" s="2" t="b">
        <f>AND(PARTNERS!$D29="Heritage partner",PARTNERS!$E29="New partner")</f>
        <v>0</v>
      </c>
      <c r="AM25" s="2" t="b">
        <f>AND(PARTNERS!$D29="Funder",PARTNERS!$E29="New partner")</f>
        <v>0</v>
      </c>
      <c r="AN25" s="2" t="b">
        <f>AND(PARTNERS!$D29="Public Service partner",PARTNERS!$E29="New partner")</f>
        <v>0</v>
      </c>
      <c r="AO25" s="2" t="b">
        <f>AND(PARTNERS!$D29="Voluntary Sector / Charity partner",PARTNERS!$E29="New partner")</f>
        <v>0</v>
      </c>
      <c r="AP25" s="2" t="b">
        <f>AND(PARTNERS!$D29="Education partner",PARTNERS!$E29="New partner")</f>
        <v>0</v>
      </c>
      <c r="AQ25" s="2" t="b">
        <f>AND(PARTNERS!$D29="Other",PARTNERS!$E29="New partner")</f>
        <v>0</v>
      </c>
      <c r="AR25" s="2" t="b">
        <f>AND(PARTNERS!$D29="Artistic partner",PARTNERS!$E29="Existing partner")</f>
        <v>0</v>
      </c>
      <c r="AS25" s="2" t="b">
        <f>AND(PARTNERS!$D29="Heritage partner",PARTNERS!$E29="Existing partner")</f>
        <v>0</v>
      </c>
      <c r="AT25" s="2" t="b">
        <f>AND(PARTNERS!$D29="Funder",PARTNERS!$E29="Existing partner")</f>
        <v>0</v>
      </c>
      <c r="AU25" s="2" t="b">
        <f>AND(PARTNERS!$D29="Public Service partner",PARTNERS!$E29="Existing partner")</f>
        <v>0</v>
      </c>
      <c r="AV25" s="2" t="b">
        <f>AND(PARTNERS!$D29="Voluntary Sector / Charity partner",PARTNERS!$E29="Existing partner")</f>
        <v>0</v>
      </c>
      <c r="AW25" s="2" t="b">
        <f>AND(PARTNERS!$D29="Education partner",PARTNERS!$E29="Existing partner")</f>
        <v>0</v>
      </c>
      <c r="AX25" s="2" t="b">
        <f>AND(PARTNERS!$D29="Other",PARTNERS!$E29="Existing partner")</f>
        <v>0</v>
      </c>
    </row>
    <row r="26" spans="1:50" x14ac:dyDescent="0.3">
      <c r="A26" s="16" t="s">
        <v>99</v>
      </c>
      <c r="C26" s="2" t="s">
        <v>241</v>
      </c>
      <c r="E26" s="2" t="s">
        <v>159</v>
      </c>
      <c r="G26" s="2" t="s">
        <v>165</v>
      </c>
      <c r="I26" s="2" t="s">
        <v>357</v>
      </c>
      <c r="T26" s="2" t="b">
        <f>AND(LEFT('EVENT DELIVERY'!B31,2)="HU",OR(LEN('EVENT DELIVERY'!B31)=6,AND(LEN('EVENT DELIVERY'!B31)=7,MID('EVENT DELIVERY'!B31,4,1)=" ")))</f>
        <v>0</v>
      </c>
      <c r="U26" s="2" t="b">
        <f>AND(LEFT('PROJECT DELIVERY TEAM'!B34,2)="HU",OR(LEN('PROJECT DELIVERY TEAM'!B34)=6,AND(LEN('PROJECT DELIVERY TEAM'!B34)=7,MID('PROJECT DELIVERY TEAM'!B34,4,1)=" ")))</f>
        <v>0</v>
      </c>
      <c r="V26" s="2" t="b">
        <f>AND(LEFT('AUDIENCES &amp; PART... - BY TYPE'!B31,2)="HU",OR(LEN('AUDIENCES &amp; PART... - BY TYPE'!B31)=6,AND(LEN('AUDIENCES &amp; PART... - BY TYPE'!B31)=7,MID('AUDIENCES &amp; PART... - BY TYPE'!B31,4,1)=" ")))</f>
        <v>1</v>
      </c>
      <c r="W26" s="2" t="b">
        <f>AND(LEFT(PARTNERS!B30,2)="HU",OR(LEN(PARTNERS!B30)=6,AND(LEN(PARTNERS!B30)=7,MID(PARTNERS!B30,4,1)=" ")),PARTNERS!E30="New partner")</f>
        <v>0</v>
      </c>
      <c r="X26" s="2" t="b">
        <f>AND(LEFT(PARTNERS!B30,2)="HU",OR(LEN(PARTNERS!B30)=6,AND(LEN(PARTNERS!B30)=7,MID(PARTNERS!B30,4,1)=" ")),PARTNERS!E30="Existing partner")</f>
        <v>0</v>
      </c>
      <c r="Y26" s="2" t="b">
        <f>AND(NOT(AND(LEFT(PARTNERS!B30,2)="HU",OR(LEN(PARTNERS!B30)=6,AND(LEN(PARTNERS!B30)=7,MID(PARTNERS!B30,4,1)=" ")))),PARTNERS!E30="New partner")</f>
        <v>0</v>
      </c>
      <c r="Z26" s="2" t="b">
        <f>AND(NOT(AND(LEFT(PARTNERS!B30,2)="HU",OR(LEN(PARTNERS!B30)=6,AND(LEN(PARTNERS!B30)=7,MID(PARTNERS!B30,4,1)=" ")))),PARTNERS!E30="Existing partner")</f>
        <v>0</v>
      </c>
      <c r="AA26" s="2" t="b">
        <f>AND(PARTNERS!$C30="Hull",PARTNERS!$E30="New partner")</f>
        <v>0</v>
      </c>
      <c r="AB26" s="2" t="b">
        <f>AND(PARTNERS!$C30="East Riding of Yorkshire",PARTNERS!$E30="New partner")</f>
        <v>0</v>
      </c>
      <c r="AC26" s="2" t="b">
        <f>AND(PARTNERS!$C30="Elsewhere in Yorkshire &amp; Humber",PARTNERS!$E30="New partner")</f>
        <v>0</v>
      </c>
      <c r="AD26" s="2" t="b">
        <f>AND(PARTNERS!$C30="Elsewhere in the UK",PARTNERS!$E30="New partner")</f>
        <v>0</v>
      </c>
      <c r="AE26" s="2" t="b">
        <f>AND(PARTNERS!$C30="Outside UK",PARTNERS!$E30="New partner")</f>
        <v>0</v>
      </c>
      <c r="AF26" s="2" t="b">
        <f>AND(PARTNERS!$C30="Hull",PARTNERS!$E30="Existing partner")</f>
        <v>0</v>
      </c>
      <c r="AG26" s="2" t="b">
        <f>AND(PARTNERS!$C30="East Riding of Yorkshire",PARTNERS!$E30="Existing partner")</f>
        <v>0</v>
      </c>
      <c r="AH26" s="2" t="b">
        <f>AND(PARTNERS!$C30="Elsewhere in Yorkshire &amp; Humber",PARTNERS!$E30="Existing partner")</f>
        <v>0</v>
      </c>
      <c r="AI26" s="2" t="b">
        <f>AND(PARTNERS!$C30="Elsewhere in the UK",PARTNERS!$E30="Existing partner")</f>
        <v>0</v>
      </c>
      <c r="AJ26" s="2" t="b">
        <f>AND(PARTNERS!$C30="Outside UK",PARTNERS!$E30="Existing partner")</f>
        <v>0</v>
      </c>
      <c r="AK26" s="2" t="b">
        <f>AND(PARTNERS!$D30="Artistic partner",PARTNERS!$E30="New partner")</f>
        <v>0</v>
      </c>
      <c r="AL26" s="2" t="b">
        <f>AND(PARTNERS!$D30="Heritage partner",PARTNERS!$E30="New partner")</f>
        <v>0</v>
      </c>
      <c r="AM26" s="2" t="b">
        <f>AND(PARTNERS!$D30="Funder",PARTNERS!$E30="New partner")</f>
        <v>0</v>
      </c>
      <c r="AN26" s="2" t="b">
        <f>AND(PARTNERS!$D30="Public Service partner",PARTNERS!$E30="New partner")</f>
        <v>0</v>
      </c>
      <c r="AO26" s="2" t="b">
        <f>AND(PARTNERS!$D30="Voluntary Sector / Charity partner",PARTNERS!$E30="New partner")</f>
        <v>0</v>
      </c>
      <c r="AP26" s="2" t="b">
        <f>AND(PARTNERS!$D30="Education partner",PARTNERS!$E30="New partner")</f>
        <v>0</v>
      </c>
      <c r="AQ26" s="2" t="b">
        <f>AND(PARTNERS!$D30="Other",PARTNERS!$E30="New partner")</f>
        <v>0</v>
      </c>
      <c r="AR26" s="2" t="b">
        <f>AND(PARTNERS!$D30="Artistic partner",PARTNERS!$E30="Existing partner")</f>
        <v>0</v>
      </c>
      <c r="AS26" s="2" t="b">
        <f>AND(PARTNERS!$D30="Heritage partner",PARTNERS!$E30="Existing partner")</f>
        <v>0</v>
      </c>
      <c r="AT26" s="2" t="b">
        <f>AND(PARTNERS!$D30="Funder",PARTNERS!$E30="Existing partner")</f>
        <v>0</v>
      </c>
      <c r="AU26" s="2" t="b">
        <f>AND(PARTNERS!$D30="Public Service partner",PARTNERS!$E30="Existing partner")</f>
        <v>0</v>
      </c>
      <c r="AV26" s="2" t="b">
        <f>AND(PARTNERS!$D30="Voluntary Sector / Charity partner",PARTNERS!$E30="Existing partner")</f>
        <v>0</v>
      </c>
      <c r="AW26" s="2" t="b">
        <f>AND(PARTNERS!$D30="Education partner",PARTNERS!$E30="Existing partner")</f>
        <v>0</v>
      </c>
      <c r="AX26" s="2" t="b">
        <f>AND(PARTNERS!$D30="Other",PARTNERS!$E30="Existing partner")</f>
        <v>0</v>
      </c>
    </row>
    <row r="27" spans="1:50" x14ac:dyDescent="0.3">
      <c r="A27" s="16" t="s">
        <v>101</v>
      </c>
      <c r="C27" s="2" t="s">
        <v>358</v>
      </c>
      <c r="E27" s="2" t="s">
        <v>160</v>
      </c>
      <c r="G27" s="2" t="s">
        <v>166</v>
      </c>
      <c r="T27" s="2" t="b">
        <f>AND(LEFT('EVENT DELIVERY'!B32,2)="HU",OR(LEN('EVENT DELIVERY'!B32)=6,AND(LEN('EVENT DELIVERY'!B32)=7,MID('EVENT DELIVERY'!B32,4,1)=" ")))</f>
        <v>1</v>
      </c>
      <c r="U27" s="2" t="b">
        <f>AND(LEFT('PROJECT DELIVERY TEAM'!B35,2)="HU",OR(LEN('PROJECT DELIVERY TEAM'!B35)=6,AND(LEN('PROJECT DELIVERY TEAM'!B35)=7,MID('PROJECT DELIVERY TEAM'!B35,4,1)=" ")))</f>
        <v>0</v>
      </c>
      <c r="V27" s="2" t="b">
        <f>AND(LEFT('AUDIENCES &amp; PART... - BY TYPE'!B32,2)="HU",OR(LEN('AUDIENCES &amp; PART... - BY TYPE'!B32)=6,AND(LEN('AUDIENCES &amp; PART... - BY TYPE'!B32)=7,MID('AUDIENCES &amp; PART... - BY TYPE'!B32,4,1)=" ")))</f>
        <v>1</v>
      </c>
      <c r="W27" s="2" t="b">
        <f>AND(LEFT(PARTNERS!B31,2)="HU",OR(LEN(PARTNERS!B31)=6,AND(LEN(PARTNERS!B31)=7,MID(PARTNERS!B31,4,1)=" ")),PARTNERS!E31="New partner")</f>
        <v>0</v>
      </c>
      <c r="X27" s="2" t="b">
        <f>AND(LEFT(PARTNERS!B31,2)="HU",OR(LEN(PARTNERS!B31)=6,AND(LEN(PARTNERS!B31)=7,MID(PARTNERS!B31,4,1)=" ")),PARTNERS!E31="Existing partner")</f>
        <v>0</v>
      </c>
      <c r="Y27" s="2" t="b">
        <f>AND(NOT(AND(LEFT(PARTNERS!B31,2)="HU",OR(LEN(PARTNERS!B31)=6,AND(LEN(PARTNERS!B31)=7,MID(PARTNERS!B31,4,1)=" ")))),PARTNERS!E31="New partner")</f>
        <v>0</v>
      </c>
      <c r="Z27" s="2" t="b">
        <f>AND(NOT(AND(LEFT(PARTNERS!B31,2)="HU",OR(LEN(PARTNERS!B31)=6,AND(LEN(PARTNERS!B31)=7,MID(PARTNERS!B31,4,1)=" ")))),PARTNERS!E31="Existing partner")</f>
        <v>0</v>
      </c>
      <c r="AA27" s="2" t="b">
        <f>AND(PARTNERS!$C31="Hull",PARTNERS!$E31="New partner")</f>
        <v>0</v>
      </c>
      <c r="AB27" s="2" t="b">
        <f>AND(PARTNERS!$C31="East Riding of Yorkshire",PARTNERS!$E31="New partner")</f>
        <v>0</v>
      </c>
      <c r="AC27" s="2" t="b">
        <f>AND(PARTNERS!$C31="Elsewhere in Yorkshire &amp; Humber",PARTNERS!$E31="New partner")</f>
        <v>0</v>
      </c>
      <c r="AD27" s="2" t="b">
        <f>AND(PARTNERS!$C31="Elsewhere in the UK",PARTNERS!$E31="New partner")</f>
        <v>0</v>
      </c>
      <c r="AE27" s="2" t="b">
        <f>AND(PARTNERS!$C31="Outside UK",PARTNERS!$E31="New partner")</f>
        <v>0</v>
      </c>
      <c r="AF27" s="2" t="b">
        <f>AND(PARTNERS!$C31="Hull",PARTNERS!$E31="Existing partner")</f>
        <v>0</v>
      </c>
      <c r="AG27" s="2" t="b">
        <f>AND(PARTNERS!$C31="East Riding of Yorkshire",PARTNERS!$E31="Existing partner")</f>
        <v>0</v>
      </c>
      <c r="AH27" s="2" t="b">
        <f>AND(PARTNERS!$C31="Elsewhere in Yorkshire &amp; Humber",PARTNERS!$E31="Existing partner")</f>
        <v>0</v>
      </c>
      <c r="AI27" s="2" t="b">
        <f>AND(PARTNERS!$C31="Elsewhere in the UK",PARTNERS!$E31="Existing partner")</f>
        <v>0</v>
      </c>
      <c r="AJ27" s="2" t="b">
        <f>AND(PARTNERS!$C31="Outside UK",PARTNERS!$E31="Existing partner")</f>
        <v>0</v>
      </c>
      <c r="AK27" s="2" t="b">
        <f>AND(PARTNERS!$D31="Artistic partner",PARTNERS!$E31="New partner")</f>
        <v>0</v>
      </c>
      <c r="AL27" s="2" t="b">
        <f>AND(PARTNERS!$D31="Heritage partner",PARTNERS!$E31="New partner")</f>
        <v>0</v>
      </c>
      <c r="AM27" s="2" t="b">
        <f>AND(PARTNERS!$D31="Funder",PARTNERS!$E31="New partner")</f>
        <v>0</v>
      </c>
      <c r="AN27" s="2" t="b">
        <f>AND(PARTNERS!$D31="Public Service partner",PARTNERS!$E31="New partner")</f>
        <v>0</v>
      </c>
      <c r="AO27" s="2" t="b">
        <f>AND(PARTNERS!$D31="Voluntary Sector / Charity partner",PARTNERS!$E31="New partner")</f>
        <v>0</v>
      </c>
      <c r="AP27" s="2" t="b">
        <f>AND(PARTNERS!$D31="Education partner",PARTNERS!$E31="New partner")</f>
        <v>0</v>
      </c>
      <c r="AQ27" s="2" t="b">
        <f>AND(PARTNERS!$D31="Other",PARTNERS!$E31="New partner")</f>
        <v>0</v>
      </c>
      <c r="AR27" s="2" t="b">
        <f>AND(PARTNERS!$D31="Artistic partner",PARTNERS!$E31="Existing partner")</f>
        <v>0</v>
      </c>
      <c r="AS27" s="2" t="b">
        <f>AND(PARTNERS!$D31="Heritage partner",PARTNERS!$E31="Existing partner")</f>
        <v>0</v>
      </c>
      <c r="AT27" s="2" t="b">
        <f>AND(PARTNERS!$D31="Funder",PARTNERS!$E31="Existing partner")</f>
        <v>0</v>
      </c>
      <c r="AU27" s="2" t="b">
        <f>AND(PARTNERS!$D31="Public Service partner",PARTNERS!$E31="Existing partner")</f>
        <v>0</v>
      </c>
      <c r="AV27" s="2" t="b">
        <f>AND(PARTNERS!$D31="Voluntary Sector / Charity partner",PARTNERS!$E31="Existing partner")</f>
        <v>0</v>
      </c>
      <c r="AW27" s="2" t="b">
        <f>AND(PARTNERS!$D31="Education partner",PARTNERS!$E31="Existing partner")</f>
        <v>0</v>
      </c>
      <c r="AX27" s="2" t="b">
        <f>AND(PARTNERS!$D31="Other",PARTNERS!$E31="Existing partner")</f>
        <v>0</v>
      </c>
    </row>
    <row r="28" spans="1:50" x14ac:dyDescent="0.3">
      <c r="A28" s="16" t="s">
        <v>103</v>
      </c>
      <c r="C28" s="2" t="s">
        <v>359</v>
      </c>
      <c r="E28" s="2" t="s">
        <v>161</v>
      </c>
      <c r="G28" s="2" t="s">
        <v>167</v>
      </c>
      <c r="T28" s="2" t="b">
        <f>AND(LEFT('EVENT DELIVERY'!B33,2)="HU",OR(LEN('EVENT DELIVERY'!B33)=6,AND(LEN('EVENT DELIVERY'!B33)=7,MID('EVENT DELIVERY'!B33,4,1)=" ")))</f>
        <v>1</v>
      </c>
      <c r="U28" s="2" t="b">
        <f>AND(LEFT('PROJECT DELIVERY TEAM'!B36,2)="HU",OR(LEN('PROJECT DELIVERY TEAM'!B36)=6,AND(LEN('PROJECT DELIVERY TEAM'!B36)=7,MID('PROJECT DELIVERY TEAM'!B36,4,1)=" ")))</f>
        <v>0</v>
      </c>
      <c r="V28" s="2" t="b">
        <f>AND(LEFT('AUDIENCES &amp; PART... - BY TYPE'!B33,2)="HU",OR(LEN('AUDIENCES &amp; PART... - BY TYPE'!B33)=6,AND(LEN('AUDIENCES &amp; PART... - BY TYPE'!B33)=7,MID('AUDIENCES &amp; PART... - BY TYPE'!B33,4,1)=" ")))</f>
        <v>0</v>
      </c>
      <c r="W28" s="2" t="b">
        <f>AND(LEFT(PARTNERS!B32,2)="HU",OR(LEN(PARTNERS!B32)=6,AND(LEN(PARTNERS!B32)=7,MID(PARTNERS!B32,4,1)=" ")),PARTNERS!E32="New partner")</f>
        <v>0</v>
      </c>
      <c r="X28" s="2" t="b">
        <f>AND(LEFT(PARTNERS!B32,2)="HU",OR(LEN(PARTNERS!B32)=6,AND(LEN(PARTNERS!B32)=7,MID(PARTNERS!B32,4,1)=" ")),PARTNERS!E32="Existing partner")</f>
        <v>0</v>
      </c>
      <c r="Y28" s="2" t="b">
        <f>AND(NOT(AND(LEFT(PARTNERS!B32,2)="HU",OR(LEN(PARTNERS!B32)=6,AND(LEN(PARTNERS!B32)=7,MID(PARTNERS!B32,4,1)=" ")))),PARTNERS!E32="New partner")</f>
        <v>0</v>
      </c>
      <c r="Z28" s="2" t="b">
        <f>AND(NOT(AND(LEFT(PARTNERS!B32,2)="HU",OR(LEN(PARTNERS!B32)=6,AND(LEN(PARTNERS!B32)=7,MID(PARTNERS!B32,4,1)=" ")))),PARTNERS!E32="Existing partner")</f>
        <v>0</v>
      </c>
      <c r="AA28" s="2" t="b">
        <f>AND(PARTNERS!$C32="Hull",PARTNERS!$E32="New partner")</f>
        <v>0</v>
      </c>
      <c r="AB28" s="2" t="b">
        <f>AND(PARTNERS!$C32="East Riding of Yorkshire",PARTNERS!$E32="New partner")</f>
        <v>0</v>
      </c>
      <c r="AC28" s="2" t="b">
        <f>AND(PARTNERS!$C32="Elsewhere in Yorkshire &amp; Humber",PARTNERS!$E32="New partner")</f>
        <v>0</v>
      </c>
      <c r="AD28" s="2" t="b">
        <f>AND(PARTNERS!$C32="Elsewhere in the UK",PARTNERS!$E32="New partner")</f>
        <v>0</v>
      </c>
      <c r="AE28" s="2" t="b">
        <f>AND(PARTNERS!$C32="Outside UK",PARTNERS!$E32="New partner")</f>
        <v>0</v>
      </c>
      <c r="AF28" s="2" t="b">
        <f>AND(PARTNERS!$C32="Hull",PARTNERS!$E32="Existing partner")</f>
        <v>0</v>
      </c>
      <c r="AG28" s="2" t="b">
        <f>AND(PARTNERS!$C32="East Riding of Yorkshire",PARTNERS!$E32="Existing partner")</f>
        <v>0</v>
      </c>
      <c r="AH28" s="2" t="b">
        <f>AND(PARTNERS!$C32="Elsewhere in Yorkshire &amp; Humber",PARTNERS!$E32="Existing partner")</f>
        <v>0</v>
      </c>
      <c r="AI28" s="2" t="b">
        <f>AND(PARTNERS!$C32="Elsewhere in the UK",PARTNERS!$E32="Existing partner")</f>
        <v>0</v>
      </c>
      <c r="AJ28" s="2" t="b">
        <f>AND(PARTNERS!$C32="Outside UK",PARTNERS!$E32="Existing partner")</f>
        <v>0</v>
      </c>
      <c r="AK28" s="2" t="b">
        <f>AND(PARTNERS!$D32="Artistic partner",PARTNERS!$E32="New partner")</f>
        <v>0</v>
      </c>
      <c r="AL28" s="2" t="b">
        <f>AND(PARTNERS!$D32="Heritage partner",PARTNERS!$E32="New partner")</f>
        <v>0</v>
      </c>
      <c r="AM28" s="2" t="b">
        <f>AND(PARTNERS!$D32="Funder",PARTNERS!$E32="New partner")</f>
        <v>0</v>
      </c>
      <c r="AN28" s="2" t="b">
        <f>AND(PARTNERS!$D32="Public Service partner",PARTNERS!$E32="New partner")</f>
        <v>0</v>
      </c>
      <c r="AO28" s="2" t="b">
        <f>AND(PARTNERS!$D32="Voluntary Sector / Charity partner",PARTNERS!$E32="New partner")</f>
        <v>0</v>
      </c>
      <c r="AP28" s="2" t="b">
        <f>AND(PARTNERS!$D32="Education partner",PARTNERS!$E32="New partner")</f>
        <v>0</v>
      </c>
      <c r="AQ28" s="2" t="b">
        <f>AND(PARTNERS!$D32="Other",PARTNERS!$E32="New partner")</f>
        <v>0</v>
      </c>
      <c r="AR28" s="2" t="b">
        <f>AND(PARTNERS!$D32="Artistic partner",PARTNERS!$E32="Existing partner")</f>
        <v>0</v>
      </c>
      <c r="AS28" s="2" t="b">
        <f>AND(PARTNERS!$D32="Heritage partner",PARTNERS!$E32="Existing partner")</f>
        <v>0</v>
      </c>
      <c r="AT28" s="2" t="b">
        <f>AND(PARTNERS!$D32="Funder",PARTNERS!$E32="Existing partner")</f>
        <v>0</v>
      </c>
      <c r="AU28" s="2" t="b">
        <f>AND(PARTNERS!$D32="Public Service partner",PARTNERS!$E32="Existing partner")</f>
        <v>0</v>
      </c>
      <c r="AV28" s="2" t="b">
        <f>AND(PARTNERS!$D32="Voluntary Sector / Charity partner",PARTNERS!$E32="Existing partner")</f>
        <v>0</v>
      </c>
      <c r="AW28" s="2" t="b">
        <f>AND(PARTNERS!$D32="Education partner",PARTNERS!$E32="Existing partner")</f>
        <v>0</v>
      </c>
      <c r="AX28" s="2" t="b">
        <f>AND(PARTNERS!$D32="Other",PARTNERS!$E32="Existing partner")</f>
        <v>0</v>
      </c>
    </row>
    <row r="29" spans="1:50" x14ac:dyDescent="0.3">
      <c r="A29" s="16" t="s">
        <v>105</v>
      </c>
      <c r="E29" s="2" t="s">
        <v>162</v>
      </c>
      <c r="G29" s="2" t="s">
        <v>168</v>
      </c>
      <c r="T29" s="2" t="b">
        <f>AND(LEFT('EVENT DELIVERY'!B34,2)="HU",OR(LEN('EVENT DELIVERY'!B34)=6,AND(LEN('EVENT DELIVERY'!B34)=7,MID('EVENT DELIVERY'!B34,4,1)=" ")))</f>
        <v>1</v>
      </c>
      <c r="U29" s="2" t="b">
        <f>AND(LEFT('PROJECT DELIVERY TEAM'!B37,2)="HU",OR(LEN('PROJECT DELIVERY TEAM'!B37)=6,AND(LEN('PROJECT DELIVERY TEAM'!B37)=7,MID('PROJECT DELIVERY TEAM'!B37,4,1)=" ")))</f>
        <v>0</v>
      </c>
      <c r="V29" s="2" t="b">
        <f>AND(LEFT('AUDIENCES &amp; PART... - BY TYPE'!B34,2)="HU",OR(LEN('AUDIENCES &amp; PART... - BY TYPE'!B34)=6,AND(LEN('AUDIENCES &amp; PART... - BY TYPE'!B34)=7,MID('AUDIENCES &amp; PART... - BY TYPE'!B34,4,1)=" ")))</f>
        <v>1</v>
      </c>
      <c r="W29" s="2" t="b">
        <f>AND(LEFT(PARTNERS!B33,2)="HU",OR(LEN(PARTNERS!B33)=6,AND(LEN(PARTNERS!B33)=7,MID(PARTNERS!B33,4,1)=" ")),PARTNERS!E33="New partner")</f>
        <v>0</v>
      </c>
      <c r="X29" s="2" t="b">
        <f>AND(LEFT(PARTNERS!B33,2)="HU",OR(LEN(PARTNERS!B33)=6,AND(LEN(PARTNERS!B33)=7,MID(PARTNERS!B33,4,1)=" ")),PARTNERS!E33="Existing partner")</f>
        <v>0</v>
      </c>
      <c r="Y29" s="2" t="b">
        <f>AND(NOT(AND(LEFT(PARTNERS!B33,2)="HU",OR(LEN(PARTNERS!B33)=6,AND(LEN(PARTNERS!B33)=7,MID(PARTNERS!B33,4,1)=" ")))),PARTNERS!E33="New partner")</f>
        <v>0</v>
      </c>
      <c r="Z29" s="2" t="b">
        <f>AND(NOT(AND(LEFT(PARTNERS!B33,2)="HU",OR(LEN(PARTNERS!B33)=6,AND(LEN(PARTNERS!B33)=7,MID(PARTNERS!B33,4,1)=" ")))),PARTNERS!E33="Existing partner")</f>
        <v>0</v>
      </c>
      <c r="AA29" s="2" t="b">
        <f>AND(PARTNERS!$C33="Hull",PARTNERS!$E33="New partner")</f>
        <v>0</v>
      </c>
      <c r="AB29" s="2" t="b">
        <f>AND(PARTNERS!$C33="East Riding of Yorkshire",PARTNERS!$E33="New partner")</f>
        <v>0</v>
      </c>
      <c r="AC29" s="2" t="b">
        <f>AND(PARTNERS!$C33="Elsewhere in Yorkshire &amp; Humber",PARTNERS!$E33="New partner")</f>
        <v>0</v>
      </c>
      <c r="AD29" s="2" t="b">
        <f>AND(PARTNERS!$C33="Elsewhere in the UK",PARTNERS!$E33="New partner")</f>
        <v>0</v>
      </c>
      <c r="AE29" s="2" t="b">
        <f>AND(PARTNERS!$C33="Outside UK",PARTNERS!$E33="New partner")</f>
        <v>0</v>
      </c>
      <c r="AF29" s="2" t="b">
        <f>AND(PARTNERS!$C33="Hull",PARTNERS!$E33="Existing partner")</f>
        <v>0</v>
      </c>
      <c r="AG29" s="2" t="b">
        <f>AND(PARTNERS!$C33="East Riding of Yorkshire",PARTNERS!$E33="Existing partner")</f>
        <v>0</v>
      </c>
      <c r="AH29" s="2" t="b">
        <f>AND(PARTNERS!$C33="Elsewhere in Yorkshire &amp; Humber",PARTNERS!$E33="Existing partner")</f>
        <v>0</v>
      </c>
      <c r="AI29" s="2" t="b">
        <f>AND(PARTNERS!$C33="Elsewhere in the UK",PARTNERS!$E33="Existing partner")</f>
        <v>0</v>
      </c>
      <c r="AJ29" s="2" t="b">
        <f>AND(PARTNERS!$C33="Outside UK",PARTNERS!$E33="Existing partner")</f>
        <v>0</v>
      </c>
      <c r="AK29" s="2" t="b">
        <f>AND(PARTNERS!$D33="Artistic partner",PARTNERS!$E33="New partner")</f>
        <v>0</v>
      </c>
      <c r="AL29" s="2" t="b">
        <f>AND(PARTNERS!$D33="Heritage partner",PARTNERS!$E33="New partner")</f>
        <v>0</v>
      </c>
      <c r="AM29" s="2" t="b">
        <f>AND(PARTNERS!$D33="Funder",PARTNERS!$E33="New partner")</f>
        <v>0</v>
      </c>
      <c r="AN29" s="2" t="b">
        <f>AND(PARTNERS!$D33="Public Service partner",PARTNERS!$E33="New partner")</f>
        <v>0</v>
      </c>
      <c r="AO29" s="2" t="b">
        <f>AND(PARTNERS!$D33="Voluntary Sector / Charity partner",PARTNERS!$E33="New partner")</f>
        <v>0</v>
      </c>
      <c r="AP29" s="2" t="b">
        <f>AND(PARTNERS!$D33="Education partner",PARTNERS!$E33="New partner")</f>
        <v>0</v>
      </c>
      <c r="AQ29" s="2" t="b">
        <f>AND(PARTNERS!$D33="Other",PARTNERS!$E33="New partner")</f>
        <v>0</v>
      </c>
      <c r="AR29" s="2" t="b">
        <f>AND(PARTNERS!$D33="Artistic partner",PARTNERS!$E33="Existing partner")</f>
        <v>0</v>
      </c>
      <c r="AS29" s="2" t="b">
        <f>AND(PARTNERS!$D33="Heritage partner",PARTNERS!$E33="Existing partner")</f>
        <v>0</v>
      </c>
      <c r="AT29" s="2" t="b">
        <f>AND(PARTNERS!$D33="Funder",PARTNERS!$E33="Existing partner")</f>
        <v>0</v>
      </c>
      <c r="AU29" s="2" t="b">
        <f>AND(PARTNERS!$D33="Public Service partner",PARTNERS!$E33="Existing partner")</f>
        <v>0</v>
      </c>
      <c r="AV29" s="2" t="b">
        <f>AND(PARTNERS!$D33="Voluntary Sector / Charity partner",PARTNERS!$E33="Existing partner")</f>
        <v>0</v>
      </c>
      <c r="AW29" s="2" t="b">
        <f>AND(PARTNERS!$D33="Education partner",PARTNERS!$E33="Existing partner")</f>
        <v>0</v>
      </c>
      <c r="AX29" s="2" t="b">
        <f>AND(PARTNERS!$D33="Other",PARTNERS!$E33="Existing partner")</f>
        <v>0</v>
      </c>
    </row>
    <row r="30" spans="1:50" x14ac:dyDescent="0.3">
      <c r="A30" s="16" t="s">
        <v>107</v>
      </c>
      <c r="G30" s="2" t="s">
        <v>169</v>
      </c>
      <c r="T30" s="2" t="b">
        <f>AND(LEFT('EVENT DELIVERY'!B48,2)="HU",OR(LEN('EVENT DELIVERY'!B48)=6,AND(LEN('EVENT DELIVERY'!B48)=7,MID('EVENT DELIVERY'!B48,4,1)=" ")))</f>
        <v>0</v>
      </c>
      <c r="U30" s="2" t="b">
        <f>AND(LEFT('PROJECT DELIVERY TEAM'!B38,2)="HU",OR(LEN('PROJECT DELIVERY TEAM'!B38)=6,AND(LEN('PROJECT DELIVERY TEAM'!B38)=7,MID('PROJECT DELIVERY TEAM'!B38,4,1)=" ")))</f>
        <v>0</v>
      </c>
      <c r="V30" s="2" t="b">
        <f>AND(LEFT('AUDIENCES &amp; PART... - BY TYPE'!B35,2)="HU",OR(LEN('AUDIENCES &amp; PART... - BY TYPE'!B35)=6,AND(LEN('AUDIENCES &amp; PART... - BY TYPE'!B35)=7,MID('AUDIENCES &amp; PART... - BY TYPE'!B35,4,1)=" ")))</f>
        <v>1</v>
      </c>
      <c r="W30" s="2" t="b">
        <f>AND(LEFT(PARTNERS!B34,2)="HU",OR(LEN(PARTNERS!B34)=6,AND(LEN(PARTNERS!B34)=7,MID(PARTNERS!B34,4,1)=" ")),PARTNERS!E34="New partner")</f>
        <v>0</v>
      </c>
      <c r="X30" s="2" t="b">
        <f>AND(LEFT(PARTNERS!B34,2)="HU",OR(LEN(PARTNERS!B34)=6,AND(LEN(PARTNERS!B34)=7,MID(PARTNERS!B34,4,1)=" ")),PARTNERS!E34="Existing partner")</f>
        <v>0</v>
      </c>
      <c r="Y30" s="2" t="b">
        <f>AND(NOT(AND(LEFT(PARTNERS!B34,2)="HU",OR(LEN(PARTNERS!B34)=6,AND(LEN(PARTNERS!B34)=7,MID(PARTNERS!B34,4,1)=" ")))),PARTNERS!E34="New partner")</f>
        <v>0</v>
      </c>
      <c r="Z30" s="2" t="b">
        <f>AND(NOT(AND(LEFT(PARTNERS!B34,2)="HU",OR(LEN(PARTNERS!B34)=6,AND(LEN(PARTNERS!B34)=7,MID(PARTNERS!B34,4,1)=" ")))),PARTNERS!E34="Existing partner")</f>
        <v>0</v>
      </c>
      <c r="AA30" s="2" t="b">
        <f>AND(PARTNERS!$C34="Hull",PARTNERS!$E34="New partner")</f>
        <v>0</v>
      </c>
      <c r="AB30" s="2" t="b">
        <f>AND(PARTNERS!$C34="East Riding of Yorkshire",PARTNERS!$E34="New partner")</f>
        <v>0</v>
      </c>
      <c r="AC30" s="2" t="b">
        <f>AND(PARTNERS!$C34="Elsewhere in Yorkshire &amp; Humber",PARTNERS!$E34="New partner")</f>
        <v>0</v>
      </c>
      <c r="AD30" s="2" t="b">
        <f>AND(PARTNERS!$C34="Elsewhere in the UK",PARTNERS!$E34="New partner")</f>
        <v>0</v>
      </c>
      <c r="AE30" s="2" t="b">
        <f>AND(PARTNERS!$C34="Outside UK",PARTNERS!$E34="New partner")</f>
        <v>0</v>
      </c>
      <c r="AF30" s="2" t="b">
        <f>AND(PARTNERS!$C34="Hull",PARTNERS!$E34="Existing partner")</f>
        <v>0</v>
      </c>
      <c r="AG30" s="2" t="b">
        <f>AND(PARTNERS!$C34="East Riding of Yorkshire",PARTNERS!$E34="Existing partner")</f>
        <v>0</v>
      </c>
      <c r="AH30" s="2" t="b">
        <f>AND(PARTNERS!$C34="Elsewhere in Yorkshire &amp; Humber",PARTNERS!$E34="Existing partner")</f>
        <v>0</v>
      </c>
      <c r="AI30" s="2" t="b">
        <f>AND(PARTNERS!$C34="Elsewhere in the UK",PARTNERS!$E34="Existing partner")</f>
        <v>0</v>
      </c>
      <c r="AJ30" s="2" t="b">
        <f>AND(PARTNERS!$C34="Outside UK",PARTNERS!$E34="Existing partner")</f>
        <v>0</v>
      </c>
      <c r="AK30" s="2" t="b">
        <f>AND(PARTNERS!$D34="Artistic partner",PARTNERS!$E34="New partner")</f>
        <v>0</v>
      </c>
      <c r="AL30" s="2" t="b">
        <f>AND(PARTNERS!$D34="Heritage partner",PARTNERS!$E34="New partner")</f>
        <v>0</v>
      </c>
      <c r="AM30" s="2" t="b">
        <f>AND(PARTNERS!$D34="Funder",PARTNERS!$E34="New partner")</f>
        <v>0</v>
      </c>
      <c r="AN30" s="2" t="b">
        <f>AND(PARTNERS!$D34="Public Service partner",PARTNERS!$E34="New partner")</f>
        <v>0</v>
      </c>
      <c r="AO30" s="2" t="b">
        <f>AND(PARTNERS!$D34="Voluntary Sector / Charity partner",PARTNERS!$E34="New partner")</f>
        <v>0</v>
      </c>
      <c r="AP30" s="2" t="b">
        <f>AND(PARTNERS!$D34="Education partner",PARTNERS!$E34="New partner")</f>
        <v>0</v>
      </c>
      <c r="AQ30" s="2" t="b">
        <f>AND(PARTNERS!$D34="Other",PARTNERS!$E34="New partner")</f>
        <v>0</v>
      </c>
      <c r="AR30" s="2" t="b">
        <f>AND(PARTNERS!$D34="Artistic partner",PARTNERS!$E34="Existing partner")</f>
        <v>0</v>
      </c>
      <c r="AS30" s="2" t="b">
        <f>AND(PARTNERS!$D34="Heritage partner",PARTNERS!$E34="Existing partner")</f>
        <v>0</v>
      </c>
      <c r="AT30" s="2" t="b">
        <f>AND(PARTNERS!$D34="Funder",PARTNERS!$E34="Existing partner")</f>
        <v>0</v>
      </c>
      <c r="AU30" s="2" t="b">
        <f>AND(PARTNERS!$D34="Public Service partner",PARTNERS!$E34="Existing partner")</f>
        <v>0</v>
      </c>
      <c r="AV30" s="2" t="b">
        <f>AND(PARTNERS!$D34="Voluntary Sector / Charity partner",PARTNERS!$E34="Existing partner")</f>
        <v>0</v>
      </c>
      <c r="AW30" s="2" t="b">
        <f>AND(PARTNERS!$D34="Education partner",PARTNERS!$E34="Existing partner")</f>
        <v>0</v>
      </c>
      <c r="AX30" s="2" t="b">
        <f>AND(PARTNERS!$D34="Other",PARTNERS!$E34="Existing partner")</f>
        <v>0</v>
      </c>
    </row>
    <row r="31" spans="1:50" x14ac:dyDescent="0.3">
      <c r="A31" s="16" t="s">
        <v>109</v>
      </c>
      <c r="G31" s="2" t="s">
        <v>138</v>
      </c>
      <c r="T31" s="2" t="b">
        <f>AND(LEFT('EVENT DELIVERY'!B49,2)="HU",OR(LEN('EVENT DELIVERY'!B49)=6,AND(LEN('EVENT DELIVERY'!B49)=7,MID('EVENT DELIVERY'!B49,4,1)=" ")))</f>
        <v>0</v>
      </c>
      <c r="U31" s="2" t="b">
        <f>AND(LEFT('PROJECT DELIVERY TEAM'!B39,2)="HU",OR(LEN('PROJECT DELIVERY TEAM'!B39)=6,AND(LEN('PROJECT DELIVERY TEAM'!B39)=7,MID('PROJECT DELIVERY TEAM'!B39,4,1)=" ")))</f>
        <v>0</v>
      </c>
      <c r="V31" s="2" t="b">
        <f>AND(LEFT('AUDIENCES &amp; PART... - BY TYPE'!B36,2)="HU",OR(LEN('AUDIENCES &amp; PART... - BY TYPE'!B36)=6,AND(LEN('AUDIENCES &amp; PART... - BY TYPE'!B36)=7,MID('AUDIENCES &amp; PART... - BY TYPE'!B36,4,1)=" ")))</f>
        <v>1</v>
      </c>
      <c r="W31" s="2" t="b">
        <f>AND(LEFT(PARTNERS!B35,2)="HU",OR(LEN(PARTNERS!B35)=6,AND(LEN(PARTNERS!B35)=7,MID(PARTNERS!B35,4,1)=" ")),PARTNERS!E35="New partner")</f>
        <v>0</v>
      </c>
      <c r="X31" s="2" t="b">
        <f>AND(LEFT(PARTNERS!B35,2)="HU",OR(LEN(PARTNERS!B35)=6,AND(LEN(PARTNERS!B35)=7,MID(PARTNERS!B35,4,1)=" ")),PARTNERS!E35="Existing partner")</f>
        <v>0</v>
      </c>
      <c r="Y31" s="2" t="b">
        <f>AND(NOT(AND(LEFT(PARTNERS!B35,2)="HU",OR(LEN(PARTNERS!B35)=6,AND(LEN(PARTNERS!B35)=7,MID(PARTNERS!B35,4,1)=" ")))),PARTNERS!E35="New partner")</f>
        <v>0</v>
      </c>
      <c r="Z31" s="2" t="b">
        <f>AND(NOT(AND(LEFT(PARTNERS!B35,2)="HU",OR(LEN(PARTNERS!B35)=6,AND(LEN(PARTNERS!B35)=7,MID(PARTNERS!B35,4,1)=" ")))),PARTNERS!E35="Existing partner")</f>
        <v>0</v>
      </c>
      <c r="AA31" s="2" t="b">
        <f>AND(PARTNERS!$C35="Hull",PARTNERS!$E35="New partner")</f>
        <v>0</v>
      </c>
      <c r="AB31" s="2" t="b">
        <f>AND(PARTNERS!$C35="East Riding of Yorkshire",PARTNERS!$E35="New partner")</f>
        <v>0</v>
      </c>
      <c r="AC31" s="2" t="b">
        <f>AND(PARTNERS!$C35="Elsewhere in Yorkshire &amp; Humber",PARTNERS!$E35="New partner")</f>
        <v>0</v>
      </c>
      <c r="AD31" s="2" t="b">
        <f>AND(PARTNERS!$C35="Elsewhere in the UK",PARTNERS!$E35="New partner")</f>
        <v>0</v>
      </c>
      <c r="AE31" s="2" t="b">
        <f>AND(PARTNERS!$C35="Outside UK",PARTNERS!$E35="New partner")</f>
        <v>0</v>
      </c>
      <c r="AF31" s="2" t="b">
        <f>AND(PARTNERS!$C35="Hull",PARTNERS!$E35="Existing partner")</f>
        <v>0</v>
      </c>
      <c r="AG31" s="2" t="b">
        <f>AND(PARTNERS!$C35="East Riding of Yorkshire",PARTNERS!$E35="Existing partner")</f>
        <v>0</v>
      </c>
      <c r="AH31" s="2" t="b">
        <f>AND(PARTNERS!$C35="Elsewhere in Yorkshire &amp; Humber",PARTNERS!$E35="Existing partner")</f>
        <v>0</v>
      </c>
      <c r="AI31" s="2" t="b">
        <f>AND(PARTNERS!$C35="Elsewhere in the UK",PARTNERS!$E35="Existing partner")</f>
        <v>0</v>
      </c>
      <c r="AJ31" s="2" t="b">
        <f>AND(PARTNERS!$C35="Outside UK",PARTNERS!$E35="Existing partner")</f>
        <v>0</v>
      </c>
      <c r="AK31" s="2" t="b">
        <f>AND(PARTNERS!$D35="Artistic partner",PARTNERS!$E35="New partner")</f>
        <v>0</v>
      </c>
      <c r="AL31" s="2" t="b">
        <f>AND(PARTNERS!$D35="Heritage partner",PARTNERS!$E35="New partner")</f>
        <v>0</v>
      </c>
      <c r="AM31" s="2" t="b">
        <f>AND(PARTNERS!$D35="Funder",PARTNERS!$E35="New partner")</f>
        <v>0</v>
      </c>
      <c r="AN31" s="2" t="b">
        <f>AND(PARTNERS!$D35="Public Service partner",PARTNERS!$E35="New partner")</f>
        <v>0</v>
      </c>
      <c r="AO31" s="2" t="b">
        <f>AND(PARTNERS!$D35="Voluntary Sector / Charity partner",PARTNERS!$E35="New partner")</f>
        <v>0</v>
      </c>
      <c r="AP31" s="2" t="b">
        <f>AND(PARTNERS!$D35="Education partner",PARTNERS!$E35="New partner")</f>
        <v>0</v>
      </c>
      <c r="AQ31" s="2" t="b">
        <f>AND(PARTNERS!$D35="Other",PARTNERS!$E35="New partner")</f>
        <v>0</v>
      </c>
      <c r="AR31" s="2" t="b">
        <f>AND(PARTNERS!$D35="Artistic partner",PARTNERS!$E35="Existing partner")</f>
        <v>0</v>
      </c>
      <c r="AS31" s="2" t="b">
        <f>AND(PARTNERS!$D35="Heritage partner",PARTNERS!$E35="Existing partner")</f>
        <v>0</v>
      </c>
      <c r="AT31" s="2" t="b">
        <f>AND(PARTNERS!$D35="Funder",PARTNERS!$E35="Existing partner")</f>
        <v>0</v>
      </c>
      <c r="AU31" s="2" t="b">
        <f>AND(PARTNERS!$D35="Public Service partner",PARTNERS!$E35="Existing partner")</f>
        <v>0</v>
      </c>
      <c r="AV31" s="2" t="b">
        <f>AND(PARTNERS!$D35="Voluntary Sector / Charity partner",PARTNERS!$E35="Existing partner")</f>
        <v>0</v>
      </c>
      <c r="AW31" s="2" t="b">
        <f>AND(PARTNERS!$D35="Education partner",PARTNERS!$E35="Existing partner")</f>
        <v>0</v>
      </c>
      <c r="AX31" s="2" t="b">
        <f>AND(PARTNERS!$D35="Other",PARTNERS!$E35="Existing partner")</f>
        <v>0</v>
      </c>
    </row>
    <row r="32" spans="1:50" x14ac:dyDescent="0.3">
      <c r="A32" s="16" t="s">
        <v>111</v>
      </c>
      <c r="T32" s="2" t="b">
        <f>AND(LEFT('EVENT DELIVERY'!B50,2)="HU",OR(LEN('EVENT DELIVERY'!B50)=6,AND(LEN('EVENT DELIVERY'!B50)=7,MID('EVENT DELIVERY'!B50,4,1)=" ")))</f>
        <v>0</v>
      </c>
      <c r="U32" s="2" t="b">
        <f>AND(LEFT('PROJECT DELIVERY TEAM'!B40,2)="HU",OR(LEN('PROJECT DELIVERY TEAM'!B40)=6,AND(LEN('PROJECT DELIVERY TEAM'!B40)=7,MID('PROJECT DELIVERY TEAM'!B40,4,1)=" ")))</f>
        <v>0</v>
      </c>
      <c r="V32" s="2" t="b">
        <f>AND(LEFT('AUDIENCES &amp; PART... - BY TYPE'!B37,2)="HU",OR(LEN('AUDIENCES &amp; PART... - BY TYPE'!B37)=6,AND(LEN('AUDIENCES &amp; PART... - BY TYPE'!B37)=7,MID('AUDIENCES &amp; PART... - BY TYPE'!B37,4,1)=" ")))</f>
        <v>1</v>
      </c>
      <c r="W32" s="2" t="b">
        <f>AND(LEFT(PARTNERS!B36,2)="HU",OR(LEN(PARTNERS!B36)=6,AND(LEN(PARTNERS!B36)=7,MID(PARTNERS!B36,4,1)=" ")),PARTNERS!E36="New partner")</f>
        <v>0</v>
      </c>
      <c r="X32" s="2" t="b">
        <f>AND(LEFT(PARTNERS!B36,2)="HU",OR(LEN(PARTNERS!B36)=6,AND(LEN(PARTNERS!B36)=7,MID(PARTNERS!B36,4,1)=" ")),PARTNERS!E36="Existing partner")</f>
        <v>0</v>
      </c>
      <c r="Y32" s="2" t="b">
        <f>AND(NOT(AND(LEFT(PARTNERS!B36,2)="HU",OR(LEN(PARTNERS!B36)=6,AND(LEN(PARTNERS!B36)=7,MID(PARTNERS!B36,4,1)=" ")))),PARTNERS!E36="New partner")</f>
        <v>0</v>
      </c>
      <c r="Z32" s="2" t="b">
        <f>AND(NOT(AND(LEFT(PARTNERS!B36,2)="HU",OR(LEN(PARTNERS!B36)=6,AND(LEN(PARTNERS!B36)=7,MID(PARTNERS!B36,4,1)=" ")))),PARTNERS!E36="Existing partner")</f>
        <v>0</v>
      </c>
      <c r="AA32" s="2" t="b">
        <f>AND(PARTNERS!$C36="Hull",PARTNERS!$E36="New partner")</f>
        <v>0</v>
      </c>
      <c r="AB32" s="2" t="b">
        <f>AND(PARTNERS!$C36="East Riding of Yorkshire",PARTNERS!$E36="New partner")</f>
        <v>0</v>
      </c>
      <c r="AC32" s="2" t="b">
        <f>AND(PARTNERS!$C36="Elsewhere in Yorkshire &amp; Humber",PARTNERS!$E36="New partner")</f>
        <v>0</v>
      </c>
      <c r="AD32" s="2" t="b">
        <f>AND(PARTNERS!$C36="Elsewhere in the UK",PARTNERS!$E36="New partner")</f>
        <v>0</v>
      </c>
      <c r="AE32" s="2" t="b">
        <f>AND(PARTNERS!$C36="Outside UK",PARTNERS!$E36="New partner")</f>
        <v>0</v>
      </c>
      <c r="AF32" s="2" t="b">
        <f>AND(PARTNERS!$C36="Hull",PARTNERS!$E36="Existing partner")</f>
        <v>0</v>
      </c>
      <c r="AG32" s="2" t="b">
        <f>AND(PARTNERS!$C36="East Riding of Yorkshire",PARTNERS!$E36="Existing partner")</f>
        <v>0</v>
      </c>
      <c r="AH32" s="2" t="b">
        <f>AND(PARTNERS!$C36="Elsewhere in Yorkshire &amp; Humber",PARTNERS!$E36="Existing partner")</f>
        <v>0</v>
      </c>
      <c r="AI32" s="2" t="b">
        <f>AND(PARTNERS!$C36="Elsewhere in the UK",PARTNERS!$E36="Existing partner")</f>
        <v>0</v>
      </c>
      <c r="AJ32" s="2" t="b">
        <f>AND(PARTNERS!$C36="Outside UK",PARTNERS!$E36="Existing partner")</f>
        <v>0</v>
      </c>
      <c r="AK32" s="2" t="b">
        <f>AND(PARTNERS!$D36="Artistic partner",PARTNERS!$E36="New partner")</f>
        <v>0</v>
      </c>
      <c r="AL32" s="2" t="b">
        <f>AND(PARTNERS!$D36="Heritage partner",PARTNERS!$E36="New partner")</f>
        <v>0</v>
      </c>
      <c r="AM32" s="2" t="b">
        <f>AND(PARTNERS!$D36="Funder",PARTNERS!$E36="New partner")</f>
        <v>0</v>
      </c>
      <c r="AN32" s="2" t="b">
        <f>AND(PARTNERS!$D36="Public Service partner",PARTNERS!$E36="New partner")</f>
        <v>0</v>
      </c>
      <c r="AO32" s="2" t="b">
        <f>AND(PARTNERS!$D36="Voluntary Sector / Charity partner",PARTNERS!$E36="New partner")</f>
        <v>0</v>
      </c>
      <c r="AP32" s="2" t="b">
        <f>AND(PARTNERS!$D36="Education partner",PARTNERS!$E36="New partner")</f>
        <v>0</v>
      </c>
      <c r="AQ32" s="2" t="b">
        <f>AND(PARTNERS!$D36="Other",PARTNERS!$E36="New partner")</f>
        <v>0</v>
      </c>
      <c r="AR32" s="2" t="b">
        <f>AND(PARTNERS!$D36="Artistic partner",PARTNERS!$E36="Existing partner")</f>
        <v>0</v>
      </c>
      <c r="AS32" s="2" t="b">
        <f>AND(PARTNERS!$D36="Heritage partner",PARTNERS!$E36="Existing partner")</f>
        <v>0</v>
      </c>
      <c r="AT32" s="2" t="b">
        <f>AND(PARTNERS!$D36="Funder",PARTNERS!$E36="Existing partner")</f>
        <v>0</v>
      </c>
      <c r="AU32" s="2" t="b">
        <f>AND(PARTNERS!$D36="Public Service partner",PARTNERS!$E36="Existing partner")</f>
        <v>0</v>
      </c>
      <c r="AV32" s="2" t="b">
        <f>AND(PARTNERS!$D36="Voluntary Sector / Charity partner",PARTNERS!$E36="Existing partner")</f>
        <v>0</v>
      </c>
      <c r="AW32" s="2" t="b">
        <f>AND(PARTNERS!$D36="Education partner",PARTNERS!$E36="Existing partner")</f>
        <v>0</v>
      </c>
      <c r="AX32" s="2" t="b">
        <f>AND(PARTNERS!$D36="Other",PARTNERS!$E36="Existing partner")</f>
        <v>0</v>
      </c>
    </row>
    <row r="33" spans="1:50" x14ac:dyDescent="0.3">
      <c r="A33" s="16" t="s">
        <v>113</v>
      </c>
      <c r="T33" s="2" t="b">
        <f>AND(LEFT('EVENT DELIVERY'!B51,2)="HU",OR(LEN('EVENT DELIVERY'!B51)=6,AND(LEN('EVENT DELIVERY'!B51)=7,MID('EVENT DELIVERY'!B51,4,1)=" ")))</f>
        <v>0</v>
      </c>
      <c r="U33" s="2" t="b">
        <f>AND(LEFT('PROJECT DELIVERY TEAM'!B41,2)="HU",OR(LEN('PROJECT DELIVERY TEAM'!B41)=6,AND(LEN('PROJECT DELIVERY TEAM'!B41)=7,MID('PROJECT DELIVERY TEAM'!B41,4,1)=" ")))</f>
        <v>0</v>
      </c>
      <c r="V33" s="2" t="b">
        <f>AND(LEFT('AUDIENCES &amp; PART... - BY TYPE'!B38,2)="HU",OR(LEN('AUDIENCES &amp; PART... - BY TYPE'!B38)=6,AND(LEN('AUDIENCES &amp; PART... - BY TYPE'!B38)=7,MID('AUDIENCES &amp; PART... - BY TYPE'!B38,4,1)=" ")))</f>
        <v>0</v>
      </c>
      <c r="W33" s="2" t="b">
        <f>AND(LEFT(PARTNERS!B37,2)="HU",OR(LEN(PARTNERS!B37)=6,AND(LEN(PARTNERS!B37)=7,MID(PARTNERS!B37,4,1)=" ")),PARTNERS!E37="New partner")</f>
        <v>0</v>
      </c>
      <c r="X33" s="2" t="b">
        <f>AND(LEFT(PARTNERS!B37,2)="HU",OR(LEN(PARTNERS!B37)=6,AND(LEN(PARTNERS!B37)=7,MID(PARTNERS!B37,4,1)=" ")),PARTNERS!E37="Existing partner")</f>
        <v>0</v>
      </c>
      <c r="Y33" s="2" t="b">
        <f>AND(NOT(AND(LEFT(PARTNERS!B37,2)="HU",OR(LEN(PARTNERS!B37)=6,AND(LEN(PARTNERS!B37)=7,MID(PARTNERS!B37,4,1)=" ")))),PARTNERS!E37="New partner")</f>
        <v>0</v>
      </c>
      <c r="Z33" s="2" t="b">
        <f>AND(NOT(AND(LEFT(PARTNERS!B37,2)="HU",OR(LEN(PARTNERS!B37)=6,AND(LEN(PARTNERS!B37)=7,MID(PARTNERS!B37,4,1)=" ")))),PARTNERS!E37="Existing partner")</f>
        <v>0</v>
      </c>
      <c r="AA33" s="2" t="b">
        <f>AND(PARTNERS!$C37="Hull",PARTNERS!$E37="New partner")</f>
        <v>0</v>
      </c>
      <c r="AB33" s="2" t="b">
        <f>AND(PARTNERS!$C37="East Riding of Yorkshire",PARTNERS!$E37="New partner")</f>
        <v>0</v>
      </c>
      <c r="AC33" s="2" t="b">
        <f>AND(PARTNERS!$C37="Elsewhere in Yorkshire &amp; Humber",PARTNERS!$E37="New partner")</f>
        <v>0</v>
      </c>
      <c r="AD33" s="2" t="b">
        <f>AND(PARTNERS!$C37="Elsewhere in the UK",PARTNERS!$E37="New partner")</f>
        <v>0</v>
      </c>
      <c r="AE33" s="2" t="b">
        <f>AND(PARTNERS!$C37="Outside UK",PARTNERS!$E37="New partner")</f>
        <v>0</v>
      </c>
      <c r="AF33" s="2" t="b">
        <f>AND(PARTNERS!$C37="Hull",PARTNERS!$E37="Existing partner")</f>
        <v>0</v>
      </c>
      <c r="AG33" s="2" t="b">
        <f>AND(PARTNERS!$C37="East Riding of Yorkshire",PARTNERS!$E37="Existing partner")</f>
        <v>0</v>
      </c>
      <c r="AH33" s="2" t="b">
        <f>AND(PARTNERS!$C37="Elsewhere in Yorkshire &amp; Humber",PARTNERS!$E37="Existing partner")</f>
        <v>0</v>
      </c>
      <c r="AI33" s="2" t="b">
        <f>AND(PARTNERS!$C37="Elsewhere in the UK",PARTNERS!$E37="Existing partner")</f>
        <v>0</v>
      </c>
      <c r="AJ33" s="2" t="b">
        <f>AND(PARTNERS!$C37="Outside UK",PARTNERS!$E37="Existing partner")</f>
        <v>0</v>
      </c>
      <c r="AK33" s="2" t="b">
        <f>AND(PARTNERS!$D37="Artistic partner",PARTNERS!$E37="New partner")</f>
        <v>0</v>
      </c>
      <c r="AL33" s="2" t="b">
        <f>AND(PARTNERS!$D37="Heritage partner",PARTNERS!$E37="New partner")</f>
        <v>0</v>
      </c>
      <c r="AM33" s="2" t="b">
        <f>AND(PARTNERS!$D37="Funder",PARTNERS!$E37="New partner")</f>
        <v>0</v>
      </c>
      <c r="AN33" s="2" t="b">
        <f>AND(PARTNERS!$D37="Public Service partner",PARTNERS!$E37="New partner")</f>
        <v>0</v>
      </c>
      <c r="AO33" s="2" t="b">
        <f>AND(PARTNERS!$D37="Voluntary Sector / Charity partner",PARTNERS!$E37="New partner")</f>
        <v>0</v>
      </c>
      <c r="AP33" s="2" t="b">
        <f>AND(PARTNERS!$D37="Education partner",PARTNERS!$E37="New partner")</f>
        <v>0</v>
      </c>
      <c r="AQ33" s="2" t="b">
        <f>AND(PARTNERS!$D37="Other",PARTNERS!$E37="New partner")</f>
        <v>0</v>
      </c>
      <c r="AR33" s="2" t="b">
        <f>AND(PARTNERS!$D37="Artistic partner",PARTNERS!$E37="Existing partner")</f>
        <v>0</v>
      </c>
      <c r="AS33" s="2" t="b">
        <f>AND(PARTNERS!$D37="Heritage partner",PARTNERS!$E37="Existing partner")</f>
        <v>0</v>
      </c>
      <c r="AT33" s="2" t="b">
        <f>AND(PARTNERS!$D37="Funder",PARTNERS!$E37="Existing partner")</f>
        <v>0</v>
      </c>
      <c r="AU33" s="2" t="b">
        <f>AND(PARTNERS!$D37="Public Service partner",PARTNERS!$E37="Existing partner")</f>
        <v>0</v>
      </c>
      <c r="AV33" s="2" t="b">
        <f>AND(PARTNERS!$D37="Voluntary Sector / Charity partner",PARTNERS!$E37="Existing partner")</f>
        <v>0</v>
      </c>
      <c r="AW33" s="2" t="b">
        <f>AND(PARTNERS!$D37="Education partner",PARTNERS!$E37="Existing partner")</f>
        <v>0</v>
      </c>
      <c r="AX33" s="2" t="b">
        <f>AND(PARTNERS!$D37="Other",PARTNERS!$E37="Existing partner")</f>
        <v>0</v>
      </c>
    </row>
    <row r="34" spans="1:50" x14ac:dyDescent="0.3">
      <c r="A34" s="16" t="s">
        <v>115</v>
      </c>
      <c r="T34" s="2" t="b">
        <f>AND(LEFT('EVENT DELIVERY'!B52,2)="HU",OR(LEN('EVENT DELIVERY'!B52)=6,AND(LEN('EVENT DELIVERY'!B52)=7,MID('EVENT DELIVERY'!B52,4,1)=" ")))</f>
        <v>0</v>
      </c>
      <c r="U34" s="2" t="b">
        <f>AND(LEFT('PROJECT DELIVERY TEAM'!B42,2)="HU",OR(LEN('PROJECT DELIVERY TEAM'!B42)=6,AND(LEN('PROJECT DELIVERY TEAM'!B42)=7,MID('PROJECT DELIVERY TEAM'!B42,4,1)=" ")))</f>
        <v>0</v>
      </c>
      <c r="V34" s="2" t="b">
        <f>AND(LEFT('AUDIENCES &amp; PART... - BY TYPE'!B39,2)="HU",OR(LEN('AUDIENCES &amp; PART... - BY TYPE'!B39)=6,AND(LEN('AUDIENCES &amp; PART... - BY TYPE'!B39)=7,MID('AUDIENCES &amp; PART... - BY TYPE'!B39,4,1)=" ")))</f>
        <v>0</v>
      </c>
      <c r="W34" s="2" t="b">
        <f>AND(LEFT(PARTNERS!B38,2)="HU",OR(LEN(PARTNERS!B38)=6,AND(LEN(PARTNERS!B38)=7,MID(PARTNERS!B38,4,1)=" ")),PARTNERS!E38="New partner")</f>
        <v>0</v>
      </c>
      <c r="X34" s="2" t="b">
        <f>AND(LEFT(PARTNERS!B38,2)="HU",OR(LEN(PARTNERS!B38)=6,AND(LEN(PARTNERS!B38)=7,MID(PARTNERS!B38,4,1)=" ")),PARTNERS!E38="Existing partner")</f>
        <v>0</v>
      </c>
      <c r="Y34" s="2" t="b">
        <f>AND(NOT(AND(LEFT(PARTNERS!B38,2)="HU",OR(LEN(PARTNERS!B38)=6,AND(LEN(PARTNERS!B38)=7,MID(PARTNERS!B38,4,1)=" ")))),PARTNERS!E38="New partner")</f>
        <v>0</v>
      </c>
      <c r="Z34" s="2" t="b">
        <f>AND(NOT(AND(LEFT(PARTNERS!B38,2)="HU",OR(LEN(PARTNERS!B38)=6,AND(LEN(PARTNERS!B38)=7,MID(PARTNERS!B38,4,1)=" ")))),PARTNERS!E38="Existing partner")</f>
        <v>0</v>
      </c>
      <c r="AA34" s="2" t="b">
        <f>AND(PARTNERS!$C38="Hull",PARTNERS!$E38="New partner")</f>
        <v>0</v>
      </c>
      <c r="AB34" s="2" t="b">
        <f>AND(PARTNERS!$C38="East Riding of Yorkshire",PARTNERS!$E38="New partner")</f>
        <v>0</v>
      </c>
      <c r="AC34" s="2" t="b">
        <f>AND(PARTNERS!$C38="Elsewhere in Yorkshire &amp; Humber",PARTNERS!$E38="New partner")</f>
        <v>0</v>
      </c>
      <c r="AD34" s="2" t="b">
        <f>AND(PARTNERS!$C38="Elsewhere in the UK",PARTNERS!$E38="New partner")</f>
        <v>0</v>
      </c>
      <c r="AE34" s="2" t="b">
        <f>AND(PARTNERS!$C38="Outside UK",PARTNERS!$E38="New partner")</f>
        <v>0</v>
      </c>
      <c r="AF34" s="2" t="b">
        <f>AND(PARTNERS!$C38="Hull",PARTNERS!$E38="Existing partner")</f>
        <v>0</v>
      </c>
      <c r="AG34" s="2" t="b">
        <f>AND(PARTNERS!$C38="East Riding of Yorkshire",PARTNERS!$E38="Existing partner")</f>
        <v>0</v>
      </c>
      <c r="AH34" s="2" t="b">
        <f>AND(PARTNERS!$C38="Elsewhere in Yorkshire &amp; Humber",PARTNERS!$E38="Existing partner")</f>
        <v>0</v>
      </c>
      <c r="AI34" s="2" t="b">
        <f>AND(PARTNERS!$C38="Elsewhere in the UK",PARTNERS!$E38="Existing partner")</f>
        <v>0</v>
      </c>
      <c r="AJ34" s="2" t="b">
        <f>AND(PARTNERS!$C38="Outside UK",PARTNERS!$E38="Existing partner")</f>
        <v>0</v>
      </c>
      <c r="AK34" s="2" t="b">
        <f>AND(PARTNERS!$D38="Artistic partner",PARTNERS!$E38="New partner")</f>
        <v>0</v>
      </c>
      <c r="AL34" s="2" t="b">
        <f>AND(PARTNERS!$D38="Heritage partner",PARTNERS!$E38="New partner")</f>
        <v>0</v>
      </c>
      <c r="AM34" s="2" t="b">
        <f>AND(PARTNERS!$D38="Funder",PARTNERS!$E38="New partner")</f>
        <v>0</v>
      </c>
      <c r="AN34" s="2" t="b">
        <f>AND(PARTNERS!$D38="Public Service partner",PARTNERS!$E38="New partner")</f>
        <v>0</v>
      </c>
      <c r="AO34" s="2" t="b">
        <f>AND(PARTNERS!$D38="Voluntary Sector / Charity partner",PARTNERS!$E38="New partner")</f>
        <v>0</v>
      </c>
      <c r="AP34" s="2" t="b">
        <f>AND(PARTNERS!$D38="Education partner",PARTNERS!$E38="New partner")</f>
        <v>0</v>
      </c>
      <c r="AQ34" s="2" t="b">
        <f>AND(PARTNERS!$D38="Other",PARTNERS!$E38="New partner")</f>
        <v>0</v>
      </c>
      <c r="AR34" s="2" t="b">
        <f>AND(PARTNERS!$D38="Artistic partner",PARTNERS!$E38="Existing partner")</f>
        <v>0</v>
      </c>
      <c r="AS34" s="2" t="b">
        <f>AND(PARTNERS!$D38="Heritage partner",PARTNERS!$E38="Existing partner")</f>
        <v>0</v>
      </c>
      <c r="AT34" s="2" t="b">
        <f>AND(PARTNERS!$D38="Funder",PARTNERS!$E38="Existing partner")</f>
        <v>0</v>
      </c>
      <c r="AU34" s="2" t="b">
        <f>AND(PARTNERS!$D38="Public Service partner",PARTNERS!$E38="Existing partner")</f>
        <v>0</v>
      </c>
      <c r="AV34" s="2" t="b">
        <f>AND(PARTNERS!$D38="Voluntary Sector / Charity partner",PARTNERS!$E38="Existing partner")</f>
        <v>0</v>
      </c>
      <c r="AW34" s="2" t="b">
        <f>AND(PARTNERS!$D38="Education partner",PARTNERS!$E38="Existing partner")</f>
        <v>0</v>
      </c>
      <c r="AX34" s="2" t="b">
        <f>AND(PARTNERS!$D38="Other",PARTNERS!$E38="Existing partner")</f>
        <v>0</v>
      </c>
    </row>
    <row r="35" spans="1:50" x14ac:dyDescent="0.3">
      <c r="A35" s="16" t="s">
        <v>117</v>
      </c>
      <c r="T35" s="2" t="b">
        <f>AND(LEFT('EVENT DELIVERY'!B53,2)="HU",OR(LEN('EVENT DELIVERY'!B53)=6,AND(LEN('EVENT DELIVERY'!B53)=7,MID('EVENT DELIVERY'!B53,4,1)=" ")))</f>
        <v>0</v>
      </c>
      <c r="U35" s="2" t="b">
        <f>AND(LEFT('PROJECT DELIVERY TEAM'!B43,2)="HU",OR(LEN('PROJECT DELIVERY TEAM'!B43)=6,AND(LEN('PROJECT DELIVERY TEAM'!B43)=7,MID('PROJECT DELIVERY TEAM'!B43,4,1)=" ")))</f>
        <v>0</v>
      </c>
      <c r="V35" s="2" t="b">
        <f>AND(LEFT('AUDIENCES &amp; PART... - BY TYPE'!B40,2)="HU",OR(LEN('AUDIENCES &amp; PART... - BY TYPE'!B40)=6,AND(LEN('AUDIENCES &amp; PART... - BY TYPE'!B40)=7,MID('AUDIENCES &amp; PART... - BY TYPE'!B40,4,1)=" ")))</f>
        <v>0</v>
      </c>
      <c r="W35" s="2" t="b">
        <f>AND(LEFT(PARTNERS!B39,2)="HU",OR(LEN(PARTNERS!B39)=6,AND(LEN(PARTNERS!B39)=7,MID(PARTNERS!B39,4,1)=" ")),PARTNERS!E39="New partner")</f>
        <v>0</v>
      </c>
      <c r="X35" s="2" t="b">
        <f>AND(LEFT(PARTNERS!B39,2)="HU",OR(LEN(PARTNERS!B39)=6,AND(LEN(PARTNERS!B39)=7,MID(PARTNERS!B39,4,1)=" ")),PARTNERS!E39="Existing partner")</f>
        <v>0</v>
      </c>
      <c r="Y35" s="2" t="b">
        <f>AND(NOT(AND(LEFT(PARTNERS!B39,2)="HU",OR(LEN(PARTNERS!B39)=6,AND(LEN(PARTNERS!B39)=7,MID(PARTNERS!B39,4,1)=" ")))),PARTNERS!E39="New partner")</f>
        <v>0</v>
      </c>
      <c r="Z35" s="2" t="b">
        <f>AND(NOT(AND(LEFT(PARTNERS!B39,2)="HU",OR(LEN(PARTNERS!B39)=6,AND(LEN(PARTNERS!B39)=7,MID(PARTNERS!B39,4,1)=" ")))),PARTNERS!E39="Existing partner")</f>
        <v>0</v>
      </c>
      <c r="AA35" s="2" t="b">
        <f>AND(PARTNERS!$C39="Hull",PARTNERS!$E39="New partner")</f>
        <v>0</v>
      </c>
      <c r="AB35" s="2" t="b">
        <f>AND(PARTNERS!$C39="East Riding of Yorkshire",PARTNERS!$E39="New partner")</f>
        <v>0</v>
      </c>
      <c r="AC35" s="2" t="b">
        <f>AND(PARTNERS!$C39="Elsewhere in Yorkshire &amp; Humber",PARTNERS!$E39="New partner")</f>
        <v>0</v>
      </c>
      <c r="AD35" s="2" t="b">
        <f>AND(PARTNERS!$C39="Elsewhere in the UK",PARTNERS!$E39="New partner")</f>
        <v>0</v>
      </c>
      <c r="AE35" s="2" t="b">
        <f>AND(PARTNERS!$C39="Outside UK",PARTNERS!$E39="New partner")</f>
        <v>0</v>
      </c>
      <c r="AF35" s="2" t="b">
        <f>AND(PARTNERS!$C39="Hull",PARTNERS!$E39="Existing partner")</f>
        <v>0</v>
      </c>
      <c r="AG35" s="2" t="b">
        <f>AND(PARTNERS!$C39="East Riding of Yorkshire",PARTNERS!$E39="Existing partner")</f>
        <v>0</v>
      </c>
      <c r="AH35" s="2" t="b">
        <f>AND(PARTNERS!$C39="Elsewhere in Yorkshire &amp; Humber",PARTNERS!$E39="Existing partner")</f>
        <v>0</v>
      </c>
      <c r="AI35" s="2" t="b">
        <f>AND(PARTNERS!$C39="Elsewhere in the UK",PARTNERS!$E39="Existing partner")</f>
        <v>0</v>
      </c>
      <c r="AJ35" s="2" t="b">
        <f>AND(PARTNERS!$C39="Outside UK",PARTNERS!$E39="Existing partner")</f>
        <v>0</v>
      </c>
      <c r="AK35" s="2" t="b">
        <f>AND(PARTNERS!$D39="Artistic partner",PARTNERS!$E39="New partner")</f>
        <v>0</v>
      </c>
      <c r="AL35" s="2" t="b">
        <f>AND(PARTNERS!$D39="Heritage partner",PARTNERS!$E39="New partner")</f>
        <v>0</v>
      </c>
      <c r="AM35" s="2" t="b">
        <f>AND(PARTNERS!$D39="Funder",PARTNERS!$E39="New partner")</f>
        <v>0</v>
      </c>
      <c r="AN35" s="2" t="b">
        <f>AND(PARTNERS!$D39="Public Service partner",PARTNERS!$E39="New partner")</f>
        <v>0</v>
      </c>
      <c r="AO35" s="2" t="b">
        <f>AND(PARTNERS!$D39="Voluntary Sector / Charity partner",PARTNERS!$E39="New partner")</f>
        <v>0</v>
      </c>
      <c r="AP35" s="2" t="b">
        <f>AND(PARTNERS!$D39="Education partner",PARTNERS!$E39="New partner")</f>
        <v>0</v>
      </c>
      <c r="AQ35" s="2" t="b">
        <f>AND(PARTNERS!$D39="Other",PARTNERS!$E39="New partner")</f>
        <v>0</v>
      </c>
      <c r="AR35" s="2" t="b">
        <f>AND(PARTNERS!$D39="Artistic partner",PARTNERS!$E39="Existing partner")</f>
        <v>0</v>
      </c>
      <c r="AS35" s="2" t="b">
        <f>AND(PARTNERS!$D39="Heritage partner",PARTNERS!$E39="Existing partner")</f>
        <v>0</v>
      </c>
      <c r="AT35" s="2" t="b">
        <f>AND(PARTNERS!$D39="Funder",PARTNERS!$E39="Existing partner")</f>
        <v>0</v>
      </c>
      <c r="AU35" s="2" t="b">
        <f>AND(PARTNERS!$D39="Public Service partner",PARTNERS!$E39="Existing partner")</f>
        <v>0</v>
      </c>
      <c r="AV35" s="2" t="b">
        <f>AND(PARTNERS!$D39="Voluntary Sector / Charity partner",PARTNERS!$E39="Existing partner")</f>
        <v>0</v>
      </c>
      <c r="AW35" s="2" t="b">
        <f>AND(PARTNERS!$D39="Education partner",PARTNERS!$E39="Existing partner")</f>
        <v>0</v>
      </c>
      <c r="AX35" s="2" t="b">
        <f>AND(PARTNERS!$D39="Other",PARTNERS!$E39="Existing partner")</f>
        <v>0</v>
      </c>
    </row>
    <row r="36" spans="1:50" x14ac:dyDescent="0.3">
      <c r="A36" s="16" t="s">
        <v>119</v>
      </c>
      <c r="T36" s="2" t="b">
        <f>AND(LEFT('EVENT DELIVERY'!B54,2)="HU",OR(LEN('EVENT DELIVERY'!B54)=6,AND(LEN('EVENT DELIVERY'!B54)=7,MID('EVENT DELIVERY'!B54,4,1)=" ")))</f>
        <v>0</v>
      </c>
      <c r="U36" s="2" t="b">
        <f>AND(LEFT('PROJECT DELIVERY TEAM'!B44,2)="HU",OR(LEN('PROJECT DELIVERY TEAM'!B44)=6,AND(LEN('PROJECT DELIVERY TEAM'!B44)=7,MID('PROJECT DELIVERY TEAM'!B44,4,1)=" ")))</f>
        <v>0</v>
      </c>
      <c r="V36" s="2" t="b">
        <f>AND(LEFT('AUDIENCES &amp; PART... - BY TYPE'!B41,2)="HU",OR(LEN('AUDIENCES &amp; PART... - BY TYPE'!B41)=6,AND(LEN('AUDIENCES &amp; PART... - BY TYPE'!B41)=7,MID('AUDIENCES &amp; PART... - BY TYPE'!B41,4,1)=" ")))</f>
        <v>1</v>
      </c>
      <c r="W36" s="2" t="b">
        <f>AND(LEFT(PARTNERS!B40,2)="HU",OR(LEN(PARTNERS!B40)=6,AND(LEN(PARTNERS!B40)=7,MID(PARTNERS!B40,4,1)=" ")),PARTNERS!E40="New partner")</f>
        <v>0</v>
      </c>
      <c r="X36" s="2" t="b">
        <f>AND(LEFT(PARTNERS!B40,2)="HU",OR(LEN(PARTNERS!B40)=6,AND(LEN(PARTNERS!B40)=7,MID(PARTNERS!B40,4,1)=" ")),PARTNERS!E40="Existing partner")</f>
        <v>0</v>
      </c>
      <c r="Y36" s="2" t="b">
        <f>AND(NOT(AND(LEFT(PARTNERS!B40,2)="HU",OR(LEN(PARTNERS!B40)=6,AND(LEN(PARTNERS!B40)=7,MID(PARTNERS!B40,4,1)=" ")))),PARTNERS!E40="New partner")</f>
        <v>0</v>
      </c>
      <c r="Z36" s="2" t="b">
        <f>AND(NOT(AND(LEFT(PARTNERS!B40,2)="HU",OR(LEN(PARTNERS!B40)=6,AND(LEN(PARTNERS!B40)=7,MID(PARTNERS!B40,4,1)=" ")))),PARTNERS!E40="Existing partner")</f>
        <v>0</v>
      </c>
      <c r="AA36" s="2" t="b">
        <f>AND(PARTNERS!$C40="Hull",PARTNERS!$E40="New partner")</f>
        <v>0</v>
      </c>
      <c r="AB36" s="2" t="b">
        <f>AND(PARTNERS!$C40="East Riding of Yorkshire",PARTNERS!$E40="New partner")</f>
        <v>0</v>
      </c>
      <c r="AC36" s="2" t="b">
        <f>AND(PARTNERS!$C40="Elsewhere in Yorkshire &amp; Humber",PARTNERS!$E40="New partner")</f>
        <v>0</v>
      </c>
      <c r="AD36" s="2" t="b">
        <f>AND(PARTNERS!$C40="Elsewhere in the UK",PARTNERS!$E40="New partner")</f>
        <v>0</v>
      </c>
      <c r="AE36" s="2" t="b">
        <f>AND(PARTNERS!$C40="Outside UK",PARTNERS!$E40="New partner")</f>
        <v>0</v>
      </c>
      <c r="AF36" s="2" t="b">
        <f>AND(PARTNERS!$C40="Hull",PARTNERS!$E40="Existing partner")</f>
        <v>0</v>
      </c>
      <c r="AG36" s="2" t="b">
        <f>AND(PARTNERS!$C40="East Riding of Yorkshire",PARTNERS!$E40="Existing partner")</f>
        <v>0</v>
      </c>
      <c r="AH36" s="2" t="b">
        <f>AND(PARTNERS!$C40="Elsewhere in Yorkshire &amp; Humber",PARTNERS!$E40="Existing partner")</f>
        <v>0</v>
      </c>
      <c r="AI36" s="2" t="b">
        <f>AND(PARTNERS!$C40="Elsewhere in the UK",PARTNERS!$E40="Existing partner")</f>
        <v>0</v>
      </c>
      <c r="AJ36" s="2" t="b">
        <f>AND(PARTNERS!$C40="Outside UK",PARTNERS!$E40="Existing partner")</f>
        <v>0</v>
      </c>
      <c r="AK36" s="2" t="b">
        <f>AND(PARTNERS!$D40="Artistic partner",PARTNERS!$E40="New partner")</f>
        <v>0</v>
      </c>
      <c r="AL36" s="2" t="b">
        <f>AND(PARTNERS!$D40="Heritage partner",PARTNERS!$E40="New partner")</f>
        <v>0</v>
      </c>
      <c r="AM36" s="2" t="b">
        <f>AND(PARTNERS!$D40="Funder",PARTNERS!$E40="New partner")</f>
        <v>0</v>
      </c>
      <c r="AN36" s="2" t="b">
        <f>AND(PARTNERS!$D40="Public Service partner",PARTNERS!$E40="New partner")</f>
        <v>0</v>
      </c>
      <c r="AO36" s="2" t="b">
        <f>AND(PARTNERS!$D40="Voluntary Sector / Charity partner",PARTNERS!$E40="New partner")</f>
        <v>0</v>
      </c>
      <c r="AP36" s="2" t="b">
        <f>AND(PARTNERS!$D40="Education partner",PARTNERS!$E40="New partner")</f>
        <v>0</v>
      </c>
      <c r="AQ36" s="2" t="b">
        <f>AND(PARTNERS!$D40="Other",PARTNERS!$E40="New partner")</f>
        <v>0</v>
      </c>
      <c r="AR36" s="2" t="b">
        <f>AND(PARTNERS!$D40="Artistic partner",PARTNERS!$E40="Existing partner")</f>
        <v>0</v>
      </c>
      <c r="AS36" s="2" t="b">
        <f>AND(PARTNERS!$D40="Heritage partner",PARTNERS!$E40="Existing partner")</f>
        <v>0</v>
      </c>
      <c r="AT36" s="2" t="b">
        <f>AND(PARTNERS!$D40="Funder",PARTNERS!$E40="Existing partner")</f>
        <v>0</v>
      </c>
      <c r="AU36" s="2" t="b">
        <f>AND(PARTNERS!$D40="Public Service partner",PARTNERS!$E40="Existing partner")</f>
        <v>0</v>
      </c>
      <c r="AV36" s="2" t="b">
        <f>AND(PARTNERS!$D40="Voluntary Sector / Charity partner",PARTNERS!$E40="Existing partner")</f>
        <v>0</v>
      </c>
      <c r="AW36" s="2" t="b">
        <f>AND(PARTNERS!$D40="Education partner",PARTNERS!$E40="Existing partner")</f>
        <v>0</v>
      </c>
      <c r="AX36" s="2" t="b">
        <f>AND(PARTNERS!$D40="Other",PARTNERS!$E40="Existing partner")</f>
        <v>0</v>
      </c>
    </row>
    <row r="37" spans="1:50" x14ac:dyDescent="0.3">
      <c r="A37" s="2" t="s">
        <v>121</v>
      </c>
      <c r="T37" s="2" t="b">
        <f>AND(LEFT('EVENT DELIVERY'!B55,2)="HU",OR(LEN('EVENT DELIVERY'!B55)=6,AND(LEN('EVENT DELIVERY'!B55)=7,MID('EVENT DELIVERY'!B55,4,1)=" ")))</f>
        <v>0</v>
      </c>
      <c r="U37" s="2" t="b">
        <f>AND(LEFT('PROJECT DELIVERY TEAM'!B45,2)="HU",OR(LEN('PROJECT DELIVERY TEAM'!B45)=6,AND(LEN('PROJECT DELIVERY TEAM'!B45)=7,MID('PROJECT DELIVERY TEAM'!B45,4,1)=" ")))</f>
        <v>0</v>
      </c>
      <c r="V37" s="2" t="b">
        <f>AND(LEFT('AUDIENCES &amp; PART... - BY TYPE'!B42,2)="HU",OR(LEN('AUDIENCES &amp; PART... - BY TYPE'!B42)=6,AND(LEN('AUDIENCES &amp; PART... - BY TYPE'!B42)=7,MID('AUDIENCES &amp; PART... - BY TYPE'!B42,4,1)=" ")))</f>
        <v>1</v>
      </c>
      <c r="W37" s="2" t="b">
        <f>AND(LEFT(PARTNERS!B41,2)="HU",OR(LEN(PARTNERS!B41)=6,AND(LEN(PARTNERS!B41)=7,MID(PARTNERS!B41,4,1)=" ")),PARTNERS!E41="New partner")</f>
        <v>0</v>
      </c>
      <c r="X37" s="2" t="b">
        <f>AND(LEFT(PARTNERS!B41,2)="HU",OR(LEN(PARTNERS!B41)=6,AND(LEN(PARTNERS!B41)=7,MID(PARTNERS!B41,4,1)=" ")),PARTNERS!E41="Existing partner")</f>
        <v>0</v>
      </c>
      <c r="Y37" s="2" t="b">
        <f>AND(NOT(AND(LEFT(PARTNERS!B41,2)="HU",OR(LEN(PARTNERS!B41)=6,AND(LEN(PARTNERS!B41)=7,MID(PARTNERS!B41,4,1)=" ")))),PARTNERS!E41="New partner")</f>
        <v>0</v>
      </c>
      <c r="Z37" s="2" t="b">
        <f>AND(NOT(AND(LEFT(PARTNERS!B41,2)="HU",OR(LEN(PARTNERS!B41)=6,AND(LEN(PARTNERS!B41)=7,MID(PARTNERS!B41,4,1)=" ")))),PARTNERS!E41="Existing partner")</f>
        <v>0</v>
      </c>
      <c r="AA37" s="2" t="b">
        <f>AND(PARTNERS!$C41="Hull",PARTNERS!$E41="New partner")</f>
        <v>0</v>
      </c>
      <c r="AB37" s="2" t="b">
        <f>AND(PARTNERS!$C41="East Riding of Yorkshire",PARTNERS!$E41="New partner")</f>
        <v>0</v>
      </c>
      <c r="AC37" s="2" t="b">
        <f>AND(PARTNERS!$C41="Elsewhere in Yorkshire &amp; Humber",PARTNERS!$E41="New partner")</f>
        <v>0</v>
      </c>
      <c r="AD37" s="2" t="b">
        <f>AND(PARTNERS!$C41="Elsewhere in the UK",PARTNERS!$E41="New partner")</f>
        <v>0</v>
      </c>
      <c r="AE37" s="2" t="b">
        <f>AND(PARTNERS!$C41="Outside UK",PARTNERS!$E41="New partner")</f>
        <v>0</v>
      </c>
      <c r="AF37" s="2" t="b">
        <f>AND(PARTNERS!$C41="Hull",PARTNERS!$E41="Existing partner")</f>
        <v>0</v>
      </c>
      <c r="AG37" s="2" t="b">
        <f>AND(PARTNERS!$C41="East Riding of Yorkshire",PARTNERS!$E41="Existing partner")</f>
        <v>0</v>
      </c>
      <c r="AH37" s="2" t="b">
        <f>AND(PARTNERS!$C41="Elsewhere in Yorkshire &amp; Humber",PARTNERS!$E41="Existing partner")</f>
        <v>0</v>
      </c>
      <c r="AI37" s="2" t="b">
        <f>AND(PARTNERS!$C41="Elsewhere in the UK",PARTNERS!$E41="Existing partner")</f>
        <v>0</v>
      </c>
      <c r="AJ37" s="2" t="b">
        <f>AND(PARTNERS!$C41="Outside UK",PARTNERS!$E41="Existing partner")</f>
        <v>0</v>
      </c>
      <c r="AK37" s="2" t="b">
        <f>AND(PARTNERS!$D41="Artistic partner",PARTNERS!$E41="New partner")</f>
        <v>0</v>
      </c>
      <c r="AL37" s="2" t="b">
        <f>AND(PARTNERS!$D41="Heritage partner",PARTNERS!$E41="New partner")</f>
        <v>0</v>
      </c>
      <c r="AM37" s="2" t="b">
        <f>AND(PARTNERS!$D41="Funder",PARTNERS!$E41="New partner")</f>
        <v>0</v>
      </c>
      <c r="AN37" s="2" t="b">
        <f>AND(PARTNERS!$D41="Public Service partner",PARTNERS!$E41="New partner")</f>
        <v>0</v>
      </c>
      <c r="AO37" s="2" t="b">
        <f>AND(PARTNERS!$D41="Voluntary Sector / Charity partner",PARTNERS!$E41="New partner")</f>
        <v>0</v>
      </c>
      <c r="AP37" s="2" t="b">
        <f>AND(PARTNERS!$D41="Education partner",PARTNERS!$E41="New partner")</f>
        <v>0</v>
      </c>
      <c r="AQ37" s="2" t="b">
        <f>AND(PARTNERS!$D41="Other",PARTNERS!$E41="New partner")</f>
        <v>0</v>
      </c>
      <c r="AR37" s="2" t="b">
        <f>AND(PARTNERS!$D41="Artistic partner",PARTNERS!$E41="Existing partner")</f>
        <v>0</v>
      </c>
      <c r="AS37" s="2" t="b">
        <f>AND(PARTNERS!$D41="Heritage partner",PARTNERS!$E41="Existing partner")</f>
        <v>0</v>
      </c>
      <c r="AT37" s="2" t="b">
        <f>AND(PARTNERS!$D41="Funder",PARTNERS!$E41="Existing partner")</f>
        <v>0</v>
      </c>
      <c r="AU37" s="2" t="b">
        <f>AND(PARTNERS!$D41="Public Service partner",PARTNERS!$E41="Existing partner")</f>
        <v>0</v>
      </c>
      <c r="AV37" s="2" t="b">
        <f>AND(PARTNERS!$D41="Voluntary Sector / Charity partner",PARTNERS!$E41="Existing partner")</f>
        <v>0</v>
      </c>
      <c r="AW37" s="2" t="b">
        <f>AND(PARTNERS!$D41="Education partner",PARTNERS!$E41="Existing partner")</f>
        <v>0</v>
      </c>
      <c r="AX37" s="2" t="b">
        <f>AND(PARTNERS!$D41="Other",PARTNERS!$E41="Existing partner")</f>
        <v>0</v>
      </c>
    </row>
    <row r="38" spans="1:50" x14ac:dyDescent="0.3">
      <c r="A38" s="2" t="s">
        <v>123</v>
      </c>
      <c r="T38" s="2" t="b">
        <f>AND(LEFT('EVENT DELIVERY'!B56,2)="HU",OR(LEN('EVENT DELIVERY'!B56)=6,AND(LEN('EVENT DELIVERY'!B56)=7,MID('EVENT DELIVERY'!B56,4,1)=" ")))</f>
        <v>0</v>
      </c>
      <c r="U38" s="2" t="b">
        <f>AND(LEFT('PROJECT DELIVERY TEAM'!B46,2)="HU",OR(LEN('PROJECT DELIVERY TEAM'!B46)=6,AND(LEN('PROJECT DELIVERY TEAM'!B46)=7,MID('PROJECT DELIVERY TEAM'!B46,4,1)=" ")))</f>
        <v>0</v>
      </c>
      <c r="V38" s="2" t="b">
        <f>AND(LEFT('AUDIENCES &amp; PART... - BY TYPE'!B43,2)="HU",OR(LEN('AUDIENCES &amp; PART... - BY TYPE'!B43)=6,AND(LEN('AUDIENCES &amp; PART... - BY TYPE'!B43)=7,MID('AUDIENCES &amp; PART... - BY TYPE'!B43,4,1)=" ")))</f>
        <v>1</v>
      </c>
      <c r="W38" s="2" t="b">
        <f>AND(LEFT(PARTNERS!B42,2)="HU",OR(LEN(PARTNERS!B42)=6,AND(LEN(PARTNERS!B42)=7,MID(PARTNERS!B42,4,1)=" ")),PARTNERS!E42="New partner")</f>
        <v>0</v>
      </c>
      <c r="X38" s="2" t="b">
        <f>AND(LEFT(PARTNERS!B42,2)="HU",OR(LEN(PARTNERS!B42)=6,AND(LEN(PARTNERS!B42)=7,MID(PARTNERS!B42,4,1)=" ")),PARTNERS!E42="Existing partner")</f>
        <v>0</v>
      </c>
      <c r="Y38" s="2" t="b">
        <f>AND(NOT(AND(LEFT(PARTNERS!B42,2)="HU",OR(LEN(PARTNERS!B42)=6,AND(LEN(PARTNERS!B42)=7,MID(PARTNERS!B42,4,1)=" ")))),PARTNERS!E42="New partner")</f>
        <v>0</v>
      </c>
      <c r="Z38" s="2" t="b">
        <f>AND(NOT(AND(LEFT(PARTNERS!B42,2)="HU",OR(LEN(PARTNERS!B42)=6,AND(LEN(PARTNERS!B42)=7,MID(PARTNERS!B42,4,1)=" ")))),PARTNERS!E42="Existing partner")</f>
        <v>0</v>
      </c>
      <c r="AA38" s="2" t="b">
        <f>AND(PARTNERS!$C42="Hull",PARTNERS!$E42="New partner")</f>
        <v>0</v>
      </c>
      <c r="AB38" s="2" t="b">
        <f>AND(PARTNERS!$C42="East Riding of Yorkshire",PARTNERS!$E42="New partner")</f>
        <v>0</v>
      </c>
      <c r="AC38" s="2" t="b">
        <f>AND(PARTNERS!$C42="Elsewhere in Yorkshire &amp; Humber",PARTNERS!$E42="New partner")</f>
        <v>0</v>
      </c>
      <c r="AD38" s="2" t="b">
        <f>AND(PARTNERS!$C42="Elsewhere in the UK",PARTNERS!$E42="New partner")</f>
        <v>0</v>
      </c>
      <c r="AE38" s="2" t="b">
        <f>AND(PARTNERS!$C42="Outside UK",PARTNERS!$E42="New partner")</f>
        <v>0</v>
      </c>
      <c r="AF38" s="2" t="b">
        <f>AND(PARTNERS!$C42="Hull",PARTNERS!$E42="Existing partner")</f>
        <v>0</v>
      </c>
      <c r="AG38" s="2" t="b">
        <f>AND(PARTNERS!$C42="East Riding of Yorkshire",PARTNERS!$E42="Existing partner")</f>
        <v>0</v>
      </c>
      <c r="AH38" s="2" t="b">
        <f>AND(PARTNERS!$C42="Elsewhere in Yorkshire &amp; Humber",PARTNERS!$E42="Existing partner")</f>
        <v>0</v>
      </c>
      <c r="AI38" s="2" t="b">
        <f>AND(PARTNERS!$C42="Elsewhere in the UK",PARTNERS!$E42="Existing partner")</f>
        <v>0</v>
      </c>
      <c r="AJ38" s="2" t="b">
        <f>AND(PARTNERS!$C42="Outside UK",PARTNERS!$E42="Existing partner")</f>
        <v>0</v>
      </c>
      <c r="AK38" s="2" t="b">
        <f>AND(PARTNERS!$D42="Artistic partner",PARTNERS!$E42="New partner")</f>
        <v>0</v>
      </c>
      <c r="AL38" s="2" t="b">
        <f>AND(PARTNERS!$D42="Heritage partner",PARTNERS!$E42="New partner")</f>
        <v>0</v>
      </c>
      <c r="AM38" s="2" t="b">
        <f>AND(PARTNERS!$D42="Funder",PARTNERS!$E42="New partner")</f>
        <v>0</v>
      </c>
      <c r="AN38" s="2" t="b">
        <f>AND(PARTNERS!$D42="Public Service partner",PARTNERS!$E42="New partner")</f>
        <v>0</v>
      </c>
      <c r="AO38" s="2" t="b">
        <f>AND(PARTNERS!$D42="Voluntary Sector / Charity partner",PARTNERS!$E42="New partner")</f>
        <v>0</v>
      </c>
      <c r="AP38" s="2" t="b">
        <f>AND(PARTNERS!$D42="Education partner",PARTNERS!$E42="New partner")</f>
        <v>0</v>
      </c>
      <c r="AQ38" s="2" t="b">
        <f>AND(PARTNERS!$D42="Other",PARTNERS!$E42="New partner")</f>
        <v>0</v>
      </c>
      <c r="AR38" s="2" t="b">
        <f>AND(PARTNERS!$D42="Artistic partner",PARTNERS!$E42="Existing partner")</f>
        <v>0</v>
      </c>
      <c r="AS38" s="2" t="b">
        <f>AND(PARTNERS!$D42="Heritage partner",PARTNERS!$E42="Existing partner")</f>
        <v>0</v>
      </c>
      <c r="AT38" s="2" t="b">
        <f>AND(PARTNERS!$D42="Funder",PARTNERS!$E42="Existing partner")</f>
        <v>0</v>
      </c>
      <c r="AU38" s="2" t="b">
        <f>AND(PARTNERS!$D42="Public Service partner",PARTNERS!$E42="Existing partner")</f>
        <v>0</v>
      </c>
      <c r="AV38" s="2" t="b">
        <f>AND(PARTNERS!$D42="Voluntary Sector / Charity partner",PARTNERS!$E42="Existing partner")</f>
        <v>0</v>
      </c>
      <c r="AW38" s="2" t="b">
        <f>AND(PARTNERS!$D42="Education partner",PARTNERS!$E42="Existing partner")</f>
        <v>0</v>
      </c>
      <c r="AX38" s="2" t="b">
        <f>AND(PARTNERS!$D42="Other",PARTNERS!$E42="Existing partner")</f>
        <v>0</v>
      </c>
    </row>
    <row r="39" spans="1:50" x14ac:dyDescent="0.3">
      <c r="A39" s="2" t="s">
        <v>125</v>
      </c>
      <c r="T39" s="2" t="b">
        <f>AND(LEFT('EVENT DELIVERY'!B57,2)="HU",OR(LEN('EVENT DELIVERY'!B57)=6,AND(LEN('EVENT DELIVERY'!B57)=7,MID('EVENT DELIVERY'!B57,4,1)=" ")))</f>
        <v>0</v>
      </c>
      <c r="U39" s="2" t="b">
        <f>AND(LEFT('PROJECT DELIVERY TEAM'!B47,2)="HU",OR(LEN('PROJECT DELIVERY TEAM'!B47)=6,AND(LEN('PROJECT DELIVERY TEAM'!B47)=7,MID('PROJECT DELIVERY TEAM'!B47,4,1)=" ")))</f>
        <v>0</v>
      </c>
      <c r="V39" s="2" t="b">
        <f>AND(LEFT('AUDIENCES &amp; PART... - BY TYPE'!B44,2)="HU",OR(LEN('AUDIENCES &amp; PART... - BY TYPE'!B44)=6,AND(LEN('AUDIENCES &amp; PART... - BY TYPE'!B44)=7,MID('AUDIENCES &amp; PART... - BY TYPE'!B44,4,1)=" ")))</f>
        <v>1</v>
      </c>
      <c r="W39" s="2" t="b">
        <f>AND(LEFT(PARTNERS!B43,2)="HU",OR(LEN(PARTNERS!B43)=6,AND(LEN(PARTNERS!B43)=7,MID(PARTNERS!B43,4,1)=" ")),PARTNERS!E43="New partner")</f>
        <v>0</v>
      </c>
      <c r="X39" s="2" t="b">
        <f>AND(LEFT(PARTNERS!B43,2)="HU",OR(LEN(PARTNERS!B43)=6,AND(LEN(PARTNERS!B43)=7,MID(PARTNERS!B43,4,1)=" ")),PARTNERS!E43="Existing partner")</f>
        <v>0</v>
      </c>
      <c r="Y39" s="2" t="b">
        <f>AND(NOT(AND(LEFT(PARTNERS!B43,2)="HU",OR(LEN(PARTNERS!B43)=6,AND(LEN(PARTNERS!B43)=7,MID(PARTNERS!B43,4,1)=" ")))),PARTNERS!E43="New partner")</f>
        <v>0</v>
      </c>
      <c r="Z39" s="2" t="b">
        <f>AND(NOT(AND(LEFT(PARTNERS!B43,2)="HU",OR(LEN(PARTNERS!B43)=6,AND(LEN(PARTNERS!B43)=7,MID(PARTNERS!B43,4,1)=" ")))),PARTNERS!E43="Existing partner")</f>
        <v>0</v>
      </c>
      <c r="AA39" s="2" t="b">
        <f>AND(PARTNERS!$C43="Hull",PARTNERS!$E43="New partner")</f>
        <v>0</v>
      </c>
      <c r="AB39" s="2" t="b">
        <f>AND(PARTNERS!$C43="East Riding of Yorkshire",PARTNERS!$E43="New partner")</f>
        <v>0</v>
      </c>
      <c r="AC39" s="2" t="b">
        <f>AND(PARTNERS!$C43="Elsewhere in Yorkshire &amp; Humber",PARTNERS!$E43="New partner")</f>
        <v>0</v>
      </c>
      <c r="AD39" s="2" t="b">
        <f>AND(PARTNERS!$C43="Elsewhere in the UK",PARTNERS!$E43="New partner")</f>
        <v>0</v>
      </c>
      <c r="AE39" s="2" t="b">
        <f>AND(PARTNERS!$C43="Outside UK",PARTNERS!$E43="New partner")</f>
        <v>0</v>
      </c>
      <c r="AF39" s="2" t="b">
        <f>AND(PARTNERS!$C43="Hull",PARTNERS!$E43="Existing partner")</f>
        <v>0</v>
      </c>
      <c r="AG39" s="2" t="b">
        <f>AND(PARTNERS!$C43="East Riding of Yorkshire",PARTNERS!$E43="Existing partner")</f>
        <v>0</v>
      </c>
      <c r="AH39" s="2" t="b">
        <f>AND(PARTNERS!$C43="Elsewhere in Yorkshire &amp; Humber",PARTNERS!$E43="Existing partner")</f>
        <v>0</v>
      </c>
      <c r="AI39" s="2" t="b">
        <f>AND(PARTNERS!$C43="Elsewhere in the UK",PARTNERS!$E43="Existing partner")</f>
        <v>0</v>
      </c>
      <c r="AJ39" s="2" t="b">
        <f>AND(PARTNERS!$C43="Outside UK",PARTNERS!$E43="Existing partner")</f>
        <v>0</v>
      </c>
      <c r="AK39" s="2" t="b">
        <f>AND(PARTNERS!$D43="Artistic partner",PARTNERS!$E43="New partner")</f>
        <v>0</v>
      </c>
      <c r="AL39" s="2" t="b">
        <f>AND(PARTNERS!$D43="Heritage partner",PARTNERS!$E43="New partner")</f>
        <v>0</v>
      </c>
      <c r="AM39" s="2" t="b">
        <f>AND(PARTNERS!$D43="Funder",PARTNERS!$E43="New partner")</f>
        <v>0</v>
      </c>
      <c r="AN39" s="2" t="b">
        <f>AND(PARTNERS!$D43="Public Service partner",PARTNERS!$E43="New partner")</f>
        <v>0</v>
      </c>
      <c r="AO39" s="2" t="b">
        <f>AND(PARTNERS!$D43="Voluntary Sector / Charity partner",PARTNERS!$E43="New partner")</f>
        <v>0</v>
      </c>
      <c r="AP39" s="2" t="b">
        <f>AND(PARTNERS!$D43="Education partner",PARTNERS!$E43="New partner")</f>
        <v>0</v>
      </c>
      <c r="AQ39" s="2" t="b">
        <f>AND(PARTNERS!$D43="Other",PARTNERS!$E43="New partner")</f>
        <v>0</v>
      </c>
      <c r="AR39" s="2" t="b">
        <f>AND(PARTNERS!$D43="Artistic partner",PARTNERS!$E43="Existing partner")</f>
        <v>0</v>
      </c>
      <c r="AS39" s="2" t="b">
        <f>AND(PARTNERS!$D43="Heritage partner",PARTNERS!$E43="Existing partner")</f>
        <v>0</v>
      </c>
      <c r="AT39" s="2" t="b">
        <f>AND(PARTNERS!$D43="Funder",PARTNERS!$E43="Existing partner")</f>
        <v>0</v>
      </c>
      <c r="AU39" s="2" t="b">
        <f>AND(PARTNERS!$D43="Public Service partner",PARTNERS!$E43="Existing partner")</f>
        <v>0</v>
      </c>
      <c r="AV39" s="2" t="b">
        <f>AND(PARTNERS!$D43="Voluntary Sector / Charity partner",PARTNERS!$E43="Existing partner")</f>
        <v>0</v>
      </c>
      <c r="AW39" s="2" t="b">
        <f>AND(PARTNERS!$D43="Education partner",PARTNERS!$E43="Existing partner")</f>
        <v>0</v>
      </c>
      <c r="AX39" s="2" t="b">
        <f>AND(PARTNERS!$D43="Other",PARTNERS!$E43="Existing partner")</f>
        <v>0</v>
      </c>
    </row>
    <row r="40" spans="1:50" x14ac:dyDescent="0.3">
      <c r="A40" s="2" t="s">
        <v>127</v>
      </c>
      <c r="T40" s="2" t="b">
        <f>AND(LEFT('EVENT DELIVERY'!B58,2)="HU",OR(LEN('EVENT DELIVERY'!B58)=6,AND(LEN('EVENT DELIVERY'!B58)=7,MID('EVENT DELIVERY'!B58,4,1)=" ")))</f>
        <v>0</v>
      </c>
      <c r="U40" s="2" t="b">
        <f>AND(LEFT('PROJECT DELIVERY TEAM'!B48,2)="HU",OR(LEN('PROJECT DELIVERY TEAM'!B48)=6,AND(LEN('PROJECT DELIVERY TEAM'!B48)=7,MID('PROJECT DELIVERY TEAM'!B48,4,1)=" ")))</f>
        <v>0</v>
      </c>
      <c r="V40" s="2" t="b">
        <f>AND(LEFT('AUDIENCES &amp; PART... - BY TYPE'!B45,2)="HU",OR(LEN('AUDIENCES &amp; PART... - BY TYPE'!B45)=6,AND(LEN('AUDIENCES &amp; PART... - BY TYPE'!B45)=7,MID('AUDIENCES &amp; PART... - BY TYPE'!B45,4,1)=" ")))</f>
        <v>1</v>
      </c>
      <c r="W40" s="2" t="b">
        <f>AND(LEFT(PARTNERS!B44,2)="HU",OR(LEN(PARTNERS!B44)=6,AND(LEN(PARTNERS!B44)=7,MID(PARTNERS!B44,4,1)=" ")),PARTNERS!E44="New partner")</f>
        <v>0</v>
      </c>
      <c r="X40" s="2" t="b">
        <f>AND(LEFT(PARTNERS!B44,2)="HU",OR(LEN(PARTNERS!B44)=6,AND(LEN(PARTNERS!B44)=7,MID(PARTNERS!B44,4,1)=" ")),PARTNERS!E44="Existing partner")</f>
        <v>0</v>
      </c>
      <c r="Y40" s="2" t="b">
        <f>AND(NOT(AND(LEFT(PARTNERS!B44,2)="HU",OR(LEN(PARTNERS!B44)=6,AND(LEN(PARTNERS!B44)=7,MID(PARTNERS!B44,4,1)=" ")))),PARTNERS!E44="New partner")</f>
        <v>0</v>
      </c>
      <c r="Z40" s="2" t="b">
        <f>AND(NOT(AND(LEFT(PARTNERS!B44,2)="HU",OR(LEN(PARTNERS!B44)=6,AND(LEN(PARTNERS!B44)=7,MID(PARTNERS!B44,4,1)=" ")))),PARTNERS!E44="Existing partner")</f>
        <v>0</v>
      </c>
      <c r="AA40" s="2" t="b">
        <f>AND(PARTNERS!$C44="Hull",PARTNERS!$E44="New partner")</f>
        <v>0</v>
      </c>
      <c r="AB40" s="2" t="b">
        <f>AND(PARTNERS!$C44="East Riding of Yorkshire",PARTNERS!$E44="New partner")</f>
        <v>0</v>
      </c>
      <c r="AC40" s="2" t="b">
        <f>AND(PARTNERS!$C44="Elsewhere in Yorkshire &amp; Humber",PARTNERS!$E44="New partner")</f>
        <v>0</v>
      </c>
      <c r="AD40" s="2" t="b">
        <f>AND(PARTNERS!$C44="Elsewhere in the UK",PARTNERS!$E44="New partner")</f>
        <v>0</v>
      </c>
      <c r="AE40" s="2" t="b">
        <f>AND(PARTNERS!$C44="Outside UK",PARTNERS!$E44="New partner")</f>
        <v>0</v>
      </c>
      <c r="AF40" s="2" t="b">
        <f>AND(PARTNERS!$C44="Hull",PARTNERS!$E44="Existing partner")</f>
        <v>0</v>
      </c>
      <c r="AG40" s="2" t="b">
        <f>AND(PARTNERS!$C44="East Riding of Yorkshire",PARTNERS!$E44="Existing partner")</f>
        <v>0</v>
      </c>
      <c r="AH40" s="2" t="b">
        <f>AND(PARTNERS!$C44="Elsewhere in Yorkshire &amp; Humber",PARTNERS!$E44="Existing partner")</f>
        <v>0</v>
      </c>
      <c r="AI40" s="2" t="b">
        <f>AND(PARTNERS!$C44="Elsewhere in the UK",PARTNERS!$E44="Existing partner")</f>
        <v>0</v>
      </c>
      <c r="AJ40" s="2" t="b">
        <f>AND(PARTNERS!$C44="Outside UK",PARTNERS!$E44="Existing partner")</f>
        <v>0</v>
      </c>
      <c r="AK40" s="2" t="b">
        <f>AND(PARTNERS!$D44="Artistic partner",PARTNERS!$E44="New partner")</f>
        <v>0</v>
      </c>
      <c r="AL40" s="2" t="b">
        <f>AND(PARTNERS!$D44="Heritage partner",PARTNERS!$E44="New partner")</f>
        <v>0</v>
      </c>
      <c r="AM40" s="2" t="b">
        <f>AND(PARTNERS!$D44="Funder",PARTNERS!$E44="New partner")</f>
        <v>0</v>
      </c>
      <c r="AN40" s="2" t="b">
        <f>AND(PARTNERS!$D44="Public Service partner",PARTNERS!$E44="New partner")</f>
        <v>0</v>
      </c>
      <c r="AO40" s="2" t="b">
        <f>AND(PARTNERS!$D44="Voluntary Sector / Charity partner",PARTNERS!$E44="New partner")</f>
        <v>0</v>
      </c>
      <c r="AP40" s="2" t="b">
        <f>AND(PARTNERS!$D44="Education partner",PARTNERS!$E44="New partner")</f>
        <v>0</v>
      </c>
      <c r="AQ40" s="2" t="b">
        <f>AND(PARTNERS!$D44="Other",PARTNERS!$E44="New partner")</f>
        <v>0</v>
      </c>
      <c r="AR40" s="2" t="b">
        <f>AND(PARTNERS!$D44="Artistic partner",PARTNERS!$E44="Existing partner")</f>
        <v>0</v>
      </c>
      <c r="AS40" s="2" t="b">
        <f>AND(PARTNERS!$D44="Heritage partner",PARTNERS!$E44="Existing partner")</f>
        <v>0</v>
      </c>
      <c r="AT40" s="2" t="b">
        <f>AND(PARTNERS!$D44="Funder",PARTNERS!$E44="Existing partner")</f>
        <v>0</v>
      </c>
      <c r="AU40" s="2" t="b">
        <f>AND(PARTNERS!$D44="Public Service partner",PARTNERS!$E44="Existing partner")</f>
        <v>0</v>
      </c>
      <c r="AV40" s="2" t="b">
        <f>AND(PARTNERS!$D44="Voluntary Sector / Charity partner",PARTNERS!$E44="Existing partner")</f>
        <v>0</v>
      </c>
      <c r="AW40" s="2" t="b">
        <f>AND(PARTNERS!$D44="Education partner",PARTNERS!$E44="Existing partner")</f>
        <v>0</v>
      </c>
      <c r="AX40" s="2" t="b">
        <f>AND(PARTNERS!$D44="Other",PARTNERS!$E44="Existing partner")</f>
        <v>0</v>
      </c>
    </row>
    <row r="41" spans="1:50" x14ac:dyDescent="0.3">
      <c r="A41" s="2" t="s">
        <v>129</v>
      </c>
      <c r="T41" s="2" t="b">
        <f>AND(LEFT('EVENT DELIVERY'!B59,2)="HU",OR(LEN('EVENT DELIVERY'!B59)=6,AND(LEN('EVENT DELIVERY'!B59)=7,MID('EVENT DELIVERY'!B59,4,1)=" ")))</f>
        <v>0</v>
      </c>
      <c r="U41" s="2" t="b">
        <f>AND(LEFT('PROJECT DELIVERY TEAM'!B49,2)="HU",OR(LEN('PROJECT DELIVERY TEAM'!B49)=6,AND(LEN('PROJECT DELIVERY TEAM'!B49)=7,MID('PROJECT DELIVERY TEAM'!B49,4,1)=" ")))</f>
        <v>0</v>
      </c>
      <c r="V41" s="2" t="b">
        <f>AND(LEFT('AUDIENCES &amp; PART... - BY TYPE'!B46,2)="HU",OR(LEN('AUDIENCES &amp; PART... - BY TYPE'!B46)=6,AND(LEN('AUDIENCES &amp; PART... - BY TYPE'!B46)=7,MID('AUDIENCES &amp; PART... - BY TYPE'!B46,4,1)=" ")))</f>
        <v>1</v>
      </c>
      <c r="W41" s="2" t="b">
        <f>AND(LEFT(PARTNERS!B45,2)="HU",OR(LEN(PARTNERS!B45)=6,AND(LEN(PARTNERS!B45)=7,MID(PARTNERS!B45,4,1)=" ")),PARTNERS!E45="New partner")</f>
        <v>0</v>
      </c>
      <c r="X41" s="2" t="b">
        <f>AND(LEFT(PARTNERS!B45,2)="HU",OR(LEN(PARTNERS!B45)=6,AND(LEN(PARTNERS!B45)=7,MID(PARTNERS!B45,4,1)=" ")),PARTNERS!E45="Existing partner")</f>
        <v>0</v>
      </c>
      <c r="Y41" s="2" t="b">
        <f>AND(NOT(AND(LEFT(PARTNERS!B45,2)="HU",OR(LEN(PARTNERS!B45)=6,AND(LEN(PARTNERS!B45)=7,MID(PARTNERS!B45,4,1)=" ")))),PARTNERS!E45="New partner")</f>
        <v>0</v>
      </c>
      <c r="Z41" s="2" t="b">
        <f>AND(NOT(AND(LEFT(PARTNERS!B45,2)="HU",OR(LEN(PARTNERS!B45)=6,AND(LEN(PARTNERS!B45)=7,MID(PARTNERS!B45,4,1)=" ")))),PARTNERS!E45="Existing partner")</f>
        <v>0</v>
      </c>
      <c r="AA41" s="2" t="b">
        <f>AND(PARTNERS!$C45="Hull",PARTNERS!$E45="New partner")</f>
        <v>0</v>
      </c>
      <c r="AB41" s="2" t="b">
        <f>AND(PARTNERS!$C45="East Riding of Yorkshire",PARTNERS!$E45="New partner")</f>
        <v>0</v>
      </c>
      <c r="AC41" s="2" t="b">
        <f>AND(PARTNERS!$C45="Elsewhere in Yorkshire &amp; Humber",PARTNERS!$E45="New partner")</f>
        <v>0</v>
      </c>
      <c r="AD41" s="2" t="b">
        <f>AND(PARTNERS!$C45="Elsewhere in the UK",PARTNERS!$E45="New partner")</f>
        <v>0</v>
      </c>
      <c r="AE41" s="2" t="b">
        <f>AND(PARTNERS!$C45="Outside UK",PARTNERS!$E45="New partner")</f>
        <v>0</v>
      </c>
      <c r="AF41" s="2" t="b">
        <f>AND(PARTNERS!$C45="Hull",PARTNERS!$E45="Existing partner")</f>
        <v>0</v>
      </c>
      <c r="AG41" s="2" t="b">
        <f>AND(PARTNERS!$C45="East Riding of Yorkshire",PARTNERS!$E45="Existing partner")</f>
        <v>0</v>
      </c>
      <c r="AH41" s="2" t="b">
        <f>AND(PARTNERS!$C45="Elsewhere in Yorkshire &amp; Humber",PARTNERS!$E45="Existing partner")</f>
        <v>0</v>
      </c>
      <c r="AI41" s="2" t="b">
        <f>AND(PARTNERS!$C45="Elsewhere in the UK",PARTNERS!$E45="Existing partner")</f>
        <v>0</v>
      </c>
      <c r="AJ41" s="2" t="b">
        <f>AND(PARTNERS!$C45="Outside UK",PARTNERS!$E45="Existing partner")</f>
        <v>0</v>
      </c>
      <c r="AK41" s="2" t="b">
        <f>AND(PARTNERS!$D45="Artistic partner",PARTNERS!$E45="New partner")</f>
        <v>0</v>
      </c>
      <c r="AL41" s="2" t="b">
        <f>AND(PARTNERS!$D45="Heritage partner",PARTNERS!$E45="New partner")</f>
        <v>0</v>
      </c>
      <c r="AM41" s="2" t="b">
        <f>AND(PARTNERS!$D45="Funder",PARTNERS!$E45="New partner")</f>
        <v>0</v>
      </c>
      <c r="AN41" s="2" t="b">
        <f>AND(PARTNERS!$D45="Public Service partner",PARTNERS!$E45="New partner")</f>
        <v>0</v>
      </c>
      <c r="AO41" s="2" t="b">
        <f>AND(PARTNERS!$D45="Voluntary Sector / Charity partner",PARTNERS!$E45="New partner")</f>
        <v>0</v>
      </c>
      <c r="AP41" s="2" t="b">
        <f>AND(PARTNERS!$D45="Education partner",PARTNERS!$E45="New partner")</f>
        <v>0</v>
      </c>
      <c r="AQ41" s="2" t="b">
        <f>AND(PARTNERS!$D45="Other",PARTNERS!$E45="New partner")</f>
        <v>0</v>
      </c>
      <c r="AR41" s="2" t="b">
        <f>AND(PARTNERS!$D45="Artistic partner",PARTNERS!$E45="Existing partner")</f>
        <v>0</v>
      </c>
      <c r="AS41" s="2" t="b">
        <f>AND(PARTNERS!$D45="Heritage partner",PARTNERS!$E45="Existing partner")</f>
        <v>0</v>
      </c>
      <c r="AT41" s="2" t="b">
        <f>AND(PARTNERS!$D45="Funder",PARTNERS!$E45="Existing partner")</f>
        <v>0</v>
      </c>
      <c r="AU41" s="2" t="b">
        <f>AND(PARTNERS!$D45="Public Service partner",PARTNERS!$E45="Existing partner")</f>
        <v>0</v>
      </c>
      <c r="AV41" s="2" t="b">
        <f>AND(PARTNERS!$D45="Voluntary Sector / Charity partner",PARTNERS!$E45="Existing partner")</f>
        <v>0</v>
      </c>
      <c r="AW41" s="2" t="b">
        <f>AND(PARTNERS!$D45="Education partner",PARTNERS!$E45="Existing partner")</f>
        <v>0</v>
      </c>
      <c r="AX41" s="2" t="b">
        <f>AND(PARTNERS!$D45="Other",PARTNERS!$E45="Existing partner")</f>
        <v>0</v>
      </c>
    </row>
    <row r="42" spans="1:50" x14ac:dyDescent="0.3">
      <c r="A42" s="2" t="s">
        <v>131</v>
      </c>
      <c r="T42" s="2" t="b">
        <f>AND(LEFT('EVENT DELIVERY'!B60,2)="HU",OR(LEN('EVENT DELIVERY'!B60)=6,AND(LEN('EVENT DELIVERY'!B60)=7,MID('EVENT DELIVERY'!B60,4,1)=" ")))</f>
        <v>0</v>
      </c>
      <c r="U42" s="2" t="b">
        <f>AND(LEFT('PROJECT DELIVERY TEAM'!B50,2)="HU",OR(LEN('PROJECT DELIVERY TEAM'!B50)=6,AND(LEN('PROJECT DELIVERY TEAM'!B50)=7,MID('PROJECT DELIVERY TEAM'!B50,4,1)=" ")))</f>
        <v>0</v>
      </c>
      <c r="V42" s="2" t="b">
        <f>AND(LEFT('AUDIENCES &amp; PART... - BY TYPE'!B47,2)="HU",OR(LEN('AUDIENCES &amp; PART... - BY TYPE'!B47)=6,AND(LEN('AUDIENCES &amp; PART... - BY TYPE'!B47)=7,MID('AUDIENCES &amp; PART... - BY TYPE'!B47,4,1)=" ")))</f>
        <v>1</v>
      </c>
      <c r="W42" s="2" t="b">
        <f>AND(LEFT(PARTNERS!B46,2)="HU",OR(LEN(PARTNERS!B46)=6,AND(LEN(PARTNERS!B46)=7,MID(PARTNERS!B46,4,1)=" ")),PARTNERS!E46="New partner")</f>
        <v>0</v>
      </c>
      <c r="X42" s="2" t="b">
        <f>AND(LEFT(PARTNERS!B46,2)="HU",OR(LEN(PARTNERS!B46)=6,AND(LEN(PARTNERS!B46)=7,MID(PARTNERS!B46,4,1)=" ")),PARTNERS!E46="Existing partner")</f>
        <v>0</v>
      </c>
      <c r="Y42" s="2" t="b">
        <f>AND(NOT(AND(LEFT(PARTNERS!B46,2)="HU",OR(LEN(PARTNERS!B46)=6,AND(LEN(PARTNERS!B46)=7,MID(PARTNERS!B46,4,1)=" ")))),PARTNERS!E46="New partner")</f>
        <v>0</v>
      </c>
      <c r="Z42" s="2" t="b">
        <f>AND(NOT(AND(LEFT(PARTNERS!B46,2)="HU",OR(LEN(PARTNERS!B46)=6,AND(LEN(PARTNERS!B46)=7,MID(PARTNERS!B46,4,1)=" ")))),PARTNERS!E46="Existing partner")</f>
        <v>0</v>
      </c>
      <c r="AA42" s="2" t="b">
        <f>AND(PARTNERS!$C46="Hull",PARTNERS!$E46="New partner")</f>
        <v>0</v>
      </c>
      <c r="AB42" s="2" t="b">
        <f>AND(PARTNERS!$C46="East Riding of Yorkshire",PARTNERS!$E46="New partner")</f>
        <v>0</v>
      </c>
      <c r="AC42" s="2" t="b">
        <f>AND(PARTNERS!$C46="Elsewhere in Yorkshire &amp; Humber",PARTNERS!$E46="New partner")</f>
        <v>0</v>
      </c>
      <c r="AD42" s="2" t="b">
        <f>AND(PARTNERS!$C46="Elsewhere in the UK",PARTNERS!$E46="New partner")</f>
        <v>0</v>
      </c>
      <c r="AE42" s="2" t="b">
        <f>AND(PARTNERS!$C46="Outside UK",PARTNERS!$E46="New partner")</f>
        <v>0</v>
      </c>
      <c r="AF42" s="2" t="b">
        <f>AND(PARTNERS!$C46="Hull",PARTNERS!$E46="Existing partner")</f>
        <v>0</v>
      </c>
      <c r="AG42" s="2" t="b">
        <f>AND(PARTNERS!$C46="East Riding of Yorkshire",PARTNERS!$E46="Existing partner")</f>
        <v>0</v>
      </c>
      <c r="AH42" s="2" t="b">
        <f>AND(PARTNERS!$C46="Elsewhere in Yorkshire &amp; Humber",PARTNERS!$E46="Existing partner")</f>
        <v>0</v>
      </c>
      <c r="AI42" s="2" t="b">
        <f>AND(PARTNERS!$C46="Elsewhere in the UK",PARTNERS!$E46="Existing partner")</f>
        <v>0</v>
      </c>
      <c r="AJ42" s="2" t="b">
        <f>AND(PARTNERS!$C46="Outside UK",PARTNERS!$E46="Existing partner")</f>
        <v>0</v>
      </c>
      <c r="AK42" s="2" t="b">
        <f>AND(PARTNERS!$D46="Artistic partner",PARTNERS!$E46="New partner")</f>
        <v>0</v>
      </c>
      <c r="AL42" s="2" t="b">
        <f>AND(PARTNERS!$D46="Heritage partner",PARTNERS!$E46="New partner")</f>
        <v>0</v>
      </c>
      <c r="AM42" s="2" t="b">
        <f>AND(PARTNERS!$D46="Funder",PARTNERS!$E46="New partner")</f>
        <v>0</v>
      </c>
      <c r="AN42" s="2" t="b">
        <f>AND(PARTNERS!$D46="Public Service partner",PARTNERS!$E46="New partner")</f>
        <v>0</v>
      </c>
      <c r="AO42" s="2" t="b">
        <f>AND(PARTNERS!$D46="Voluntary Sector / Charity partner",PARTNERS!$E46="New partner")</f>
        <v>0</v>
      </c>
      <c r="AP42" s="2" t="b">
        <f>AND(PARTNERS!$D46="Education partner",PARTNERS!$E46="New partner")</f>
        <v>0</v>
      </c>
      <c r="AQ42" s="2" t="b">
        <f>AND(PARTNERS!$D46="Other",PARTNERS!$E46="New partner")</f>
        <v>0</v>
      </c>
      <c r="AR42" s="2" t="b">
        <f>AND(PARTNERS!$D46="Artistic partner",PARTNERS!$E46="Existing partner")</f>
        <v>0</v>
      </c>
      <c r="AS42" s="2" t="b">
        <f>AND(PARTNERS!$D46="Heritage partner",PARTNERS!$E46="Existing partner")</f>
        <v>0</v>
      </c>
      <c r="AT42" s="2" t="b">
        <f>AND(PARTNERS!$D46="Funder",PARTNERS!$E46="Existing partner")</f>
        <v>0</v>
      </c>
      <c r="AU42" s="2" t="b">
        <f>AND(PARTNERS!$D46="Public Service partner",PARTNERS!$E46="Existing partner")</f>
        <v>0</v>
      </c>
      <c r="AV42" s="2" t="b">
        <f>AND(PARTNERS!$D46="Voluntary Sector / Charity partner",PARTNERS!$E46="Existing partner")</f>
        <v>0</v>
      </c>
      <c r="AW42" s="2" t="b">
        <f>AND(PARTNERS!$D46="Education partner",PARTNERS!$E46="Existing partner")</f>
        <v>0</v>
      </c>
      <c r="AX42" s="2" t="b">
        <f>AND(PARTNERS!$D46="Other",PARTNERS!$E46="Existing partner")</f>
        <v>0</v>
      </c>
    </row>
    <row r="43" spans="1:50" x14ac:dyDescent="0.3">
      <c r="A43" s="2" t="s">
        <v>133</v>
      </c>
      <c r="T43" s="2" t="b">
        <f>AND(LEFT('EVENT DELIVERY'!B61,2)="HU",OR(LEN('EVENT DELIVERY'!B61)=6,AND(LEN('EVENT DELIVERY'!B61)=7,MID('EVENT DELIVERY'!B61,4,1)=" ")))</f>
        <v>0</v>
      </c>
      <c r="U43" s="2" t="b">
        <f>AND(LEFT('PROJECT DELIVERY TEAM'!B51,2)="HU",OR(LEN('PROJECT DELIVERY TEAM'!B51)=6,AND(LEN('PROJECT DELIVERY TEAM'!B51)=7,MID('PROJECT DELIVERY TEAM'!B51,4,1)=" ")))</f>
        <v>0</v>
      </c>
      <c r="V43" s="2" t="b">
        <f>AND(LEFT('AUDIENCES &amp; PART... - BY TYPE'!B48,2)="HU",OR(LEN('AUDIENCES &amp; PART... - BY TYPE'!B48)=6,AND(LEN('AUDIENCES &amp; PART... - BY TYPE'!B48)=7,MID('AUDIENCES &amp; PART... - BY TYPE'!B48,4,1)=" ")))</f>
        <v>1</v>
      </c>
      <c r="W43" s="2" t="b">
        <f>AND(LEFT(PARTNERS!B47,2)="HU",OR(LEN(PARTNERS!B47)=6,AND(LEN(PARTNERS!B47)=7,MID(PARTNERS!B47,4,1)=" ")),PARTNERS!E47="New partner")</f>
        <v>0</v>
      </c>
      <c r="X43" s="2" t="b">
        <f>AND(LEFT(PARTNERS!B47,2)="HU",OR(LEN(PARTNERS!B47)=6,AND(LEN(PARTNERS!B47)=7,MID(PARTNERS!B47,4,1)=" ")),PARTNERS!E47="Existing partner")</f>
        <v>0</v>
      </c>
      <c r="Y43" s="2" t="b">
        <f>AND(NOT(AND(LEFT(PARTNERS!B47,2)="HU",OR(LEN(PARTNERS!B47)=6,AND(LEN(PARTNERS!B47)=7,MID(PARTNERS!B47,4,1)=" ")))),PARTNERS!E47="New partner")</f>
        <v>0</v>
      </c>
      <c r="Z43" s="2" t="b">
        <f>AND(NOT(AND(LEFT(PARTNERS!B47,2)="HU",OR(LEN(PARTNERS!B47)=6,AND(LEN(PARTNERS!B47)=7,MID(PARTNERS!B47,4,1)=" ")))),PARTNERS!E47="Existing partner")</f>
        <v>0</v>
      </c>
      <c r="AA43" s="2" t="b">
        <f>AND(PARTNERS!$C47="Hull",PARTNERS!$E47="New partner")</f>
        <v>0</v>
      </c>
      <c r="AB43" s="2" t="b">
        <f>AND(PARTNERS!$C47="East Riding of Yorkshire",PARTNERS!$E47="New partner")</f>
        <v>0</v>
      </c>
      <c r="AC43" s="2" t="b">
        <f>AND(PARTNERS!$C47="Elsewhere in Yorkshire &amp; Humber",PARTNERS!$E47="New partner")</f>
        <v>0</v>
      </c>
      <c r="AD43" s="2" t="b">
        <f>AND(PARTNERS!$C47="Elsewhere in the UK",PARTNERS!$E47="New partner")</f>
        <v>0</v>
      </c>
      <c r="AE43" s="2" t="b">
        <f>AND(PARTNERS!$C47="Outside UK",PARTNERS!$E47="New partner")</f>
        <v>0</v>
      </c>
      <c r="AF43" s="2" t="b">
        <f>AND(PARTNERS!$C47="Hull",PARTNERS!$E47="Existing partner")</f>
        <v>0</v>
      </c>
      <c r="AG43" s="2" t="b">
        <f>AND(PARTNERS!$C47="East Riding of Yorkshire",PARTNERS!$E47="Existing partner")</f>
        <v>0</v>
      </c>
      <c r="AH43" s="2" t="b">
        <f>AND(PARTNERS!$C47="Elsewhere in Yorkshire &amp; Humber",PARTNERS!$E47="Existing partner")</f>
        <v>0</v>
      </c>
      <c r="AI43" s="2" t="b">
        <f>AND(PARTNERS!$C47="Elsewhere in the UK",PARTNERS!$E47="Existing partner")</f>
        <v>0</v>
      </c>
      <c r="AJ43" s="2" t="b">
        <f>AND(PARTNERS!$C47="Outside UK",PARTNERS!$E47="Existing partner")</f>
        <v>0</v>
      </c>
      <c r="AK43" s="2" t="b">
        <f>AND(PARTNERS!$D47="Artistic partner",PARTNERS!$E47="New partner")</f>
        <v>0</v>
      </c>
      <c r="AL43" s="2" t="b">
        <f>AND(PARTNERS!$D47="Heritage partner",PARTNERS!$E47="New partner")</f>
        <v>0</v>
      </c>
      <c r="AM43" s="2" t="b">
        <f>AND(PARTNERS!$D47="Funder",PARTNERS!$E47="New partner")</f>
        <v>0</v>
      </c>
      <c r="AN43" s="2" t="b">
        <f>AND(PARTNERS!$D47="Public Service partner",PARTNERS!$E47="New partner")</f>
        <v>0</v>
      </c>
      <c r="AO43" s="2" t="b">
        <f>AND(PARTNERS!$D47="Voluntary Sector / Charity partner",PARTNERS!$E47="New partner")</f>
        <v>0</v>
      </c>
      <c r="AP43" s="2" t="b">
        <f>AND(PARTNERS!$D47="Education partner",PARTNERS!$E47="New partner")</f>
        <v>0</v>
      </c>
      <c r="AQ43" s="2" t="b">
        <f>AND(PARTNERS!$D47="Other",PARTNERS!$E47="New partner")</f>
        <v>0</v>
      </c>
      <c r="AR43" s="2" t="b">
        <f>AND(PARTNERS!$D47="Artistic partner",PARTNERS!$E47="Existing partner")</f>
        <v>0</v>
      </c>
      <c r="AS43" s="2" t="b">
        <f>AND(PARTNERS!$D47="Heritage partner",PARTNERS!$E47="Existing partner")</f>
        <v>0</v>
      </c>
      <c r="AT43" s="2" t="b">
        <f>AND(PARTNERS!$D47="Funder",PARTNERS!$E47="Existing partner")</f>
        <v>0</v>
      </c>
      <c r="AU43" s="2" t="b">
        <f>AND(PARTNERS!$D47="Public Service partner",PARTNERS!$E47="Existing partner")</f>
        <v>0</v>
      </c>
      <c r="AV43" s="2" t="b">
        <f>AND(PARTNERS!$D47="Voluntary Sector / Charity partner",PARTNERS!$E47="Existing partner")</f>
        <v>0</v>
      </c>
      <c r="AW43" s="2" t="b">
        <f>AND(PARTNERS!$D47="Education partner",PARTNERS!$E47="Existing partner")</f>
        <v>0</v>
      </c>
      <c r="AX43" s="2" t="b">
        <f>AND(PARTNERS!$D47="Other",PARTNERS!$E47="Existing partner")</f>
        <v>0</v>
      </c>
    </row>
    <row r="44" spans="1:50" x14ac:dyDescent="0.3">
      <c r="T44" s="2" t="b">
        <f>AND(LEFT('EVENT DELIVERY'!B62,2)="HU",OR(LEN('EVENT DELIVERY'!B62)=6,AND(LEN('EVENT DELIVERY'!B62)=7,MID('EVENT DELIVERY'!B62,4,1)=" ")))</f>
        <v>0</v>
      </c>
      <c r="U44" s="2" t="b">
        <f>AND(LEFT('PROJECT DELIVERY TEAM'!B52,2)="HU",OR(LEN('PROJECT DELIVERY TEAM'!B52)=6,AND(LEN('PROJECT DELIVERY TEAM'!B52)=7,MID('PROJECT DELIVERY TEAM'!B52,4,1)=" ")))</f>
        <v>0</v>
      </c>
      <c r="V44" s="2" t="b">
        <f>AND(LEFT('AUDIENCES &amp; PART... - BY TYPE'!B49,2)="HU",OR(LEN('AUDIENCES &amp; PART... - BY TYPE'!B49)=6,AND(LEN('AUDIENCES &amp; PART... - BY TYPE'!B49)=7,MID('AUDIENCES &amp; PART... - BY TYPE'!B49,4,1)=" ")))</f>
        <v>0</v>
      </c>
      <c r="W44" s="2" t="b">
        <f>AND(LEFT(PARTNERS!B48,2)="HU",OR(LEN(PARTNERS!B48)=6,AND(LEN(PARTNERS!B48)=7,MID(PARTNERS!B48,4,1)=" ")),PARTNERS!E48="New partner")</f>
        <v>0</v>
      </c>
      <c r="X44" s="2" t="b">
        <f>AND(LEFT(PARTNERS!B48,2)="HU",OR(LEN(PARTNERS!B48)=6,AND(LEN(PARTNERS!B48)=7,MID(PARTNERS!B48,4,1)=" ")),PARTNERS!E48="Existing partner")</f>
        <v>0</v>
      </c>
      <c r="Y44" s="2" t="b">
        <f>AND(NOT(AND(LEFT(PARTNERS!B48,2)="HU",OR(LEN(PARTNERS!B48)=6,AND(LEN(PARTNERS!B48)=7,MID(PARTNERS!B48,4,1)=" ")))),PARTNERS!E48="New partner")</f>
        <v>0</v>
      </c>
      <c r="Z44" s="2" t="b">
        <f>AND(NOT(AND(LEFT(PARTNERS!B48,2)="HU",OR(LEN(PARTNERS!B48)=6,AND(LEN(PARTNERS!B48)=7,MID(PARTNERS!B48,4,1)=" ")))),PARTNERS!E48="Existing partner")</f>
        <v>0</v>
      </c>
      <c r="AA44" s="2" t="b">
        <f>AND(PARTNERS!$C48="Hull",PARTNERS!$E48="New partner")</f>
        <v>0</v>
      </c>
      <c r="AB44" s="2" t="b">
        <f>AND(PARTNERS!$C48="East Riding of Yorkshire",PARTNERS!$E48="New partner")</f>
        <v>0</v>
      </c>
      <c r="AC44" s="2" t="b">
        <f>AND(PARTNERS!$C48="Elsewhere in Yorkshire &amp; Humber",PARTNERS!$E48="New partner")</f>
        <v>0</v>
      </c>
      <c r="AD44" s="2" t="b">
        <f>AND(PARTNERS!$C48="Elsewhere in the UK",PARTNERS!$E48="New partner")</f>
        <v>0</v>
      </c>
      <c r="AE44" s="2" t="b">
        <f>AND(PARTNERS!$C48="Outside UK",PARTNERS!$E48="New partner")</f>
        <v>0</v>
      </c>
      <c r="AF44" s="2" t="b">
        <f>AND(PARTNERS!$C48="Hull",PARTNERS!$E48="Existing partner")</f>
        <v>0</v>
      </c>
      <c r="AG44" s="2" t="b">
        <f>AND(PARTNERS!$C48="East Riding of Yorkshire",PARTNERS!$E48="Existing partner")</f>
        <v>0</v>
      </c>
      <c r="AH44" s="2" t="b">
        <f>AND(PARTNERS!$C48="Elsewhere in Yorkshire &amp; Humber",PARTNERS!$E48="Existing partner")</f>
        <v>0</v>
      </c>
      <c r="AI44" s="2" t="b">
        <f>AND(PARTNERS!$C48="Elsewhere in the UK",PARTNERS!$E48="Existing partner")</f>
        <v>0</v>
      </c>
      <c r="AJ44" s="2" t="b">
        <f>AND(PARTNERS!$C48="Outside UK",PARTNERS!$E48="Existing partner")</f>
        <v>0</v>
      </c>
      <c r="AK44" s="2" t="b">
        <f>AND(PARTNERS!$D48="Artistic partner",PARTNERS!$E48="New partner")</f>
        <v>0</v>
      </c>
      <c r="AL44" s="2" t="b">
        <f>AND(PARTNERS!$D48="Heritage partner",PARTNERS!$E48="New partner")</f>
        <v>0</v>
      </c>
      <c r="AM44" s="2" t="b">
        <f>AND(PARTNERS!$D48="Funder",PARTNERS!$E48="New partner")</f>
        <v>0</v>
      </c>
      <c r="AN44" s="2" t="b">
        <f>AND(PARTNERS!$D48="Public Service partner",PARTNERS!$E48="New partner")</f>
        <v>0</v>
      </c>
      <c r="AO44" s="2" t="b">
        <f>AND(PARTNERS!$D48="Voluntary Sector / Charity partner",PARTNERS!$E48="New partner")</f>
        <v>0</v>
      </c>
      <c r="AP44" s="2" t="b">
        <f>AND(PARTNERS!$D48="Education partner",PARTNERS!$E48="New partner")</f>
        <v>0</v>
      </c>
      <c r="AQ44" s="2" t="b">
        <f>AND(PARTNERS!$D48="Other",PARTNERS!$E48="New partner")</f>
        <v>0</v>
      </c>
      <c r="AR44" s="2" t="b">
        <f>AND(PARTNERS!$D48="Artistic partner",PARTNERS!$E48="Existing partner")</f>
        <v>0</v>
      </c>
      <c r="AS44" s="2" t="b">
        <f>AND(PARTNERS!$D48="Heritage partner",PARTNERS!$E48="Existing partner")</f>
        <v>0</v>
      </c>
      <c r="AT44" s="2" t="b">
        <f>AND(PARTNERS!$D48="Funder",PARTNERS!$E48="Existing partner")</f>
        <v>0</v>
      </c>
      <c r="AU44" s="2" t="b">
        <f>AND(PARTNERS!$D48="Public Service partner",PARTNERS!$E48="Existing partner")</f>
        <v>0</v>
      </c>
      <c r="AV44" s="2" t="b">
        <f>AND(PARTNERS!$D48="Voluntary Sector / Charity partner",PARTNERS!$E48="Existing partner")</f>
        <v>0</v>
      </c>
      <c r="AW44" s="2" t="b">
        <f>AND(PARTNERS!$D48="Education partner",PARTNERS!$E48="Existing partner")</f>
        <v>0</v>
      </c>
      <c r="AX44" s="2" t="b">
        <f>AND(PARTNERS!$D48="Other",PARTNERS!$E48="Existing partner")</f>
        <v>0</v>
      </c>
    </row>
    <row r="45" spans="1:50" x14ac:dyDescent="0.3">
      <c r="T45" s="2" t="b">
        <f>AND(LEFT('EVENT DELIVERY'!B63,2)="HU",OR(LEN('EVENT DELIVERY'!B63)=6,AND(LEN('EVENT DELIVERY'!B63)=7,MID('EVENT DELIVERY'!B63,4,1)=" ")))</f>
        <v>0</v>
      </c>
      <c r="U45" s="2" t="b">
        <f>AND(LEFT('PROJECT DELIVERY TEAM'!B53,2)="HU",OR(LEN('PROJECT DELIVERY TEAM'!B53)=6,AND(LEN('PROJECT DELIVERY TEAM'!B53)=7,MID('PROJECT DELIVERY TEAM'!B53,4,1)=" ")))</f>
        <v>0</v>
      </c>
      <c r="V45" s="2" t="b">
        <f>AND(LEFT('AUDIENCES &amp; PART... - BY TYPE'!B50,2)="HU",OR(LEN('AUDIENCES &amp; PART... - BY TYPE'!B50)=6,AND(LEN('AUDIENCES &amp; PART... - BY TYPE'!B50)=7,MID('AUDIENCES &amp; PART... - BY TYPE'!B50,4,1)=" ")))</f>
        <v>1</v>
      </c>
      <c r="W45" s="2" t="b">
        <f>AND(LEFT(PARTNERS!B49,2)="HU",OR(LEN(PARTNERS!B49)=6,AND(LEN(PARTNERS!B49)=7,MID(PARTNERS!B49,4,1)=" ")),PARTNERS!E49="New partner")</f>
        <v>0</v>
      </c>
      <c r="X45" s="2" t="b">
        <f>AND(LEFT(PARTNERS!B49,2)="HU",OR(LEN(PARTNERS!B49)=6,AND(LEN(PARTNERS!B49)=7,MID(PARTNERS!B49,4,1)=" ")),PARTNERS!E49="Existing partner")</f>
        <v>0</v>
      </c>
      <c r="Y45" s="2" t="b">
        <f>AND(NOT(AND(LEFT(PARTNERS!B49,2)="HU",OR(LEN(PARTNERS!B49)=6,AND(LEN(PARTNERS!B49)=7,MID(PARTNERS!B49,4,1)=" ")))),PARTNERS!E49="New partner")</f>
        <v>0</v>
      </c>
      <c r="Z45" s="2" t="b">
        <f>AND(NOT(AND(LEFT(PARTNERS!B49,2)="HU",OR(LEN(PARTNERS!B49)=6,AND(LEN(PARTNERS!B49)=7,MID(PARTNERS!B49,4,1)=" ")))),PARTNERS!E49="Existing partner")</f>
        <v>0</v>
      </c>
      <c r="AA45" s="2" t="b">
        <f>AND(PARTNERS!$C49="Hull",PARTNERS!$E49="New partner")</f>
        <v>0</v>
      </c>
      <c r="AB45" s="2" t="b">
        <f>AND(PARTNERS!$C49="East Riding of Yorkshire",PARTNERS!$E49="New partner")</f>
        <v>0</v>
      </c>
      <c r="AC45" s="2" t="b">
        <f>AND(PARTNERS!$C49="Elsewhere in Yorkshire &amp; Humber",PARTNERS!$E49="New partner")</f>
        <v>0</v>
      </c>
      <c r="AD45" s="2" t="b">
        <f>AND(PARTNERS!$C49="Elsewhere in the UK",PARTNERS!$E49="New partner")</f>
        <v>0</v>
      </c>
      <c r="AE45" s="2" t="b">
        <f>AND(PARTNERS!$C49="Outside UK",PARTNERS!$E49="New partner")</f>
        <v>0</v>
      </c>
      <c r="AF45" s="2" t="b">
        <f>AND(PARTNERS!$C49="Hull",PARTNERS!$E49="Existing partner")</f>
        <v>0</v>
      </c>
      <c r="AG45" s="2" t="b">
        <f>AND(PARTNERS!$C49="East Riding of Yorkshire",PARTNERS!$E49="Existing partner")</f>
        <v>0</v>
      </c>
      <c r="AH45" s="2" t="b">
        <f>AND(PARTNERS!$C49="Elsewhere in Yorkshire &amp; Humber",PARTNERS!$E49="Existing partner")</f>
        <v>0</v>
      </c>
      <c r="AI45" s="2" t="b">
        <f>AND(PARTNERS!$C49="Elsewhere in the UK",PARTNERS!$E49="Existing partner")</f>
        <v>0</v>
      </c>
      <c r="AJ45" s="2" t="b">
        <f>AND(PARTNERS!$C49="Outside UK",PARTNERS!$E49="Existing partner")</f>
        <v>0</v>
      </c>
      <c r="AK45" s="2" t="b">
        <f>AND(PARTNERS!$D49="Artistic partner",PARTNERS!$E49="New partner")</f>
        <v>0</v>
      </c>
      <c r="AL45" s="2" t="b">
        <f>AND(PARTNERS!$D49="Heritage partner",PARTNERS!$E49="New partner")</f>
        <v>0</v>
      </c>
      <c r="AM45" s="2" t="b">
        <f>AND(PARTNERS!$D49="Funder",PARTNERS!$E49="New partner")</f>
        <v>0</v>
      </c>
      <c r="AN45" s="2" t="b">
        <f>AND(PARTNERS!$D49="Public Service partner",PARTNERS!$E49="New partner")</f>
        <v>0</v>
      </c>
      <c r="AO45" s="2" t="b">
        <f>AND(PARTNERS!$D49="Voluntary Sector / Charity partner",PARTNERS!$E49="New partner")</f>
        <v>0</v>
      </c>
      <c r="AP45" s="2" t="b">
        <f>AND(PARTNERS!$D49="Education partner",PARTNERS!$E49="New partner")</f>
        <v>0</v>
      </c>
      <c r="AQ45" s="2" t="b">
        <f>AND(PARTNERS!$D49="Other",PARTNERS!$E49="New partner")</f>
        <v>0</v>
      </c>
      <c r="AR45" s="2" t="b">
        <f>AND(PARTNERS!$D49="Artistic partner",PARTNERS!$E49="Existing partner")</f>
        <v>0</v>
      </c>
      <c r="AS45" s="2" t="b">
        <f>AND(PARTNERS!$D49="Heritage partner",PARTNERS!$E49="Existing partner")</f>
        <v>0</v>
      </c>
      <c r="AT45" s="2" t="b">
        <f>AND(PARTNERS!$D49="Funder",PARTNERS!$E49="Existing partner")</f>
        <v>0</v>
      </c>
      <c r="AU45" s="2" t="b">
        <f>AND(PARTNERS!$D49="Public Service partner",PARTNERS!$E49="Existing partner")</f>
        <v>0</v>
      </c>
      <c r="AV45" s="2" t="b">
        <f>AND(PARTNERS!$D49="Voluntary Sector / Charity partner",PARTNERS!$E49="Existing partner")</f>
        <v>0</v>
      </c>
      <c r="AW45" s="2" t="b">
        <f>AND(PARTNERS!$D49="Education partner",PARTNERS!$E49="Existing partner")</f>
        <v>0</v>
      </c>
      <c r="AX45" s="2" t="b">
        <f>AND(PARTNERS!$D49="Other",PARTNERS!$E49="Existing partner")</f>
        <v>0</v>
      </c>
    </row>
    <row r="46" spans="1:50" x14ac:dyDescent="0.3">
      <c r="T46" s="2" t="b">
        <f>AND(LEFT('EVENT DELIVERY'!B64,2)="HU",OR(LEN('EVENT DELIVERY'!B64)=6,AND(LEN('EVENT DELIVERY'!B64)=7,MID('EVENT DELIVERY'!B64,4,1)=" ")))</f>
        <v>0</v>
      </c>
      <c r="U46" s="2" t="b">
        <f>AND(LEFT('PROJECT DELIVERY TEAM'!B54,2)="HU",OR(LEN('PROJECT DELIVERY TEAM'!B54)=6,AND(LEN('PROJECT DELIVERY TEAM'!B54)=7,MID('PROJECT DELIVERY TEAM'!B54,4,1)=" ")))</f>
        <v>0</v>
      </c>
      <c r="V46" s="2" t="b">
        <f>AND(LEFT('AUDIENCES &amp; PART... - BY TYPE'!B51,2)="HU",OR(LEN('AUDIENCES &amp; PART... - BY TYPE'!B51)=6,AND(LEN('AUDIENCES &amp; PART... - BY TYPE'!B51)=7,MID('AUDIENCES &amp; PART... - BY TYPE'!B51,4,1)=" ")))</f>
        <v>1</v>
      </c>
      <c r="W46" s="2" t="b">
        <f>AND(LEFT(PARTNERS!B50,2)="HU",OR(LEN(PARTNERS!B50)=6,AND(LEN(PARTNERS!B50)=7,MID(PARTNERS!B50,4,1)=" ")),PARTNERS!E50="New partner")</f>
        <v>0</v>
      </c>
      <c r="X46" s="2" t="b">
        <f>AND(LEFT(PARTNERS!B50,2)="HU",OR(LEN(PARTNERS!B50)=6,AND(LEN(PARTNERS!B50)=7,MID(PARTNERS!B50,4,1)=" ")),PARTNERS!E50="Existing partner")</f>
        <v>0</v>
      </c>
      <c r="Y46" s="2" t="b">
        <f>AND(NOT(AND(LEFT(PARTNERS!B50,2)="HU",OR(LEN(PARTNERS!B50)=6,AND(LEN(PARTNERS!B50)=7,MID(PARTNERS!B50,4,1)=" ")))),PARTNERS!E50="New partner")</f>
        <v>0</v>
      </c>
      <c r="Z46" s="2" t="b">
        <f>AND(NOT(AND(LEFT(PARTNERS!B50,2)="HU",OR(LEN(PARTNERS!B50)=6,AND(LEN(PARTNERS!B50)=7,MID(PARTNERS!B50,4,1)=" ")))),PARTNERS!E50="Existing partner")</f>
        <v>0</v>
      </c>
      <c r="AA46" s="2" t="b">
        <f>AND(PARTNERS!$C50="Hull",PARTNERS!$E50="New partner")</f>
        <v>0</v>
      </c>
      <c r="AB46" s="2" t="b">
        <f>AND(PARTNERS!$C50="East Riding of Yorkshire",PARTNERS!$E50="New partner")</f>
        <v>0</v>
      </c>
      <c r="AC46" s="2" t="b">
        <f>AND(PARTNERS!$C50="Elsewhere in Yorkshire &amp; Humber",PARTNERS!$E50="New partner")</f>
        <v>0</v>
      </c>
      <c r="AD46" s="2" t="b">
        <f>AND(PARTNERS!$C50="Elsewhere in the UK",PARTNERS!$E50="New partner")</f>
        <v>0</v>
      </c>
      <c r="AE46" s="2" t="b">
        <f>AND(PARTNERS!$C50="Outside UK",PARTNERS!$E50="New partner")</f>
        <v>0</v>
      </c>
      <c r="AF46" s="2" t="b">
        <f>AND(PARTNERS!$C50="Hull",PARTNERS!$E50="Existing partner")</f>
        <v>0</v>
      </c>
      <c r="AG46" s="2" t="b">
        <f>AND(PARTNERS!$C50="East Riding of Yorkshire",PARTNERS!$E50="Existing partner")</f>
        <v>0</v>
      </c>
      <c r="AH46" s="2" t="b">
        <f>AND(PARTNERS!$C50="Elsewhere in Yorkshire &amp; Humber",PARTNERS!$E50="Existing partner")</f>
        <v>0</v>
      </c>
      <c r="AI46" s="2" t="b">
        <f>AND(PARTNERS!$C50="Elsewhere in the UK",PARTNERS!$E50="Existing partner")</f>
        <v>0</v>
      </c>
      <c r="AJ46" s="2" t="b">
        <f>AND(PARTNERS!$C50="Outside UK",PARTNERS!$E50="Existing partner")</f>
        <v>0</v>
      </c>
      <c r="AK46" s="2" t="b">
        <f>AND(PARTNERS!$D50="Artistic partner",PARTNERS!$E50="New partner")</f>
        <v>0</v>
      </c>
      <c r="AL46" s="2" t="b">
        <f>AND(PARTNERS!$D50="Heritage partner",PARTNERS!$E50="New partner")</f>
        <v>0</v>
      </c>
      <c r="AM46" s="2" t="b">
        <f>AND(PARTNERS!$D50="Funder",PARTNERS!$E50="New partner")</f>
        <v>0</v>
      </c>
      <c r="AN46" s="2" t="b">
        <f>AND(PARTNERS!$D50="Public Service partner",PARTNERS!$E50="New partner")</f>
        <v>0</v>
      </c>
      <c r="AO46" s="2" t="b">
        <f>AND(PARTNERS!$D50="Voluntary Sector / Charity partner",PARTNERS!$E50="New partner")</f>
        <v>0</v>
      </c>
      <c r="AP46" s="2" t="b">
        <f>AND(PARTNERS!$D50="Education partner",PARTNERS!$E50="New partner")</f>
        <v>0</v>
      </c>
      <c r="AQ46" s="2" t="b">
        <f>AND(PARTNERS!$D50="Other",PARTNERS!$E50="New partner")</f>
        <v>0</v>
      </c>
      <c r="AR46" s="2" t="b">
        <f>AND(PARTNERS!$D50="Artistic partner",PARTNERS!$E50="Existing partner")</f>
        <v>0</v>
      </c>
      <c r="AS46" s="2" t="b">
        <f>AND(PARTNERS!$D50="Heritage partner",PARTNERS!$E50="Existing partner")</f>
        <v>0</v>
      </c>
      <c r="AT46" s="2" t="b">
        <f>AND(PARTNERS!$D50="Funder",PARTNERS!$E50="Existing partner")</f>
        <v>0</v>
      </c>
      <c r="AU46" s="2" t="b">
        <f>AND(PARTNERS!$D50="Public Service partner",PARTNERS!$E50="Existing partner")</f>
        <v>0</v>
      </c>
      <c r="AV46" s="2" t="b">
        <f>AND(PARTNERS!$D50="Voluntary Sector / Charity partner",PARTNERS!$E50="Existing partner")</f>
        <v>0</v>
      </c>
      <c r="AW46" s="2" t="b">
        <f>AND(PARTNERS!$D50="Education partner",PARTNERS!$E50="Existing partner")</f>
        <v>0</v>
      </c>
      <c r="AX46" s="2" t="b">
        <f>AND(PARTNERS!$D50="Other",PARTNERS!$E50="Existing partner")</f>
        <v>0</v>
      </c>
    </row>
    <row r="47" spans="1:50" x14ac:dyDescent="0.3">
      <c r="T47" s="2" t="b">
        <f>AND(LEFT('EVENT DELIVERY'!B65,2)="HU",OR(LEN('EVENT DELIVERY'!B65)=6,AND(LEN('EVENT DELIVERY'!B65)=7,MID('EVENT DELIVERY'!B65,4,1)=" ")))</f>
        <v>0</v>
      </c>
      <c r="U47" s="2" t="b">
        <f>AND(LEFT('PROJECT DELIVERY TEAM'!B55,2)="HU",OR(LEN('PROJECT DELIVERY TEAM'!B55)=6,AND(LEN('PROJECT DELIVERY TEAM'!B55)=7,MID('PROJECT DELIVERY TEAM'!B55,4,1)=" ")))</f>
        <v>0</v>
      </c>
      <c r="V47" s="2" t="b">
        <f>AND(LEFT('AUDIENCES &amp; PART... - BY TYPE'!B52,2)="HU",OR(LEN('AUDIENCES &amp; PART... - BY TYPE'!B52)=6,AND(LEN('AUDIENCES &amp; PART... - BY TYPE'!B52)=7,MID('AUDIENCES &amp; PART... - BY TYPE'!B52,4,1)=" ")))</f>
        <v>0</v>
      </c>
      <c r="W47" s="2" t="b">
        <f>AND(LEFT(PARTNERS!B51,2)="HU",OR(LEN(PARTNERS!B51)=6,AND(LEN(PARTNERS!B51)=7,MID(PARTNERS!B51,4,1)=" ")),PARTNERS!E51="New partner")</f>
        <v>0</v>
      </c>
      <c r="X47" s="2" t="b">
        <f>AND(LEFT(PARTNERS!B51,2)="HU",OR(LEN(PARTNERS!B51)=6,AND(LEN(PARTNERS!B51)=7,MID(PARTNERS!B51,4,1)=" ")),PARTNERS!E51="Existing partner")</f>
        <v>0</v>
      </c>
      <c r="Y47" s="2" t="b">
        <f>AND(NOT(AND(LEFT(PARTNERS!B51,2)="HU",OR(LEN(PARTNERS!B51)=6,AND(LEN(PARTNERS!B51)=7,MID(PARTNERS!B51,4,1)=" ")))),PARTNERS!E51="New partner")</f>
        <v>0</v>
      </c>
      <c r="Z47" s="2" t="b">
        <f>AND(NOT(AND(LEFT(PARTNERS!B51,2)="HU",OR(LEN(PARTNERS!B51)=6,AND(LEN(PARTNERS!B51)=7,MID(PARTNERS!B51,4,1)=" ")))),PARTNERS!E51="Existing partner")</f>
        <v>0</v>
      </c>
      <c r="AA47" s="2" t="b">
        <f>AND(PARTNERS!$C51="Hull",PARTNERS!$E51="New partner")</f>
        <v>0</v>
      </c>
      <c r="AB47" s="2" t="b">
        <f>AND(PARTNERS!$C51="East Riding of Yorkshire",PARTNERS!$E51="New partner")</f>
        <v>0</v>
      </c>
      <c r="AC47" s="2" t="b">
        <f>AND(PARTNERS!$C51="Elsewhere in Yorkshire &amp; Humber",PARTNERS!$E51="New partner")</f>
        <v>0</v>
      </c>
      <c r="AD47" s="2" t="b">
        <f>AND(PARTNERS!$C51="Elsewhere in the UK",PARTNERS!$E51="New partner")</f>
        <v>0</v>
      </c>
      <c r="AE47" s="2" t="b">
        <f>AND(PARTNERS!$C51="Outside UK",PARTNERS!$E51="New partner")</f>
        <v>0</v>
      </c>
      <c r="AF47" s="2" t="b">
        <f>AND(PARTNERS!$C51="Hull",PARTNERS!$E51="Existing partner")</f>
        <v>0</v>
      </c>
      <c r="AG47" s="2" t="b">
        <f>AND(PARTNERS!$C51="East Riding of Yorkshire",PARTNERS!$E51="Existing partner")</f>
        <v>0</v>
      </c>
      <c r="AH47" s="2" t="b">
        <f>AND(PARTNERS!$C51="Elsewhere in Yorkshire &amp; Humber",PARTNERS!$E51="Existing partner")</f>
        <v>0</v>
      </c>
      <c r="AI47" s="2" t="b">
        <f>AND(PARTNERS!$C51="Elsewhere in the UK",PARTNERS!$E51="Existing partner")</f>
        <v>0</v>
      </c>
      <c r="AJ47" s="2" t="b">
        <f>AND(PARTNERS!$C51="Outside UK",PARTNERS!$E51="Existing partner")</f>
        <v>0</v>
      </c>
      <c r="AK47" s="2" t="b">
        <f>AND(PARTNERS!$D51="Artistic partner",PARTNERS!$E51="New partner")</f>
        <v>0</v>
      </c>
      <c r="AL47" s="2" t="b">
        <f>AND(PARTNERS!$D51="Heritage partner",PARTNERS!$E51="New partner")</f>
        <v>0</v>
      </c>
      <c r="AM47" s="2" t="b">
        <f>AND(PARTNERS!$D51="Funder",PARTNERS!$E51="New partner")</f>
        <v>0</v>
      </c>
      <c r="AN47" s="2" t="b">
        <f>AND(PARTNERS!$D51="Public Service partner",PARTNERS!$E51="New partner")</f>
        <v>0</v>
      </c>
      <c r="AO47" s="2" t="b">
        <f>AND(PARTNERS!$D51="Voluntary Sector / Charity partner",PARTNERS!$E51="New partner")</f>
        <v>0</v>
      </c>
      <c r="AP47" s="2" t="b">
        <f>AND(PARTNERS!$D51="Education partner",PARTNERS!$E51="New partner")</f>
        <v>0</v>
      </c>
      <c r="AQ47" s="2" t="b">
        <f>AND(PARTNERS!$D51="Other",PARTNERS!$E51="New partner")</f>
        <v>0</v>
      </c>
      <c r="AR47" s="2" t="b">
        <f>AND(PARTNERS!$D51="Artistic partner",PARTNERS!$E51="Existing partner")</f>
        <v>0</v>
      </c>
      <c r="AS47" s="2" t="b">
        <f>AND(PARTNERS!$D51="Heritage partner",PARTNERS!$E51="Existing partner")</f>
        <v>0</v>
      </c>
      <c r="AT47" s="2" t="b">
        <f>AND(PARTNERS!$D51="Funder",PARTNERS!$E51="Existing partner")</f>
        <v>0</v>
      </c>
      <c r="AU47" s="2" t="b">
        <f>AND(PARTNERS!$D51="Public Service partner",PARTNERS!$E51="Existing partner")</f>
        <v>0</v>
      </c>
      <c r="AV47" s="2" t="b">
        <f>AND(PARTNERS!$D51="Voluntary Sector / Charity partner",PARTNERS!$E51="Existing partner")</f>
        <v>0</v>
      </c>
      <c r="AW47" s="2" t="b">
        <f>AND(PARTNERS!$D51="Education partner",PARTNERS!$E51="Existing partner")</f>
        <v>0</v>
      </c>
      <c r="AX47" s="2" t="b">
        <f>AND(PARTNERS!$D51="Other",PARTNERS!$E51="Existing partner")</f>
        <v>0</v>
      </c>
    </row>
    <row r="48" spans="1:50" x14ac:dyDescent="0.3">
      <c r="T48" s="2" t="b">
        <f>AND(LEFT('EVENT DELIVERY'!B66,2)="HU",OR(LEN('EVENT DELIVERY'!B66)=6,AND(LEN('EVENT DELIVERY'!B66)=7,MID('EVENT DELIVERY'!B66,4,1)=" ")))</f>
        <v>0</v>
      </c>
      <c r="U48" s="2" t="b">
        <f>AND(LEFT('PROJECT DELIVERY TEAM'!B60,2)="HU",OR(LEN('PROJECT DELIVERY TEAM'!B60)=6,AND(LEN('PROJECT DELIVERY TEAM'!B60)=7,MID('PROJECT DELIVERY TEAM'!B60,4,1)=" ")))</f>
        <v>0</v>
      </c>
      <c r="V48" s="2" t="b">
        <f>AND(LEFT('AUDIENCES &amp; PART... - BY TYPE'!B53,2)="HU",OR(LEN('AUDIENCES &amp; PART... - BY TYPE'!B53)=6,AND(LEN('AUDIENCES &amp; PART... - BY TYPE'!B53)=7,MID('AUDIENCES &amp; PART... - BY TYPE'!B53,4,1)=" ")))</f>
        <v>0</v>
      </c>
      <c r="W48" s="2" t="b">
        <f>AND(LEFT(PARTNERS!B52,2)="HU",OR(LEN(PARTNERS!B52)=6,AND(LEN(PARTNERS!B52)=7,MID(PARTNERS!B52,4,1)=" ")),PARTNERS!E52="New partner")</f>
        <v>0</v>
      </c>
      <c r="X48" s="2" t="b">
        <f>AND(LEFT(PARTNERS!B52,2)="HU",OR(LEN(PARTNERS!B52)=6,AND(LEN(PARTNERS!B52)=7,MID(PARTNERS!B52,4,1)=" ")),PARTNERS!E52="Existing partner")</f>
        <v>0</v>
      </c>
      <c r="Y48" s="2" t="b">
        <f>AND(NOT(AND(LEFT(PARTNERS!B52,2)="HU",OR(LEN(PARTNERS!B52)=6,AND(LEN(PARTNERS!B52)=7,MID(PARTNERS!B52,4,1)=" ")))),PARTNERS!E52="New partner")</f>
        <v>0</v>
      </c>
      <c r="Z48" s="2" t="b">
        <f>AND(NOT(AND(LEFT(PARTNERS!B52,2)="HU",OR(LEN(PARTNERS!B52)=6,AND(LEN(PARTNERS!B52)=7,MID(PARTNERS!B52,4,1)=" ")))),PARTNERS!E52="Existing partner")</f>
        <v>0</v>
      </c>
      <c r="AA48" s="2" t="b">
        <f>AND(PARTNERS!$C52="Hull",PARTNERS!$E52="New partner")</f>
        <v>0</v>
      </c>
      <c r="AB48" s="2" t="b">
        <f>AND(PARTNERS!$C52="East Riding of Yorkshire",PARTNERS!$E52="New partner")</f>
        <v>0</v>
      </c>
      <c r="AC48" s="2" t="b">
        <f>AND(PARTNERS!$C52="Elsewhere in Yorkshire &amp; Humber",PARTNERS!$E52="New partner")</f>
        <v>0</v>
      </c>
      <c r="AD48" s="2" t="b">
        <f>AND(PARTNERS!$C52="Elsewhere in the UK",PARTNERS!$E52="New partner")</f>
        <v>0</v>
      </c>
      <c r="AE48" s="2" t="b">
        <f>AND(PARTNERS!$C52="Outside UK",PARTNERS!$E52="New partner")</f>
        <v>0</v>
      </c>
      <c r="AF48" s="2" t="b">
        <f>AND(PARTNERS!$C52="Hull",PARTNERS!$E52="Existing partner")</f>
        <v>0</v>
      </c>
      <c r="AG48" s="2" t="b">
        <f>AND(PARTNERS!$C52="East Riding of Yorkshire",PARTNERS!$E52="Existing partner")</f>
        <v>0</v>
      </c>
      <c r="AH48" s="2" t="b">
        <f>AND(PARTNERS!$C52="Elsewhere in Yorkshire &amp; Humber",PARTNERS!$E52="Existing partner")</f>
        <v>0</v>
      </c>
      <c r="AI48" s="2" t="b">
        <f>AND(PARTNERS!$C52="Elsewhere in the UK",PARTNERS!$E52="Existing partner")</f>
        <v>0</v>
      </c>
      <c r="AJ48" s="2" t="b">
        <f>AND(PARTNERS!$C52="Outside UK",PARTNERS!$E52="Existing partner")</f>
        <v>0</v>
      </c>
      <c r="AK48" s="2" t="b">
        <f>AND(PARTNERS!$D52="Artistic partner",PARTNERS!$E52="New partner")</f>
        <v>0</v>
      </c>
      <c r="AL48" s="2" t="b">
        <f>AND(PARTNERS!$D52="Heritage partner",PARTNERS!$E52="New partner")</f>
        <v>0</v>
      </c>
      <c r="AM48" s="2" t="b">
        <f>AND(PARTNERS!$D52="Funder",PARTNERS!$E52="New partner")</f>
        <v>0</v>
      </c>
      <c r="AN48" s="2" t="b">
        <f>AND(PARTNERS!$D52="Public Service partner",PARTNERS!$E52="New partner")</f>
        <v>0</v>
      </c>
      <c r="AO48" s="2" t="b">
        <f>AND(PARTNERS!$D52="Voluntary Sector / Charity partner",PARTNERS!$E52="New partner")</f>
        <v>0</v>
      </c>
      <c r="AP48" s="2" t="b">
        <f>AND(PARTNERS!$D52="Education partner",PARTNERS!$E52="New partner")</f>
        <v>0</v>
      </c>
      <c r="AQ48" s="2" t="b">
        <f>AND(PARTNERS!$D52="Other",PARTNERS!$E52="New partner")</f>
        <v>0</v>
      </c>
      <c r="AR48" s="2" t="b">
        <f>AND(PARTNERS!$D52="Artistic partner",PARTNERS!$E52="Existing partner")</f>
        <v>0</v>
      </c>
      <c r="AS48" s="2" t="b">
        <f>AND(PARTNERS!$D52="Heritage partner",PARTNERS!$E52="Existing partner")</f>
        <v>0</v>
      </c>
      <c r="AT48" s="2" t="b">
        <f>AND(PARTNERS!$D52="Funder",PARTNERS!$E52="Existing partner")</f>
        <v>0</v>
      </c>
      <c r="AU48" s="2" t="b">
        <f>AND(PARTNERS!$D52="Public Service partner",PARTNERS!$E52="Existing partner")</f>
        <v>0</v>
      </c>
      <c r="AV48" s="2" t="b">
        <f>AND(PARTNERS!$D52="Voluntary Sector / Charity partner",PARTNERS!$E52="Existing partner")</f>
        <v>0</v>
      </c>
      <c r="AW48" s="2" t="b">
        <f>AND(PARTNERS!$D52="Education partner",PARTNERS!$E52="Existing partner")</f>
        <v>0</v>
      </c>
      <c r="AX48" s="2" t="b">
        <f>AND(PARTNERS!$D52="Other",PARTNERS!$E52="Existing partner")</f>
        <v>0</v>
      </c>
    </row>
    <row r="49" spans="20:50" x14ac:dyDescent="0.3">
      <c r="T49" s="2" t="b">
        <f>AND(LEFT('EVENT DELIVERY'!B67,2)="HU",OR(LEN('EVENT DELIVERY'!B67)=6,AND(LEN('EVENT DELIVERY'!B67)=7,MID('EVENT DELIVERY'!B67,4,1)=" ")))</f>
        <v>0</v>
      </c>
      <c r="U49" s="2" t="b">
        <f>AND(LEFT('PROJECT DELIVERY TEAM'!B61,2)="HU",OR(LEN('PROJECT DELIVERY TEAM'!B61)=6,AND(LEN('PROJECT DELIVERY TEAM'!B61)=7,MID('PROJECT DELIVERY TEAM'!B61,4,1)=" ")))</f>
        <v>0</v>
      </c>
      <c r="V49" s="2" t="b">
        <f>AND(LEFT('AUDIENCES &amp; PART... - BY TYPE'!B54,2)="HU",OR(LEN('AUDIENCES &amp; PART... - BY TYPE'!B54)=6,AND(LEN('AUDIENCES &amp; PART... - BY TYPE'!B54)=7,MID('AUDIENCES &amp; PART... - BY TYPE'!B54,4,1)=" ")))</f>
        <v>1</v>
      </c>
      <c r="W49" s="2" t="b">
        <f>AND(LEFT(PARTNERS!B53,2)="HU",OR(LEN(PARTNERS!B53)=6,AND(LEN(PARTNERS!B53)=7,MID(PARTNERS!B53,4,1)=" ")),PARTNERS!E53="New partner")</f>
        <v>0</v>
      </c>
      <c r="X49" s="2" t="b">
        <f>AND(LEFT(PARTNERS!B53,2)="HU",OR(LEN(PARTNERS!B53)=6,AND(LEN(PARTNERS!B53)=7,MID(PARTNERS!B53,4,1)=" ")),PARTNERS!E53="Existing partner")</f>
        <v>0</v>
      </c>
      <c r="Y49" s="2" t="b">
        <f>AND(NOT(AND(LEFT(PARTNERS!B53,2)="HU",OR(LEN(PARTNERS!B53)=6,AND(LEN(PARTNERS!B53)=7,MID(PARTNERS!B53,4,1)=" ")))),PARTNERS!E53="New partner")</f>
        <v>0</v>
      </c>
      <c r="Z49" s="2" t="b">
        <f>AND(NOT(AND(LEFT(PARTNERS!B53,2)="HU",OR(LEN(PARTNERS!B53)=6,AND(LEN(PARTNERS!B53)=7,MID(PARTNERS!B53,4,1)=" ")))),PARTNERS!E53="Existing partner")</f>
        <v>0</v>
      </c>
      <c r="AA49" s="2" t="b">
        <f>AND(PARTNERS!$C53="Hull",PARTNERS!$E53="New partner")</f>
        <v>0</v>
      </c>
      <c r="AB49" s="2" t="b">
        <f>AND(PARTNERS!$C53="East Riding of Yorkshire",PARTNERS!$E53="New partner")</f>
        <v>0</v>
      </c>
      <c r="AC49" s="2" t="b">
        <f>AND(PARTNERS!$C53="Elsewhere in Yorkshire &amp; Humber",PARTNERS!$E53="New partner")</f>
        <v>0</v>
      </c>
      <c r="AD49" s="2" t="b">
        <f>AND(PARTNERS!$C53="Elsewhere in the UK",PARTNERS!$E53="New partner")</f>
        <v>0</v>
      </c>
      <c r="AE49" s="2" t="b">
        <f>AND(PARTNERS!$C53="Outside UK",PARTNERS!$E53="New partner")</f>
        <v>0</v>
      </c>
      <c r="AF49" s="2" t="b">
        <f>AND(PARTNERS!$C53="Hull",PARTNERS!$E53="Existing partner")</f>
        <v>0</v>
      </c>
      <c r="AG49" s="2" t="b">
        <f>AND(PARTNERS!$C53="East Riding of Yorkshire",PARTNERS!$E53="Existing partner")</f>
        <v>0</v>
      </c>
      <c r="AH49" s="2" t="b">
        <f>AND(PARTNERS!$C53="Elsewhere in Yorkshire &amp; Humber",PARTNERS!$E53="Existing partner")</f>
        <v>0</v>
      </c>
      <c r="AI49" s="2" t="b">
        <f>AND(PARTNERS!$C53="Elsewhere in the UK",PARTNERS!$E53="Existing partner")</f>
        <v>0</v>
      </c>
      <c r="AJ49" s="2" t="b">
        <f>AND(PARTNERS!$C53="Outside UK",PARTNERS!$E53="Existing partner")</f>
        <v>0</v>
      </c>
      <c r="AK49" s="2" t="b">
        <f>AND(PARTNERS!$D53="Artistic partner",PARTNERS!$E53="New partner")</f>
        <v>0</v>
      </c>
      <c r="AL49" s="2" t="b">
        <f>AND(PARTNERS!$D53="Heritage partner",PARTNERS!$E53="New partner")</f>
        <v>0</v>
      </c>
      <c r="AM49" s="2" t="b">
        <f>AND(PARTNERS!$D53="Funder",PARTNERS!$E53="New partner")</f>
        <v>0</v>
      </c>
      <c r="AN49" s="2" t="b">
        <f>AND(PARTNERS!$D53="Public Service partner",PARTNERS!$E53="New partner")</f>
        <v>0</v>
      </c>
      <c r="AO49" s="2" t="b">
        <f>AND(PARTNERS!$D53="Voluntary Sector / Charity partner",PARTNERS!$E53="New partner")</f>
        <v>0</v>
      </c>
      <c r="AP49" s="2" t="b">
        <f>AND(PARTNERS!$D53="Education partner",PARTNERS!$E53="New partner")</f>
        <v>0</v>
      </c>
      <c r="AQ49" s="2" t="b">
        <f>AND(PARTNERS!$D53="Other",PARTNERS!$E53="New partner")</f>
        <v>0</v>
      </c>
      <c r="AR49" s="2" t="b">
        <f>AND(PARTNERS!$D53="Artistic partner",PARTNERS!$E53="Existing partner")</f>
        <v>0</v>
      </c>
      <c r="AS49" s="2" t="b">
        <f>AND(PARTNERS!$D53="Heritage partner",PARTNERS!$E53="Existing partner")</f>
        <v>0</v>
      </c>
      <c r="AT49" s="2" t="b">
        <f>AND(PARTNERS!$D53="Funder",PARTNERS!$E53="Existing partner")</f>
        <v>0</v>
      </c>
      <c r="AU49" s="2" t="b">
        <f>AND(PARTNERS!$D53="Public Service partner",PARTNERS!$E53="Existing partner")</f>
        <v>0</v>
      </c>
      <c r="AV49" s="2" t="b">
        <f>AND(PARTNERS!$D53="Voluntary Sector / Charity partner",PARTNERS!$E53="Existing partner")</f>
        <v>0</v>
      </c>
      <c r="AW49" s="2" t="b">
        <f>AND(PARTNERS!$D53="Education partner",PARTNERS!$E53="Existing partner")</f>
        <v>0</v>
      </c>
      <c r="AX49" s="2" t="b">
        <f>AND(PARTNERS!$D53="Other",PARTNERS!$E53="Existing partner")</f>
        <v>0</v>
      </c>
    </row>
    <row r="50" spans="20:50" x14ac:dyDescent="0.3">
      <c r="T50" s="2" t="b">
        <f>AND(LEFT('EVENT DELIVERY'!B68,2)="HU",OR(LEN('EVENT DELIVERY'!B68)=6,AND(LEN('EVENT DELIVERY'!B68)=7,MID('EVENT DELIVERY'!B68,4,1)=" ")))</f>
        <v>0</v>
      </c>
      <c r="U50" s="2" t="b">
        <f>AND(LEFT('PROJECT DELIVERY TEAM'!B62,2)="HU",OR(LEN('PROJECT DELIVERY TEAM'!B62)=6,AND(LEN('PROJECT DELIVERY TEAM'!B62)=7,MID('PROJECT DELIVERY TEAM'!B62,4,1)=" ")))</f>
        <v>0</v>
      </c>
      <c r="V50" s="2" t="b">
        <f>AND(LEFT('AUDIENCES &amp; PART... - BY TYPE'!B55,2)="HU",OR(LEN('AUDIENCES &amp; PART... - BY TYPE'!B55)=6,AND(LEN('AUDIENCES &amp; PART... - BY TYPE'!B55)=7,MID('AUDIENCES &amp; PART... - BY TYPE'!B55,4,1)=" ")))</f>
        <v>0</v>
      </c>
      <c r="W50" s="2" t="b">
        <f>AND(LEFT(PARTNERS!B54,2)="HU",OR(LEN(PARTNERS!B54)=6,AND(LEN(PARTNERS!B54)=7,MID(PARTNERS!B54,4,1)=" ")),PARTNERS!E54="New partner")</f>
        <v>0</v>
      </c>
      <c r="X50" s="2" t="b">
        <f>AND(LEFT(PARTNERS!B54,2)="HU",OR(LEN(PARTNERS!B54)=6,AND(LEN(PARTNERS!B54)=7,MID(PARTNERS!B54,4,1)=" ")),PARTNERS!E54="Existing partner")</f>
        <v>0</v>
      </c>
      <c r="Y50" s="2" t="b">
        <f>AND(NOT(AND(LEFT(PARTNERS!B54,2)="HU",OR(LEN(PARTNERS!B54)=6,AND(LEN(PARTNERS!B54)=7,MID(PARTNERS!B54,4,1)=" ")))),PARTNERS!E54="New partner")</f>
        <v>0</v>
      </c>
      <c r="Z50" s="2" t="b">
        <f>AND(NOT(AND(LEFT(PARTNERS!B54,2)="HU",OR(LEN(PARTNERS!B54)=6,AND(LEN(PARTNERS!B54)=7,MID(PARTNERS!B54,4,1)=" ")))),PARTNERS!E54="Existing partner")</f>
        <v>0</v>
      </c>
      <c r="AA50" s="2" t="b">
        <f>AND(PARTNERS!$C54="Hull",PARTNERS!$E54="New partner")</f>
        <v>0</v>
      </c>
      <c r="AB50" s="2" t="b">
        <f>AND(PARTNERS!$C54="East Riding of Yorkshire",PARTNERS!$E54="New partner")</f>
        <v>0</v>
      </c>
      <c r="AC50" s="2" t="b">
        <f>AND(PARTNERS!$C54="Elsewhere in Yorkshire &amp; Humber",PARTNERS!$E54="New partner")</f>
        <v>0</v>
      </c>
      <c r="AD50" s="2" t="b">
        <f>AND(PARTNERS!$C54="Elsewhere in the UK",PARTNERS!$E54="New partner")</f>
        <v>0</v>
      </c>
      <c r="AE50" s="2" t="b">
        <f>AND(PARTNERS!$C54="Outside UK",PARTNERS!$E54="New partner")</f>
        <v>0</v>
      </c>
      <c r="AF50" s="2" t="b">
        <f>AND(PARTNERS!$C54="Hull",PARTNERS!$E54="Existing partner")</f>
        <v>0</v>
      </c>
      <c r="AG50" s="2" t="b">
        <f>AND(PARTNERS!$C54="East Riding of Yorkshire",PARTNERS!$E54="Existing partner")</f>
        <v>0</v>
      </c>
      <c r="AH50" s="2" t="b">
        <f>AND(PARTNERS!$C54="Elsewhere in Yorkshire &amp; Humber",PARTNERS!$E54="Existing partner")</f>
        <v>0</v>
      </c>
      <c r="AI50" s="2" t="b">
        <f>AND(PARTNERS!$C54="Elsewhere in the UK",PARTNERS!$E54="Existing partner")</f>
        <v>0</v>
      </c>
      <c r="AJ50" s="2" t="b">
        <f>AND(PARTNERS!$C54="Outside UK",PARTNERS!$E54="Existing partner")</f>
        <v>0</v>
      </c>
      <c r="AK50" s="2" t="b">
        <f>AND(PARTNERS!$D54="Artistic partner",PARTNERS!$E54="New partner")</f>
        <v>0</v>
      </c>
      <c r="AL50" s="2" t="b">
        <f>AND(PARTNERS!$D54="Heritage partner",PARTNERS!$E54="New partner")</f>
        <v>0</v>
      </c>
      <c r="AM50" s="2" t="b">
        <f>AND(PARTNERS!$D54="Funder",PARTNERS!$E54="New partner")</f>
        <v>0</v>
      </c>
      <c r="AN50" s="2" t="b">
        <f>AND(PARTNERS!$D54="Public Service partner",PARTNERS!$E54="New partner")</f>
        <v>0</v>
      </c>
      <c r="AO50" s="2" t="b">
        <f>AND(PARTNERS!$D54="Voluntary Sector / Charity partner",PARTNERS!$E54="New partner")</f>
        <v>0</v>
      </c>
      <c r="AP50" s="2" t="b">
        <f>AND(PARTNERS!$D54="Education partner",PARTNERS!$E54="New partner")</f>
        <v>0</v>
      </c>
      <c r="AQ50" s="2" t="b">
        <f>AND(PARTNERS!$D54="Other",PARTNERS!$E54="New partner")</f>
        <v>0</v>
      </c>
      <c r="AR50" s="2" t="b">
        <f>AND(PARTNERS!$D54="Artistic partner",PARTNERS!$E54="Existing partner")</f>
        <v>0</v>
      </c>
      <c r="AS50" s="2" t="b">
        <f>AND(PARTNERS!$D54="Heritage partner",PARTNERS!$E54="Existing partner")</f>
        <v>0</v>
      </c>
      <c r="AT50" s="2" t="b">
        <f>AND(PARTNERS!$D54="Funder",PARTNERS!$E54="Existing partner")</f>
        <v>0</v>
      </c>
      <c r="AU50" s="2" t="b">
        <f>AND(PARTNERS!$D54="Public Service partner",PARTNERS!$E54="Existing partner")</f>
        <v>0</v>
      </c>
      <c r="AV50" s="2" t="b">
        <f>AND(PARTNERS!$D54="Voluntary Sector / Charity partner",PARTNERS!$E54="Existing partner")</f>
        <v>0</v>
      </c>
      <c r="AW50" s="2" t="b">
        <f>AND(PARTNERS!$D54="Education partner",PARTNERS!$E54="Existing partner")</f>
        <v>0</v>
      </c>
      <c r="AX50" s="2" t="b">
        <f>AND(PARTNERS!$D54="Other",PARTNERS!$E54="Existing partner")</f>
        <v>0</v>
      </c>
    </row>
    <row r="51" spans="20:50" x14ac:dyDescent="0.3">
      <c r="T51" s="2" t="b">
        <f>AND(LEFT('EVENT DELIVERY'!B69,2)="HU",OR(LEN('EVENT DELIVERY'!B69)=6,AND(LEN('EVENT DELIVERY'!B69)=7,MID('EVENT DELIVERY'!B69,4,1)=" ")))</f>
        <v>0</v>
      </c>
      <c r="U51" s="2" t="b">
        <f>AND(LEFT('PROJECT DELIVERY TEAM'!B63,2)="HU",OR(LEN('PROJECT DELIVERY TEAM'!B63)=6,AND(LEN('PROJECT DELIVERY TEAM'!B63)=7,MID('PROJECT DELIVERY TEAM'!B63,4,1)=" ")))</f>
        <v>0</v>
      </c>
      <c r="V51" s="2" t="b">
        <f>AND(LEFT('AUDIENCES &amp; PART... - BY TYPE'!B56,2)="HU",OR(LEN('AUDIENCES &amp; PART... - BY TYPE'!B56)=6,AND(LEN('AUDIENCES &amp; PART... - BY TYPE'!B56)=7,MID('AUDIENCES &amp; PART... - BY TYPE'!B56,4,1)=" ")))</f>
        <v>0</v>
      </c>
      <c r="W51" s="2" t="b">
        <f>AND(LEFT(PARTNERS!B55,2)="HU",OR(LEN(PARTNERS!B55)=6,AND(LEN(PARTNERS!B55)=7,MID(PARTNERS!B55,4,1)=" ")),PARTNERS!E55="New partner")</f>
        <v>0</v>
      </c>
      <c r="X51" s="2" t="b">
        <f>AND(LEFT(PARTNERS!B55,2)="HU",OR(LEN(PARTNERS!B55)=6,AND(LEN(PARTNERS!B55)=7,MID(PARTNERS!B55,4,1)=" ")),PARTNERS!E55="Existing partner")</f>
        <v>0</v>
      </c>
      <c r="Y51" s="2" t="b">
        <f>AND(NOT(AND(LEFT(PARTNERS!B55,2)="HU",OR(LEN(PARTNERS!B55)=6,AND(LEN(PARTNERS!B55)=7,MID(PARTNERS!B55,4,1)=" ")))),PARTNERS!E55="New partner")</f>
        <v>0</v>
      </c>
      <c r="Z51" s="2" t="b">
        <f>AND(NOT(AND(LEFT(PARTNERS!B55,2)="HU",OR(LEN(PARTNERS!B55)=6,AND(LEN(PARTNERS!B55)=7,MID(PARTNERS!B55,4,1)=" ")))),PARTNERS!E55="Existing partner")</f>
        <v>0</v>
      </c>
      <c r="AA51" s="2" t="b">
        <f>AND(PARTNERS!$C55="Hull",PARTNERS!$E55="New partner")</f>
        <v>0</v>
      </c>
      <c r="AB51" s="2" t="b">
        <f>AND(PARTNERS!$C55="East Riding of Yorkshire",PARTNERS!$E55="New partner")</f>
        <v>0</v>
      </c>
      <c r="AC51" s="2" t="b">
        <f>AND(PARTNERS!$C55="Elsewhere in Yorkshire &amp; Humber",PARTNERS!$E55="New partner")</f>
        <v>0</v>
      </c>
      <c r="AD51" s="2" t="b">
        <f>AND(PARTNERS!$C55="Elsewhere in the UK",PARTNERS!$E55="New partner")</f>
        <v>0</v>
      </c>
      <c r="AE51" s="2" t="b">
        <f>AND(PARTNERS!$C55="Outside UK",PARTNERS!$E55="New partner")</f>
        <v>0</v>
      </c>
      <c r="AF51" s="2" t="b">
        <f>AND(PARTNERS!$C55="Hull",PARTNERS!$E55="Existing partner")</f>
        <v>0</v>
      </c>
      <c r="AG51" s="2" t="b">
        <f>AND(PARTNERS!$C55="East Riding of Yorkshire",PARTNERS!$E55="Existing partner")</f>
        <v>0</v>
      </c>
      <c r="AH51" s="2" t="b">
        <f>AND(PARTNERS!$C55="Elsewhere in Yorkshire &amp; Humber",PARTNERS!$E55="Existing partner")</f>
        <v>0</v>
      </c>
      <c r="AI51" s="2" t="b">
        <f>AND(PARTNERS!$C55="Elsewhere in the UK",PARTNERS!$E55="Existing partner")</f>
        <v>0</v>
      </c>
      <c r="AJ51" s="2" t="b">
        <f>AND(PARTNERS!$C55="Outside UK",PARTNERS!$E55="Existing partner")</f>
        <v>0</v>
      </c>
      <c r="AK51" s="2" t="b">
        <f>AND(PARTNERS!$D55="Artistic partner",PARTNERS!$E55="New partner")</f>
        <v>0</v>
      </c>
      <c r="AL51" s="2" t="b">
        <f>AND(PARTNERS!$D55="Heritage partner",PARTNERS!$E55="New partner")</f>
        <v>0</v>
      </c>
      <c r="AM51" s="2" t="b">
        <f>AND(PARTNERS!$D55="Funder",PARTNERS!$E55="New partner")</f>
        <v>0</v>
      </c>
      <c r="AN51" s="2" t="b">
        <f>AND(PARTNERS!$D55="Public Service partner",PARTNERS!$E55="New partner")</f>
        <v>0</v>
      </c>
      <c r="AO51" s="2" t="b">
        <f>AND(PARTNERS!$D55="Voluntary Sector / Charity partner",PARTNERS!$E55="New partner")</f>
        <v>0</v>
      </c>
      <c r="AP51" s="2" t="b">
        <f>AND(PARTNERS!$D55="Education partner",PARTNERS!$E55="New partner")</f>
        <v>0</v>
      </c>
      <c r="AQ51" s="2" t="b">
        <f>AND(PARTNERS!$D55="Other",PARTNERS!$E55="New partner")</f>
        <v>0</v>
      </c>
      <c r="AR51" s="2" t="b">
        <f>AND(PARTNERS!$D55="Artistic partner",PARTNERS!$E55="Existing partner")</f>
        <v>0</v>
      </c>
      <c r="AS51" s="2" t="b">
        <f>AND(PARTNERS!$D55="Heritage partner",PARTNERS!$E55="Existing partner")</f>
        <v>0</v>
      </c>
      <c r="AT51" s="2" t="b">
        <f>AND(PARTNERS!$D55="Funder",PARTNERS!$E55="Existing partner")</f>
        <v>0</v>
      </c>
      <c r="AU51" s="2" t="b">
        <f>AND(PARTNERS!$D55="Public Service partner",PARTNERS!$E55="Existing partner")</f>
        <v>0</v>
      </c>
      <c r="AV51" s="2" t="b">
        <f>AND(PARTNERS!$D55="Voluntary Sector / Charity partner",PARTNERS!$E55="Existing partner")</f>
        <v>0</v>
      </c>
      <c r="AW51" s="2" t="b">
        <f>AND(PARTNERS!$D55="Education partner",PARTNERS!$E55="Existing partner")</f>
        <v>0</v>
      </c>
      <c r="AX51" s="2" t="b">
        <f>AND(PARTNERS!$D55="Other",PARTNERS!$E55="Existing partner")</f>
        <v>0</v>
      </c>
    </row>
    <row r="52" spans="20:50" x14ac:dyDescent="0.3">
      <c r="T52" s="2" t="b">
        <f>AND(LEFT('EVENT DELIVERY'!B70,2)="HU",OR(LEN('EVENT DELIVERY'!B70)=6,AND(LEN('EVENT DELIVERY'!B70)=7,MID('EVENT DELIVERY'!B70,4,1)=" ")))</f>
        <v>0</v>
      </c>
      <c r="U52" s="2" t="b">
        <f>AND(LEFT('PROJECT DELIVERY TEAM'!B64,2)="HU",OR(LEN('PROJECT DELIVERY TEAM'!B64)=6,AND(LEN('PROJECT DELIVERY TEAM'!B64)=7,MID('PROJECT DELIVERY TEAM'!B64,4,1)=" ")))</f>
        <v>0</v>
      </c>
      <c r="V52" s="2" t="b">
        <f>AND(LEFT('AUDIENCES &amp; PART... - BY TYPE'!B57,2)="HU",OR(LEN('AUDIENCES &amp; PART... - BY TYPE'!B57)=6,AND(LEN('AUDIENCES &amp; PART... - BY TYPE'!B57)=7,MID('AUDIENCES &amp; PART... - BY TYPE'!B57,4,1)=" ")))</f>
        <v>0</v>
      </c>
      <c r="W52" s="2" t="b">
        <f>AND(LEFT(PARTNERS!B56,2)="HU",OR(LEN(PARTNERS!B56)=6,AND(LEN(PARTNERS!B56)=7,MID(PARTNERS!B56,4,1)=" ")),PARTNERS!E56="New partner")</f>
        <v>0</v>
      </c>
      <c r="X52" s="2" t="b">
        <f>AND(LEFT(PARTNERS!B56,2)="HU",OR(LEN(PARTNERS!B56)=6,AND(LEN(PARTNERS!B56)=7,MID(PARTNERS!B56,4,1)=" ")),PARTNERS!E56="Existing partner")</f>
        <v>0</v>
      </c>
      <c r="Y52" s="2" t="b">
        <f>AND(NOT(AND(LEFT(PARTNERS!B56,2)="HU",OR(LEN(PARTNERS!B56)=6,AND(LEN(PARTNERS!B56)=7,MID(PARTNERS!B56,4,1)=" ")))),PARTNERS!E56="New partner")</f>
        <v>0</v>
      </c>
      <c r="Z52" s="2" t="b">
        <f>AND(NOT(AND(LEFT(PARTNERS!B56,2)="HU",OR(LEN(PARTNERS!B56)=6,AND(LEN(PARTNERS!B56)=7,MID(PARTNERS!B56,4,1)=" ")))),PARTNERS!E56="Existing partner")</f>
        <v>0</v>
      </c>
      <c r="AA52" s="2" t="b">
        <f>AND(PARTNERS!$C56="Hull",PARTNERS!$E56="New partner")</f>
        <v>0</v>
      </c>
      <c r="AB52" s="2" t="b">
        <f>AND(PARTNERS!$C56="East Riding of Yorkshire",PARTNERS!$E56="New partner")</f>
        <v>0</v>
      </c>
      <c r="AC52" s="2" t="b">
        <f>AND(PARTNERS!$C56="Elsewhere in Yorkshire &amp; Humber",PARTNERS!$E56="New partner")</f>
        <v>0</v>
      </c>
      <c r="AD52" s="2" t="b">
        <f>AND(PARTNERS!$C56="Elsewhere in the UK",PARTNERS!$E56="New partner")</f>
        <v>0</v>
      </c>
      <c r="AE52" s="2" t="b">
        <f>AND(PARTNERS!$C56="Outside UK",PARTNERS!$E56="New partner")</f>
        <v>0</v>
      </c>
      <c r="AF52" s="2" t="b">
        <f>AND(PARTNERS!$C56="Hull",PARTNERS!$E56="Existing partner")</f>
        <v>0</v>
      </c>
      <c r="AG52" s="2" t="b">
        <f>AND(PARTNERS!$C56="East Riding of Yorkshire",PARTNERS!$E56="Existing partner")</f>
        <v>0</v>
      </c>
      <c r="AH52" s="2" t="b">
        <f>AND(PARTNERS!$C56="Elsewhere in Yorkshire &amp; Humber",PARTNERS!$E56="Existing partner")</f>
        <v>0</v>
      </c>
      <c r="AI52" s="2" t="b">
        <f>AND(PARTNERS!$C56="Elsewhere in the UK",PARTNERS!$E56="Existing partner")</f>
        <v>0</v>
      </c>
      <c r="AJ52" s="2" t="b">
        <f>AND(PARTNERS!$C56="Outside UK",PARTNERS!$E56="Existing partner")</f>
        <v>0</v>
      </c>
      <c r="AK52" s="2" t="b">
        <f>AND(PARTNERS!$D56="Artistic partner",PARTNERS!$E56="New partner")</f>
        <v>0</v>
      </c>
      <c r="AL52" s="2" t="b">
        <f>AND(PARTNERS!$D56="Heritage partner",PARTNERS!$E56="New partner")</f>
        <v>0</v>
      </c>
      <c r="AM52" s="2" t="b">
        <f>AND(PARTNERS!$D56="Funder",PARTNERS!$E56="New partner")</f>
        <v>0</v>
      </c>
      <c r="AN52" s="2" t="b">
        <f>AND(PARTNERS!$D56="Public Service partner",PARTNERS!$E56="New partner")</f>
        <v>0</v>
      </c>
      <c r="AO52" s="2" t="b">
        <f>AND(PARTNERS!$D56="Voluntary Sector / Charity partner",PARTNERS!$E56="New partner")</f>
        <v>0</v>
      </c>
      <c r="AP52" s="2" t="b">
        <f>AND(PARTNERS!$D56="Education partner",PARTNERS!$E56="New partner")</f>
        <v>0</v>
      </c>
      <c r="AQ52" s="2" t="b">
        <f>AND(PARTNERS!$D56="Other",PARTNERS!$E56="New partner")</f>
        <v>0</v>
      </c>
      <c r="AR52" s="2" t="b">
        <f>AND(PARTNERS!$D56="Artistic partner",PARTNERS!$E56="Existing partner")</f>
        <v>0</v>
      </c>
      <c r="AS52" s="2" t="b">
        <f>AND(PARTNERS!$D56="Heritage partner",PARTNERS!$E56="Existing partner")</f>
        <v>0</v>
      </c>
      <c r="AT52" s="2" t="b">
        <f>AND(PARTNERS!$D56="Funder",PARTNERS!$E56="Existing partner")</f>
        <v>0</v>
      </c>
      <c r="AU52" s="2" t="b">
        <f>AND(PARTNERS!$D56="Public Service partner",PARTNERS!$E56="Existing partner")</f>
        <v>0</v>
      </c>
      <c r="AV52" s="2" t="b">
        <f>AND(PARTNERS!$D56="Voluntary Sector / Charity partner",PARTNERS!$E56="Existing partner")</f>
        <v>0</v>
      </c>
      <c r="AW52" s="2" t="b">
        <f>AND(PARTNERS!$D56="Education partner",PARTNERS!$E56="Existing partner")</f>
        <v>0</v>
      </c>
      <c r="AX52" s="2" t="b">
        <f>AND(PARTNERS!$D56="Other",PARTNERS!$E56="Existing partner")</f>
        <v>0</v>
      </c>
    </row>
    <row r="53" spans="20:50" x14ac:dyDescent="0.3">
      <c r="T53" s="2" t="b">
        <f>AND(LEFT('EVENT DELIVERY'!B71,2)="HU",OR(LEN('EVENT DELIVERY'!B71)=6,AND(LEN('EVENT DELIVERY'!B71)=7,MID('EVENT DELIVERY'!B71,4,1)=" ")))</f>
        <v>0</v>
      </c>
      <c r="U53" s="2" t="b">
        <f>AND(LEFT('PROJECT DELIVERY TEAM'!B65,2)="HU",OR(LEN('PROJECT DELIVERY TEAM'!B65)=6,AND(LEN('PROJECT DELIVERY TEAM'!B65)=7,MID('PROJECT DELIVERY TEAM'!B65,4,1)=" ")))</f>
        <v>0</v>
      </c>
      <c r="V53" s="2" t="b">
        <f>AND(LEFT('AUDIENCES &amp; PART... - BY TYPE'!B58,2)="HU",OR(LEN('AUDIENCES &amp; PART... - BY TYPE'!B58)=6,AND(LEN('AUDIENCES &amp; PART... - BY TYPE'!B58)=7,MID('AUDIENCES &amp; PART... - BY TYPE'!B58,4,1)=" ")))</f>
        <v>0</v>
      </c>
      <c r="W53" s="2" t="b">
        <f>AND(LEFT(PARTNERS!B57,2)="HU",OR(LEN(PARTNERS!B57)=6,AND(LEN(PARTNERS!B57)=7,MID(PARTNERS!B57,4,1)=" ")),PARTNERS!E57="New partner")</f>
        <v>0</v>
      </c>
      <c r="X53" s="2" t="b">
        <f>AND(LEFT(PARTNERS!B57,2)="HU",OR(LEN(PARTNERS!B57)=6,AND(LEN(PARTNERS!B57)=7,MID(PARTNERS!B57,4,1)=" ")),PARTNERS!E57="Existing partner")</f>
        <v>0</v>
      </c>
      <c r="Y53" s="2" t="b">
        <f>AND(NOT(AND(LEFT(PARTNERS!B57,2)="HU",OR(LEN(PARTNERS!B57)=6,AND(LEN(PARTNERS!B57)=7,MID(PARTNERS!B57,4,1)=" ")))),PARTNERS!E57="New partner")</f>
        <v>0</v>
      </c>
      <c r="Z53" s="2" t="b">
        <f>AND(NOT(AND(LEFT(PARTNERS!B57,2)="HU",OR(LEN(PARTNERS!B57)=6,AND(LEN(PARTNERS!B57)=7,MID(PARTNERS!B57,4,1)=" ")))),PARTNERS!E57="Existing partner")</f>
        <v>0</v>
      </c>
      <c r="AA53" s="2" t="b">
        <f>AND(PARTNERS!$C57="Hull",PARTNERS!$E57="New partner")</f>
        <v>0</v>
      </c>
      <c r="AB53" s="2" t="b">
        <f>AND(PARTNERS!$C57="East Riding of Yorkshire",PARTNERS!$E57="New partner")</f>
        <v>0</v>
      </c>
      <c r="AC53" s="2" t="b">
        <f>AND(PARTNERS!$C57="Elsewhere in Yorkshire &amp; Humber",PARTNERS!$E57="New partner")</f>
        <v>0</v>
      </c>
      <c r="AD53" s="2" t="b">
        <f>AND(PARTNERS!$C57="Elsewhere in the UK",PARTNERS!$E57="New partner")</f>
        <v>0</v>
      </c>
      <c r="AE53" s="2" t="b">
        <f>AND(PARTNERS!$C57="Outside UK",PARTNERS!$E57="New partner")</f>
        <v>0</v>
      </c>
      <c r="AF53" s="2" t="b">
        <f>AND(PARTNERS!$C57="Hull",PARTNERS!$E57="Existing partner")</f>
        <v>0</v>
      </c>
      <c r="AG53" s="2" t="b">
        <f>AND(PARTNERS!$C57="East Riding of Yorkshire",PARTNERS!$E57="Existing partner")</f>
        <v>0</v>
      </c>
      <c r="AH53" s="2" t="b">
        <f>AND(PARTNERS!$C57="Elsewhere in Yorkshire &amp; Humber",PARTNERS!$E57="Existing partner")</f>
        <v>0</v>
      </c>
      <c r="AI53" s="2" t="b">
        <f>AND(PARTNERS!$C57="Elsewhere in the UK",PARTNERS!$E57="Existing partner")</f>
        <v>0</v>
      </c>
      <c r="AJ53" s="2" t="b">
        <f>AND(PARTNERS!$C57="Outside UK",PARTNERS!$E57="Existing partner")</f>
        <v>0</v>
      </c>
      <c r="AK53" s="2" t="b">
        <f>AND(PARTNERS!$D57="Artistic partner",PARTNERS!$E57="New partner")</f>
        <v>0</v>
      </c>
      <c r="AL53" s="2" t="b">
        <f>AND(PARTNERS!$D57="Heritage partner",PARTNERS!$E57="New partner")</f>
        <v>0</v>
      </c>
      <c r="AM53" s="2" t="b">
        <f>AND(PARTNERS!$D57="Funder",PARTNERS!$E57="New partner")</f>
        <v>0</v>
      </c>
      <c r="AN53" s="2" t="b">
        <f>AND(PARTNERS!$D57="Public Service partner",PARTNERS!$E57="New partner")</f>
        <v>0</v>
      </c>
      <c r="AO53" s="2" t="b">
        <f>AND(PARTNERS!$D57="Voluntary Sector / Charity partner",PARTNERS!$E57="New partner")</f>
        <v>0</v>
      </c>
      <c r="AP53" s="2" t="b">
        <f>AND(PARTNERS!$D57="Education partner",PARTNERS!$E57="New partner")</f>
        <v>0</v>
      </c>
      <c r="AQ53" s="2" t="b">
        <f>AND(PARTNERS!$D57="Other",PARTNERS!$E57="New partner")</f>
        <v>0</v>
      </c>
      <c r="AR53" s="2" t="b">
        <f>AND(PARTNERS!$D57="Artistic partner",PARTNERS!$E57="Existing partner")</f>
        <v>0</v>
      </c>
      <c r="AS53" s="2" t="b">
        <f>AND(PARTNERS!$D57="Heritage partner",PARTNERS!$E57="Existing partner")</f>
        <v>0</v>
      </c>
      <c r="AT53" s="2" t="b">
        <f>AND(PARTNERS!$D57="Funder",PARTNERS!$E57="Existing partner")</f>
        <v>0</v>
      </c>
      <c r="AU53" s="2" t="b">
        <f>AND(PARTNERS!$D57="Public Service partner",PARTNERS!$E57="Existing partner")</f>
        <v>0</v>
      </c>
      <c r="AV53" s="2" t="b">
        <f>AND(PARTNERS!$D57="Voluntary Sector / Charity partner",PARTNERS!$E57="Existing partner")</f>
        <v>0</v>
      </c>
      <c r="AW53" s="2" t="b">
        <f>AND(PARTNERS!$D57="Education partner",PARTNERS!$E57="Existing partner")</f>
        <v>0</v>
      </c>
      <c r="AX53" s="2" t="b">
        <f>AND(PARTNERS!$D57="Other",PARTNERS!$E57="Existing partner")</f>
        <v>0</v>
      </c>
    </row>
    <row r="54" spans="20:50" x14ac:dyDescent="0.3">
      <c r="T54" s="2" t="b">
        <f>AND(LEFT('EVENT DELIVERY'!B72,2)="HU",OR(LEN('EVENT DELIVERY'!B72)=6,AND(LEN('EVENT DELIVERY'!B72)=7,MID('EVENT DELIVERY'!B72,4,1)=" ")))</f>
        <v>0</v>
      </c>
      <c r="U54" s="2" t="b">
        <f>AND(LEFT('PROJECT DELIVERY TEAM'!B66,2)="HU",OR(LEN('PROJECT DELIVERY TEAM'!B66)=6,AND(LEN('PROJECT DELIVERY TEAM'!B66)=7,MID('PROJECT DELIVERY TEAM'!B66,4,1)=" ")))</f>
        <v>0</v>
      </c>
      <c r="V54" s="2" t="b">
        <f>AND(LEFT('AUDIENCES &amp; PART... - BY TYPE'!B59,2)="HU",OR(LEN('AUDIENCES &amp; PART... - BY TYPE'!B59)=6,AND(LEN('AUDIENCES &amp; PART... - BY TYPE'!B59)=7,MID('AUDIENCES &amp; PART... - BY TYPE'!B59,4,1)=" ")))</f>
        <v>1</v>
      </c>
      <c r="W54" s="2" t="b">
        <f>AND(LEFT(PARTNERS!B58,2)="HU",OR(LEN(PARTNERS!B58)=6,AND(LEN(PARTNERS!B58)=7,MID(PARTNERS!B58,4,1)=" ")),PARTNERS!E58="New partner")</f>
        <v>0</v>
      </c>
      <c r="X54" s="2" t="b">
        <f>AND(LEFT(PARTNERS!B58,2)="HU",OR(LEN(PARTNERS!B58)=6,AND(LEN(PARTNERS!B58)=7,MID(PARTNERS!B58,4,1)=" ")),PARTNERS!E58="Existing partner")</f>
        <v>0</v>
      </c>
      <c r="Y54" s="2" t="b">
        <f>AND(NOT(AND(LEFT(PARTNERS!B58,2)="HU",OR(LEN(PARTNERS!B58)=6,AND(LEN(PARTNERS!B58)=7,MID(PARTNERS!B58,4,1)=" ")))),PARTNERS!E58="New partner")</f>
        <v>0</v>
      </c>
      <c r="Z54" s="2" t="b">
        <f>AND(NOT(AND(LEFT(PARTNERS!B58,2)="HU",OR(LEN(PARTNERS!B58)=6,AND(LEN(PARTNERS!B58)=7,MID(PARTNERS!B58,4,1)=" ")))),PARTNERS!E58="Existing partner")</f>
        <v>0</v>
      </c>
      <c r="AA54" s="2" t="b">
        <f>AND(PARTNERS!$C58="Hull",PARTNERS!$E58="New partner")</f>
        <v>0</v>
      </c>
      <c r="AB54" s="2" t="b">
        <f>AND(PARTNERS!$C58="East Riding of Yorkshire",PARTNERS!$E58="New partner")</f>
        <v>0</v>
      </c>
      <c r="AC54" s="2" t="b">
        <f>AND(PARTNERS!$C58="Elsewhere in Yorkshire &amp; Humber",PARTNERS!$E58="New partner")</f>
        <v>0</v>
      </c>
      <c r="AD54" s="2" t="b">
        <f>AND(PARTNERS!$C58="Elsewhere in the UK",PARTNERS!$E58="New partner")</f>
        <v>0</v>
      </c>
      <c r="AE54" s="2" t="b">
        <f>AND(PARTNERS!$C58="Outside UK",PARTNERS!$E58="New partner")</f>
        <v>0</v>
      </c>
      <c r="AF54" s="2" t="b">
        <f>AND(PARTNERS!$C58="Hull",PARTNERS!$E58="Existing partner")</f>
        <v>0</v>
      </c>
      <c r="AG54" s="2" t="b">
        <f>AND(PARTNERS!$C58="East Riding of Yorkshire",PARTNERS!$E58="Existing partner")</f>
        <v>0</v>
      </c>
      <c r="AH54" s="2" t="b">
        <f>AND(PARTNERS!$C58="Elsewhere in Yorkshire &amp; Humber",PARTNERS!$E58="Existing partner")</f>
        <v>0</v>
      </c>
      <c r="AI54" s="2" t="b">
        <f>AND(PARTNERS!$C58="Elsewhere in the UK",PARTNERS!$E58="Existing partner")</f>
        <v>0</v>
      </c>
      <c r="AJ54" s="2" t="b">
        <f>AND(PARTNERS!$C58="Outside UK",PARTNERS!$E58="Existing partner")</f>
        <v>0</v>
      </c>
      <c r="AK54" s="2" t="b">
        <f>AND(PARTNERS!$D58="Artistic partner",PARTNERS!$E58="New partner")</f>
        <v>0</v>
      </c>
      <c r="AL54" s="2" t="b">
        <f>AND(PARTNERS!$D58="Heritage partner",PARTNERS!$E58="New partner")</f>
        <v>0</v>
      </c>
      <c r="AM54" s="2" t="b">
        <f>AND(PARTNERS!$D58="Funder",PARTNERS!$E58="New partner")</f>
        <v>0</v>
      </c>
      <c r="AN54" s="2" t="b">
        <f>AND(PARTNERS!$D58="Public Service partner",PARTNERS!$E58="New partner")</f>
        <v>0</v>
      </c>
      <c r="AO54" s="2" t="b">
        <f>AND(PARTNERS!$D58="Voluntary Sector / Charity partner",PARTNERS!$E58="New partner")</f>
        <v>0</v>
      </c>
      <c r="AP54" s="2" t="b">
        <f>AND(PARTNERS!$D58="Education partner",PARTNERS!$E58="New partner")</f>
        <v>0</v>
      </c>
      <c r="AQ54" s="2" t="b">
        <f>AND(PARTNERS!$D58="Other",PARTNERS!$E58="New partner")</f>
        <v>0</v>
      </c>
      <c r="AR54" s="2" t="b">
        <f>AND(PARTNERS!$D58="Artistic partner",PARTNERS!$E58="Existing partner")</f>
        <v>0</v>
      </c>
      <c r="AS54" s="2" t="b">
        <f>AND(PARTNERS!$D58="Heritage partner",PARTNERS!$E58="Existing partner")</f>
        <v>0</v>
      </c>
      <c r="AT54" s="2" t="b">
        <f>AND(PARTNERS!$D58="Funder",PARTNERS!$E58="Existing partner")</f>
        <v>0</v>
      </c>
      <c r="AU54" s="2" t="b">
        <f>AND(PARTNERS!$D58="Public Service partner",PARTNERS!$E58="Existing partner")</f>
        <v>0</v>
      </c>
      <c r="AV54" s="2" t="b">
        <f>AND(PARTNERS!$D58="Voluntary Sector / Charity partner",PARTNERS!$E58="Existing partner")</f>
        <v>0</v>
      </c>
      <c r="AW54" s="2" t="b">
        <f>AND(PARTNERS!$D58="Education partner",PARTNERS!$E58="Existing partner")</f>
        <v>0</v>
      </c>
      <c r="AX54" s="2" t="b">
        <f>AND(PARTNERS!$D58="Other",PARTNERS!$E58="Existing partner")</f>
        <v>0</v>
      </c>
    </row>
    <row r="55" spans="20:50" x14ac:dyDescent="0.3">
      <c r="T55" s="2" t="b">
        <f>AND(LEFT('EVENT DELIVERY'!B73,2)="HU",OR(LEN('EVENT DELIVERY'!B73)=6,AND(LEN('EVENT DELIVERY'!B73)=7,MID('EVENT DELIVERY'!B73,4,1)=" ")))</f>
        <v>0</v>
      </c>
      <c r="U55" s="2" t="b">
        <f>AND(LEFT('PROJECT DELIVERY TEAM'!B67,2)="HU",OR(LEN('PROJECT DELIVERY TEAM'!B67)=6,AND(LEN('PROJECT DELIVERY TEAM'!B67)=7,MID('PROJECT DELIVERY TEAM'!B67,4,1)=" ")))</f>
        <v>0</v>
      </c>
      <c r="V55" s="2" t="b">
        <f>AND(LEFT('AUDIENCES &amp; PART... - BY TYPE'!B60,2)="HU",OR(LEN('AUDIENCES &amp; PART... - BY TYPE'!B60)=6,AND(LEN('AUDIENCES &amp; PART... - BY TYPE'!B60)=7,MID('AUDIENCES &amp; PART... - BY TYPE'!B60,4,1)=" ")))</f>
        <v>1</v>
      </c>
      <c r="W55" s="2" t="b">
        <f>AND(LEFT(PARTNERS!B59,2)="HU",OR(LEN(PARTNERS!B59)=6,AND(LEN(PARTNERS!B59)=7,MID(PARTNERS!B59,4,1)=" ")),PARTNERS!E59="New partner")</f>
        <v>0</v>
      </c>
      <c r="X55" s="2" t="b">
        <f>AND(LEFT(PARTNERS!B59,2)="HU",OR(LEN(PARTNERS!B59)=6,AND(LEN(PARTNERS!B59)=7,MID(PARTNERS!B59,4,1)=" ")),PARTNERS!E59="Existing partner")</f>
        <v>0</v>
      </c>
      <c r="Y55" s="2" t="b">
        <f>AND(NOT(AND(LEFT(PARTNERS!B59,2)="HU",OR(LEN(PARTNERS!B59)=6,AND(LEN(PARTNERS!B59)=7,MID(PARTNERS!B59,4,1)=" ")))),PARTNERS!E59="New partner")</f>
        <v>0</v>
      </c>
      <c r="Z55" s="2" t="b">
        <f>AND(NOT(AND(LEFT(PARTNERS!B59,2)="HU",OR(LEN(PARTNERS!B59)=6,AND(LEN(PARTNERS!B59)=7,MID(PARTNERS!B59,4,1)=" ")))),PARTNERS!E59="Existing partner")</f>
        <v>0</v>
      </c>
      <c r="AA55" s="2" t="b">
        <f>AND(PARTNERS!$C59="Hull",PARTNERS!$E59="New partner")</f>
        <v>0</v>
      </c>
      <c r="AB55" s="2" t="b">
        <f>AND(PARTNERS!$C59="East Riding of Yorkshire",PARTNERS!$E59="New partner")</f>
        <v>0</v>
      </c>
      <c r="AC55" s="2" t="b">
        <f>AND(PARTNERS!$C59="Elsewhere in Yorkshire &amp; Humber",PARTNERS!$E59="New partner")</f>
        <v>0</v>
      </c>
      <c r="AD55" s="2" t="b">
        <f>AND(PARTNERS!$C59="Elsewhere in the UK",PARTNERS!$E59="New partner")</f>
        <v>0</v>
      </c>
      <c r="AE55" s="2" t="b">
        <f>AND(PARTNERS!$C59="Outside UK",PARTNERS!$E59="New partner")</f>
        <v>0</v>
      </c>
      <c r="AF55" s="2" t="b">
        <f>AND(PARTNERS!$C59="Hull",PARTNERS!$E59="Existing partner")</f>
        <v>0</v>
      </c>
      <c r="AG55" s="2" t="b">
        <f>AND(PARTNERS!$C59="East Riding of Yorkshire",PARTNERS!$E59="Existing partner")</f>
        <v>0</v>
      </c>
      <c r="AH55" s="2" t="b">
        <f>AND(PARTNERS!$C59="Elsewhere in Yorkshire &amp; Humber",PARTNERS!$E59="Existing partner")</f>
        <v>0</v>
      </c>
      <c r="AI55" s="2" t="b">
        <f>AND(PARTNERS!$C59="Elsewhere in the UK",PARTNERS!$E59="Existing partner")</f>
        <v>0</v>
      </c>
      <c r="AJ55" s="2" t="b">
        <f>AND(PARTNERS!$C59="Outside UK",PARTNERS!$E59="Existing partner")</f>
        <v>0</v>
      </c>
      <c r="AK55" s="2" t="b">
        <f>AND(PARTNERS!$D59="Artistic partner",PARTNERS!$E59="New partner")</f>
        <v>0</v>
      </c>
      <c r="AL55" s="2" t="b">
        <f>AND(PARTNERS!$D59="Heritage partner",PARTNERS!$E59="New partner")</f>
        <v>0</v>
      </c>
      <c r="AM55" s="2" t="b">
        <f>AND(PARTNERS!$D59="Funder",PARTNERS!$E59="New partner")</f>
        <v>0</v>
      </c>
      <c r="AN55" s="2" t="b">
        <f>AND(PARTNERS!$D59="Public Service partner",PARTNERS!$E59="New partner")</f>
        <v>0</v>
      </c>
      <c r="AO55" s="2" t="b">
        <f>AND(PARTNERS!$D59="Voluntary Sector / Charity partner",PARTNERS!$E59="New partner")</f>
        <v>0</v>
      </c>
      <c r="AP55" s="2" t="b">
        <f>AND(PARTNERS!$D59="Education partner",PARTNERS!$E59="New partner")</f>
        <v>0</v>
      </c>
      <c r="AQ55" s="2" t="b">
        <f>AND(PARTNERS!$D59="Other",PARTNERS!$E59="New partner")</f>
        <v>0</v>
      </c>
      <c r="AR55" s="2" t="b">
        <f>AND(PARTNERS!$D59="Artistic partner",PARTNERS!$E59="Existing partner")</f>
        <v>0</v>
      </c>
      <c r="AS55" s="2" t="b">
        <f>AND(PARTNERS!$D59="Heritage partner",PARTNERS!$E59="Existing partner")</f>
        <v>0</v>
      </c>
      <c r="AT55" s="2" t="b">
        <f>AND(PARTNERS!$D59="Funder",PARTNERS!$E59="Existing partner")</f>
        <v>0</v>
      </c>
      <c r="AU55" s="2" t="b">
        <f>AND(PARTNERS!$D59="Public Service partner",PARTNERS!$E59="Existing partner")</f>
        <v>0</v>
      </c>
      <c r="AV55" s="2" t="b">
        <f>AND(PARTNERS!$D59="Voluntary Sector / Charity partner",PARTNERS!$E59="Existing partner")</f>
        <v>0</v>
      </c>
      <c r="AW55" s="2" t="b">
        <f>AND(PARTNERS!$D59="Education partner",PARTNERS!$E59="Existing partner")</f>
        <v>0</v>
      </c>
      <c r="AX55" s="2" t="b">
        <f>AND(PARTNERS!$D59="Other",PARTNERS!$E59="Existing partner")</f>
        <v>0</v>
      </c>
    </row>
    <row r="56" spans="20:50" x14ac:dyDescent="0.3">
      <c r="T56" s="2" t="b">
        <f>AND(LEFT('EVENT DELIVERY'!B74,2)="HU",OR(LEN('EVENT DELIVERY'!B74)=6,AND(LEN('EVENT DELIVERY'!B74)=7,MID('EVENT DELIVERY'!B74,4,1)=" ")))</f>
        <v>0</v>
      </c>
      <c r="U56" s="2" t="b">
        <f>AND(LEFT('PROJECT DELIVERY TEAM'!B68,2)="HU",OR(LEN('PROJECT DELIVERY TEAM'!B68)=6,AND(LEN('PROJECT DELIVERY TEAM'!B68)=7,MID('PROJECT DELIVERY TEAM'!B68,4,1)=" ")))</f>
        <v>0</v>
      </c>
      <c r="V56" s="2" t="b">
        <f>AND(LEFT('AUDIENCES &amp; PART... - BY TYPE'!B61,2)="HU",OR(LEN('AUDIENCES &amp; PART... - BY TYPE'!B61)=6,AND(LEN('AUDIENCES &amp; PART... - BY TYPE'!B61)=7,MID('AUDIENCES &amp; PART... - BY TYPE'!B61,4,1)=" ")))</f>
        <v>1</v>
      </c>
      <c r="W56" s="2" t="b">
        <f>AND(LEFT(PARTNERS!B60,2)="HU",OR(LEN(PARTNERS!B60)=6,AND(LEN(PARTNERS!B60)=7,MID(PARTNERS!B60,4,1)=" ")),PARTNERS!E60="New partner")</f>
        <v>0</v>
      </c>
      <c r="X56" s="2" t="b">
        <f>AND(LEFT(PARTNERS!B60,2)="HU",OR(LEN(PARTNERS!B60)=6,AND(LEN(PARTNERS!B60)=7,MID(PARTNERS!B60,4,1)=" ")),PARTNERS!E60="Existing partner")</f>
        <v>0</v>
      </c>
      <c r="Y56" s="2" t="b">
        <f>AND(NOT(AND(LEFT(PARTNERS!B60,2)="HU",OR(LEN(PARTNERS!B60)=6,AND(LEN(PARTNERS!B60)=7,MID(PARTNERS!B60,4,1)=" ")))),PARTNERS!E60="New partner")</f>
        <v>0</v>
      </c>
      <c r="Z56" s="2" t="b">
        <f>AND(NOT(AND(LEFT(PARTNERS!B60,2)="HU",OR(LEN(PARTNERS!B60)=6,AND(LEN(PARTNERS!B60)=7,MID(PARTNERS!B60,4,1)=" ")))),PARTNERS!E60="Existing partner")</f>
        <v>0</v>
      </c>
      <c r="AA56" s="2" t="b">
        <f>AND(PARTNERS!$C60="Hull",PARTNERS!$E60="New partner")</f>
        <v>0</v>
      </c>
      <c r="AB56" s="2" t="b">
        <f>AND(PARTNERS!$C60="East Riding of Yorkshire",PARTNERS!$E60="New partner")</f>
        <v>0</v>
      </c>
      <c r="AC56" s="2" t="b">
        <f>AND(PARTNERS!$C60="Elsewhere in Yorkshire &amp; Humber",PARTNERS!$E60="New partner")</f>
        <v>0</v>
      </c>
      <c r="AD56" s="2" t="b">
        <f>AND(PARTNERS!$C60="Elsewhere in the UK",PARTNERS!$E60="New partner")</f>
        <v>0</v>
      </c>
      <c r="AE56" s="2" t="b">
        <f>AND(PARTNERS!$C60="Outside UK",PARTNERS!$E60="New partner")</f>
        <v>0</v>
      </c>
      <c r="AF56" s="2" t="b">
        <f>AND(PARTNERS!$C60="Hull",PARTNERS!$E60="Existing partner")</f>
        <v>0</v>
      </c>
      <c r="AG56" s="2" t="b">
        <f>AND(PARTNERS!$C60="East Riding of Yorkshire",PARTNERS!$E60="Existing partner")</f>
        <v>0</v>
      </c>
      <c r="AH56" s="2" t="b">
        <f>AND(PARTNERS!$C60="Elsewhere in Yorkshire &amp; Humber",PARTNERS!$E60="Existing partner")</f>
        <v>0</v>
      </c>
      <c r="AI56" s="2" t="b">
        <f>AND(PARTNERS!$C60="Elsewhere in the UK",PARTNERS!$E60="Existing partner")</f>
        <v>0</v>
      </c>
      <c r="AJ56" s="2" t="b">
        <f>AND(PARTNERS!$C60="Outside UK",PARTNERS!$E60="Existing partner")</f>
        <v>0</v>
      </c>
      <c r="AK56" s="2" t="b">
        <f>AND(PARTNERS!$D60="Artistic partner",PARTNERS!$E60="New partner")</f>
        <v>0</v>
      </c>
      <c r="AL56" s="2" t="b">
        <f>AND(PARTNERS!$D60="Heritage partner",PARTNERS!$E60="New partner")</f>
        <v>0</v>
      </c>
      <c r="AM56" s="2" t="b">
        <f>AND(PARTNERS!$D60="Funder",PARTNERS!$E60="New partner")</f>
        <v>0</v>
      </c>
      <c r="AN56" s="2" t="b">
        <f>AND(PARTNERS!$D60="Public Service partner",PARTNERS!$E60="New partner")</f>
        <v>0</v>
      </c>
      <c r="AO56" s="2" t="b">
        <f>AND(PARTNERS!$D60="Voluntary Sector / Charity partner",PARTNERS!$E60="New partner")</f>
        <v>0</v>
      </c>
      <c r="AP56" s="2" t="b">
        <f>AND(PARTNERS!$D60="Education partner",PARTNERS!$E60="New partner")</f>
        <v>0</v>
      </c>
      <c r="AQ56" s="2" t="b">
        <f>AND(PARTNERS!$D60="Other",PARTNERS!$E60="New partner")</f>
        <v>0</v>
      </c>
      <c r="AR56" s="2" t="b">
        <f>AND(PARTNERS!$D60="Artistic partner",PARTNERS!$E60="Existing partner")</f>
        <v>0</v>
      </c>
      <c r="AS56" s="2" t="b">
        <f>AND(PARTNERS!$D60="Heritage partner",PARTNERS!$E60="Existing partner")</f>
        <v>0</v>
      </c>
      <c r="AT56" s="2" t="b">
        <f>AND(PARTNERS!$D60="Funder",PARTNERS!$E60="Existing partner")</f>
        <v>0</v>
      </c>
      <c r="AU56" s="2" t="b">
        <f>AND(PARTNERS!$D60="Public Service partner",PARTNERS!$E60="Existing partner")</f>
        <v>0</v>
      </c>
      <c r="AV56" s="2" t="b">
        <f>AND(PARTNERS!$D60="Voluntary Sector / Charity partner",PARTNERS!$E60="Existing partner")</f>
        <v>0</v>
      </c>
      <c r="AW56" s="2" t="b">
        <f>AND(PARTNERS!$D60="Education partner",PARTNERS!$E60="Existing partner")</f>
        <v>0</v>
      </c>
      <c r="AX56" s="2" t="b">
        <f>AND(PARTNERS!$D60="Other",PARTNERS!$E60="Existing partner")</f>
        <v>0</v>
      </c>
    </row>
    <row r="57" spans="20:50" x14ac:dyDescent="0.3">
      <c r="T57" s="2" t="b">
        <f>AND(LEFT('EVENT DELIVERY'!B75,2)="HU",OR(LEN('EVENT DELIVERY'!B75)=6,AND(LEN('EVENT DELIVERY'!B75)=7,MID('EVENT DELIVERY'!B75,4,1)=" ")))</f>
        <v>0</v>
      </c>
      <c r="U57" s="2" t="b">
        <f>AND(LEFT('PROJECT DELIVERY TEAM'!B69,2)="HU",OR(LEN('PROJECT DELIVERY TEAM'!B69)=6,AND(LEN('PROJECT DELIVERY TEAM'!B69)=7,MID('PROJECT DELIVERY TEAM'!B69,4,1)=" ")))</f>
        <v>0</v>
      </c>
      <c r="V57" s="2" t="b">
        <f>AND(LEFT('AUDIENCES &amp; PART... - BY TYPE'!B62,2)="HU",OR(LEN('AUDIENCES &amp; PART... - BY TYPE'!B62)=6,AND(LEN('AUDIENCES &amp; PART... - BY TYPE'!B62)=7,MID('AUDIENCES &amp; PART... - BY TYPE'!B62,4,1)=" ")))</f>
        <v>0</v>
      </c>
      <c r="W57" s="2" t="b">
        <f>AND(LEFT(PARTNERS!B61,2)="HU",OR(LEN(PARTNERS!B61)=6,AND(LEN(PARTNERS!B61)=7,MID(PARTNERS!B61,4,1)=" ")),PARTNERS!E61="New partner")</f>
        <v>0</v>
      </c>
      <c r="X57" s="2" t="b">
        <f>AND(LEFT(PARTNERS!B61,2)="HU",OR(LEN(PARTNERS!B61)=6,AND(LEN(PARTNERS!B61)=7,MID(PARTNERS!B61,4,1)=" ")),PARTNERS!E61="Existing partner")</f>
        <v>0</v>
      </c>
      <c r="Y57" s="2" t="b">
        <f>AND(NOT(AND(LEFT(PARTNERS!B61,2)="HU",OR(LEN(PARTNERS!B61)=6,AND(LEN(PARTNERS!B61)=7,MID(PARTNERS!B61,4,1)=" ")))),PARTNERS!E61="New partner")</f>
        <v>0</v>
      </c>
      <c r="Z57" s="2" t="b">
        <f>AND(NOT(AND(LEFT(PARTNERS!B61,2)="HU",OR(LEN(PARTNERS!B61)=6,AND(LEN(PARTNERS!B61)=7,MID(PARTNERS!B61,4,1)=" ")))),PARTNERS!E61="Existing partner")</f>
        <v>0</v>
      </c>
      <c r="AA57" s="2" t="b">
        <f>AND(PARTNERS!$C61="Hull",PARTNERS!$E61="New partner")</f>
        <v>0</v>
      </c>
      <c r="AB57" s="2" t="b">
        <f>AND(PARTNERS!$C61="East Riding of Yorkshire",PARTNERS!$E61="New partner")</f>
        <v>0</v>
      </c>
      <c r="AC57" s="2" t="b">
        <f>AND(PARTNERS!$C61="Elsewhere in Yorkshire &amp; Humber",PARTNERS!$E61="New partner")</f>
        <v>0</v>
      </c>
      <c r="AD57" s="2" t="b">
        <f>AND(PARTNERS!$C61="Elsewhere in the UK",PARTNERS!$E61="New partner")</f>
        <v>0</v>
      </c>
      <c r="AE57" s="2" t="b">
        <f>AND(PARTNERS!$C61="Outside UK",PARTNERS!$E61="New partner")</f>
        <v>0</v>
      </c>
      <c r="AF57" s="2" t="b">
        <f>AND(PARTNERS!$C61="Hull",PARTNERS!$E61="Existing partner")</f>
        <v>0</v>
      </c>
      <c r="AG57" s="2" t="b">
        <f>AND(PARTNERS!$C61="East Riding of Yorkshire",PARTNERS!$E61="Existing partner")</f>
        <v>0</v>
      </c>
      <c r="AH57" s="2" t="b">
        <f>AND(PARTNERS!$C61="Elsewhere in Yorkshire &amp; Humber",PARTNERS!$E61="Existing partner")</f>
        <v>0</v>
      </c>
      <c r="AI57" s="2" t="b">
        <f>AND(PARTNERS!$C61="Elsewhere in the UK",PARTNERS!$E61="Existing partner")</f>
        <v>0</v>
      </c>
      <c r="AJ57" s="2" t="b">
        <f>AND(PARTNERS!$C61="Outside UK",PARTNERS!$E61="Existing partner")</f>
        <v>0</v>
      </c>
      <c r="AK57" s="2" t="b">
        <f>AND(PARTNERS!$D61="Artistic partner",PARTNERS!$E61="New partner")</f>
        <v>0</v>
      </c>
      <c r="AL57" s="2" t="b">
        <f>AND(PARTNERS!$D61="Heritage partner",PARTNERS!$E61="New partner")</f>
        <v>0</v>
      </c>
      <c r="AM57" s="2" t="b">
        <f>AND(PARTNERS!$D61="Funder",PARTNERS!$E61="New partner")</f>
        <v>0</v>
      </c>
      <c r="AN57" s="2" t="b">
        <f>AND(PARTNERS!$D61="Public Service partner",PARTNERS!$E61="New partner")</f>
        <v>0</v>
      </c>
      <c r="AO57" s="2" t="b">
        <f>AND(PARTNERS!$D61="Voluntary Sector / Charity partner",PARTNERS!$E61="New partner")</f>
        <v>0</v>
      </c>
      <c r="AP57" s="2" t="b">
        <f>AND(PARTNERS!$D61="Education partner",PARTNERS!$E61="New partner")</f>
        <v>0</v>
      </c>
      <c r="AQ57" s="2" t="b">
        <f>AND(PARTNERS!$D61="Other",PARTNERS!$E61="New partner")</f>
        <v>0</v>
      </c>
      <c r="AR57" s="2" t="b">
        <f>AND(PARTNERS!$D61="Artistic partner",PARTNERS!$E61="Existing partner")</f>
        <v>0</v>
      </c>
      <c r="AS57" s="2" t="b">
        <f>AND(PARTNERS!$D61="Heritage partner",PARTNERS!$E61="Existing partner")</f>
        <v>0</v>
      </c>
      <c r="AT57" s="2" t="b">
        <f>AND(PARTNERS!$D61="Funder",PARTNERS!$E61="Existing partner")</f>
        <v>0</v>
      </c>
      <c r="AU57" s="2" t="b">
        <f>AND(PARTNERS!$D61="Public Service partner",PARTNERS!$E61="Existing partner")</f>
        <v>0</v>
      </c>
      <c r="AV57" s="2" t="b">
        <f>AND(PARTNERS!$D61="Voluntary Sector / Charity partner",PARTNERS!$E61="Existing partner")</f>
        <v>0</v>
      </c>
      <c r="AW57" s="2" t="b">
        <f>AND(PARTNERS!$D61="Education partner",PARTNERS!$E61="Existing partner")</f>
        <v>0</v>
      </c>
      <c r="AX57" s="2" t="b">
        <f>AND(PARTNERS!$D61="Other",PARTNERS!$E61="Existing partner")</f>
        <v>0</v>
      </c>
    </row>
    <row r="58" spans="20:50" x14ac:dyDescent="0.3">
      <c r="T58" s="2" t="b">
        <f>AND(LEFT('EVENT DELIVERY'!B76,2)="HU",OR(LEN('EVENT DELIVERY'!B76)=6,AND(LEN('EVENT DELIVERY'!B76)=7,MID('EVENT DELIVERY'!B76,4,1)=" ")))</f>
        <v>0</v>
      </c>
      <c r="U58" s="2" t="b">
        <f>AND(LEFT('PROJECT DELIVERY TEAM'!B70,2)="HU",OR(LEN('PROJECT DELIVERY TEAM'!B70)=6,AND(LEN('PROJECT DELIVERY TEAM'!B70)=7,MID('PROJECT DELIVERY TEAM'!B70,4,1)=" ")))</f>
        <v>0</v>
      </c>
      <c r="V58" s="2" t="b">
        <f>AND(LEFT('AUDIENCES &amp; PART... - BY TYPE'!B63,2)="HU",OR(LEN('AUDIENCES &amp; PART... - BY TYPE'!B63)=6,AND(LEN('AUDIENCES &amp; PART... - BY TYPE'!B63)=7,MID('AUDIENCES &amp; PART... - BY TYPE'!B63,4,1)=" ")))</f>
        <v>1</v>
      </c>
      <c r="W58" s="2" t="b">
        <f>AND(LEFT(PARTNERS!B62,2)="HU",OR(LEN(PARTNERS!B62)=6,AND(LEN(PARTNERS!B62)=7,MID(PARTNERS!B62,4,1)=" ")),PARTNERS!E62="New partner")</f>
        <v>0</v>
      </c>
      <c r="X58" s="2" t="b">
        <f>AND(LEFT(PARTNERS!B62,2)="HU",OR(LEN(PARTNERS!B62)=6,AND(LEN(PARTNERS!B62)=7,MID(PARTNERS!B62,4,1)=" ")),PARTNERS!E62="Existing partner")</f>
        <v>0</v>
      </c>
      <c r="Y58" s="2" t="b">
        <f>AND(NOT(AND(LEFT(PARTNERS!B62,2)="HU",OR(LEN(PARTNERS!B62)=6,AND(LEN(PARTNERS!B62)=7,MID(PARTNERS!B62,4,1)=" ")))),PARTNERS!E62="New partner")</f>
        <v>0</v>
      </c>
      <c r="Z58" s="2" t="b">
        <f>AND(NOT(AND(LEFT(PARTNERS!B62,2)="HU",OR(LEN(PARTNERS!B62)=6,AND(LEN(PARTNERS!B62)=7,MID(PARTNERS!B62,4,1)=" ")))),PARTNERS!E62="Existing partner")</f>
        <v>0</v>
      </c>
      <c r="AA58" s="2" t="b">
        <f>AND(PARTNERS!$C62="Hull",PARTNERS!$E62="New partner")</f>
        <v>0</v>
      </c>
      <c r="AB58" s="2" t="b">
        <f>AND(PARTNERS!$C62="East Riding of Yorkshire",PARTNERS!$E62="New partner")</f>
        <v>0</v>
      </c>
      <c r="AC58" s="2" t="b">
        <f>AND(PARTNERS!$C62="Elsewhere in Yorkshire &amp; Humber",PARTNERS!$E62="New partner")</f>
        <v>0</v>
      </c>
      <c r="AD58" s="2" t="b">
        <f>AND(PARTNERS!$C62="Elsewhere in the UK",PARTNERS!$E62="New partner")</f>
        <v>0</v>
      </c>
      <c r="AE58" s="2" t="b">
        <f>AND(PARTNERS!$C62="Outside UK",PARTNERS!$E62="New partner")</f>
        <v>0</v>
      </c>
      <c r="AF58" s="2" t="b">
        <f>AND(PARTNERS!$C62="Hull",PARTNERS!$E62="Existing partner")</f>
        <v>0</v>
      </c>
      <c r="AG58" s="2" t="b">
        <f>AND(PARTNERS!$C62="East Riding of Yorkshire",PARTNERS!$E62="Existing partner")</f>
        <v>0</v>
      </c>
      <c r="AH58" s="2" t="b">
        <f>AND(PARTNERS!$C62="Elsewhere in Yorkshire &amp; Humber",PARTNERS!$E62="Existing partner")</f>
        <v>0</v>
      </c>
      <c r="AI58" s="2" t="b">
        <f>AND(PARTNERS!$C62="Elsewhere in the UK",PARTNERS!$E62="Existing partner")</f>
        <v>0</v>
      </c>
      <c r="AJ58" s="2" t="b">
        <f>AND(PARTNERS!$C62="Outside UK",PARTNERS!$E62="Existing partner")</f>
        <v>0</v>
      </c>
      <c r="AK58" s="2" t="b">
        <f>AND(PARTNERS!$D62="Artistic partner",PARTNERS!$E62="New partner")</f>
        <v>0</v>
      </c>
      <c r="AL58" s="2" t="b">
        <f>AND(PARTNERS!$D62="Heritage partner",PARTNERS!$E62="New partner")</f>
        <v>0</v>
      </c>
      <c r="AM58" s="2" t="b">
        <f>AND(PARTNERS!$D62="Funder",PARTNERS!$E62="New partner")</f>
        <v>0</v>
      </c>
      <c r="AN58" s="2" t="b">
        <f>AND(PARTNERS!$D62="Public Service partner",PARTNERS!$E62="New partner")</f>
        <v>0</v>
      </c>
      <c r="AO58" s="2" t="b">
        <f>AND(PARTNERS!$D62="Voluntary Sector / Charity partner",PARTNERS!$E62="New partner")</f>
        <v>0</v>
      </c>
      <c r="AP58" s="2" t="b">
        <f>AND(PARTNERS!$D62="Education partner",PARTNERS!$E62="New partner")</f>
        <v>0</v>
      </c>
      <c r="AQ58" s="2" t="b">
        <f>AND(PARTNERS!$D62="Other",PARTNERS!$E62="New partner")</f>
        <v>0</v>
      </c>
      <c r="AR58" s="2" t="b">
        <f>AND(PARTNERS!$D62="Artistic partner",PARTNERS!$E62="Existing partner")</f>
        <v>0</v>
      </c>
      <c r="AS58" s="2" t="b">
        <f>AND(PARTNERS!$D62="Heritage partner",PARTNERS!$E62="Existing partner")</f>
        <v>0</v>
      </c>
      <c r="AT58" s="2" t="b">
        <f>AND(PARTNERS!$D62="Funder",PARTNERS!$E62="Existing partner")</f>
        <v>0</v>
      </c>
      <c r="AU58" s="2" t="b">
        <f>AND(PARTNERS!$D62="Public Service partner",PARTNERS!$E62="Existing partner")</f>
        <v>0</v>
      </c>
      <c r="AV58" s="2" t="b">
        <f>AND(PARTNERS!$D62="Voluntary Sector / Charity partner",PARTNERS!$E62="Existing partner")</f>
        <v>0</v>
      </c>
      <c r="AW58" s="2" t="b">
        <f>AND(PARTNERS!$D62="Education partner",PARTNERS!$E62="Existing partner")</f>
        <v>0</v>
      </c>
      <c r="AX58" s="2" t="b">
        <f>AND(PARTNERS!$D62="Other",PARTNERS!$E62="Existing partner")</f>
        <v>0</v>
      </c>
    </row>
    <row r="59" spans="20:50" x14ac:dyDescent="0.3">
      <c r="T59" s="2" t="b">
        <f>AND(LEFT('EVENT DELIVERY'!B77,2)="HU",OR(LEN('EVENT DELIVERY'!B77)=6,AND(LEN('EVENT DELIVERY'!B77)=7,MID('EVENT DELIVERY'!B77,4,1)=" ")))</f>
        <v>0</v>
      </c>
      <c r="U59" s="2" t="b">
        <f>AND(LEFT('PROJECT DELIVERY TEAM'!B71,2)="HU",OR(LEN('PROJECT DELIVERY TEAM'!B71)=6,AND(LEN('PROJECT DELIVERY TEAM'!B71)=7,MID('PROJECT DELIVERY TEAM'!B71,4,1)=" ")))</f>
        <v>0</v>
      </c>
      <c r="V59" s="2" t="b">
        <f>AND(LEFT('AUDIENCES &amp; PART... - BY TYPE'!B64,2)="HU",OR(LEN('AUDIENCES &amp; PART... - BY TYPE'!B64)=6,AND(LEN('AUDIENCES &amp; PART... - BY TYPE'!B64)=7,MID('AUDIENCES &amp; PART... - BY TYPE'!B64,4,1)=" ")))</f>
        <v>1</v>
      </c>
      <c r="W59" s="2" t="b">
        <f>AND(LEFT(PARTNERS!B63,2)="HU",OR(LEN(PARTNERS!B63)=6,AND(LEN(PARTNERS!B63)=7,MID(PARTNERS!B63,4,1)=" ")),PARTNERS!E63="New partner")</f>
        <v>0</v>
      </c>
      <c r="X59" s="2" t="b">
        <f>AND(LEFT(PARTNERS!B63,2)="HU",OR(LEN(PARTNERS!B63)=6,AND(LEN(PARTNERS!B63)=7,MID(PARTNERS!B63,4,1)=" ")),PARTNERS!E63="Existing partner")</f>
        <v>0</v>
      </c>
      <c r="Y59" s="2" t="b">
        <f>AND(NOT(AND(LEFT(PARTNERS!B63,2)="HU",OR(LEN(PARTNERS!B63)=6,AND(LEN(PARTNERS!B63)=7,MID(PARTNERS!B63,4,1)=" ")))),PARTNERS!E63="New partner")</f>
        <v>0</v>
      </c>
      <c r="Z59" s="2" t="b">
        <f>AND(NOT(AND(LEFT(PARTNERS!B63,2)="HU",OR(LEN(PARTNERS!B63)=6,AND(LEN(PARTNERS!B63)=7,MID(PARTNERS!B63,4,1)=" ")))),PARTNERS!E63="Existing partner")</f>
        <v>0</v>
      </c>
      <c r="AA59" s="2" t="b">
        <f>AND(PARTNERS!$C63="Hull",PARTNERS!$E63="New partner")</f>
        <v>0</v>
      </c>
      <c r="AB59" s="2" t="b">
        <f>AND(PARTNERS!$C63="East Riding of Yorkshire",PARTNERS!$E63="New partner")</f>
        <v>0</v>
      </c>
      <c r="AC59" s="2" t="b">
        <f>AND(PARTNERS!$C63="Elsewhere in Yorkshire &amp; Humber",PARTNERS!$E63="New partner")</f>
        <v>0</v>
      </c>
      <c r="AD59" s="2" t="b">
        <f>AND(PARTNERS!$C63="Elsewhere in the UK",PARTNERS!$E63="New partner")</f>
        <v>0</v>
      </c>
      <c r="AE59" s="2" t="b">
        <f>AND(PARTNERS!$C63="Outside UK",PARTNERS!$E63="New partner")</f>
        <v>0</v>
      </c>
      <c r="AF59" s="2" t="b">
        <f>AND(PARTNERS!$C63="Hull",PARTNERS!$E63="Existing partner")</f>
        <v>0</v>
      </c>
      <c r="AG59" s="2" t="b">
        <f>AND(PARTNERS!$C63="East Riding of Yorkshire",PARTNERS!$E63="Existing partner")</f>
        <v>0</v>
      </c>
      <c r="AH59" s="2" t="b">
        <f>AND(PARTNERS!$C63="Elsewhere in Yorkshire &amp; Humber",PARTNERS!$E63="Existing partner")</f>
        <v>0</v>
      </c>
      <c r="AI59" s="2" t="b">
        <f>AND(PARTNERS!$C63="Elsewhere in the UK",PARTNERS!$E63="Existing partner")</f>
        <v>0</v>
      </c>
      <c r="AJ59" s="2" t="b">
        <f>AND(PARTNERS!$C63="Outside UK",PARTNERS!$E63="Existing partner")</f>
        <v>0</v>
      </c>
      <c r="AK59" s="2" t="b">
        <f>AND(PARTNERS!$D63="Artistic partner",PARTNERS!$E63="New partner")</f>
        <v>0</v>
      </c>
      <c r="AL59" s="2" t="b">
        <f>AND(PARTNERS!$D63="Heritage partner",PARTNERS!$E63="New partner")</f>
        <v>0</v>
      </c>
      <c r="AM59" s="2" t="b">
        <f>AND(PARTNERS!$D63="Funder",PARTNERS!$E63="New partner")</f>
        <v>0</v>
      </c>
      <c r="AN59" s="2" t="b">
        <f>AND(PARTNERS!$D63="Public Service partner",PARTNERS!$E63="New partner")</f>
        <v>0</v>
      </c>
      <c r="AO59" s="2" t="b">
        <f>AND(PARTNERS!$D63="Voluntary Sector / Charity partner",PARTNERS!$E63="New partner")</f>
        <v>0</v>
      </c>
      <c r="AP59" s="2" t="b">
        <f>AND(PARTNERS!$D63="Education partner",PARTNERS!$E63="New partner")</f>
        <v>0</v>
      </c>
      <c r="AQ59" s="2" t="b">
        <f>AND(PARTNERS!$D63="Other",PARTNERS!$E63="New partner")</f>
        <v>0</v>
      </c>
      <c r="AR59" s="2" t="b">
        <f>AND(PARTNERS!$D63="Artistic partner",PARTNERS!$E63="Existing partner")</f>
        <v>0</v>
      </c>
      <c r="AS59" s="2" t="b">
        <f>AND(PARTNERS!$D63="Heritage partner",PARTNERS!$E63="Existing partner")</f>
        <v>0</v>
      </c>
      <c r="AT59" s="2" t="b">
        <f>AND(PARTNERS!$D63="Funder",PARTNERS!$E63="Existing partner")</f>
        <v>0</v>
      </c>
      <c r="AU59" s="2" t="b">
        <f>AND(PARTNERS!$D63="Public Service partner",PARTNERS!$E63="Existing partner")</f>
        <v>0</v>
      </c>
      <c r="AV59" s="2" t="b">
        <f>AND(PARTNERS!$D63="Voluntary Sector / Charity partner",PARTNERS!$E63="Existing partner")</f>
        <v>0</v>
      </c>
      <c r="AW59" s="2" t="b">
        <f>AND(PARTNERS!$D63="Education partner",PARTNERS!$E63="Existing partner")</f>
        <v>0</v>
      </c>
      <c r="AX59" s="2" t="b">
        <f>AND(PARTNERS!$D63="Other",PARTNERS!$E63="Existing partner")</f>
        <v>0</v>
      </c>
    </row>
    <row r="60" spans="20:50" x14ac:dyDescent="0.3">
      <c r="T60" s="2" t="b">
        <f>AND(LEFT('EVENT DELIVERY'!B78,2)="HU",OR(LEN('EVENT DELIVERY'!B78)=6,AND(LEN('EVENT DELIVERY'!B78)=7,MID('EVENT DELIVERY'!B78,4,1)=" ")))</f>
        <v>0</v>
      </c>
      <c r="U60" s="2" t="b">
        <f>AND(LEFT('PROJECT DELIVERY TEAM'!B72,2)="HU",OR(LEN('PROJECT DELIVERY TEAM'!B72)=6,AND(LEN('PROJECT DELIVERY TEAM'!B72)=7,MID('PROJECT DELIVERY TEAM'!B72,4,1)=" ")))</f>
        <v>0</v>
      </c>
      <c r="V60" s="2" t="b">
        <f>AND(LEFT('AUDIENCES &amp; PART... - BY TYPE'!B65,2)="HU",OR(LEN('AUDIENCES &amp; PART... - BY TYPE'!B65)=6,AND(LEN('AUDIENCES &amp; PART... - BY TYPE'!B65)=7,MID('AUDIENCES &amp; PART... - BY TYPE'!B65,4,1)=" ")))</f>
        <v>0</v>
      </c>
      <c r="W60" s="2" t="b">
        <f>AND(LEFT(PARTNERS!B64,2)="HU",OR(LEN(PARTNERS!B64)=6,AND(LEN(PARTNERS!B64)=7,MID(PARTNERS!B64,4,1)=" ")),PARTNERS!E64="New partner")</f>
        <v>0</v>
      </c>
      <c r="X60" s="2" t="b">
        <f>AND(LEFT(PARTNERS!B64,2)="HU",OR(LEN(PARTNERS!B64)=6,AND(LEN(PARTNERS!B64)=7,MID(PARTNERS!B64,4,1)=" ")),PARTNERS!E64="Existing partner")</f>
        <v>0</v>
      </c>
      <c r="Y60" s="2" t="b">
        <f>AND(NOT(AND(LEFT(PARTNERS!B64,2)="HU",OR(LEN(PARTNERS!B64)=6,AND(LEN(PARTNERS!B64)=7,MID(PARTNERS!B64,4,1)=" ")))),PARTNERS!E64="New partner")</f>
        <v>0</v>
      </c>
      <c r="Z60" s="2" t="b">
        <f>AND(NOT(AND(LEFT(PARTNERS!B64,2)="HU",OR(LEN(PARTNERS!B64)=6,AND(LEN(PARTNERS!B64)=7,MID(PARTNERS!B64,4,1)=" ")))),PARTNERS!E64="Existing partner")</f>
        <v>0</v>
      </c>
      <c r="AA60" s="2" t="b">
        <f>AND(PARTNERS!$C64="Hull",PARTNERS!$E64="New partner")</f>
        <v>0</v>
      </c>
      <c r="AB60" s="2" t="b">
        <f>AND(PARTNERS!$C64="East Riding of Yorkshire",PARTNERS!$E64="New partner")</f>
        <v>0</v>
      </c>
      <c r="AC60" s="2" t="b">
        <f>AND(PARTNERS!$C64="Elsewhere in Yorkshire &amp; Humber",PARTNERS!$E64="New partner")</f>
        <v>0</v>
      </c>
      <c r="AD60" s="2" t="b">
        <f>AND(PARTNERS!$C64="Elsewhere in the UK",PARTNERS!$E64="New partner")</f>
        <v>0</v>
      </c>
      <c r="AE60" s="2" t="b">
        <f>AND(PARTNERS!$C64="Outside UK",PARTNERS!$E64="New partner")</f>
        <v>0</v>
      </c>
      <c r="AF60" s="2" t="b">
        <f>AND(PARTNERS!$C64="Hull",PARTNERS!$E64="Existing partner")</f>
        <v>0</v>
      </c>
      <c r="AG60" s="2" t="b">
        <f>AND(PARTNERS!$C64="East Riding of Yorkshire",PARTNERS!$E64="Existing partner")</f>
        <v>0</v>
      </c>
      <c r="AH60" s="2" t="b">
        <f>AND(PARTNERS!$C64="Elsewhere in Yorkshire &amp; Humber",PARTNERS!$E64="Existing partner")</f>
        <v>0</v>
      </c>
      <c r="AI60" s="2" t="b">
        <f>AND(PARTNERS!$C64="Elsewhere in the UK",PARTNERS!$E64="Existing partner")</f>
        <v>0</v>
      </c>
      <c r="AJ60" s="2" t="b">
        <f>AND(PARTNERS!$C64="Outside UK",PARTNERS!$E64="Existing partner")</f>
        <v>0</v>
      </c>
      <c r="AK60" s="2" t="b">
        <f>AND(PARTNERS!$D64="Artistic partner",PARTNERS!$E64="New partner")</f>
        <v>0</v>
      </c>
      <c r="AL60" s="2" t="b">
        <f>AND(PARTNERS!$D64="Heritage partner",PARTNERS!$E64="New partner")</f>
        <v>0</v>
      </c>
      <c r="AM60" s="2" t="b">
        <f>AND(PARTNERS!$D64="Funder",PARTNERS!$E64="New partner")</f>
        <v>0</v>
      </c>
      <c r="AN60" s="2" t="b">
        <f>AND(PARTNERS!$D64="Public Service partner",PARTNERS!$E64="New partner")</f>
        <v>0</v>
      </c>
      <c r="AO60" s="2" t="b">
        <f>AND(PARTNERS!$D64="Voluntary Sector / Charity partner",PARTNERS!$E64="New partner")</f>
        <v>0</v>
      </c>
      <c r="AP60" s="2" t="b">
        <f>AND(PARTNERS!$D64="Education partner",PARTNERS!$E64="New partner")</f>
        <v>0</v>
      </c>
      <c r="AQ60" s="2" t="b">
        <f>AND(PARTNERS!$D64="Other",PARTNERS!$E64="New partner")</f>
        <v>0</v>
      </c>
      <c r="AR60" s="2" t="b">
        <f>AND(PARTNERS!$D64="Artistic partner",PARTNERS!$E64="Existing partner")</f>
        <v>0</v>
      </c>
      <c r="AS60" s="2" t="b">
        <f>AND(PARTNERS!$D64="Heritage partner",PARTNERS!$E64="Existing partner")</f>
        <v>0</v>
      </c>
      <c r="AT60" s="2" t="b">
        <f>AND(PARTNERS!$D64="Funder",PARTNERS!$E64="Existing partner")</f>
        <v>0</v>
      </c>
      <c r="AU60" s="2" t="b">
        <f>AND(PARTNERS!$D64="Public Service partner",PARTNERS!$E64="Existing partner")</f>
        <v>0</v>
      </c>
      <c r="AV60" s="2" t="b">
        <f>AND(PARTNERS!$D64="Voluntary Sector / Charity partner",PARTNERS!$E64="Existing partner")</f>
        <v>0</v>
      </c>
      <c r="AW60" s="2" t="b">
        <f>AND(PARTNERS!$D64="Education partner",PARTNERS!$E64="Existing partner")</f>
        <v>0</v>
      </c>
      <c r="AX60" s="2" t="b">
        <f>AND(PARTNERS!$D64="Other",PARTNERS!$E64="Existing partner")</f>
        <v>0</v>
      </c>
    </row>
    <row r="61" spans="20:50" x14ac:dyDescent="0.3">
      <c r="T61" s="2" t="b">
        <f>AND(LEFT('EVENT DELIVERY'!B79,2)="HU",OR(LEN('EVENT DELIVERY'!B79)=6,AND(LEN('EVENT DELIVERY'!B79)=7,MID('EVENT DELIVERY'!B79,4,1)=" ")))</f>
        <v>0</v>
      </c>
      <c r="U61" s="2" t="b">
        <f>AND(LEFT('PROJECT DELIVERY TEAM'!B73,2)="HU",OR(LEN('PROJECT DELIVERY TEAM'!B73)=6,AND(LEN('PROJECT DELIVERY TEAM'!B73)=7,MID('PROJECT DELIVERY TEAM'!B73,4,1)=" ")))</f>
        <v>0</v>
      </c>
      <c r="V61" s="2" t="b">
        <f>AND(LEFT('AUDIENCES &amp; PART... - BY TYPE'!B66,2)="HU",OR(LEN('AUDIENCES &amp; PART... - BY TYPE'!B66)=6,AND(LEN('AUDIENCES &amp; PART... - BY TYPE'!B66)=7,MID('AUDIENCES &amp; PART... - BY TYPE'!B66,4,1)=" ")))</f>
        <v>0</v>
      </c>
      <c r="W61" s="2" t="b">
        <f>AND(LEFT(PARTNERS!B65,2)="HU",OR(LEN(PARTNERS!B65)=6,AND(LEN(PARTNERS!B65)=7,MID(PARTNERS!B65,4,1)=" ")),PARTNERS!E65="New partner")</f>
        <v>0</v>
      </c>
      <c r="X61" s="2" t="b">
        <f>AND(LEFT(PARTNERS!B65,2)="HU",OR(LEN(PARTNERS!B65)=6,AND(LEN(PARTNERS!B65)=7,MID(PARTNERS!B65,4,1)=" ")),PARTNERS!E65="Existing partner")</f>
        <v>0</v>
      </c>
      <c r="Y61" s="2" t="b">
        <f>AND(NOT(AND(LEFT(PARTNERS!B65,2)="HU",OR(LEN(PARTNERS!B65)=6,AND(LEN(PARTNERS!B65)=7,MID(PARTNERS!B65,4,1)=" ")))),PARTNERS!E65="New partner")</f>
        <v>0</v>
      </c>
      <c r="Z61" s="2" t="b">
        <f>AND(NOT(AND(LEFT(PARTNERS!B65,2)="HU",OR(LEN(PARTNERS!B65)=6,AND(LEN(PARTNERS!B65)=7,MID(PARTNERS!B65,4,1)=" ")))),PARTNERS!E65="Existing partner")</f>
        <v>0</v>
      </c>
      <c r="AA61" s="2" t="b">
        <f>AND(PARTNERS!$C65="Hull",PARTNERS!$E65="New partner")</f>
        <v>0</v>
      </c>
      <c r="AB61" s="2" t="b">
        <f>AND(PARTNERS!$C65="East Riding of Yorkshire",PARTNERS!$E65="New partner")</f>
        <v>0</v>
      </c>
      <c r="AC61" s="2" t="b">
        <f>AND(PARTNERS!$C65="Elsewhere in Yorkshire &amp; Humber",PARTNERS!$E65="New partner")</f>
        <v>0</v>
      </c>
      <c r="AD61" s="2" t="b">
        <f>AND(PARTNERS!$C65="Elsewhere in the UK",PARTNERS!$E65="New partner")</f>
        <v>0</v>
      </c>
      <c r="AE61" s="2" t="b">
        <f>AND(PARTNERS!$C65="Outside UK",PARTNERS!$E65="New partner")</f>
        <v>0</v>
      </c>
      <c r="AF61" s="2" t="b">
        <f>AND(PARTNERS!$C65="Hull",PARTNERS!$E65="Existing partner")</f>
        <v>0</v>
      </c>
      <c r="AG61" s="2" t="b">
        <f>AND(PARTNERS!$C65="East Riding of Yorkshire",PARTNERS!$E65="Existing partner")</f>
        <v>0</v>
      </c>
      <c r="AH61" s="2" t="b">
        <f>AND(PARTNERS!$C65="Elsewhere in Yorkshire &amp; Humber",PARTNERS!$E65="Existing partner")</f>
        <v>0</v>
      </c>
      <c r="AI61" s="2" t="b">
        <f>AND(PARTNERS!$C65="Elsewhere in the UK",PARTNERS!$E65="Existing partner")</f>
        <v>0</v>
      </c>
      <c r="AJ61" s="2" t="b">
        <f>AND(PARTNERS!$C65="Outside UK",PARTNERS!$E65="Existing partner")</f>
        <v>0</v>
      </c>
      <c r="AK61" s="2" t="b">
        <f>AND(PARTNERS!$D65="Artistic partner",PARTNERS!$E65="New partner")</f>
        <v>0</v>
      </c>
      <c r="AL61" s="2" t="b">
        <f>AND(PARTNERS!$D65="Heritage partner",PARTNERS!$E65="New partner")</f>
        <v>0</v>
      </c>
      <c r="AM61" s="2" t="b">
        <f>AND(PARTNERS!$D65="Funder",PARTNERS!$E65="New partner")</f>
        <v>0</v>
      </c>
      <c r="AN61" s="2" t="b">
        <f>AND(PARTNERS!$D65="Public Service partner",PARTNERS!$E65="New partner")</f>
        <v>0</v>
      </c>
      <c r="AO61" s="2" t="b">
        <f>AND(PARTNERS!$D65="Voluntary Sector / Charity partner",PARTNERS!$E65="New partner")</f>
        <v>0</v>
      </c>
      <c r="AP61" s="2" t="b">
        <f>AND(PARTNERS!$D65="Education partner",PARTNERS!$E65="New partner")</f>
        <v>0</v>
      </c>
      <c r="AQ61" s="2" t="b">
        <f>AND(PARTNERS!$D65="Other",PARTNERS!$E65="New partner")</f>
        <v>0</v>
      </c>
      <c r="AR61" s="2" t="b">
        <f>AND(PARTNERS!$D65="Artistic partner",PARTNERS!$E65="Existing partner")</f>
        <v>0</v>
      </c>
      <c r="AS61" s="2" t="b">
        <f>AND(PARTNERS!$D65="Heritage partner",PARTNERS!$E65="Existing partner")</f>
        <v>0</v>
      </c>
      <c r="AT61" s="2" t="b">
        <f>AND(PARTNERS!$D65="Funder",PARTNERS!$E65="Existing partner")</f>
        <v>0</v>
      </c>
      <c r="AU61" s="2" t="b">
        <f>AND(PARTNERS!$D65="Public Service partner",PARTNERS!$E65="Existing partner")</f>
        <v>0</v>
      </c>
      <c r="AV61" s="2" t="b">
        <f>AND(PARTNERS!$D65="Voluntary Sector / Charity partner",PARTNERS!$E65="Existing partner")</f>
        <v>0</v>
      </c>
      <c r="AW61" s="2" t="b">
        <f>AND(PARTNERS!$D65="Education partner",PARTNERS!$E65="Existing partner")</f>
        <v>0</v>
      </c>
      <c r="AX61" s="2" t="b">
        <f>AND(PARTNERS!$D65="Other",PARTNERS!$E65="Existing partner")</f>
        <v>0</v>
      </c>
    </row>
    <row r="62" spans="20:50" x14ac:dyDescent="0.3">
      <c r="T62" s="2" t="b">
        <f>AND(LEFT('EVENT DELIVERY'!B80,2)="HU",OR(LEN('EVENT DELIVERY'!B80)=6,AND(LEN('EVENT DELIVERY'!B80)=7,MID('EVENT DELIVERY'!B80,4,1)=" ")))</f>
        <v>0</v>
      </c>
      <c r="U62" s="2" t="b">
        <f>AND(LEFT('PROJECT DELIVERY TEAM'!B74,2)="HU",OR(LEN('PROJECT DELIVERY TEAM'!B74)=6,AND(LEN('PROJECT DELIVERY TEAM'!B74)=7,MID('PROJECT DELIVERY TEAM'!B74,4,1)=" ")))</f>
        <v>0</v>
      </c>
      <c r="V62" s="2" t="b">
        <f>AND(LEFT('AUDIENCES &amp; PART... - BY TYPE'!B67,2)="HU",OR(LEN('AUDIENCES &amp; PART... - BY TYPE'!B67)=6,AND(LEN('AUDIENCES &amp; PART... - BY TYPE'!B67)=7,MID('AUDIENCES &amp; PART... - BY TYPE'!B67,4,1)=" ")))</f>
        <v>1</v>
      </c>
      <c r="W62" s="2" t="b">
        <f>AND(LEFT(PARTNERS!B66,2)="HU",OR(LEN(PARTNERS!B66)=6,AND(LEN(PARTNERS!B66)=7,MID(PARTNERS!B66,4,1)=" ")),PARTNERS!E66="New partner")</f>
        <v>0</v>
      </c>
      <c r="X62" s="2" t="b">
        <f>AND(LEFT(PARTNERS!B66,2)="HU",OR(LEN(PARTNERS!B66)=6,AND(LEN(PARTNERS!B66)=7,MID(PARTNERS!B66,4,1)=" ")),PARTNERS!E66="Existing partner")</f>
        <v>0</v>
      </c>
      <c r="Y62" s="2" t="b">
        <f>AND(NOT(AND(LEFT(PARTNERS!B66,2)="HU",OR(LEN(PARTNERS!B66)=6,AND(LEN(PARTNERS!B66)=7,MID(PARTNERS!B66,4,1)=" ")))),PARTNERS!E66="New partner")</f>
        <v>0</v>
      </c>
      <c r="Z62" s="2" t="b">
        <f>AND(NOT(AND(LEFT(PARTNERS!B66,2)="HU",OR(LEN(PARTNERS!B66)=6,AND(LEN(PARTNERS!B66)=7,MID(PARTNERS!B66,4,1)=" ")))),PARTNERS!E66="Existing partner")</f>
        <v>0</v>
      </c>
      <c r="AA62" s="2" t="b">
        <f>AND(PARTNERS!$C66="Hull",PARTNERS!$E66="New partner")</f>
        <v>0</v>
      </c>
      <c r="AB62" s="2" t="b">
        <f>AND(PARTNERS!$C66="East Riding of Yorkshire",PARTNERS!$E66="New partner")</f>
        <v>0</v>
      </c>
      <c r="AC62" s="2" t="b">
        <f>AND(PARTNERS!$C66="Elsewhere in Yorkshire &amp; Humber",PARTNERS!$E66="New partner")</f>
        <v>0</v>
      </c>
      <c r="AD62" s="2" t="b">
        <f>AND(PARTNERS!$C66="Elsewhere in the UK",PARTNERS!$E66="New partner")</f>
        <v>0</v>
      </c>
      <c r="AE62" s="2" t="b">
        <f>AND(PARTNERS!$C66="Outside UK",PARTNERS!$E66="New partner")</f>
        <v>0</v>
      </c>
      <c r="AF62" s="2" t="b">
        <f>AND(PARTNERS!$C66="Hull",PARTNERS!$E66="Existing partner")</f>
        <v>0</v>
      </c>
      <c r="AG62" s="2" t="b">
        <f>AND(PARTNERS!$C66="East Riding of Yorkshire",PARTNERS!$E66="Existing partner")</f>
        <v>0</v>
      </c>
      <c r="AH62" s="2" t="b">
        <f>AND(PARTNERS!$C66="Elsewhere in Yorkshire &amp; Humber",PARTNERS!$E66="Existing partner")</f>
        <v>0</v>
      </c>
      <c r="AI62" s="2" t="b">
        <f>AND(PARTNERS!$C66="Elsewhere in the UK",PARTNERS!$E66="Existing partner")</f>
        <v>0</v>
      </c>
      <c r="AJ62" s="2" t="b">
        <f>AND(PARTNERS!$C66="Outside UK",PARTNERS!$E66="Existing partner")</f>
        <v>0</v>
      </c>
      <c r="AK62" s="2" t="b">
        <f>AND(PARTNERS!$D66="Artistic partner",PARTNERS!$E66="New partner")</f>
        <v>0</v>
      </c>
      <c r="AL62" s="2" t="b">
        <f>AND(PARTNERS!$D66="Heritage partner",PARTNERS!$E66="New partner")</f>
        <v>0</v>
      </c>
      <c r="AM62" s="2" t="b">
        <f>AND(PARTNERS!$D66="Funder",PARTNERS!$E66="New partner")</f>
        <v>0</v>
      </c>
      <c r="AN62" s="2" t="b">
        <f>AND(PARTNERS!$D66="Public Service partner",PARTNERS!$E66="New partner")</f>
        <v>0</v>
      </c>
      <c r="AO62" s="2" t="b">
        <f>AND(PARTNERS!$D66="Voluntary Sector / Charity partner",PARTNERS!$E66="New partner")</f>
        <v>0</v>
      </c>
      <c r="AP62" s="2" t="b">
        <f>AND(PARTNERS!$D66="Education partner",PARTNERS!$E66="New partner")</f>
        <v>0</v>
      </c>
      <c r="AQ62" s="2" t="b">
        <f>AND(PARTNERS!$D66="Other",PARTNERS!$E66="New partner")</f>
        <v>0</v>
      </c>
      <c r="AR62" s="2" t="b">
        <f>AND(PARTNERS!$D66="Artistic partner",PARTNERS!$E66="Existing partner")</f>
        <v>0</v>
      </c>
      <c r="AS62" s="2" t="b">
        <f>AND(PARTNERS!$D66="Heritage partner",PARTNERS!$E66="Existing partner")</f>
        <v>0</v>
      </c>
      <c r="AT62" s="2" t="b">
        <f>AND(PARTNERS!$D66="Funder",PARTNERS!$E66="Existing partner")</f>
        <v>0</v>
      </c>
      <c r="AU62" s="2" t="b">
        <f>AND(PARTNERS!$D66="Public Service partner",PARTNERS!$E66="Existing partner")</f>
        <v>0</v>
      </c>
      <c r="AV62" s="2" t="b">
        <f>AND(PARTNERS!$D66="Voluntary Sector / Charity partner",PARTNERS!$E66="Existing partner")</f>
        <v>0</v>
      </c>
      <c r="AW62" s="2" t="b">
        <f>AND(PARTNERS!$D66="Education partner",PARTNERS!$E66="Existing partner")</f>
        <v>0</v>
      </c>
      <c r="AX62" s="2" t="b">
        <f>AND(PARTNERS!$D66="Other",PARTNERS!$E66="Existing partner")</f>
        <v>0</v>
      </c>
    </row>
    <row r="63" spans="20:50" x14ac:dyDescent="0.3">
      <c r="T63" s="2" t="b">
        <f>AND(LEFT('EVENT DELIVERY'!B81,2)="HU",OR(LEN('EVENT DELIVERY'!B81)=6,AND(LEN('EVENT DELIVERY'!B81)=7,MID('EVENT DELIVERY'!B81,4,1)=" ")))</f>
        <v>0</v>
      </c>
      <c r="U63" s="2" t="b">
        <f>AND(LEFT('PROJECT DELIVERY TEAM'!B75,2)="HU",OR(LEN('PROJECT DELIVERY TEAM'!B75)=6,AND(LEN('PROJECT DELIVERY TEAM'!B75)=7,MID('PROJECT DELIVERY TEAM'!B75,4,1)=" ")))</f>
        <v>0</v>
      </c>
      <c r="V63" s="2" t="b">
        <f>AND(LEFT('AUDIENCES &amp; PART... - BY TYPE'!B68,2)="HU",OR(LEN('AUDIENCES &amp; PART... - BY TYPE'!B68)=6,AND(LEN('AUDIENCES &amp; PART... - BY TYPE'!B68)=7,MID('AUDIENCES &amp; PART... - BY TYPE'!B68,4,1)=" ")))</f>
        <v>1</v>
      </c>
      <c r="W63" s="2" t="b">
        <f>AND(LEFT(PARTNERS!B67,2)="HU",OR(LEN(PARTNERS!B67)=6,AND(LEN(PARTNERS!B67)=7,MID(PARTNERS!B67,4,1)=" ")),PARTNERS!E67="New partner")</f>
        <v>0</v>
      </c>
      <c r="X63" s="2" t="b">
        <f>AND(LEFT(PARTNERS!B67,2)="HU",OR(LEN(PARTNERS!B67)=6,AND(LEN(PARTNERS!B67)=7,MID(PARTNERS!B67,4,1)=" ")),PARTNERS!E67="Existing partner")</f>
        <v>0</v>
      </c>
      <c r="Y63" s="2" t="b">
        <f>AND(NOT(AND(LEFT(PARTNERS!B67,2)="HU",OR(LEN(PARTNERS!B67)=6,AND(LEN(PARTNERS!B67)=7,MID(PARTNERS!B67,4,1)=" ")))),PARTNERS!E67="New partner")</f>
        <v>0</v>
      </c>
      <c r="Z63" s="2" t="b">
        <f>AND(NOT(AND(LEFT(PARTNERS!B67,2)="HU",OR(LEN(PARTNERS!B67)=6,AND(LEN(PARTNERS!B67)=7,MID(PARTNERS!B67,4,1)=" ")))),PARTNERS!E67="Existing partner")</f>
        <v>0</v>
      </c>
      <c r="AA63" s="2" t="b">
        <f>AND(PARTNERS!$C67="Hull",PARTNERS!$E67="New partner")</f>
        <v>0</v>
      </c>
      <c r="AB63" s="2" t="b">
        <f>AND(PARTNERS!$C67="East Riding of Yorkshire",PARTNERS!$E67="New partner")</f>
        <v>0</v>
      </c>
      <c r="AC63" s="2" t="b">
        <f>AND(PARTNERS!$C67="Elsewhere in Yorkshire &amp; Humber",PARTNERS!$E67="New partner")</f>
        <v>0</v>
      </c>
      <c r="AD63" s="2" t="b">
        <f>AND(PARTNERS!$C67="Elsewhere in the UK",PARTNERS!$E67="New partner")</f>
        <v>0</v>
      </c>
      <c r="AE63" s="2" t="b">
        <f>AND(PARTNERS!$C67="Outside UK",PARTNERS!$E67="New partner")</f>
        <v>0</v>
      </c>
      <c r="AF63" s="2" t="b">
        <f>AND(PARTNERS!$C67="Hull",PARTNERS!$E67="Existing partner")</f>
        <v>0</v>
      </c>
      <c r="AG63" s="2" t="b">
        <f>AND(PARTNERS!$C67="East Riding of Yorkshire",PARTNERS!$E67="Existing partner")</f>
        <v>0</v>
      </c>
      <c r="AH63" s="2" t="b">
        <f>AND(PARTNERS!$C67="Elsewhere in Yorkshire &amp; Humber",PARTNERS!$E67="Existing partner")</f>
        <v>0</v>
      </c>
      <c r="AI63" s="2" t="b">
        <f>AND(PARTNERS!$C67="Elsewhere in the UK",PARTNERS!$E67="Existing partner")</f>
        <v>0</v>
      </c>
      <c r="AJ63" s="2" t="b">
        <f>AND(PARTNERS!$C67="Outside UK",PARTNERS!$E67="Existing partner")</f>
        <v>0</v>
      </c>
      <c r="AK63" s="2" t="b">
        <f>AND(PARTNERS!$D67="Artistic partner",PARTNERS!$E67="New partner")</f>
        <v>0</v>
      </c>
      <c r="AL63" s="2" t="b">
        <f>AND(PARTNERS!$D67="Heritage partner",PARTNERS!$E67="New partner")</f>
        <v>0</v>
      </c>
      <c r="AM63" s="2" t="b">
        <f>AND(PARTNERS!$D67="Funder",PARTNERS!$E67="New partner")</f>
        <v>0</v>
      </c>
      <c r="AN63" s="2" t="b">
        <f>AND(PARTNERS!$D67="Public Service partner",PARTNERS!$E67="New partner")</f>
        <v>0</v>
      </c>
      <c r="AO63" s="2" t="b">
        <f>AND(PARTNERS!$D67="Voluntary Sector / Charity partner",PARTNERS!$E67="New partner")</f>
        <v>0</v>
      </c>
      <c r="AP63" s="2" t="b">
        <f>AND(PARTNERS!$D67="Education partner",PARTNERS!$E67="New partner")</f>
        <v>0</v>
      </c>
      <c r="AQ63" s="2" t="b">
        <f>AND(PARTNERS!$D67="Other",PARTNERS!$E67="New partner")</f>
        <v>0</v>
      </c>
      <c r="AR63" s="2" t="b">
        <f>AND(PARTNERS!$D67="Artistic partner",PARTNERS!$E67="Existing partner")</f>
        <v>0</v>
      </c>
      <c r="AS63" s="2" t="b">
        <f>AND(PARTNERS!$D67="Heritage partner",PARTNERS!$E67="Existing partner")</f>
        <v>0</v>
      </c>
      <c r="AT63" s="2" t="b">
        <f>AND(PARTNERS!$D67="Funder",PARTNERS!$E67="Existing partner")</f>
        <v>0</v>
      </c>
      <c r="AU63" s="2" t="b">
        <f>AND(PARTNERS!$D67="Public Service partner",PARTNERS!$E67="Existing partner")</f>
        <v>0</v>
      </c>
      <c r="AV63" s="2" t="b">
        <f>AND(PARTNERS!$D67="Voluntary Sector / Charity partner",PARTNERS!$E67="Existing partner")</f>
        <v>0</v>
      </c>
      <c r="AW63" s="2" t="b">
        <f>AND(PARTNERS!$D67="Education partner",PARTNERS!$E67="Existing partner")</f>
        <v>0</v>
      </c>
      <c r="AX63" s="2" t="b">
        <f>AND(PARTNERS!$D67="Other",PARTNERS!$E67="Existing partner")</f>
        <v>0</v>
      </c>
    </row>
    <row r="64" spans="20:50" x14ac:dyDescent="0.3">
      <c r="T64" s="2" t="b">
        <f>AND(LEFT('EVENT DELIVERY'!B82,2)="HU",OR(LEN('EVENT DELIVERY'!B82)=6,AND(LEN('EVENT DELIVERY'!B82)=7,MID('EVENT DELIVERY'!B82,4,1)=" ")))</f>
        <v>0</v>
      </c>
      <c r="U64" s="2" t="b">
        <f>AND(LEFT('PROJECT DELIVERY TEAM'!B76,2)="HU",OR(LEN('PROJECT DELIVERY TEAM'!B76)=6,AND(LEN('PROJECT DELIVERY TEAM'!B76)=7,MID('PROJECT DELIVERY TEAM'!B76,4,1)=" ")))</f>
        <v>0</v>
      </c>
      <c r="V64" s="2" t="b">
        <f>AND(LEFT('AUDIENCES &amp; PART... - BY TYPE'!B69,2)="HU",OR(LEN('AUDIENCES &amp; PART... - BY TYPE'!B69)=6,AND(LEN('AUDIENCES &amp; PART... - BY TYPE'!B69)=7,MID('AUDIENCES &amp; PART... - BY TYPE'!B69,4,1)=" ")))</f>
        <v>0</v>
      </c>
      <c r="W64" s="2" t="b">
        <f>AND(LEFT(PARTNERS!B68,2)="HU",OR(LEN(PARTNERS!B68)=6,AND(LEN(PARTNERS!B68)=7,MID(PARTNERS!B68,4,1)=" ")),PARTNERS!E68="New partner")</f>
        <v>0</v>
      </c>
      <c r="X64" s="2" t="b">
        <f>AND(LEFT(PARTNERS!B68,2)="HU",OR(LEN(PARTNERS!B68)=6,AND(LEN(PARTNERS!B68)=7,MID(PARTNERS!B68,4,1)=" ")),PARTNERS!E68="Existing partner")</f>
        <v>0</v>
      </c>
      <c r="Y64" s="2" t="b">
        <f>AND(NOT(AND(LEFT(PARTNERS!B68,2)="HU",OR(LEN(PARTNERS!B68)=6,AND(LEN(PARTNERS!B68)=7,MID(PARTNERS!B68,4,1)=" ")))),PARTNERS!E68="New partner")</f>
        <v>0</v>
      </c>
      <c r="Z64" s="2" t="b">
        <f>AND(NOT(AND(LEFT(PARTNERS!B68,2)="HU",OR(LEN(PARTNERS!B68)=6,AND(LEN(PARTNERS!B68)=7,MID(PARTNERS!B68,4,1)=" ")))),PARTNERS!E68="Existing partner")</f>
        <v>0</v>
      </c>
      <c r="AA64" s="2" t="b">
        <f>AND(PARTNERS!$C68="Hull",PARTNERS!$E68="New partner")</f>
        <v>0</v>
      </c>
      <c r="AB64" s="2" t="b">
        <f>AND(PARTNERS!$C68="East Riding of Yorkshire",PARTNERS!$E68="New partner")</f>
        <v>0</v>
      </c>
      <c r="AC64" s="2" t="b">
        <f>AND(PARTNERS!$C68="Elsewhere in Yorkshire &amp; Humber",PARTNERS!$E68="New partner")</f>
        <v>0</v>
      </c>
      <c r="AD64" s="2" t="b">
        <f>AND(PARTNERS!$C68="Elsewhere in the UK",PARTNERS!$E68="New partner")</f>
        <v>0</v>
      </c>
      <c r="AE64" s="2" t="b">
        <f>AND(PARTNERS!$C68="Outside UK",PARTNERS!$E68="New partner")</f>
        <v>0</v>
      </c>
      <c r="AF64" s="2" t="b">
        <f>AND(PARTNERS!$C68="Hull",PARTNERS!$E68="Existing partner")</f>
        <v>0</v>
      </c>
      <c r="AG64" s="2" t="b">
        <f>AND(PARTNERS!$C68="East Riding of Yorkshire",PARTNERS!$E68="Existing partner")</f>
        <v>0</v>
      </c>
      <c r="AH64" s="2" t="b">
        <f>AND(PARTNERS!$C68="Elsewhere in Yorkshire &amp; Humber",PARTNERS!$E68="Existing partner")</f>
        <v>0</v>
      </c>
      <c r="AI64" s="2" t="b">
        <f>AND(PARTNERS!$C68="Elsewhere in the UK",PARTNERS!$E68="Existing partner")</f>
        <v>0</v>
      </c>
      <c r="AJ64" s="2" t="b">
        <f>AND(PARTNERS!$C68="Outside UK",PARTNERS!$E68="Existing partner")</f>
        <v>0</v>
      </c>
      <c r="AK64" s="2" t="b">
        <f>AND(PARTNERS!$D68="Artistic partner",PARTNERS!$E68="New partner")</f>
        <v>0</v>
      </c>
      <c r="AL64" s="2" t="b">
        <f>AND(PARTNERS!$D68="Heritage partner",PARTNERS!$E68="New partner")</f>
        <v>0</v>
      </c>
      <c r="AM64" s="2" t="b">
        <f>AND(PARTNERS!$D68="Funder",PARTNERS!$E68="New partner")</f>
        <v>0</v>
      </c>
      <c r="AN64" s="2" t="b">
        <f>AND(PARTNERS!$D68="Public Service partner",PARTNERS!$E68="New partner")</f>
        <v>0</v>
      </c>
      <c r="AO64" s="2" t="b">
        <f>AND(PARTNERS!$D68="Voluntary Sector / Charity partner",PARTNERS!$E68="New partner")</f>
        <v>0</v>
      </c>
      <c r="AP64" s="2" t="b">
        <f>AND(PARTNERS!$D68="Education partner",PARTNERS!$E68="New partner")</f>
        <v>0</v>
      </c>
      <c r="AQ64" s="2" t="b">
        <f>AND(PARTNERS!$D68="Other",PARTNERS!$E68="New partner")</f>
        <v>0</v>
      </c>
      <c r="AR64" s="2" t="b">
        <f>AND(PARTNERS!$D68="Artistic partner",PARTNERS!$E68="Existing partner")</f>
        <v>0</v>
      </c>
      <c r="AS64" s="2" t="b">
        <f>AND(PARTNERS!$D68="Heritage partner",PARTNERS!$E68="Existing partner")</f>
        <v>0</v>
      </c>
      <c r="AT64" s="2" t="b">
        <f>AND(PARTNERS!$D68="Funder",PARTNERS!$E68="Existing partner")</f>
        <v>0</v>
      </c>
      <c r="AU64" s="2" t="b">
        <f>AND(PARTNERS!$D68="Public Service partner",PARTNERS!$E68="Existing partner")</f>
        <v>0</v>
      </c>
      <c r="AV64" s="2" t="b">
        <f>AND(PARTNERS!$D68="Voluntary Sector / Charity partner",PARTNERS!$E68="Existing partner")</f>
        <v>0</v>
      </c>
      <c r="AW64" s="2" t="b">
        <f>AND(PARTNERS!$D68="Education partner",PARTNERS!$E68="Existing partner")</f>
        <v>0</v>
      </c>
      <c r="AX64" s="2" t="b">
        <f>AND(PARTNERS!$D68="Other",PARTNERS!$E68="Existing partner")</f>
        <v>0</v>
      </c>
    </row>
    <row r="65" spans="20:50" x14ac:dyDescent="0.3">
      <c r="T65" s="2" t="b">
        <f>AND(LEFT('EVENT DELIVERY'!B83,2)="HU",OR(LEN('EVENT DELIVERY'!B83)=6,AND(LEN('EVENT DELIVERY'!B83)=7,MID('EVENT DELIVERY'!B83,4,1)=" ")))</f>
        <v>0</v>
      </c>
      <c r="U65" s="2" t="b">
        <f>AND(LEFT('PROJECT DELIVERY TEAM'!B77,2)="HU",OR(LEN('PROJECT DELIVERY TEAM'!B77)=6,AND(LEN('PROJECT DELIVERY TEAM'!B77)=7,MID('PROJECT DELIVERY TEAM'!B77,4,1)=" ")))</f>
        <v>0</v>
      </c>
      <c r="V65" s="2" t="e">
        <f>AND(LEFT('AUDIENCES &amp; PART... - BY TYPE'!#REF!,2)="HU",OR(LEN('AUDIENCES &amp; PART... - BY TYPE'!#REF!)=6,AND(LEN('AUDIENCES &amp; PART... - BY TYPE'!#REF!)=7,MID('AUDIENCES &amp; PART... - BY TYPE'!#REF!,4,1)=" ")))</f>
        <v>#REF!</v>
      </c>
      <c r="W65" s="2" t="b">
        <f>AND(LEFT(PARTNERS!B69,2)="HU",OR(LEN(PARTNERS!B69)=6,AND(LEN(PARTNERS!B69)=7,MID(PARTNERS!B69,4,1)=" ")),PARTNERS!E69="New partner")</f>
        <v>0</v>
      </c>
      <c r="X65" s="2" t="b">
        <f>AND(LEFT(PARTNERS!B69,2)="HU",OR(LEN(PARTNERS!B69)=6,AND(LEN(PARTNERS!B69)=7,MID(PARTNERS!B69,4,1)=" ")),PARTNERS!E69="Existing partner")</f>
        <v>0</v>
      </c>
      <c r="Y65" s="2" t="b">
        <f>AND(NOT(AND(LEFT(PARTNERS!B69,2)="HU",OR(LEN(PARTNERS!B69)=6,AND(LEN(PARTNERS!B69)=7,MID(PARTNERS!B69,4,1)=" ")))),PARTNERS!E69="New partner")</f>
        <v>0</v>
      </c>
      <c r="Z65" s="2" t="b">
        <f>AND(NOT(AND(LEFT(PARTNERS!B69,2)="HU",OR(LEN(PARTNERS!B69)=6,AND(LEN(PARTNERS!B69)=7,MID(PARTNERS!B69,4,1)=" ")))),PARTNERS!E69="Existing partner")</f>
        <v>0</v>
      </c>
      <c r="AA65" s="2" t="b">
        <f>AND(PARTNERS!$C69="Hull",PARTNERS!$E69="New partner")</f>
        <v>0</v>
      </c>
      <c r="AB65" s="2" t="b">
        <f>AND(PARTNERS!$C69="East Riding of Yorkshire",PARTNERS!$E69="New partner")</f>
        <v>0</v>
      </c>
      <c r="AC65" s="2" t="b">
        <f>AND(PARTNERS!$C69="Elsewhere in Yorkshire &amp; Humber",PARTNERS!$E69="New partner")</f>
        <v>0</v>
      </c>
      <c r="AD65" s="2" t="b">
        <f>AND(PARTNERS!$C69="Elsewhere in the UK",PARTNERS!$E69="New partner")</f>
        <v>0</v>
      </c>
      <c r="AE65" s="2" t="b">
        <f>AND(PARTNERS!$C69="Outside UK",PARTNERS!$E69="New partner")</f>
        <v>0</v>
      </c>
      <c r="AF65" s="2" t="b">
        <f>AND(PARTNERS!$C69="Hull",PARTNERS!$E69="Existing partner")</f>
        <v>0</v>
      </c>
      <c r="AG65" s="2" t="b">
        <f>AND(PARTNERS!$C69="East Riding of Yorkshire",PARTNERS!$E69="Existing partner")</f>
        <v>0</v>
      </c>
      <c r="AH65" s="2" t="b">
        <f>AND(PARTNERS!$C69="Elsewhere in Yorkshire &amp; Humber",PARTNERS!$E69="Existing partner")</f>
        <v>0</v>
      </c>
      <c r="AI65" s="2" t="b">
        <f>AND(PARTNERS!$C69="Elsewhere in the UK",PARTNERS!$E69="Existing partner")</f>
        <v>0</v>
      </c>
      <c r="AJ65" s="2" t="b">
        <f>AND(PARTNERS!$C69="Outside UK",PARTNERS!$E69="Existing partner")</f>
        <v>0</v>
      </c>
      <c r="AK65" s="2" t="b">
        <f>AND(PARTNERS!$D69="Artistic partner",PARTNERS!$E69="New partner")</f>
        <v>0</v>
      </c>
      <c r="AL65" s="2" t="b">
        <f>AND(PARTNERS!$D69="Heritage partner",PARTNERS!$E69="New partner")</f>
        <v>0</v>
      </c>
      <c r="AM65" s="2" t="b">
        <f>AND(PARTNERS!$D69="Funder",PARTNERS!$E69="New partner")</f>
        <v>0</v>
      </c>
      <c r="AN65" s="2" t="b">
        <f>AND(PARTNERS!$D69="Public Service partner",PARTNERS!$E69="New partner")</f>
        <v>0</v>
      </c>
      <c r="AO65" s="2" t="b">
        <f>AND(PARTNERS!$D69="Voluntary Sector / Charity partner",PARTNERS!$E69="New partner")</f>
        <v>0</v>
      </c>
      <c r="AP65" s="2" t="b">
        <f>AND(PARTNERS!$D69="Education partner",PARTNERS!$E69="New partner")</f>
        <v>0</v>
      </c>
      <c r="AQ65" s="2" t="b">
        <f>AND(PARTNERS!$D69="Other",PARTNERS!$E69="New partner")</f>
        <v>0</v>
      </c>
      <c r="AR65" s="2" t="b">
        <f>AND(PARTNERS!$D69="Artistic partner",PARTNERS!$E69="Existing partner")</f>
        <v>0</v>
      </c>
      <c r="AS65" s="2" t="b">
        <f>AND(PARTNERS!$D69="Heritage partner",PARTNERS!$E69="Existing partner")</f>
        <v>0</v>
      </c>
      <c r="AT65" s="2" t="b">
        <f>AND(PARTNERS!$D69="Funder",PARTNERS!$E69="Existing partner")</f>
        <v>0</v>
      </c>
      <c r="AU65" s="2" t="b">
        <f>AND(PARTNERS!$D69="Public Service partner",PARTNERS!$E69="Existing partner")</f>
        <v>0</v>
      </c>
      <c r="AV65" s="2" t="b">
        <f>AND(PARTNERS!$D69="Voluntary Sector / Charity partner",PARTNERS!$E69="Existing partner")</f>
        <v>0</v>
      </c>
      <c r="AW65" s="2" t="b">
        <f>AND(PARTNERS!$D69="Education partner",PARTNERS!$E69="Existing partner")</f>
        <v>0</v>
      </c>
      <c r="AX65" s="2" t="b">
        <f>AND(PARTNERS!$D69="Other",PARTNERS!$E69="Existing partner")</f>
        <v>0</v>
      </c>
    </row>
    <row r="66" spans="20:50" x14ac:dyDescent="0.3">
      <c r="T66" s="2" t="b">
        <f>AND(LEFT('EVENT DELIVERY'!B84,2)="HU",OR(LEN('EVENT DELIVERY'!B84)=6,AND(LEN('EVENT DELIVERY'!B84)=7,MID('EVENT DELIVERY'!B84,4,1)=" ")))</f>
        <v>0</v>
      </c>
      <c r="U66" s="2" t="b">
        <f>AND(LEFT('PROJECT DELIVERY TEAM'!B78,2)="HU",OR(LEN('PROJECT DELIVERY TEAM'!B78)=6,AND(LEN('PROJECT DELIVERY TEAM'!B78)=7,MID('PROJECT DELIVERY TEAM'!B78,4,1)=" ")))</f>
        <v>0</v>
      </c>
      <c r="V66" s="2" t="b">
        <f>AND(LEFT('AUDIENCES &amp; PART... - BY TYPE'!B70,2)="HU",OR(LEN('AUDIENCES &amp; PART... - BY TYPE'!B70)=6,AND(LEN('AUDIENCES &amp; PART... - BY TYPE'!B70)=7,MID('AUDIENCES &amp; PART... - BY TYPE'!B70,4,1)=" ")))</f>
        <v>0</v>
      </c>
      <c r="W66" s="2" t="b">
        <f>AND(LEFT(PARTNERS!B70,2)="HU",OR(LEN(PARTNERS!B70)=6,AND(LEN(PARTNERS!B70)=7,MID(PARTNERS!B70,4,1)=" ")),PARTNERS!E70="New partner")</f>
        <v>0</v>
      </c>
      <c r="X66" s="2" t="b">
        <f>AND(LEFT(PARTNERS!B70,2)="HU",OR(LEN(PARTNERS!B70)=6,AND(LEN(PARTNERS!B70)=7,MID(PARTNERS!B70,4,1)=" ")),PARTNERS!E70="Existing partner")</f>
        <v>0</v>
      </c>
      <c r="Y66" s="2" t="b">
        <f>AND(NOT(AND(LEFT(PARTNERS!B70,2)="HU",OR(LEN(PARTNERS!B70)=6,AND(LEN(PARTNERS!B70)=7,MID(PARTNERS!B70,4,1)=" ")))),PARTNERS!E70="New partner")</f>
        <v>0</v>
      </c>
      <c r="Z66" s="2" t="b">
        <f>AND(NOT(AND(LEFT(PARTNERS!B70,2)="HU",OR(LEN(PARTNERS!B70)=6,AND(LEN(PARTNERS!B70)=7,MID(PARTNERS!B70,4,1)=" ")))),PARTNERS!E70="Existing partner")</f>
        <v>0</v>
      </c>
      <c r="AA66" s="2" t="b">
        <f>AND(PARTNERS!$C70="Hull",PARTNERS!$E70="New partner")</f>
        <v>0</v>
      </c>
      <c r="AB66" s="2" t="b">
        <f>AND(PARTNERS!$C70="East Riding of Yorkshire",PARTNERS!$E70="New partner")</f>
        <v>0</v>
      </c>
      <c r="AC66" s="2" t="b">
        <f>AND(PARTNERS!$C70="Elsewhere in Yorkshire &amp; Humber",PARTNERS!$E70="New partner")</f>
        <v>0</v>
      </c>
      <c r="AD66" s="2" t="b">
        <f>AND(PARTNERS!$C70="Elsewhere in the UK",PARTNERS!$E70="New partner")</f>
        <v>0</v>
      </c>
      <c r="AE66" s="2" t="b">
        <f>AND(PARTNERS!$C70="Outside UK",PARTNERS!$E70="New partner")</f>
        <v>0</v>
      </c>
      <c r="AF66" s="2" t="b">
        <f>AND(PARTNERS!$C70="Hull",PARTNERS!$E70="Existing partner")</f>
        <v>0</v>
      </c>
      <c r="AG66" s="2" t="b">
        <f>AND(PARTNERS!$C70="East Riding of Yorkshire",PARTNERS!$E70="Existing partner")</f>
        <v>0</v>
      </c>
      <c r="AH66" s="2" t="b">
        <f>AND(PARTNERS!$C70="Elsewhere in Yorkshire &amp; Humber",PARTNERS!$E70="Existing partner")</f>
        <v>0</v>
      </c>
      <c r="AI66" s="2" t="b">
        <f>AND(PARTNERS!$C70="Elsewhere in the UK",PARTNERS!$E70="Existing partner")</f>
        <v>0</v>
      </c>
      <c r="AJ66" s="2" t="b">
        <f>AND(PARTNERS!$C70="Outside UK",PARTNERS!$E70="Existing partner")</f>
        <v>0</v>
      </c>
      <c r="AK66" s="2" t="b">
        <f>AND(PARTNERS!$D70="Artistic partner",PARTNERS!$E70="New partner")</f>
        <v>0</v>
      </c>
      <c r="AL66" s="2" t="b">
        <f>AND(PARTNERS!$D70="Heritage partner",PARTNERS!$E70="New partner")</f>
        <v>0</v>
      </c>
      <c r="AM66" s="2" t="b">
        <f>AND(PARTNERS!$D70="Funder",PARTNERS!$E70="New partner")</f>
        <v>0</v>
      </c>
      <c r="AN66" s="2" t="b">
        <f>AND(PARTNERS!$D70="Public Service partner",PARTNERS!$E70="New partner")</f>
        <v>0</v>
      </c>
      <c r="AO66" s="2" t="b">
        <f>AND(PARTNERS!$D70="Voluntary Sector / Charity partner",PARTNERS!$E70="New partner")</f>
        <v>0</v>
      </c>
      <c r="AP66" s="2" t="b">
        <f>AND(PARTNERS!$D70="Education partner",PARTNERS!$E70="New partner")</f>
        <v>0</v>
      </c>
      <c r="AQ66" s="2" t="b">
        <f>AND(PARTNERS!$D70="Other",PARTNERS!$E70="New partner")</f>
        <v>0</v>
      </c>
      <c r="AR66" s="2" t="b">
        <f>AND(PARTNERS!$D70="Artistic partner",PARTNERS!$E70="Existing partner")</f>
        <v>0</v>
      </c>
      <c r="AS66" s="2" t="b">
        <f>AND(PARTNERS!$D70="Heritage partner",PARTNERS!$E70="Existing partner")</f>
        <v>0</v>
      </c>
      <c r="AT66" s="2" t="b">
        <f>AND(PARTNERS!$D70="Funder",PARTNERS!$E70="Existing partner")</f>
        <v>0</v>
      </c>
      <c r="AU66" s="2" t="b">
        <f>AND(PARTNERS!$D70="Public Service partner",PARTNERS!$E70="Existing partner")</f>
        <v>0</v>
      </c>
      <c r="AV66" s="2" t="b">
        <f>AND(PARTNERS!$D70="Voluntary Sector / Charity partner",PARTNERS!$E70="Existing partner")</f>
        <v>0</v>
      </c>
      <c r="AW66" s="2" t="b">
        <f>AND(PARTNERS!$D70="Education partner",PARTNERS!$E70="Existing partner")</f>
        <v>0</v>
      </c>
      <c r="AX66" s="2" t="b">
        <f>AND(PARTNERS!$D70="Other",PARTNERS!$E70="Existing partner")</f>
        <v>0</v>
      </c>
    </row>
    <row r="67" spans="20:50" x14ac:dyDescent="0.3">
      <c r="T67" s="2" t="b">
        <f>AND(LEFT('EVENT DELIVERY'!B85,2)="HU",OR(LEN('EVENT DELIVERY'!B85)=6,AND(LEN('EVENT DELIVERY'!B85)=7,MID('EVENT DELIVERY'!B85,4,1)=" ")))</f>
        <v>0</v>
      </c>
      <c r="U67" s="2" t="b">
        <f>AND(LEFT('PROJECT DELIVERY TEAM'!B79,2)="HU",OR(LEN('PROJECT DELIVERY TEAM'!B79)=6,AND(LEN('PROJECT DELIVERY TEAM'!B79)=7,MID('PROJECT DELIVERY TEAM'!B79,4,1)=" ")))</f>
        <v>0</v>
      </c>
      <c r="V67" s="2" t="b">
        <f>AND(LEFT('AUDIENCES &amp; PART... - BY TYPE'!B71,2)="HU",OR(LEN('AUDIENCES &amp; PART... - BY TYPE'!B71)=6,AND(LEN('AUDIENCES &amp; PART... - BY TYPE'!B71)=7,MID('AUDIENCES &amp; PART... - BY TYPE'!B71,4,1)=" ")))</f>
        <v>0</v>
      </c>
      <c r="W67" s="2" t="b">
        <f>AND(LEFT(PARTNERS!B71,2)="HU",OR(LEN(PARTNERS!B71)=6,AND(LEN(PARTNERS!B71)=7,MID(PARTNERS!B71,4,1)=" ")),PARTNERS!E71="New partner")</f>
        <v>0</v>
      </c>
      <c r="X67" s="2" t="b">
        <f>AND(LEFT(PARTNERS!B71,2)="HU",OR(LEN(PARTNERS!B71)=6,AND(LEN(PARTNERS!B71)=7,MID(PARTNERS!B71,4,1)=" ")),PARTNERS!E71="Existing partner")</f>
        <v>0</v>
      </c>
      <c r="Y67" s="2" t="b">
        <f>AND(NOT(AND(LEFT(PARTNERS!B71,2)="HU",OR(LEN(PARTNERS!B71)=6,AND(LEN(PARTNERS!B71)=7,MID(PARTNERS!B71,4,1)=" ")))),PARTNERS!E71="New partner")</f>
        <v>0</v>
      </c>
      <c r="Z67" s="2" t="b">
        <f>AND(NOT(AND(LEFT(PARTNERS!B71,2)="HU",OR(LEN(PARTNERS!B71)=6,AND(LEN(PARTNERS!B71)=7,MID(PARTNERS!B71,4,1)=" ")))),PARTNERS!E71="Existing partner")</f>
        <v>0</v>
      </c>
      <c r="AA67" s="2" t="b">
        <f>AND(PARTNERS!$C71="Hull",PARTNERS!$E71="New partner")</f>
        <v>0</v>
      </c>
      <c r="AB67" s="2" t="b">
        <f>AND(PARTNERS!$C71="East Riding of Yorkshire",PARTNERS!$E71="New partner")</f>
        <v>0</v>
      </c>
      <c r="AC67" s="2" t="b">
        <f>AND(PARTNERS!$C71="Elsewhere in Yorkshire &amp; Humber",PARTNERS!$E71="New partner")</f>
        <v>0</v>
      </c>
      <c r="AD67" s="2" t="b">
        <f>AND(PARTNERS!$C71="Elsewhere in the UK",PARTNERS!$E71="New partner")</f>
        <v>0</v>
      </c>
      <c r="AE67" s="2" t="b">
        <f>AND(PARTNERS!$C71="Outside UK",PARTNERS!$E71="New partner")</f>
        <v>0</v>
      </c>
      <c r="AF67" s="2" t="b">
        <f>AND(PARTNERS!$C71="Hull",PARTNERS!$E71="Existing partner")</f>
        <v>0</v>
      </c>
      <c r="AG67" s="2" t="b">
        <f>AND(PARTNERS!$C71="East Riding of Yorkshire",PARTNERS!$E71="Existing partner")</f>
        <v>0</v>
      </c>
      <c r="AH67" s="2" t="b">
        <f>AND(PARTNERS!$C71="Elsewhere in Yorkshire &amp; Humber",PARTNERS!$E71="Existing partner")</f>
        <v>0</v>
      </c>
      <c r="AI67" s="2" t="b">
        <f>AND(PARTNERS!$C71="Elsewhere in the UK",PARTNERS!$E71="Existing partner")</f>
        <v>0</v>
      </c>
      <c r="AJ67" s="2" t="b">
        <f>AND(PARTNERS!$C71="Outside UK",PARTNERS!$E71="Existing partner")</f>
        <v>0</v>
      </c>
      <c r="AK67" s="2" t="b">
        <f>AND(PARTNERS!$D71="Artistic partner",PARTNERS!$E71="New partner")</f>
        <v>0</v>
      </c>
      <c r="AL67" s="2" t="b">
        <f>AND(PARTNERS!$D71="Heritage partner",PARTNERS!$E71="New partner")</f>
        <v>0</v>
      </c>
      <c r="AM67" s="2" t="b">
        <f>AND(PARTNERS!$D71="Funder",PARTNERS!$E71="New partner")</f>
        <v>0</v>
      </c>
      <c r="AN67" s="2" t="b">
        <f>AND(PARTNERS!$D71="Public Service partner",PARTNERS!$E71="New partner")</f>
        <v>0</v>
      </c>
      <c r="AO67" s="2" t="b">
        <f>AND(PARTNERS!$D71="Voluntary Sector / Charity partner",PARTNERS!$E71="New partner")</f>
        <v>0</v>
      </c>
      <c r="AP67" s="2" t="b">
        <f>AND(PARTNERS!$D71="Education partner",PARTNERS!$E71="New partner")</f>
        <v>0</v>
      </c>
      <c r="AQ67" s="2" t="b">
        <f>AND(PARTNERS!$D71="Other",PARTNERS!$E71="New partner")</f>
        <v>0</v>
      </c>
      <c r="AR67" s="2" t="b">
        <f>AND(PARTNERS!$D71="Artistic partner",PARTNERS!$E71="Existing partner")</f>
        <v>0</v>
      </c>
      <c r="AS67" s="2" t="b">
        <f>AND(PARTNERS!$D71="Heritage partner",PARTNERS!$E71="Existing partner")</f>
        <v>0</v>
      </c>
      <c r="AT67" s="2" t="b">
        <f>AND(PARTNERS!$D71="Funder",PARTNERS!$E71="Existing partner")</f>
        <v>0</v>
      </c>
      <c r="AU67" s="2" t="b">
        <f>AND(PARTNERS!$D71="Public Service partner",PARTNERS!$E71="Existing partner")</f>
        <v>0</v>
      </c>
      <c r="AV67" s="2" t="b">
        <f>AND(PARTNERS!$D71="Voluntary Sector / Charity partner",PARTNERS!$E71="Existing partner")</f>
        <v>0</v>
      </c>
      <c r="AW67" s="2" t="b">
        <f>AND(PARTNERS!$D71="Education partner",PARTNERS!$E71="Existing partner")</f>
        <v>0</v>
      </c>
      <c r="AX67" s="2" t="b">
        <f>AND(PARTNERS!$D71="Other",PARTNERS!$E71="Existing partner")</f>
        <v>0</v>
      </c>
    </row>
    <row r="68" spans="20:50" x14ac:dyDescent="0.3">
      <c r="T68" s="2" t="b">
        <f>AND(LEFT('EVENT DELIVERY'!B86,2)="HU",OR(LEN('EVENT DELIVERY'!B86)=6,AND(LEN('EVENT DELIVERY'!B86)=7,MID('EVENT DELIVERY'!B86,4,1)=" ")))</f>
        <v>0</v>
      </c>
      <c r="U68" s="2" t="b">
        <f>AND(LEFT('PROJECT DELIVERY TEAM'!B80,2)="HU",OR(LEN('PROJECT DELIVERY TEAM'!B80)=6,AND(LEN('PROJECT DELIVERY TEAM'!B80)=7,MID('PROJECT DELIVERY TEAM'!B80,4,1)=" ")))</f>
        <v>0</v>
      </c>
      <c r="V68" s="2" t="b">
        <f>AND(LEFT('AUDIENCES &amp; PART... - BY TYPE'!B97,2)="HU",OR(LEN('AUDIENCES &amp; PART... - BY TYPE'!B97)=6,AND(LEN('AUDIENCES &amp; PART... - BY TYPE'!B97)=7,MID('AUDIENCES &amp; PART... - BY TYPE'!B97,4,1)=" ")))</f>
        <v>0</v>
      </c>
      <c r="W68" s="2" t="b">
        <f>AND(LEFT(PARTNERS!B72,2)="HU",OR(LEN(PARTNERS!B72)=6,AND(LEN(PARTNERS!B72)=7,MID(PARTNERS!B72,4,1)=" ")),PARTNERS!E72="New partner")</f>
        <v>0</v>
      </c>
      <c r="X68" s="2" t="b">
        <f>AND(LEFT(PARTNERS!B72,2)="HU",OR(LEN(PARTNERS!B72)=6,AND(LEN(PARTNERS!B72)=7,MID(PARTNERS!B72,4,1)=" ")),PARTNERS!E72="Existing partner")</f>
        <v>0</v>
      </c>
      <c r="Y68" s="2" t="b">
        <f>AND(NOT(AND(LEFT(PARTNERS!B72,2)="HU",OR(LEN(PARTNERS!B72)=6,AND(LEN(PARTNERS!B72)=7,MID(PARTNERS!B72,4,1)=" ")))),PARTNERS!E72="New partner")</f>
        <v>0</v>
      </c>
      <c r="Z68" s="2" t="b">
        <f>AND(NOT(AND(LEFT(PARTNERS!B72,2)="HU",OR(LEN(PARTNERS!B72)=6,AND(LEN(PARTNERS!B72)=7,MID(PARTNERS!B72,4,1)=" ")))),PARTNERS!E72="Existing partner")</f>
        <v>0</v>
      </c>
      <c r="AA68" s="2" t="b">
        <f>AND(PARTNERS!$C72="Hull",PARTNERS!$E72="New partner")</f>
        <v>0</v>
      </c>
      <c r="AB68" s="2" t="b">
        <f>AND(PARTNERS!$C72="East Riding of Yorkshire",PARTNERS!$E72="New partner")</f>
        <v>0</v>
      </c>
      <c r="AC68" s="2" t="b">
        <f>AND(PARTNERS!$C72="Elsewhere in Yorkshire &amp; Humber",PARTNERS!$E72="New partner")</f>
        <v>0</v>
      </c>
      <c r="AD68" s="2" t="b">
        <f>AND(PARTNERS!$C72="Elsewhere in the UK",PARTNERS!$E72="New partner")</f>
        <v>0</v>
      </c>
      <c r="AE68" s="2" t="b">
        <f>AND(PARTNERS!$C72="Outside UK",PARTNERS!$E72="New partner")</f>
        <v>0</v>
      </c>
      <c r="AF68" s="2" t="b">
        <f>AND(PARTNERS!$C72="Hull",PARTNERS!$E72="Existing partner")</f>
        <v>0</v>
      </c>
      <c r="AG68" s="2" t="b">
        <f>AND(PARTNERS!$C72="East Riding of Yorkshire",PARTNERS!$E72="Existing partner")</f>
        <v>0</v>
      </c>
      <c r="AH68" s="2" t="b">
        <f>AND(PARTNERS!$C72="Elsewhere in Yorkshire &amp; Humber",PARTNERS!$E72="Existing partner")</f>
        <v>0</v>
      </c>
      <c r="AI68" s="2" t="b">
        <f>AND(PARTNERS!$C72="Elsewhere in the UK",PARTNERS!$E72="Existing partner")</f>
        <v>0</v>
      </c>
      <c r="AJ68" s="2" t="b">
        <f>AND(PARTNERS!$C72="Outside UK",PARTNERS!$E72="Existing partner")</f>
        <v>0</v>
      </c>
      <c r="AK68" s="2" t="b">
        <f>AND(PARTNERS!$D72="Artistic partner",PARTNERS!$E72="New partner")</f>
        <v>0</v>
      </c>
      <c r="AL68" s="2" t="b">
        <f>AND(PARTNERS!$D72="Heritage partner",PARTNERS!$E72="New partner")</f>
        <v>0</v>
      </c>
      <c r="AM68" s="2" t="b">
        <f>AND(PARTNERS!$D72="Funder",PARTNERS!$E72="New partner")</f>
        <v>0</v>
      </c>
      <c r="AN68" s="2" t="b">
        <f>AND(PARTNERS!$D72="Public Service partner",PARTNERS!$E72="New partner")</f>
        <v>0</v>
      </c>
      <c r="AO68" s="2" t="b">
        <f>AND(PARTNERS!$D72="Voluntary Sector / Charity partner",PARTNERS!$E72="New partner")</f>
        <v>0</v>
      </c>
      <c r="AP68" s="2" t="b">
        <f>AND(PARTNERS!$D72="Education partner",PARTNERS!$E72="New partner")</f>
        <v>0</v>
      </c>
      <c r="AQ68" s="2" t="b">
        <f>AND(PARTNERS!$D72="Other",PARTNERS!$E72="New partner")</f>
        <v>0</v>
      </c>
      <c r="AR68" s="2" t="b">
        <f>AND(PARTNERS!$D72="Artistic partner",PARTNERS!$E72="Existing partner")</f>
        <v>0</v>
      </c>
      <c r="AS68" s="2" t="b">
        <f>AND(PARTNERS!$D72="Heritage partner",PARTNERS!$E72="Existing partner")</f>
        <v>0</v>
      </c>
      <c r="AT68" s="2" t="b">
        <f>AND(PARTNERS!$D72="Funder",PARTNERS!$E72="Existing partner")</f>
        <v>0</v>
      </c>
      <c r="AU68" s="2" t="b">
        <f>AND(PARTNERS!$D72="Public Service partner",PARTNERS!$E72="Existing partner")</f>
        <v>0</v>
      </c>
      <c r="AV68" s="2" t="b">
        <f>AND(PARTNERS!$D72="Voluntary Sector / Charity partner",PARTNERS!$E72="Existing partner")</f>
        <v>0</v>
      </c>
      <c r="AW68" s="2" t="b">
        <f>AND(PARTNERS!$D72="Education partner",PARTNERS!$E72="Existing partner")</f>
        <v>0</v>
      </c>
      <c r="AX68" s="2" t="b">
        <f>AND(PARTNERS!$D72="Other",PARTNERS!$E72="Existing partner")</f>
        <v>0</v>
      </c>
    </row>
    <row r="69" spans="20:50" x14ac:dyDescent="0.3">
      <c r="T69" s="2" t="b">
        <f>AND(LEFT('EVENT DELIVERY'!B87,2)="HU",OR(LEN('EVENT DELIVERY'!B87)=6,AND(LEN('EVENT DELIVERY'!B87)=7,MID('EVENT DELIVERY'!B87,4,1)=" ")))</f>
        <v>0</v>
      </c>
      <c r="U69" s="2" t="b">
        <f>AND(LEFT('PROJECT DELIVERY TEAM'!B81,2)="HU",OR(LEN('PROJECT DELIVERY TEAM'!B81)=6,AND(LEN('PROJECT DELIVERY TEAM'!B81)=7,MID('PROJECT DELIVERY TEAM'!B81,4,1)=" ")))</f>
        <v>0</v>
      </c>
      <c r="V69" s="2" t="b">
        <f>AND(LEFT('AUDIENCES &amp; PART... - BY TYPE'!B98,2)="HU",OR(LEN('AUDIENCES &amp; PART... - BY TYPE'!B98)=6,AND(LEN('AUDIENCES &amp; PART... - BY TYPE'!B98)=7,MID('AUDIENCES &amp; PART... - BY TYPE'!B98,4,1)=" ")))</f>
        <v>0</v>
      </c>
      <c r="W69" s="2" t="b">
        <f>AND(LEFT(PARTNERS!B73,2)="HU",OR(LEN(PARTNERS!B73)=6,AND(LEN(PARTNERS!B73)=7,MID(PARTNERS!B73,4,1)=" ")),PARTNERS!E73="New partner")</f>
        <v>0</v>
      </c>
      <c r="X69" s="2" t="b">
        <f>AND(LEFT(PARTNERS!B73,2)="HU",OR(LEN(PARTNERS!B73)=6,AND(LEN(PARTNERS!B73)=7,MID(PARTNERS!B73,4,1)=" ")),PARTNERS!E73="Existing partner")</f>
        <v>0</v>
      </c>
      <c r="Y69" s="2" t="b">
        <f>AND(NOT(AND(LEFT(PARTNERS!B73,2)="HU",OR(LEN(PARTNERS!B73)=6,AND(LEN(PARTNERS!B73)=7,MID(PARTNERS!B73,4,1)=" ")))),PARTNERS!E73="New partner")</f>
        <v>0</v>
      </c>
      <c r="Z69" s="2" t="b">
        <f>AND(NOT(AND(LEFT(PARTNERS!B73,2)="HU",OR(LEN(PARTNERS!B73)=6,AND(LEN(PARTNERS!B73)=7,MID(PARTNERS!B73,4,1)=" ")))),PARTNERS!E73="Existing partner")</f>
        <v>0</v>
      </c>
      <c r="AA69" s="2" t="b">
        <f>AND(PARTNERS!$C73="Hull",PARTNERS!$E73="New partner")</f>
        <v>0</v>
      </c>
      <c r="AB69" s="2" t="b">
        <f>AND(PARTNERS!$C73="East Riding of Yorkshire",PARTNERS!$E73="New partner")</f>
        <v>0</v>
      </c>
      <c r="AC69" s="2" t="b">
        <f>AND(PARTNERS!$C73="Elsewhere in Yorkshire &amp; Humber",PARTNERS!$E73="New partner")</f>
        <v>0</v>
      </c>
      <c r="AD69" s="2" t="b">
        <f>AND(PARTNERS!$C73="Elsewhere in the UK",PARTNERS!$E73="New partner")</f>
        <v>0</v>
      </c>
      <c r="AE69" s="2" t="b">
        <f>AND(PARTNERS!$C73="Outside UK",PARTNERS!$E73="New partner")</f>
        <v>0</v>
      </c>
      <c r="AF69" s="2" t="b">
        <f>AND(PARTNERS!$C73="Hull",PARTNERS!$E73="Existing partner")</f>
        <v>0</v>
      </c>
      <c r="AG69" s="2" t="b">
        <f>AND(PARTNERS!$C73="East Riding of Yorkshire",PARTNERS!$E73="Existing partner")</f>
        <v>0</v>
      </c>
      <c r="AH69" s="2" t="b">
        <f>AND(PARTNERS!$C73="Elsewhere in Yorkshire &amp; Humber",PARTNERS!$E73="Existing partner")</f>
        <v>0</v>
      </c>
      <c r="AI69" s="2" t="b">
        <f>AND(PARTNERS!$C73="Elsewhere in the UK",PARTNERS!$E73="Existing partner")</f>
        <v>0</v>
      </c>
      <c r="AJ69" s="2" t="b">
        <f>AND(PARTNERS!$C73="Outside UK",PARTNERS!$E73="Existing partner")</f>
        <v>0</v>
      </c>
      <c r="AK69" s="2" t="b">
        <f>AND(PARTNERS!$D73="Artistic partner",PARTNERS!$E73="New partner")</f>
        <v>0</v>
      </c>
      <c r="AL69" s="2" t="b">
        <f>AND(PARTNERS!$D73="Heritage partner",PARTNERS!$E73="New partner")</f>
        <v>0</v>
      </c>
      <c r="AM69" s="2" t="b">
        <f>AND(PARTNERS!$D73="Funder",PARTNERS!$E73="New partner")</f>
        <v>0</v>
      </c>
      <c r="AN69" s="2" t="b">
        <f>AND(PARTNERS!$D73="Public Service partner",PARTNERS!$E73="New partner")</f>
        <v>0</v>
      </c>
      <c r="AO69" s="2" t="b">
        <f>AND(PARTNERS!$D73="Voluntary Sector / Charity partner",PARTNERS!$E73="New partner")</f>
        <v>0</v>
      </c>
      <c r="AP69" s="2" t="b">
        <f>AND(PARTNERS!$D73="Education partner",PARTNERS!$E73="New partner")</f>
        <v>0</v>
      </c>
      <c r="AQ69" s="2" t="b">
        <f>AND(PARTNERS!$D73="Other",PARTNERS!$E73="New partner")</f>
        <v>0</v>
      </c>
      <c r="AR69" s="2" t="b">
        <f>AND(PARTNERS!$D73="Artistic partner",PARTNERS!$E73="Existing partner")</f>
        <v>0</v>
      </c>
      <c r="AS69" s="2" t="b">
        <f>AND(PARTNERS!$D73="Heritage partner",PARTNERS!$E73="Existing partner")</f>
        <v>0</v>
      </c>
      <c r="AT69" s="2" t="b">
        <f>AND(PARTNERS!$D73="Funder",PARTNERS!$E73="Existing partner")</f>
        <v>0</v>
      </c>
      <c r="AU69" s="2" t="b">
        <f>AND(PARTNERS!$D73="Public Service partner",PARTNERS!$E73="Existing partner")</f>
        <v>0</v>
      </c>
      <c r="AV69" s="2" t="b">
        <f>AND(PARTNERS!$D73="Voluntary Sector / Charity partner",PARTNERS!$E73="Existing partner")</f>
        <v>0</v>
      </c>
      <c r="AW69" s="2" t="b">
        <f>AND(PARTNERS!$D73="Education partner",PARTNERS!$E73="Existing partner")</f>
        <v>0</v>
      </c>
      <c r="AX69" s="2" t="b">
        <f>AND(PARTNERS!$D73="Other",PARTNERS!$E73="Existing partner")</f>
        <v>0</v>
      </c>
    </row>
    <row r="70" spans="20:50" x14ac:dyDescent="0.3">
      <c r="T70" s="2" t="b">
        <f>AND(LEFT('EVENT DELIVERY'!B88,2)="HU",OR(LEN('EVENT DELIVERY'!B88)=6,AND(LEN('EVENT DELIVERY'!B88)=7,MID('EVENT DELIVERY'!B88,4,1)=" ")))</f>
        <v>0</v>
      </c>
      <c r="U70" s="2" t="b">
        <f>AND(LEFT('PROJECT DELIVERY TEAM'!B82,2)="HU",OR(LEN('PROJECT DELIVERY TEAM'!B82)=6,AND(LEN('PROJECT DELIVERY TEAM'!B82)=7,MID('PROJECT DELIVERY TEAM'!B82,4,1)=" ")))</f>
        <v>0</v>
      </c>
      <c r="V70" s="2" t="b">
        <f>AND(LEFT('AUDIENCES &amp; PART... - BY TYPE'!B99,2)="HU",OR(LEN('AUDIENCES &amp; PART... - BY TYPE'!B99)=6,AND(LEN('AUDIENCES &amp; PART... - BY TYPE'!B99)=7,MID('AUDIENCES &amp; PART... - BY TYPE'!B99,4,1)=" ")))</f>
        <v>0</v>
      </c>
      <c r="W70" s="2" t="b">
        <f>AND(LEFT(PARTNERS!B74,2)="HU",OR(LEN(PARTNERS!B74)=6,AND(LEN(PARTNERS!B74)=7,MID(PARTNERS!B74,4,1)=" ")),PARTNERS!E74="New partner")</f>
        <v>0</v>
      </c>
      <c r="X70" s="2" t="b">
        <f>AND(LEFT(PARTNERS!B74,2)="HU",OR(LEN(PARTNERS!B74)=6,AND(LEN(PARTNERS!B74)=7,MID(PARTNERS!B74,4,1)=" ")),PARTNERS!E74="Existing partner")</f>
        <v>0</v>
      </c>
      <c r="Y70" s="2" t="b">
        <f>AND(NOT(AND(LEFT(PARTNERS!B74,2)="HU",OR(LEN(PARTNERS!B74)=6,AND(LEN(PARTNERS!B74)=7,MID(PARTNERS!B74,4,1)=" ")))),PARTNERS!E74="New partner")</f>
        <v>0</v>
      </c>
      <c r="Z70" s="2" t="b">
        <f>AND(NOT(AND(LEFT(PARTNERS!B74,2)="HU",OR(LEN(PARTNERS!B74)=6,AND(LEN(PARTNERS!B74)=7,MID(PARTNERS!B74,4,1)=" ")))),PARTNERS!E74="Existing partner")</f>
        <v>0</v>
      </c>
      <c r="AA70" s="2" t="b">
        <f>AND(PARTNERS!$C74="Hull",PARTNERS!$E74="New partner")</f>
        <v>0</v>
      </c>
      <c r="AB70" s="2" t="b">
        <f>AND(PARTNERS!$C74="East Riding of Yorkshire",PARTNERS!$E74="New partner")</f>
        <v>0</v>
      </c>
      <c r="AC70" s="2" t="b">
        <f>AND(PARTNERS!$C74="Elsewhere in Yorkshire &amp; Humber",PARTNERS!$E74="New partner")</f>
        <v>0</v>
      </c>
      <c r="AD70" s="2" t="b">
        <f>AND(PARTNERS!$C74="Elsewhere in the UK",PARTNERS!$E74="New partner")</f>
        <v>0</v>
      </c>
      <c r="AE70" s="2" t="b">
        <f>AND(PARTNERS!$C74="Outside UK",PARTNERS!$E74="New partner")</f>
        <v>0</v>
      </c>
      <c r="AF70" s="2" t="b">
        <f>AND(PARTNERS!$C74="Hull",PARTNERS!$E74="Existing partner")</f>
        <v>0</v>
      </c>
      <c r="AG70" s="2" t="b">
        <f>AND(PARTNERS!$C74="East Riding of Yorkshire",PARTNERS!$E74="Existing partner")</f>
        <v>0</v>
      </c>
      <c r="AH70" s="2" t="b">
        <f>AND(PARTNERS!$C74="Elsewhere in Yorkshire &amp; Humber",PARTNERS!$E74="Existing partner")</f>
        <v>0</v>
      </c>
      <c r="AI70" s="2" t="b">
        <f>AND(PARTNERS!$C74="Elsewhere in the UK",PARTNERS!$E74="Existing partner")</f>
        <v>0</v>
      </c>
      <c r="AJ70" s="2" t="b">
        <f>AND(PARTNERS!$C74="Outside UK",PARTNERS!$E74="Existing partner")</f>
        <v>0</v>
      </c>
      <c r="AK70" s="2" t="b">
        <f>AND(PARTNERS!$D74="Artistic partner",PARTNERS!$E74="New partner")</f>
        <v>0</v>
      </c>
      <c r="AL70" s="2" t="b">
        <f>AND(PARTNERS!$D74="Heritage partner",PARTNERS!$E74="New partner")</f>
        <v>0</v>
      </c>
      <c r="AM70" s="2" t="b">
        <f>AND(PARTNERS!$D74="Funder",PARTNERS!$E74="New partner")</f>
        <v>0</v>
      </c>
      <c r="AN70" s="2" t="b">
        <f>AND(PARTNERS!$D74="Public Service partner",PARTNERS!$E74="New partner")</f>
        <v>0</v>
      </c>
      <c r="AO70" s="2" t="b">
        <f>AND(PARTNERS!$D74="Voluntary Sector / Charity partner",PARTNERS!$E74="New partner")</f>
        <v>0</v>
      </c>
      <c r="AP70" s="2" t="b">
        <f>AND(PARTNERS!$D74="Education partner",PARTNERS!$E74="New partner")</f>
        <v>0</v>
      </c>
      <c r="AQ70" s="2" t="b">
        <f>AND(PARTNERS!$D74="Other",PARTNERS!$E74="New partner")</f>
        <v>0</v>
      </c>
      <c r="AR70" s="2" t="b">
        <f>AND(PARTNERS!$D74="Artistic partner",PARTNERS!$E74="Existing partner")</f>
        <v>0</v>
      </c>
      <c r="AS70" s="2" t="b">
        <f>AND(PARTNERS!$D74="Heritage partner",PARTNERS!$E74="Existing partner")</f>
        <v>0</v>
      </c>
      <c r="AT70" s="2" t="b">
        <f>AND(PARTNERS!$D74="Funder",PARTNERS!$E74="Existing partner")</f>
        <v>0</v>
      </c>
      <c r="AU70" s="2" t="b">
        <f>AND(PARTNERS!$D74="Public Service partner",PARTNERS!$E74="Existing partner")</f>
        <v>0</v>
      </c>
      <c r="AV70" s="2" t="b">
        <f>AND(PARTNERS!$D74="Voluntary Sector / Charity partner",PARTNERS!$E74="Existing partner")</f>
        <v>0</v>
      </c>
      <c r="AW70" s="2" t="b">
        <f>AND(PARTNERS!$D74="Education partner",PARTNERS!$E74="Existing partner")</f>
        <v>0</v>
      </c>
      <c r="AX70" s="2" t="b">
        <f>AND(PARTNERS!$D74="Other",PARTNERS!$E74="Existing partner")</f>
        <v>0</v>
      </c>
    </row>
    <row r="71" spans="20:50" x14ac:dyDescent="0.3">
      <c r="T71" s="2" t="b">
        <f>AND(LEFT('EVENT DELIVERY'!B89,2)="HU",OR(LEN('EVENT DELIVERY'!B89)=6,AND(LEN('EVENT DELIVERY'!B89)=7,MID('EVENT DELIVERY'!B89,4,1)=" ")))</f>
        <v>0</v>
      </c>
      <c r="U71" s="2" t="b">
        <f>AND(LEFT('PROJECT DELIVERY TEAM'!B83,2)="HU",OR(LEN('PROJECT DELIVERY TEAM'!B83)=6,AND(LEN('PROJECT DELIVERY TEAM'!B83)=7,MID('PROJECT DELIVERY TEAM'!B83,4,1)=" ")))</f>
        <v>0</v>
      </c>
      <c r="V71" s="2" t="b">
        <f>AND(LEFT('AUDIENCES &amp; PART... - BY TYPE'!B100,2)="HU",OR(LEN('AUDIENCES &amp; PART... - BY TYPE'!B100)=6,AND(LEN('AUDIENCES &amp; PART... - BY TYPE'!B100)=7,MID('AUDIENCES &amp; PART... - BY TYPE'!B100,4,1)=" ")))</f>
        <v>0</v>
      </c>
      <c r="W71" s="2" t="b">
        <f>AND(LEFT(PARTNERS!B75,2)="HU",OR(LEN(PARTNERS!B75)=6,AND(LEN(PARTNERS!B75)=7,MID(PARTNERS!B75,4,1)=" ")),PARTNERS!E75="New partner")</f>
        <v>0</v>
      </c>
      <c r="X71" s="2" t="b">
        <f>AND(LEFT(PARTNERS!B75,2)="HU",OR(LEN(PARTNERS!B75)=6,AND(LEN(PARTNERS!B75)=7,MID(PARTNERS!B75,4,1)=" ")),PARTNERS!E75="Existing partner")</f>
        <v>0</v>
      </c>
      <c r="Y71" s="2" t="b">
        <f>AND(NOT(AND(LEFT(PARTNERS!B75,2)="HU",OR(LEN(PARTNERS!B75)=6,AND(LEN(PARTNERS!B75)=7,MID(PARTNERS!B75,4,1)=" ")))),PARTNERS!E75="New partner")</f>
        <v>0</v>
      </c>
      <c r="Z71" s="2" t="b">
        <f>AND(NOT(AND(LEFT(PARTNERS!B75,2)="HU",OR(LEN(PARTNERS!B75)=6,AND(LEN(PARTNERS!B75)=7,MID(PARTNERS!B75,4,1)=" ")))),PARTNERS!E75="Existing partner")</f>
        <v>0</v>
      </c>
      <c r="AA71" s="2" t="b">
        <f>AND(PARTNERS!$C75="Hull",PARTNERS!$E75="New partner")</f>
        <v>0</v>
      </c>
      <c r="AB71" s="2" t="b">
        <f>AND(PARTNERS!$C75="East Riding of Yorkshire",PARTNERS!$E75="New partner")</f>
        <v>0</v>
      </c>
      <c r="AC71" s="2" t="b">
        <f>AND(PARTNERS!$C75="Elsewhere in Yorkshire &amp; Humber",PARTNERS!$E75="New partner")</f>
        <v>0</v>
      </c>
      <c r="AD71" s="2" t="b">
        <f>AND(PARTNERS!$C75="Elsewhere in the UK",PARTNERS!$E75="New partner")</f>
        <v>0</v>
      </c>
      <c r="AE71" s="2" t="b">
        <f>AND(PARTNERS!$C75="Outside UK",PARTNERS!$E75="New partner")</f>
        <v>0</v>
      </c>
      <c r="AF71" s="2" t="b">
        <f>AND(PARTNERS!$C75="Hull",PARTNERS!$E75="Existing partner")</f>
        <v>0</v>
      </c>
      <c r="AG71" s="2" t="b">
        <f>AND(PARTNERS!$C75="East Riding of Yorkshire",PARTNERS!$E75="Existing partner")</f>
        <v>0</v>
      </c>
      <c r="AH71" s="2" t="b">
        <f>AND(PARTNERS!$C75="Elsewhere in Yorkshire &amp; Humber",PARTNERS!$E75="Existing partner")</f>
        <v>0</v>
      </c>
      <c r="AI71" s="2" t="b">
        <f>AND(PARTNERS!$C75="Elsewhere in the UK",PARTNERS!$E75="Existing partner")</f>
        <v>0</v>
      </c>
      <c r="AJ71" s="2" t="b">
        <f>AND(PARTNERS!$C75="Outside UK",PARTNERS!$E75="Existing partner")</f>
        <v>0</v>
      </c>
      <c r="AK71" s="2" t="b">
        <f>AND(PARTNERS!$D75="Artistic partner",PARTNERS!$E75="New partner")</f>
        <v>0</v>
      </c>
      <c r="AL71" s="2" t="b">
        <f>AND(PARTNERS!$D75="Heritage partner",PARTNERS!$E75="New partner")</f>
        <v>0</v>
      </c>
      <c r="AM71" s="2" t="b">
        <f>AND(PARTNERS!$D75="Funder",PARTNERS!$E75="New partner")</f>
        <v>0</v>
      </c>
      <c r="AN71" s="2" t="b">
        <f>AND(PARTNERS!$D75="Public Service partner",PARTNERS!$E75="New partner")</f>
        <v>0</v>
      </c>
      <c r="AO71" s="2" t="b">
        <f>AND(PARTNERS!$D75="Voluntary Sector / Charity partner",PARTNERS!$E75="New partner")</f>
        <v>0</v>
      </c>
      <c r="AP71" s="2" t="b">
        <f>AND(PARTNERS!$D75="Education partner",PARTNERS!$E75="New partner")</f>
        <v>0</v>
      </c>
      <c r="AQ71" s="2" t="b">
        <f>AND(PARTNERS!$D75="Other",PARTNERS!$E75="New partner")</f>
        <v>0</v>
      </c>
      <c r="AR71" s="2" t="b">
        <f>AND(PARTNERS!$D75="Artistic partner",PARTNERS!$E75="Existing partner")</f>
        <v>0</v>
      </c>
      <c r="AS71" s="2" t="b">
        <f>AND(PARTNERS!$D75="Heritage partner",PARTNERS!$E75="Existing partner")</f>
        <v>0</v>
      </c>
      <c r="AT71" s="2" t="b">
        <f>AND(PARTNERS!$D75="Funder",PARTNERS!$E75="Existing partner")</f>
        <v>0</v>
      </c>
      <c r="AU71" s="2" t="b">
        <f>AND(PARTNERS!$D75="Public Service partner",PARTNERS!$E75="Existing partner")</f>
        <v>0</v>
      </c>
      <c r="AV71" s="2" t="b">
        <f>AND(PARTNERS!$D75="Voluntary Sector / Charity partner",PARTNERS!$E75="Existing partner")</f>
        <v>0</v>
      </c>
      <c r="AW71" s="2" t="b">
        <f>AND(PARTNERS!$D75="Education partner",PARTNERS!$E75="Existing partner")</f>
        <v>0</v>
      </c>
      <c r="AX71" s="2" t="b">
        <f>AND(PARTNERS!$D75="Other",PARTNERS!$E75="Existing partner")</f>
        <v>0</v>
      </c>
    </row>
    <row r="72" spans="20:50" x14ac:dyDescent="0.3">
      <c r="T72" s="2" t="b">
        <f>AND(LEFT('EVENT DELIVERY'!B90,2)="HU",OR(LEN('EVENT DELIVERY'!B90)=6,AND(LEN('EVENT DELIVERY'!B90)=7,MID('EVENT DELIVERY'!B90,4,1)=" ")))</f>
        <v>0</v>
      </c>
      <c r="U72" s="2" t="b">
        <f>AND(LEFT('PROJECT DELIVERY TEAM'!B84,2)="HU",OR(LEN('PROJECT DELIVERY TEAM'!B84)=6,AND(LEN('PROJECT DELIVERY TEAM'!B84)=7,MID('PROJECT DELIVERY TEAM'!B84,4,1)=" ")))</f>
        <v>0</v>
      </c>
      <c r="V72" s="2" t="b">
        <f>AND(LEFT('AUDIENCES &amp; PART... - BY TYPE'!B101,2)="HU",OR(LEN('AUDIENCES &amp; PART... - BY TYPE'!B101)=6,AND(LEN('AUDIENCES &amp; PART... - BY TYPE'!B101)=7,MID('AUDIENCES &amp; PART... - BY TYPE'!B101,4,1)=" ")))</f>
        <v>0</v>
      </c>
      <c r="W72" s="2" t="b">
        <f>AND(LEFT(PARTNERS!B76,2)="HU",OR(LEN(PARTNERS!B76)=6,AND(LEN(PARTNERS!B76)=7,MID(PARTNERS!B76,4,1)=" ")),PARTNERS!E76="New partner")</f>
        <v>0</v>
      </c>
      <c r="X72" s="2" t="b">
        <f>AND(LEFT(PARTNERS!B76,2)="HU",OR(LEN(PARTNERS!B76)=6,AND(LEN(PARTNERS!B76)=7,MID(PARTNERS!B76,4,1)=" ")),PARTNERS!E76="Existing partner")</f>
        <v>0</v>
      </c>
      <c r="Y72" s="2" t="b">
        <f>AND(NOT(AND(LEFT(PARTNERS!B76,2)="HU",OR(LEN(PARTNERS!B76)=6,AND(LEN(PARTNERS!B76)=7,MID(PARTNERS!B76,4,1)=" ")))),PARTNERS!E76="New partner")</f>
        <v>0</v>
      </c>
      <c r="Z72" s="2" t="b">
        <f>AND(NOT(AND(LEFT(PARTNERS!B76,2)="HU",OR(LEN(PARTNERS!B76)=6,AND(LEN(PARTNERS!B76)=7,MID(PARTNERS!B76,4,1)=" ")))),PARTNERS!E76="Existing partner")</f>
        <v>0</v>
      </c>
      <c r="AA72" s="2" t="b">
        <f>AND(PARTNERS!$C76="Hull",PARTNERS!$E76="New partner")</f>
        <v>0</v>
      </c>
      <c r="AB72" s="2" t="b">
        <f>AND(PARTNERS!$C76="East Riding of Yorkshire",PARTNERS!$E76="New partner")</f>
        <v>0</v>
      </c>
      <c r="AC72" s="2" t="b">
        <f>AND(PARTNERS!$C76="Elsewhere in Yorkshire &amp; Humber",PARTNERS!$E76="New partner")</f>
        <v>0</v>
      </c>
      <c r="AD72" s="2" t="b">
        <f>AND(PARTNERS!$C76="Elsewhere in the UK",PARTNERS!$E76="New partner")</f>
        <v>0</v>
      </c>
      <c r="AE72" s="2" t="b">
        <f>AND(PARTNERS!$C76="Outside UK",PARTNERS!$E76="New partner")</f>
        <v>0</v>
      </c>
      <c r="AF72" s="2" t="b">
        <f>AND(PARTNERS!$C76="Hull",PARTNERS!$E76="Existing partner")</f>
        <v>0</v>
      </c>
      <c r="AG72" s="2" t="b">
        <f>AND(PARTNERS!$C76="East Riding of Yorkshire",PARTNERS!$E76="Existing partner")</f>
        <v>0</v>
      </c>
      <c r="AH72" s="2" t="b">
        <f>AND(PARTNERS!$C76="Elsewhere in Yorkshire &amp; Humber",PARTNERS!$E76="Existing partner")</f>
        <v>0</v>
      </c>
      <c r="AI72" s="2" t="b">
        <f>AND(PARTNERS!$C76="Elsewhere in the UK",PARTNERS!$E76="Existing partner")</f>
        <v>0</v>
      </c>
      <c r="AJ72" s="2" t="b">
        <f>AND(PARTNERS!$C76="Outside UK",PARTNERS!$E76="Existing partner")</f>
        <v>0</v>
      </c>
      <c r="AK72" s="2" t="b">
        <f>AND(PARTNERS!$D76="Artistic partner",PARTNERS!$E76="New partner")</f>
        <v>0</v>
      </c>
      <c r="AL72" s="2" t="b">
        <f>AND(PARTNERS!$D76="Heritage partner",PARTNERS!$E76="New partner")</f>
        <v>0</v>
      </c>
      <c r="AM72" s="2" t="b">
        <f>AND(PARTNERS!$D76="Funder",PARTNERS!$E76="New partner")</f>
        <v>0</v>
      </c>
      <c r="AN72" s="2" t="b">
        <f>AND(PARTNERS!$D76="Public Service partner",PARTNERS!$E76="New partner")</f>
        <v>0</v>
      </c>
      <c r="AO72" s="2" t="b">
        <f>AND(PARTNERS!$D76="Voluntary Sector / Charity partner",PARTNERS!$E76="New partner")</f>
        <v>0</v>
      </c>
      <c r="AP72" s="2" t="b">
        <f>AND(PARTNERS!$D76="Education partner",PARTNERS!$E76="New partner")</f>
        <v>0</v>
      </c>
      <c r="AQ72" s="2" t="b">
        <f>AND(PARTNERS!$D76="Other",PARTNERS!$E76="New partner")</f>
        <v>0</v>
      </c>
      <c r="AR72" s="2" t="b">
        <f>AND(PARTNERS!$D76="Artistic partner",PARTNERS!$E76="Existing partner")</f>
        <v>0</v>
      </c>
      <c r="AS72" s="2" t="b">
        <f>AND(PARTNERS!$D76="Heritage partner",PARTNERS!$E76="Existing partner")</f>
        <v>0</v>
      </c>
      <c r="AT72" s="2" t="b">
        <f>AND(PARTNERS!$D76="Funder",PARTNERS!$E76="Existing partner")</f>
        <v>0</v>
      </c>
      <c r="AU72" s="2" t="b">
        <f>AND(PARTNERS!$D76="Public Service partner",PARTNERS!$E76="Existing partner")</f>
        <v>0</v>
      </c>
      <c r="AV72" s="2" t="b">
        <f>AND(PARTNERS!$D76="Voluntary Sector / Charity partner",PARTNERS!$E76="Existing partner")</f>
        <v>0</v>
      </c>
      <c r="AW72" s="2" t="b">
        <f>AND(PARTNERS!$D76="Education partner",PARTNERS!$E76="Existing partner")</f>
        <v>0</v>
      </c>
      <c r="AX72" s="2" t="b">
        <f>AND(PARTNERS!$D76="Other",PARTNERS!$E76="Existing partner")</f>
        <v>0</v>
      </c>
    </row>
    <row r="73" spans="20:50" x14ac:dyDescent="0.3">
      <c r="T73" s="2" t="b">
        <f>AND(LEFT('EVENT DELIVERY'!B91,2)="HU",OR(LEN('EVENT DELIVERY'!B91)=6,AND(LEN('EVENT DELIVERY'!B91)=7,MID('EVENT DELIVERY'!B91,4,1)=" ")))</f>
        <v>0</v>
      </c>
      <c r="U73" s="2" t="b">
        <f>AND(LEFT('PROJECT DELIVERY TEAM'!B85,2)="HU",OR(LEN('PROJECT DELIVERY TEAM'!B85)=6,AND(LEN('PROJECT DELIVERY TEAM'!B85)=7,MID('PROJECT DELIVERY TEAM'!B85,4,1)=" ")))</f>
        <v>0</v>
      </c>
      <c r="V73" s="2" t="b">
        <f>AND(LEFT('AUDIENCES &amp; PART... - BY TYPE'!B102,2)="HU",OR(LEN('AUDIENCES &amp; PART... - BY TYPE'!B102)=6,AND(LEN('AUDIENCES &amp; PART... - BY TYPE'!B102)=7,MID('AUDIENCES &amp; PART... - BY TYPE'!B102,4,1)=" ")))</f>
        <v>0</v>
      </c>
      <c r="W73" s="2" t="b">
        <f>AND(LEFT(PARTNERS!B77,2)="HU",OR(LEN(PARTNERS!B77)=6,AND(LEN(PARTNERS!B77)=7,MID(PARTNERS!B77,4,1)=" ")),PARTNERS!E77="New partner")</f>
        <v>0</v>
      </c>
      <c r="X73" s="2" t="b">
        <f>AND(LEFT(PARTNERS!B77,2)="HU",OR(LEN(PARTNERS!B77)=6,AND(LEN(PARTNERS!B77)=7,MID(PARTNERS!B77,4,1)=" ")),PARTNERS!E77="Existing partner")</f>
        <v>0</v>
      </c>
      <c r="Y73" s="2" t="b">
        <f>AND(NOT(AND(LEFT(PARTNERS!B77,2)="HU",OR(LEN(PARTNERS!B77)=6,AND(LEN(PARTNERS!B77)=7,MID(PARTNERS!B77,4,1)=" ")))),PARTNERS!E77="New partner")</f>
        <v>0</v>
      </c>
      <c r="Z73" s="2" t="b">
        <f>AND(NOT(AND(LEFT(PARTNERS!B77,2)="HU",OR(LEN(PARTNERS!B77)=6,AND(LEN(PARTNERS!B77)=7,MID(PARTNERS!B77,4,1)=" ")))),PARTNERS!E77="Existing partner")</f>
        <v>0</v>
      </c>
      <c r="AA73" s="2" t="b">
        <f>AND(PARTNERS!$C77="Hull",PARTNERS!$E77="New partner")</f>
        <v>0</v>
      </c>
      <c r="AB73" s="2" t="b">
        <f>AND(PARTNERS!$C77="East Riding of Yorkshire",PARTNERS!$E77="New partner")</f>
        <v>0</v>
      </c>
      <c r="AC73" s="2" t="b">
        <f>AND(PARTNERS!$C77="Elsewhere in Yorkshire &amp; Humber",PARTNERS!$E77="New partner")</f>
        <v>0</v>
      </c>
      <c r="AD73" s="2" t="b">
        <f>AND(PARTNERS!$C77="Elsewhere in the UK",PARTNERS!$E77="New partner")</f>
        <v>0</v>
      </c>
      <c r="AE73" s="2" t="b">
        <f>AND(PARTNERS!$C77="Outside UK",PARTNERS!$E77="New partner")</f>
        <v>0</v>
      </c>
      <c r="AF73" s="2" t="b">
        <f>AND(PARTNERS!$C77="Hull",PARTNERS!$E77="Existing partner")</f>
        <v>0</v>
      </c>
      <c r="AG73" s="2" t="b">
        <f>AND(PARTNERS!$C77="East Riding of Yorkshire",PARTNERS!$E77="Existing partner")</f>
        <v>0</v>
      </c>
      <c r="AH73" s="2" t="b">
        <f>AND(PARTNERS!$C77="Elsewhere in Yorkshire &amp; Humber",PARTNERS!$E77="Existing partner")</f>
        <v>0</v>
      </c>
      <c r="AI73" s="2" t="b">
        <f>AND(PARTNERS!$C77="Elsewhere in the UK",PARTNERS!$E77="Existing partner")</f>
        <v>0</v>
      </c>
      <c r="AJ73" s="2" t="b">
        <f>AND(PARTNERS!$C77="Outside UK",PARTNERS!$E77="Existing partner")</f>
        <v>0</v>
      </c>
      <c r="AK73" s="2" t="b">
        <f>AND(PARTNERS!$D77="Artistic partner",PARTNERS!$E77="New partner")</f>
        <v>0</v>
      </c>
      <c r="AL73" s="2" t="b">
        <f>AND(PARTNERS!$D77="Heritage partner",PARTNERS!$E77="New partner")</f>
        <v>0</v>
      </c>
      <c r="AM73" s="2" t="b">
        <f>AND(PARTNERS!$D77="Funder",PARTNERS!$E77="New partner")</f>
        <v>0</v>
      </c>
      <c r="AN73" s="2" t="b">
        <f>AND(PARTNERS!$D77="Public Service partner",PARTNERS!$E77="New partner")</f>
        <v>0</v>
      </c>
      <c r="AO73" s="2" t="b">
        <f>AND(PARTNERS!$D77="Voluntary Sector / Charity partner",PARTNERS!$E77="New partner")</f>
        <v>0</v>
      </c>
      <c r="AP73" s="2" t="b">
        <f>AND(PARTNERS!$D77="Education partner",PARTNERS!$E77="New partner")</f>
        <v>0</v>
      </c>
      <c r="AQ73" s="2" t="b">
        <f>AND(PARTNERS!$D77="Other",PARTNERS!$E77="New partner")</f>
        <v>0</v>
      </c>
      <c r="AR73" s="2" t="b">
        <f>AND(PARTNERS!$D77="Artistic partner",PARTNERS!$E77="Existing partner")</f>
        <v>0</v>
      </c>
      <c r="AS73" s="2" t="b">
        <f>AND(PARTNERS!$D77="Heritage partner",PARTNERS!$E77="Existing partner")</f>
        <v>0</v>
      </c>
      <c r="AT73" s="2" t="b">
        <f>AND(PARTNERS!$D77="Funder",PARTNERS!$E77="Existing partner")</f>
        <v>0</v>
      </c>
      <c r="AU73" s="2" t="b">
        <f>AND(PARTNERS!$D77="Public Service partner",PARTNERS!$E77="Existing partner")</f>
        <v>0</v>
      </c>
      <c r="AV73" s="2" t="b">
        <f>AND(PARTNERS!$D77="Voluntary Sector / Charity partner",PARTNERS!$E77="Existing partner")</f>
        <v>0</v>
      </c>
      <c r="AW73" s="2" t="b">
        <f>AND(PARTNERS!$D77="Education partner",PARTNERS!$E77="Existing partner")</f>
        <v>0</v>
      </c>
      <c r="AX73" s="2" t="b">
        <f>AND(PARTNERS!$D77="Other",PARTNERS!$E77="Existing partner")</f>
        <v>0</v>
      </c>
    </row>
    <row r="74" spans="20:50" x14ac:dyDescent="0.3">
      <c r="T74" s="2" t="b">
        <f>AND(LEFT('EVENT DELIVERY'!B92,2)="HU",OR(LEN('EVENT DELIVERY'!B92)=6,AND(LEN('EVENT DELIVERY'!B92)=7,MID('EVENT DELIVERY'!B92,4,1)=" ")))</f>
        <v>0</v>
      </c>
      <c r="U74" s="2" t="b">
        <f>AND(LEFT('PROJECT DELIVERY TEAM'!B86,2)="HU",OR(LEN('PROJECT DELIVERY TEAM'!B86)=6,AND(LEN('PROJECT DELIVERY TEAM'!B86)=7,MID('PROJECT DELIVERY TEAM'!B86,4,1)=" ")))</f>
        <v>0</v>
      </c>
      <c r="V74" s="2" t="b">
        <f>AND(LEFT('AUDIENCES &amp; PART... - BY TYPE'!B103,2)="HU",OR(LEN('AUDIENCES &amp; PART... - BY TYPE'!B103)=6,AND(LEN('AUDIENCES &amp; PART... - BY TYPE'!B103)=7,MID('AUDIENCES &amp; PART... - BY TYPE'!B103,4,1)=" ")))</f>
        <v>0</v>
      </c>
      <c r="W74" s="2" t="b">
        <f>AND(LEFT(PARTNERS!B78,2)="HU",OR(LEN(PARTNERS!B78)=6,AND(LEN(PARTNERS!B78)=7,MID(PARTNERS!B78,4,1)=" ")),PARTNERS!E78="New partner")</f>
        <v>0</v>
      </c>
      <c r="X74" s="2" t="b">
        <f>AND(LEFT(PARTNERS!B78,2)="HU",OR(LEN(PARTNERS!B78)=6,AND(LEN(PARTNERS!B78)=7,MID(PARTNERS!B78,4,1)=" ")),PARTNERS!E78="Existing partner")</f>
        <v>0</v>
      </c>
      <c r="Y74" s="2" t="b">
        <f>AND(NOT(AND(LEFT(PARTNERS!B78,2)="HU",OR(LEN(PARTNERS!B78)=6,AND(LEN(PARTNERS!B78)=7,MID(PARTNERS!B78,4,1)=" ")))),PARTNERS!E78="New partner")</f>
        <v>0</v>
      </c>
      <c r="Z74" s="2" t="b">
        <f>AND(NOT(AND(LEFT(PARTNERS!B78,2)="HU",OR(LEN(PARTNERS!B78)=6,AND(LEN(PARTNERS!B78)=7,MID(PARTNERS!B78,4,1)=" ")))),PARTNERS!E78="Existing partner")</f>
        <v>0</v>
      </c>
      <c r="AA74" s="2" t="b">
        <f>AND(PARTNERS!$C78="Hull",PARTNERS!$E78="New partner")</f>
        <v>0</v>
      </c>
      <c r="AB74" s="2" t="b">
        <f>AND(PARTNERS!$C78="East Riding of Yorkshire",PARTNERS!$E78="New partner")</f>
        <v>0</v>
      </c>
      <c r="AC74" s="2" t="b">
        <f>AND(PARTNERS!$C78="Elsewhere in Yorkshire &amp; Humber",PARTNERS!$E78="New partner")</f>
        <v>0</v>
      </c>
      <c r="AD74" s="2" t="b">
        <f>AND(PARTNERS!$C78="Elsewhere in the UK",PARTNERS!$E78="New partner")</f>
        <v>0</v>
      </c>
      <c r="AE74" s="2" t="b">
        <f>AND(PARTNERS!$C78="Outside UK",PARTNERS!$E78="New partner")</f>
        <v>0</v>
      </c>
      <c r="AF74" s="2" t="b">
        <f>AND(PARTNERS!$C78="Hull",PARTNERS!$E78="Existing partner")</f>
        <v>0</v>
      </c>
      <c r="AG74" s="2" t="b">
        <f>AND(PARTNERS!$C78="East Riding of Yorkshire",PARTNERS!$E78="Existing partner")</f>
        <v>0</v>
      </c>
      <c r="AH74" s="2" t="b">
        <f>AND(PARTNERS!$C78="Elsewhere in Yorkshire &amp; Humber",PARTNERS!$E78="Existing partner")</f>
        <v>0</v>
      </c>
      <c r="AI74" s="2" t="b">
        <f>AND(PARTNERS!$C78="Elsewhere in the UK",PARTNERS!$E78="Existing partner")</f>
        <v>0</v>
      </c>
      <c r="AJ74" s="2" t="b">
        <f>AND(PARTNERS!$C78="Outside UK",PARTNERS!$E78="Existing partner")</f>
        <v>0</v>
      </c>
      <c r="AK74" s="2" t="b">
        <f>AND(PARTNERS!$D78="Artistic partner",PARTNERS!$E78="New partner")</f>
        <v>0</v>
      </c>
      <c r="AL74" s="2" t="b">
        <f>AND(PARTNERS!$D78="Heritage partner",PARTNERS!$E78="New partner")</f>
        <v>0</v>
      </c>
      <c r="AM74" s="2" t="b">
        <f>AND(PARTNERS!$D78="Funder",PARTNERS!$E78="New partner")</f>
        <v>0</v>
      </c>
      <c r="AN74" s="2" t="b">
        <f>AND(PARTNERS!$D78="Public Service partner",PARTNERS!$E78="New partner")</f>
        <v>0</v>
      </c>
      <c r="AO74" s="2" t="b">
        <f>AND(PARTNERS!$D78="Voluntary Sector / Charity partner",PARTNERS!$E78="New partner")</f>
        <v>0</v>
      </c>
      <c r="AP74" s="2" t="b">
        <f>AND(PARTNERS!$D78="Education partner",PARTNERS!$E78="New partner")</f>
        <v>0</v>
      </c>
      <c r="AQ74" s="2" t="b">
        <f>AND(PARTNERS!$D78="Other",PARTNERS!$E78="New partner")</f>
        <v>0</v>
      </c>
      <c r="AR74" s="2" t="b">
        <f>AND(PARTNERS!$D78="Artistic partner",PARTNERS!$E78="Existing partner")</f>
        <v>0</v>
      </c>
      <c r="AS74" s="2" t="b">
        <f>AND(PARTNERS!$D78="Heritage partner",PARTNERS!$E78="Existing partner")</f>
        <v>0</v>
      </c>
      <c r="AT74" s="2" t="b">
        <f>AND(PARTNERS!$D78="Funder",PARTNERS!$E78="Existing partner")</f>
        <v>0</v>
      </c>
      <c r="AU74" s="2" t="b">
        <f>AND(PARTNERS!$D78="Public Service partner",PARTNERS!$E78="Existing partner")</f>
        <v>0</v>
      </c>
      <c r="AV74" s="2" t="b">
        <f>AND(PARTNERS!$D78="Voluntary Sector / Charity partner",PARTNERS!$E78="Existing partner")</f>
        <v>0</v>
      </c>
      <c r="AW74" s="2" t="b">
        <f>AND(PARTNERS!$D78="Education partner",PARTNERS!$E78="Existing partner")</f>
        <v>0</v>
      </c>
      <c r="AX74" s="2" t="b">
        <f>AND(PARTNERS!$D78="Other",PARTNERS!$E78="Existing partner")</f>
        <v>0</v>
      </c>
    </row>
    <row r="75" spans="20:50" x14ac:dyDescent="0.3">
      <c r="T75" s="2" t="b">
        <f>AND(LEFT('EVENT DELIVERY'!B93,2)="HU",OR(LEN('EVENT DELIVERY'!B93)=6,AND(LEN('EVENT DELIVERY'!B93)=7,MID('EVENT DELIVERY'!B93,4,1)=" ")))</f>
        <v>0</v>
      </c>
      <c r="U75" s="2" t="b">
        <f>AND(LEFT('PROJECT DELIVERY TEAM'!B87,2)="HU",OR(LEN('PROJECT DELIVERY TEAM'!B87)=6,AND(LEN('PROJECT DELIVERY TEAM'!B87)=7,MID('PROJECT DELIVERY TEAM'!B87,4,1)=" ")))</f>
        <v>0</v>
      </c>
      <c r="V75" s="2" t="b">
        <f>AND(LEFT('AUDIENCES &amp; PART... - BY TYPE'!B104,2)="HU",OR(LEN('AUDIENCES &amp; PART... - BY TYPE'!B104)=6,AND(LEN('AUDIENCES &amp; PART... - BY TYPE'!B104)=7,MID('AUDIENCES &amp; PART... - BY TYPE'!B104,4,1)=" ")))</f>
        <v>0</v>
      </c>
      <c r="W75" s="2" t="b">
        <f>AND(LEFT(PARTNERS!B79,2)="HU",OR(LEN(PARTNERS!B79)=6,AND(LEN(PARTNERS!B79)=7,MID(PARTNERS!B79,4,1)=" ")),PARTNERS!E79="New partner")</f>
        <v>0</v>
      </c>
      <c r="X75" s="2" t="b">
        <f>AND(LEFT(PARTNERS!B79,2)="HU",OR(LEN(PARTNERS!B79)=6,AND(LEN(PARTNERS!B79)=7,MID(PARTNERS!B79,4,1)=" ")),PARTNERS!E79="Existing partner")</f>
        <v>0</v>
      </c>
      <c r="Y75" s="2" t="b">
        <f>AND(NOT(AND(LEFT(PARTNERS!B79,2)="HU",OR(LEN(PARTNERS!B79)=6,AND(LEN(PARTNERS!B79)=7,MID(PARTNERS!B79,4,1)=" ")))),PARTNERS!E79="New partner")</f>
        <v>0</v>
      </c>
      <c r="Z75" s="2" t="b">
        <f>AND(NOT(AND(LEFT(PARTNERS!B79,2)="HU",OR(LEN(PARTNERS!B79)=6,AND(LEN(PARTNERS!B79)=7,MID(PARTNERS!B79,4,1)=" ")))),PARTNERS!E79="Existing partner")</f>
        <v>0</v>
      </c>
      <c r="AA75" s="2" t="b">
        <f>AND(PARTNERS!$C79="Hull",PARTNERS!$E79="New partner")</f>
        <v>0</v>
      </c>
      <c r="AB75" s="2" t="b">
        <f>AND(PARTNERS!$C79="East Riding of Yorkshire",PARTNERS!$E79="New partner")</f>
        <v>0</v>
      </c>
      <c r="AC75" s="2" t="b">
        <f>AND(PARTNERS!$C79="Elsewhere in Yorkshire &amp; Humber",PARTNERS!$E79="New partner")</f>
        <v>0</v>
      </c>
      <c r="AD75" s="2" t="b">
        <f>AND(PARTNERS!$C79="Elsewhere in the UK",PARTNERS!$E79="New partner")</f>
        <v>0</v>
      </c>
      <c r="AE75" s="2" t="b">
        <f>AND(PARTNERS!$C79="Outside UK",PARTNERS!$E79="New partner")</f>
        <v>0</v>
      </c>
      <c r="AF75" s="2" t="b">
        <f>AND(PARTNERS!$C79="Hull",PARTNERS!$E79="Existing partner")</f>
        <v>0</v>
      </c>
      <c r="AG75" s="2" t="b">
        <f>AND(PARTNERS!$C79="East Riding of Yorkshire",PARTNERS!$E79="Existing partner")</f>
        <v>0</v>
      </c>
      <c r="AH75" s="2" t="b">
        <f>AND(PARTNERS!$C79="Elsewhere in Yorkshire &amp; Humber",PARTNERS!$E79="Existing partner")</f>
        <v>0</v>
      </c>
      <c r="AI75" s="2" t="b">
        <f>AND(PARTNERS!$C79="Elsewhere in the UK",PARTNERS!$E79="Existing partner")</f>
        <v>0</v>
      </c>
      <c r="AJ75" s="2" t="b">
        <f>AND(PARTNERS!$C79="Outside UK",PARTNERS!$E79="Existing partner")</f>
        <v>0</v>
      </c>
      <c r="AK75" s="2" t="b">
        <f>AND(PARTNERS!$D79="Artistic partner",PARTNERS!$E79="New partner")</f>
        <v>0</v>
      </c>
      <c r="AL75" s="2" t="b">
        <f>AND(PARTNERS!$D79="Heritage partner",PARTNERS!$E79="New partner")</f>
        <v>0</v>
      </c>
      <c r="AM75" s="2" t="b">
        <f>AND(PARTNERS!$D79="Funder",PARTNERS!$E79="New partner")</f>
        <v>0</v>
      </c>
      <c r="AN75" s="2" t="b">
        <f>AND(PARTNERS!$D79="Public Service partner",PARTNERS!$E79="New partner")</f>
        <v>0</v>
      </c>
      <c r="AO75" s="2" t="b">
        <f>AND(PARTNERS!$D79="Voluntary Sector / Charity partner",PARTNERS!$E79="New partner")</f>
        <v>0</v>
      </c>
      <c r="AP75" s="2" t="b">
        <f>AND(PARTNERS!$D79="Education partner",PARTNERS!$E79="New partner")</f>
        <v>0</v>
      </c>
      <c r="AQ75" s="2" t="b">
        <f>AND(PARTNERS!$D79="Other",PARTNERS!$E79="New partner")</f>
        <v>0</v>
      </c>
      <c r="AR75" s="2" t="b">
        <f>AND(PARTNERS!$D79="Artistic partner",PARTNERS!$E79="Existing partner")</f>
        <v>0</v>
      </c>
      <c r="AS75" s="2" t="b">
        <f>AND(PARTNERS!$D79="Heritage partner",PARTNERS!$E79="Existing partner")</f>
        <v>0</v>
      </c>
      <c r="AT75" s="2" t="b">
        <f>AND(PARTNERS!$D79="Funder",PARTNERS!$E79="Existing partner")</f>
        <v>0</v>
      </c>
      <c r="AU75" s="2" t="b">
        <f>AND(PARTNERS!$D79="Public Service partner",PARTNERS!$E79="Existing partner")</f>
        <v>0</v>
      </c>
      <c r="AV75" s="2" t="b">
        <f>AND(PARTNERS!$D79="Voluntary Sector / Charity partner",PARTNERS!$E79="Existing partner")</f>
        <v>0</v>
      </c>
      <c r="AW75" s="2" t="b">
        <f>AND(PARTNERS!$D79="Education partner",PARTNERS!$E79="Existing partner")</f>
        <v>0</v>
      </c>
      <c r="AX75" s="2" t="b">
        <f>AND(PARTNERS!$D79="Other",PARTNERS!$E79="Existing partner")</f>
        <v>0</v>
      </c>
    </row>
    <row r="76" spans="20:50" x14ac:dyDescent="0.3">
      <c r="T76" s="2" t="b">
        <f>AND(LEFT('EVENT DELIVERY'!B94,2)="HU",OR(LEN('EVENT DELIVERY'!B94)=6,AND(LEN('EVENT DELIVERY'!B94)=7,MID('EVENT DELIVERY'!B94,4,1)=" ")))</f>
        <v>0</v>
      </c>
      <c r="U76" s="2" t="b">
        <f>AND(LEFT('PROJECT DELIVERY TEAM'!B88,2)="HU",OR(LEN('PROJECT DELIVERY TEAM'!B88)=6,AND(LEN('PROJECT DELIVERY TEAM'!B88)=7,MID('PROJECT DELIVERY TEAM'!B88,4,1)=" ")))</f>
        <v>0</v>
      </c>
      <c r="V76" s="2" t="b">
        <f>AND(LEFT('AUDIENCES &amp; PART... - BY TYPE'!B105,2)="HU",OR(LEN('AUDIENCES &amp; PART... - BY TYPE'!B105)=6,AND(LEN('AUDIENCES &amp; PART... - BY TYPE'!B105)=7,MID('AUDIENCES &amp; PART... - BY TYPE'!B105,4,1)=" ")))</f>
        <v>0</v>
      </c>
      <c r="W76" s="2" t="b">
        <f>AND(LEFT(PARTNERS!B80,2)="HU",OR(LEN(PARTNERS!B80)=6,AND(LEN(PARTNERS!B80)=7,MID(PARTNERS!B80,4,1)=" ")),PARTNERS!E80="New partner")</f>
        <v>0</v>
      </c>
      <c r="X76" s="2" t="b">
        <f>AND(LEFT(PARTNERS!B80,2)="HU",OR(LEN(PARTNERS!B80)=6,AND(LEN(PARTNERS!B80)=7,MID(PARTNERS!B80,4,1)=" ")),PARTNERS!E80="Existing partner")</f>
        <v>0</v>
      </c>
      <c r="Y76" s="2" t="b">
        <f>AND(NOT(AND(LEFT(PARTNERS!B80,2)="HU",OR(LEN(PARTNERS!B80)=6,AND(LEN(PARTNERS!B80)=7,MID(PARTNERS!B80,4,1)=" ")))),PARTNERS!E80="New partner")</f>
        <v>0</v>
      </c>
      <c r="Z76" s="2" t="b">
        <f>AND(NOT(AND(LEFT(PARTNERS!B80,2)="HU",OR(LEN(PARTNERS!B80)=6,AND(LEN(PARTNERS!B80)=7,MID(PARTNERS!B80,4,1)=" ")))),PARTNERS!E80="Existing partner")</f>
        <v>0</v>
      </c>
      <c r="AA76" s="2" t="b">
        <f>AND(PARTNERS!$C80="Hull",PARTNERS!$E80="New partner")</f>
        <v>0</v>
      </c>
      <c r="AB76" s="2" t="b">
        <f>AND(PARTNERS!$C80="East Riding of Yorkshire",PARTNERS!$E80="New partner")</f>
        <v>0</v>
      </c>
      <c r="AC76" s="2" t="b">
        <f>AND(PARTNERS!$C80="Elsewhere in Yorkshire &amp; Humber",PARTNERS!$E80="New partner")</f>
        <v>0</v>
      </c>
      <c r="AD76" s="2" t="b">
        <f>AND(PARTNERS!$C80="Elsewhere in the UK",PARTNERS!$E80="New partner")</f>
        <v>0</v>
      </c>
      <c r="AE76" s="2" t="b">
        <f>AND(PARTNERS!$C80="Outside UK",PARTNERS!$E80="New partner")</f>
        <v>0</v>
      </c>
      <c r="AF76" s="2" t="b">
        <f>AND(PARTNERS!$C80="Hull",PARTNERS!$E80="Existing partner")</f>
        <v>0</v>
      </c>
      <c r="AG76" s="2" t="b">
        <f>AND(PARTNERS!$C80="East Riding of Yorkshire",PARTNERS!$E80="Existing partner")</f>
        <v>0</v>
      </c>
      <c r="AH76" s="2" t="b">
        <f>AND(PARTNERS!$C80="Elsewhere in Yorkshire &amp; Humber",PARTNERS!$E80="Existing partner")</f>
        <v>0</v>
      </c>
      <c r="AI76" s="2" t="b">
        <f>AND(PARTNERS!$C80="Elsewhere in the UK",PARTNERS!$E80="Existing partner")</f>
        <v>0</v>
      </c>
      <c r="AJ76" s="2" t="b">
        <f>AND(PARTNERS!$C80="Outside UK",PARTNERS!$E80="Existing partner")</f>
        <v>0</v>
      </c>
      <c r="AK76" s="2" t="b">
        <f>AND(PARTNERS!$D80="Artistic partner",PARTNERS!$E80="New partner")</f>
        <v>0</v>
      </c>
      <c r="AL76" s="2" t="b">
        <f>AND(PARTNERS!$D80="Heritage partner",PARTNERS!$E80="New partner")</f>
        <v>0</v>
      </c>
      <c r="AM76" s="2" t="b">
        <f>AND(PARTNERS!$D80="Funder",PARTNERS!$E80="New partner")</f>
        <v>0</v>
      </c>
      <c r="AN76" s="2" t="b">
        <f>AND(PARTNERS!$D80="Public Service partner",PARTNERS!$E80="New partner")</f>
        <v>0</v>
      </c>
      <c r="AO76" s="2" t="b">
        <f>AND(PARTNERS!$D80="Voluntary Sector / Charity partner",PARTNERS!$E80="New partner")</f>
        <v>0</v>
      </c>
      <c r="AP76" s="2" t="b">
        <f>AND(PARTNERS!$D80="Education partner",PARTNERS!$E80="New partner")</f>
        <v>0</v>
      </c>
      <c r="AQ76" s="2" t="b">
        <f>AND(PARTNERS!$D80="Other",PARTNERS!$E80="New partner")</f>
        <v>0</v>
      </c>
      <c r="AR76" s="2" t="b">
        <f>AND(PARTNERS!$D80="Artistic partner",PARTNERS!$E80="Existing partner")</f>
        <v>0</v>
      </c>
      <c r="AS76" s="2" t="b">
        <f>AND(PARTNERS!$D80="Heritage partner",PARTNERS!$E80="Existing partner")</f>
        <v>0</v>
      </c>
      <c r="AT76" s="2" t="b">
        <f>AND(PARTNERS!$D80="Funder",PARTNERS!$E80="Existing partner")</f>
        <v>0</v>
      </c>
      <c r="AU76" s="2" t="b">
        <f>AND(PARTNERS!$D80="Public Service partner",PARTNERS!$E80="Existing partner")</f>
        <v>0</v>
      </c>
      <c r="AV76" s="2" t="b">
        <f>AND(PARTNERS!$D80="Voluntary Sector / Charity partner",PARTNERS!$E80="Existing partner")</f>
        <v>0</v>
      </c>
      <c r="AW76" s="2" t="b">
        <f>AND(PARTNERS!$D80="Education partner",PARTNERS!$E80="Existing partner")</f>
        <v>0</v>
      </c>
      <c r="AX76" s="2" t="b">
        <f>AND(PARTNERS!$D80="Other",PARTNERS!$E80="Existing partner")</f>
        <v>0</v>
      </c>
    </row>
    <row r="77" spans="20:50" x14ac:dyDescent="0.3">
      <c r="T77" s="2" t="b">
        <f>AND(LEFT('EVENT DELIVERY'!B95,2)="HU",OR(LEN('EVENT DELIVERY'!B95)=6,AND(LEN('EVENT DELIVERY'!B95)=7,MID('EVENT DELIVERY'!B95,4,1)=" ")))</f>
        <v>0</v>
      </c>
      <c r="U77" s="2" t="b">
        <f>AND(LEFT('PROJECT DELIVERY TEAM'!B89,2)="HU",OR(LEN('PROJECT DELIVERY TEAM'!B89)=6,AND(LEN('PROJECT DELIVERY TEAM'!B89)=7,MID('PROJECT DELIVERY TEAM'!B89,4,1)=" ")))</f>
        <v>0</v>
      </c>
      <c r="V77" s="2" t="b">
        <f>AND(LEFT('AUDIENCES &amp; PART... - BY TYPE'!B106,2)="HU",OR(LEN('AUDIENCES &amp; PART... - BY TYPE'!B106)=6,AND(LEN('AUDIENCES &amp; PART... - BY TYPE'!B106)=7,MID('AUDIENCES &amp; PART... - BY TYPE'!B106,4,1)=" ")))</f>
        <v>0</v>
      </c>
      <c r="W77" s="2" t="b">
        <f>AND(LEFT(PARTNERS!B81,2)="HU",OR(LEN(PARTNERS!B81)=6,AND(LEN(PARTNERS!B81)=7,MID(PARTNERS!B81,4,1)=" ")),PARTNERS!E81="New partner")</f>
        <v>0</v>
      </c>
      <c r="X77" s="2" t="b">
        <f>AND(LEFT(PARTNERS!B81,2)="HU",OR(LEN(PARTNERS!B81)=6,AND(LEN(PARTNERS!B81)=7,MID(PARTNERS!B81,4,1)=" ")),PARTNERS!E81="Existing partner")</f>
        <v>0</v>
      </c>
      <c r="Y77" s="2" t="b">
        <f>AND(NOT(AND(LEFT(PARTNERS!B81,2)="HU",OR(LEN(PARTNERS!B81)=6,AND(LEN(PARTNERS!B81)=7,MID(PARTNERS!B81,4,1)=" ")))),PARTNERS!E81="New partner")</f>
        <v>0</v>
      </c>
      <c r="Z77" s="2" t="b">
        <f>AND(NOT(AND(LEFT(PARTNERS!B81,2)="HU",OR(LEN(PARTNERS!B81)=6,AND(LEN(PARTNERS!B81)=7,MID(PARTNERS!B81,4,1)=" ")))),PARTNERS!E81="Existing partner")</f>
        <v>0</v>
      </c>
      <c r="AA77" s="2" t="b">
        <f>AND(PARTNERS!$C81="Hull",PARTNERS!$E81="New partner")</f>
        <v>0</v>
      </c>
      <c r="AB77" s="2" t="b">
        <f>AND(PARTNERS!$C81="East Riding of Yorkshire",PARTNERS!$E81="New partner")</f>
        <v>0</v>
      </c>
      <c r="AC77" s="2" t="b">
        <f>AND(PARTNERS!$C81="Elsewhere in Yorkshire &amp; Humber",PARTNERS!$E81="New partner")</f>
        <v>0</v>
      </c>
      <c r="AD77" s="2" t="b">
        <f>AND(PARTNERS!$C81="Elsewhere in the UK",PARTNERS!$E81="New partner")</f>
        <v>0</v>
      </c>
      <c r="AE77" s="2" t="b">
        <f>AND(PARTNERS!$C81="Outside UK",PARTNERS!$E81="New partner")</f>
        <v>0</v>
      </c>
      <c r="AF77" s="2" t="b">
        <f>AND(PARTNERS!$C81="Hull",PARTNERS!$E81="Existing partner")</f>
        <v>0</v>
      </c>
      <c r="AG77" s="2" t="b">
        <f>AND(PARTNERS!$C81="East Riding of Yorkshire",PARTNERS!$E81="Existing partner")</f>
        <v>0</v>
      </c>
      <c r="AH77" s="2" t="b">
        <f>AND(PARTNERS!$C81="Elsewhere in Yorkshire &amp; Humber",PARTNERS!$E81="Existing partner")</f>
        <v>0</v>
      </c>
      <c r="AI77" s="2" t="b">
        <f>AND(PARTNERS!$C81="Elsewhere in the UK",PARTNERS!$E81="Existing partner")</f>
        <v>0</v>
      </c>
      <c r="AJ77" s="2" t="b">
        <f>AND(PARTNERS!$C81="Outside UK",PARTNERS!$E81="Existing partner")</f>
        <v>0</v>
      </c>
      <c r="AK77" s="2" t="b">
        <f>AND(PARTNERS!$D81="Artistic partner",PARTNERS!$E81="New partner")</f>
        <v>0</v>
      </c>
      <c r="AL77" s="2" t="b">
        <f>AND(PARTNERS!$D81="Heritage partner",PARTNERS!$E81="New partner")</f>
        <v>0</v>
      </c>
      <c r="AM77" s="2" t="b">
        <f>AND(PARTNERS!$D81="Funder",PARTNERS!$E81="New partner")</f>
        <v>0</v>
      </c>
      <c r="AN77" s="2" t="b">
        <f>AND(PARTNERS!$D81="Public Service partner",PARTNERS!$E81="New partner")</f>
        <v>0</v>
      </c>
      <c r="AO77" s="2" t="b">
        <f>AND(PARTNERS!$D81="Voluntary Sector / Charity partner",PARTNERS!$E81="New partner")</f>
        <v>0</v>
      </c>
      <c r="AP77" s="2" t="b">
        <f>AND(PARTNERS!$D81="Education partner",PARTNERS!$E81="New partner")</f>
        <v>0</v>
      </c>
      <c r="AQ77" s="2" t="b">
        <f>AND(PARTNERS!$D81="Other",PARTNERS!$E81="New partner")</f>
        <v>0</v>
      </c>
      <c r="AR77" s="2" t="b">
        <f>AND(PARTNERS!$D81="Artistic partner",PARTNERS!$E81="Existing partner")</f>
        <v>0</v>
      </c>
      <c r="AS77" s="2" t="b">
        <f>AND(PARTNERS!$D81="Heritage partner",PARTNERS!$E81="Existing partner")</f>
        <v>0</v>
      </c>
      <c r="AT77" s="2" t="b">
        <f>AND(PARTNERS!$D81="Funder",PARTNERS!$E81="Existing partner")</f>
        <v>0</v>
      </c>
      <c r="AU77" s="2" t="b">
        <f>AND(PARTNERS!$D81="Public Service partner",PARTNERS!$E81="Existing partner")</f>
        <v>0</v>
      </c>
      <c r="AV77" s="2" t="b">
        <f>AND(PARTNERS!$D81="Voluntary Sector / Charity partner",PARTNERS!$E81="Existing partner")</f>
        <v>0</v>
      </c>
      <c r="AW77" s="2" t="b">
        <f>AND(PARTNERS!$D81="Education partner",PARTNERS!$E81="Existing partner")</f>
        <v>0</v>
      </c>
      <c r="AX77" s="2" t="b">
        <f>AND(PARTNERS!$D81="Other",PARTNERS!$E81="Existing partner")</f>
        <v>0</v>
      </c>
    </row>
    <row r="78" spans="20:50" x14ac:dyDescent="0.3">
      <c r="T78" s="2" t="b">
        <f>AND(LEFT('EVENT DELIVERY'!B96,2)="HU",OR(LEN('EVENT DELIVERY'!B96)=6,AND(LEN('EVENT DELIVERY'!B96)=7,MID('EVENT DELIVERY'!B96,4,1)=" ")))</f>
        <v>0</v>
      </c>
      <c r="U78" s="2" t="b">
        <f>AND(LEFT('PROJECT DELIVERY TEAM'!B90,2)="HU",OR(LEN('PROJECT DELIVERY TEAM'!B90)=6,AND(LEN('PROJECT DELIVERY TEAM'!B90)=7,MID('PROJECT DELIVERY TEAM'!B90,4,1)=" ")))</f>
        <v>0</v>
      </c>
      <c r="V78" s="2" t="b">
        <f>AND(LEFT('AUDIENCES &amp; PART... - BY TYPE'!B107,2)="HU",OR(LEN('AUDIENCES &amp; PART... - BY TYPE'!B107)=6,AND(LEN('AUDIENCES &amp; PART... - BY TYPE'!B107)=7,MID('AUDIENCES &amp; PART... - BY TYPE'!B107,4,1)=" ")))</f>
        <v>0</v>
      </c>
      <c r="W78" s="2" t="b">
        <f>AND(LEFT(PARTNERS!B82,2)="HU",OR(LEN(PARTNERS!B82)=6,AND(LEN(PARTNERS!B82)=7,MID(PARTNERS!B82,4,1)=" ")),PARTNERS!E82="New partner")</f>
        <v>0</v>
      </c>
      <c r="X78" s="2" t="b">
        <f>AND(LEFT(PARTNERS!B82,2)="HU",OR(LEN(PARTNERS!B82)=6,AND(LEN(PARTNERS!B82)=7,MID(PARTNERS!B82,4,1)=" ")),PARTNERS!E82="Existing partner")</f>
        <v>0</v>
      </c>
      <c r="Y78" s="2" t="b">
        <f>AND(NOT(AND(LEFT(PARTNERS!B82,2)="HU",OR(LEN(PARTNERS!B82)=6,AND(LEN(PARTNERS!B82)=7,MID(PARTNERS!B82,4,1)=" ")))),PARTNERS!E82="New partner")</f>
        <v>0</v>
      </c>
      <c r="Z78" s="2" t="b">
        <f>AND(NOT(AND(LEFT(PARTNERS!B82,2)="HU",OR(LEN(PARTNERS!B82)=6,AND(LEN(PARTNERS!B82)=7,MID(PARTNERS!B82,4,1)=" ")))),PARTNERS!E82="Existing partner")</f>
        <v>0</v>
      </c>
      <c r="AA78" s="2" t="b">
        <f>AND(PARTNERS!$C82="Hull",PARTNERS!$E82="New partner")</f>
        <v>0</v>
      </c>
      <c r="AB78" s="2" t="b">
        <f>AND(PARTNERS!$C82="East Riding of Yorkshire",PARTNERS!$E82="New partner")</f>
        <v>0</v>
      </c>
      <c r="AC78" s="2" t="b">
        <f>AND(PARTNERS!$C82="Elsewhere in Yorkshire &amp; Humber",PARTNERS!$E82="New partner")</f>
        <v>0</v>
      </c>
      <c r="AD78" s="2" t="b">
        <f>AND(PARTNERS!$C82="Elsewhere in the UK",PARTNERS!$E82="New partner")</f>
        <v>0</v>
      </c>
      <c r="AE78" s="2" t="b">
        <f>AND(PARTNERS!$C82="Outside UK",PARTNERS!$E82="New partner")</f>
        <v>0</v>
      </c>
      <c r="AF78" s="2" t="b">
        <f>AND(PARTNERS!$C82="Hull",PARTNERS!$E82="Existing partner")</f>
        <v>0</v>
      </c>
      <c r="AG78" s="2" t="b">
        <f>AND(PARTNERS!$C82="East Riding of Yorkshire",PARTNERS!$E82="Existing partner")</f>
        <v>0</v>
      </c>
      <c r="AH78" s="2" t="b">
        <f>AND(PARTNERS!$C82="Elsewhere in Yorkshire &amp; Humber",PARTNERS!$E82="Existing partner")</f>
        <v>0</v>
      </c>
      <c r="AI78" s="2" t="b">
        <f>AND(PARTNERS!$C82="Elsewhere in the UK",PARTNERS!$E82="Existing partner")</f>
        <v>0</v>
      </c>
      <c r="AJ78" s="2" t="b">
        <f>AND(PARTNERS!$C82="Outside UK",PARTNERS!$E82="Existing partner")</f>
        <v>0</v>
      </c>
      <c r="AK78" s="2" t="b">
        <f>AND(PARTNERS!$D82="Artistic partner",PARTNERS!$E82="New partner")</f>
        <v>0</v>
      </c>
      <c r="AL78" s="2" t="b">
        <f>AND(PARTNERS!$D82="Heritage partner",PARTNERS!$E82="New partner")</f>
        <v>0</v>
      </c>
      <c r="AM78" s="2" t="b">
        <f>AND(PARTNERS!$D82="Funder",PARTNERS!$E82="New partner")</f>
        <v>0</v>
      </c>
      <c r="AN78" s="2" t="b">
        <f>AND(PARTNERS!$D82="Public Service partner",PARTNERS!$E82="New partner")</f>
        <v>0</v>
      </c>
      <c r="AO78" s="2" t="b">
        <f>AND(PARTNERS!$D82="Voluntary Sector / Charity partner",PARTNERS!$E82="New partner")</f>
        <v>0</v>
      </c>
      <c r="AP78" s="2" t="b">
        <f>AND(PARTNERS!$D82="Education partner",PARTNERS!$E82="New partner")</f>
        <v>0</v>
      </c>
      <c r="AQ78" s="2" t="b">
        <f>AND(PARTNERS!$D82="Other",PARTNERS!$E82="New partner")</f>
        <v>0</v>
      </c>
      <c r="AR78" s="2" t="b">
        <f>AND(PARTNERS!$D82="Artistic partner",PARTNERS!$E82="Existing partner")</f>
        <v>0</v>
      </c>
      <c r="AS78" s="2" t="b">
        <f>AND(PARTNERS!$D82="Heritage partner",PARTNERS!$E82="Existing partner")</f>
        <v>0</v>
      </c>
      <c r="AT78" s="2" t="b">
        <f>AND(PARTNERS!$D82="Funder",PARTNERS!$E82="Existing partner")</f>
        <v>0</v>
      </c>
      <c r="AU78" s="2" t="b">
        <f>AND(PARTNERS!$D82="Public Service partner",PARTNERS!$E82="Existing partner")</f>
        <v>0</v>
      </c>
      <c r="AV78" s="2" t="b">
        <f>AND(PARTNERS!$D82="Voluntary Sector / Charity partner",PARTNERS!$E82="Existing partner")</f>
        <v>0</v>
      </c>
      <c r="AW78" s="2" t="b">
        <f>AND(PARTNERS!$D82="Education partner",PARTNERS!$E82="Existing partner")</f>
        <v>0</v>
      </c>
      <c r="AX78" s="2" t="b">
        <f>AND(PARTNERS!$D82="Other",PARTNERS!$E82="Existing partner")</f>
        <v>0</v>
      </c>
    </row>
    <row r="79" spans="20:50" x14ac:dyDescent="0.3">
      <c r="T79" s="2" t="b">
        <f>AND(LEFT('EVENT DELIVERY'!B97,2)="HU",OR(LEN('EVENT DELIVERY'!B97)=6,AND(LEN('EVENT DELIVERY'!B97)=7,MID('EVENT DELIVERY'!B97,4,1)=" ")))</f>
        <v>0</v>
      </c>
      <c r="U79" s="2" t="b">
        <f>AND(LEFT('PROJECT DELIVERY TEAM'!B91,2)="HU",OR(LEN('PROJECT DELIVERY TEAM'!B91)=6,AND(LEN('PROJECT DELIVERY TEAM'!B91)=7,MID('PROJECT DELIVERY TEAM'!B91,4,1)=" ")))</f>
        <v>0</v>
      </c>
      <c r="V79" s="2" t="b">
        <f>AND(LEFT('AUDIENCES &amp; PART... - BY TYPE'!B108,2)="HU",OR(LEN('AUDIENCES &amp; PART... - BY TYPE'!B108)=6,AND(LEN('AUDIENCES &amp; PART... - BY TYPE'!B108)=7,MID('AUDIENCES &amp; PART... - BY TYPE'!B108,4,1)=" ")))</f>
        <v>0</v>
      </c>
      <c r="W79" s="2" t="b">
        <f>AND(LEFT(PARTNERS!B83,2)="HU",OR(LEN(PARTNERS!B83)=6,AND(LEN(PARTNERS!B83)=7,MID(PARTNERS!B83,4,1)=" ")),PARTNERS!E83="New partner")</f>
        <v>0</v>
      </c>
      <c r="X79" s="2" t="b">
        <f>AND(LEFT(PARTNERS!B83,2)="HU",OR(LEN(PARTNERS!B83)=6,AND(LEN(PARTNERS!B83)=7,MID(PARTNERS!B83,4,1)=" ")),PARTNERS!E83="Existing partner")</f>
        <v>0</v>
      </c>
      <c r="Y79" s="2" t="b">
        <f>AND(NOT(AND(LEFT(PARTNERS!B83,2)="HU",OR(LEN(PARTNERS!B83)=6,AND(LEN(PARTNERS!B83)=7,MID(PARTNERS!B83,4,1)=" ")))),PARTNERS!E83="New partner")</f>
        <v>0</v>
      </c>
      <c r="Z79" s="2" t="b">
        <f>AND(NOT(AND(LEFT(PARTNERS!B83,2)="HU",OR(LEN(PARTNERS!B83)=6,AND(LEN(PARTNERS!B83)=7,MID(PARTNERS!B83,4,1)=" ")))),PARTNERS!E83="Existing partner")</f>
        <v>0</v>
      </c>
      <c r="AA79" s="2" t="b">
        <f>AND(PARTNERS!$C83="Hull",PARTNERS!$E83="New partner")</f>
        <v>0</v>
      </c>
      <c r="AB79" s="2" t="b">
        <f>AND(PARTNERS!$C83="East Riding of Yorkshire",PARTNERS!$E83="New partner")</f>
        <v>0</v>
      </c>
      <c r="AC79" s="2" t="b">
        <f>AND(PARTNERS!$C83="Elsewhere in Yorkshire &amp; Humber",PARTNERS!$E83="New partner")</f>
        <v>0</v>
      </c>
      <c r="AD79" s="2" t="b">
        <f>AND(PARTNERS!$C83="Elsewhere in the UK",PARTNERS!$E83="New partner")</f>
        <v>0</v>
      </c>
      <c r="AE79" s="2" t="b">
        <f>AND(PARTNERS!$C83="Outside UK",PARTNERS!$E83="New partner")</f>
        <v>0</v>
      </c>
      <c r="AF79" s="2" t="b">
        <f>AND(PARTNERS!$C83="Hull",PARTNERS!$E83="Existing partner")</f>
        <v>0</v>
      </c>
      <c r="AG79" s="2" t="b">
        <f>AND(PARTNERS!$C83="East Riding of Yorkshire",PARTNERS!$E83="Existing partner")</f>
        <v>0</v>
      </c>
      <c r="AH79" s="2" t="b">
        <f>AND(PARTNERS!$C83="Elsewhere in Yorkshire &amp; Humber",PARTNERS!$E83="Existing partner")</f>
        <v>0</v>
      </c>
      <c r="AI79" s="2" t="b">
        <f>AND(PARTNERS!$C83="Elsewhere in the UK",PARTNERS!$E83="Existing partner")</f>
        <v>0</v>
      </c>
      <c r="AJ79" s="2" t="b">
        <f>AND(PARTNERS!$C83="Outside UK",PARTNERS!$E83="Existing partner")</f>
        <v>0</v>
      </c>
      <c r="AK79" s="2" t="b">
        <f>AND(PARTNERS!$D83="Artistic partner",PARTNERS!$E83="New partner")</f>
        <v>0</v>
      </c>
      <c r="AL79" s="2" t="b">
        <f>AND(PARTNERS!$D83="Heritage partner",PARTNERS!$E83="New partner")</f>
        <v>0</v>
      </c>
      <c r="AM79" s="2" t="b">
        <f>AND(PARTNERS!$D83="Funder",PARTNERS!$E83="New partner")</f>
        <v>0</v>
      </c>
      <c r="AN79" s="2" t="b">
        <f>AND(PARTNERS!$D83="Public Service partner",PARTNERS!$E83="New partner")</f>
        <v>0</v>
      </c>
      <c r="AO79" s="2" t="b">
        <f>AND(PARTNERS!$D83="Voluntary Sector / Charity partner",PARTNERS!$E83="New partner")</f>
        <v>0</v>
      </c>
      <c r="AP79" s="2" t="b">
        <f>AND(PARTNERS!$D83="Education partner",PARTNERS!$E83="New partner")</f>
        <v>0</v>
      </c>
      <c r="AQ79" s="2" t="b">
        <f>AND(PARTNERS!$D83="Other",PARTNERS!$E83="New partner")</f>
        <v>0</v>
      </c>
      <c r="AR79" s="2" t="b">
        <f>AND(PARTNERS!$D83="Artistic partner",PARTNERS!$E83="Existing partner")</f>
        <v>0</v>
      </c>
      <c r="AS79" s="2" t="b">
        <f>AND(PARTNERS!$D83="Heritage partner",PARTNERS!$E83="Existing partner")</f>
        <v>0</v>
      </c>
      <c r="AT79" s="2" t="b">
        <f>AND(PARTNERS!$D83="Funder",PARTNERS!$E83="Existing partner")</f>
        <v>0</v>
      </c>
      <c r="AU79" s="2" t="b">
        <f>AND(PARTNERS!$D83="Public Service partner",PARTNERS!$E83="Existing partner")</f>
        <v>0</v>
      </c>
      <c r="AV79" s="2" t="b">
        <f>AND(PARTNERS!$D83="Voluntary Sector / Charity partner",PARTNERS!$E83="Existing partner")</f>
        <v>0</v>
      </c>
      <c r="AW79" s="2" t="b">
        <f>AND(PARTNERS!$D83="Education partner",PARTNERS!$E83="Existing partner")</f>
        <v>0</v>
      </c>
      <c r="AX79" s="2" t="b">
        <f>AND(PARTNERS!$D83="Other",PARTNERS!$E83="Existing partner")</f>
        <v>0</v>
      </c>
    </row>
    <row r="80" spans="20:50" x14ac:dyDescent="0.3">
      <c r="T80" s="2" t="b">
        <f>AND(LEFT('EVENT DELIVERY'!B98,2)="HU",OR(LEN('EVENT DELIVERY'!B98)=6,AND(LEN('EVENT DELIVERY'!B98)=7,MID('EVENT DELIVERY'!B98,4,1)=" ")))</f>
        <v>0</v>
      </c>
      <c r="U80" s="2" t="b">
        <f>AND(LEFT('PROJECT DELIVERY TEAM'!B92,2)="HU",OR(LEN('PROJECT DELIVERY TEAM'!B92)=6,AND(LEN('PROJECT DELIVERY TEAM'!B92)=7,MID('PROJECT DELIVERY TEAM'!B92,4,1)=" ")))</f>
        <v>0</v>
      </c>
      <c r="V80" s="2" t="b">
        <f>AND(LEFT('AUDIENCES &amp; PART... - BY TYPE'!B109,2)="HU",OR(LEN('AUDIENCES &amp; PART... - BY TYPE'!B109)=6,AND(LEN('AUDIENCES &amp; PART... - BY TYPE'!B109)=7,MID('AUDIENCES &amp; PART... - BY TYPE'!B109,4,1)=" ")))</f>
        <v>0</v>
      </c>
      <c r="W80" s="2" t="b">
        <f>AND(LEFT(PARTNERS!B84,2)="HU",OR(LEN(PARTNERS!B84)=6,AND(LEN(PARTNERS!B84)=7,MID(PARTNERS!B84,4,1)=" ")),PARTNERS!E84="New partner")</f>
        <v>0</v>
      </c>
      <c r="X80" s="2" t="b">
        <f>AND(LEFT(PARTNERS!B84,2)="HU",OR(LEN(PARTNERS!B84)=6,AND(LEN(PARTNERS!B84)=7,MID(PARTNERS!B84,4,1)=" ")),PARTNERS!E84="Existing partner")</f>
        <v>0</v>
      </c>
      <c r="Y80" s="2" t="b">
        <f>AND(NOT(AND(LEFT(PARTNERS!B84,2)="HU",OR(LEN(PARTNERS!B84)=6,AND(LEN(PARTNERS!B84)=7,MID(PARTNERS!B84,4,1)=" ")))),PARTNERS!E84="New partner")</f>
        <v>0</v>
      </c>
      <c r="Z80" s="2" t="b">
        <f>AND(NOT(AND(LEFT(PARTNERS!B84,2)="HU",OR(LEN(PARTNERS!B84)=6,AND(LEN(PARTNERS!B84)=7,MID(PARTNERS!B84,4,1)=" ")))),PARTNERS!E84="Existing partner")</f>
        <v>0</v>
      </c>
      <c r="AA80" s="2" t="b">
        <f>AND(PARTNERS!$C84="Hull",PARTNERS!$E84="New partner")</f>
        <v>0</v>
      </c>
      <c r="AB80" s="2" t="b">
        <f>AND(PARTNERS!$C84="East Riding of Yorkshire",PARTNERS!$E84="New partner")</f>
        <v>0</v>
      </c>
      <c r="AC80" s="2" t="b">
        <f>AND(PARTNERS!$C84="Elsewhere in Yorkshire &amp; Humber",PARTNERS!$E84="New partner")</f>
        <v>0</v>
      </c>
      <c r="AD80" s="2" t="b">
        <f>AND(PARTNERS!$C84="Elsewhere in the UK",PARTNERS!$E84="New partner")</f>
        <v>0</v>
      </c>
      <c r="AE80" s="2" t="b">
        <f>AND(PARTNERS!$C84="Outside UK",PARTNERS!$E84="New partner")</f>
        <v>0</v>
      </c>
      <c r="AF80" s="2" t="b">
        <f>AND(PARTNERS!$C84="Hull",PARTNERS!$E84="Existing partner")</f>
        <v>0</v>
      </c>
      <c r="AG80" s="2" t="b">
        <f>AND(PARTNERS!$C84="East Riding of Yorkshire",PARTNERS!$E84="Existing partner")</f>
        <v>0</v>
      </c>
      <c r="AH80" s="2" t="b">
        <f>AND(PARTNERS!$C84="Elsewhere in Yorkshire &amp; Humber",PARTNERS!$E84="Existing partner")</f>
        <v>0</v>
      </c>
      <c r="AI80" s="2" t="b">
        <f>AND(PARTNERS!$C84="Elsewhere in the UK",PARTNERS!$E84="Existing partner")</f>
        <v>0</v>
      </c>
      <c r="AJ80" s="2" t="b">
        <f>AND(PARTNERS!$C84="Outside UK",PARTNERS!$E84="Existing partner")</f>
        <v>0</v>
      </c>
      <c r="AK80" s="2" t="b">
        <f>AND(PARTNERS!$D84="Artistic partner",PARTNERS!$E84="New partner")</f>
        <v>0</v>
      </c>
      <c r="AL80" s="2" t="b">
        <f>AND(PARTNERS!$D84="Heritage partner",PARTNERS!$E84="New partner")</f>
        <v>0</v>
      </c>
      <c r="AM80" s="2" t="b">
        <f>AND(PARTNERS!$D84="Funder",PARTNERS!$E84="New partner")</f>
        <v>0</v>
      </c>
      <c r="AN80" s="2" t="b">
        <f>AND(PARTNERS!$D84="Public Service partner",PARTNERS!$E84="New partner")</f>
        <v>0</v>
      </c>
      <c r="AO80" s="2" t="b">
        <f>AND(PARTNERS!$D84="Voluntary Sector / Charity partner",PARTNERS!$E84="New partner")</f>
        <v>0</v>
      </c>
      <c r="AP80" s="2" t="b">
        <f>AND(PARTNERS!$D84="Education partner",PARTNERS!$E84="New partner")</f>
        <v>0</v>
      </c>
      <c r="AQ80" s="2" t="b">
        <f>AND(PARTNERS!$D84="Other",PARTNERS!$E84="New partner")</f>
        <v>0</v>
      </c>
      <c r="AR80" s="2" t="b">
        <f>AND(PARTNERS!$D84="Artistic partner",PARTNERS!$E84="Existing partner")</f>
        <v>0</v>
      </c>
      <c r="AS80" s="2" t="b">
        <f>AND(PARTNERS!$D84="Heritage partner",PARTNERS!$E84="Existing partner")</f>
        <v>0</v>
      </c>
      <c r="AT80" s="2" t="b">
        <f>AND(PARTNERS!$D84="Funder",PARTNERS!$E84="Existing partner")</f>
        <v>0</v>
      </c>
      <c r="AU80" s="2" t="b">
        <f>AND(PARTNERS!$D84="Public Service partner",PARTNERS!$E84="Existing partner")</f>
        <v>0</v>
      </c>
      <c r="AV80" s="2" t="b">
        <f>AND(PARTNERS!$D84="Voluntary Sector / Charity partner",PARTNERS!$E84="Existing partner")</f>
        <v>0</v>
      </c>
      <c r="AW80" s="2" t="b">
        <f>AND(PARTNERS!$D84="Education partner",PARTNERS!$E84="Existing partner")</f>
        <v>0</v>
      </c>
      <c r="AX80" s="2" t="b">
        <f>AND(PARTNERS!$D84="Other",PARTNERS!$E84="Existing partner")</f>
        <v>0</v>
      </c>
    </row>
    <row r="81" spans="20:50" x14ac:dyDescent="0.3">
      <c r="T81" s="2" t="b">
        <f>AND(LEFT('EVENT DELIVERY'!B99,2)="HU",OR(LEN('EVENT DELIVERY'!B99)=6,AND(LEN('EVENT DELIVERY'!B99)=7,MID('EVENT DELIVERY'!B99,4,1)=" ")))</f>
        <v>0</v>
      </c>
      <c r="U81" s="2" t="b">
        <f>AND(LEFT('PROJECT DELIVERY TEAM'!B93,2)="HU",OR(LEN('PROJECT DELIVERY TEAM'!B93)=6,AND(LEN('PROJECT DELIVERY TEAM'!B93)=7,MID('PROJECT DELIVERY TEAM'!B93,4,1)=" ")))</f>
        <v>0</v>
      </c>
      <c r="V81" s="2" t="b">
        <f>AND(LEFT('AUDIENCES &amp; PART... - BY TYPE'!B110,2)="HU",OR(LEN('AUDIENCES &amp; PART... - BY TYPE'!B110)=6,AND(LEN('AUDIENCES &amp; PART... - BY TYPE'!B110)=7,MID('AUDIENCES &amp; PART... - BY TYPE'!B110,4,1)=" ")))</f>
        <v>0</v>
      </c>
      <c r="W81" s="2" t="b">
        <f>AND(LEFT(PARTNERS!B85,2)="HU",OR(LEN(PARTNERS!B85)=6,AND(LEN(PARTNERS!B85)=7,MID(PARTNERS!B85,4,1)=" ")),PARTNERS!E85="New partner")</f>
        <v>0</v>
      </c>
      <c r="X81" s="2" t="b">
        <f>AND(LEFT(PARTNERS!B85,2)="HU",OR(LEN(PARTNERS!B85)=6,AND(LEN(PARTNERS!B85)=7,MID(PARTNERS!B85,4,1)=" ")),PARTNERS!E85="Existing partner")</f>
        <v>0</v>
      </c>
      <c r="Y81" s="2" t="b">
        <f>AND(NOT(AND(LEFT(PARTNERS!B85,2)="HU",OR(LEN(PARTNERS!B85)=6,AND(LEN(PARTNERS!B85)=7,MID(PARTNERS!B85,4,1)=" ")))),PARTNERS!E85="New partner")</f>
        <v>0</v>
      </c>
      <c r="Z81" s="2" t="b">
        <f>AND(NOT(AND(LEFT(PARTNERS!B85,2)="HU",OR(LEN(PARTNERS!B85)=6,AND(LEN(PARTNERS!B85)=7,MID(PARTNERS!B85,4,1)=" ")))),PARTNERS!E85="Existing partner")</f>
        <v>0</v>
      </c>
      <c r="AA81" s="2" t="b">
        <f>AND(PARTNERS!$C85="Hull",PARTNERS!$E85="New partner")</f>
        <v>0</v>
      </c>
      <c r="AB81" s="2" t="b">
        <f>AND(PARTNERS!$C85="East Riding of Yorkshire",PARTNERS!$E85="New partner")</f>
        <v>0</v>
      </c>
      <c r="AC81" s="2" t="b">
        <f>AND(PARTNERS!$C85="Elsewhere in Yorkshire &amp; Humber",PARTNERS!$E85="New partner")</f>
        <v>0</v>
      </c>
      <c r="AD81" s="2" t="b">
        <f>AND(PARTNERS!$C85="Elsewhere in the UK",PARTNERS!$E85="New partner")</f>
        <v>0</v>
      </c>
      <c r="AE81" s="2" t="b">
        <f>AND(PARTNERS!$C85="Outside UK",PARTNERS!$E85="New partner")</f>
        <v>0</v>
      </c>
      <c r="AF81" s="2" t="b">
        <f>AND(PARTNERS!$C85="Hull",PARTNERS!$E85="Existing partner")</f>
        <v>0</v>
      </c>
      <c r="AG81" s="2" t="b">
        <f>AND(PARTNERS!$C85="East Riding of Yorkshire",PARTNERS!$E85="Existing partner")</f>
        <v>0</v>
      </c>
      <c r="AH81" s="2" t="b">
        <f>AND(PARTNERS!$C85="Elsewhere in Yorkshire &amp; Humber",PARTNERS!$E85="Existing partner")</f>
        <v>0</v>
      </c>
      <c r="AI81" s="2" t="b">
        <f>AND(PARTNERS!$C85="Elsewhere in the UK",PARTNERS!$E85="Existing partner")</f>
        <v>0</v>
      </c>
      <c r="AJ81" s="2" t="b">
        <f>AND(PARTNERS!$C85="Outside UK",PARTNERS!$E85="Existing partner")</f>
        <v>0</v>
      </c>
      <c r="AK81" s="2" t="b">
        <f>AND(PARTNERS!$D85="Artistic partner",PARTNERS!$E85="New partner")</f>
        <v>0</v>
      </c>
      <c r="AL81" s="2" t="b">
        <f>AND(PARTNERS!$D85="Heritage partner",PARTNERS!$E85="New partner")</f>
        <v>0</v>
      </c>
      <c r="AM81" s="2" t="b">
        <f>AND(PARTNERS!$D85="Funder",PARTNERS!$E85="New partner")</f>
        <v>0</v>
      </c>
      <c r="AN81" s="2" t="b">
        <f>AND(PARTNERS!$D85="Public Service partner",PARTNERS!$E85="New partner")</f>
        <v>0</v>
      </c>
      <c r="AO81" s="2" t="b">
        <f>AND(PARTNERS!$D85="Voluntary Sector / Charity partner",PARTNERS!$E85="New partner")</f>
        <v>0</v>
      </c>
      <c r="AP81" s="2" t="b">
        <f>AND(PARTNERS!$D85="Education partner",PARTNERS!$E85="New partner")</f>
        <v>0</v>
      </c>
      <c r="AQ81" s="2" t="b">
        <f>AND(PARTNERS!$D85="Other",PARTNERS!$E85="New partner")</f>
        <v>0</v>
      </c>
      <c r="AR81" s="2" t="b">
        <f>AND(PARTNERS!$D85="Artistic partner",PARTNERS!$E85="Existing partner")</f>
        <v>0</v>
      </c>
      <c r="AS81" s="2" t="b">
        <f>AND(PARTNERS!$D85="Heritage partner",PARTNERS!$E85="Existing partner")</f>
        <v>0</v>
      </c>
      <c r="AT81" s="2" t="b">
        <f>AND(PARTNERS!$D85="Funder",PARTNERS!$E85="Existing partner")</f>
        <v>0</v>
      </c>
      <c r="AU81" s="2" t="b">
        <f>AND(PARTNERS!$D85="Public Service partner",PARTNERS!$E85="Existing partner")</f>
        <v>0</v>
      </c>
      <c r="AV81" s="2" t="b">
        <f>AND(PARTNERS!$D85="Voluntary Sector / Charity partner",PARTNERS!$E85="Existing partner")</f>
        <v>0</v>
      </c>
      <c r="AW81" s="2" t="b">
        <f>AND(PARTNERS!$D85="Education partner",PARTNERS!$E85="Existing partner")</f>
        <v>0</v>
      </c>
      <c r="AX81" s="2" t="b">
        <f>AND(PARTNERS!$D85="Other",PARTNERS!$E85="Existing partner")</f>
        <v>0</v>
      </c>
    </row>
    <row r="82" spans="20:50" x14ac:dyDescent="0.3">
      <c r="T82" s="2" t="b">
        <f>AND(LEFT('EVENT DELIVERY'!B100,2)="HU",OR(LEN('EVENT DELIVERY'!B100)=6,AND(LEN('EVENT DELIVERY'!B100)=7,MID('EVENT DELIVERY'!B100,4,1)=" ")))</f>
        <v>0</v>
      </c>
      <c r="U82" s="2" t="b">
        <f>AND(LEFT('PROJECT DELIVERY TEAM'!B94,2)="HU",OR(LEN('PROJECT DELIVERY TEAM'!B94)=6,AND(LEN('PROJECT DELIVERY TEAM'!B94)=7,MID('PROJECT DELIVERY TEAM'!B94,4,1)=" ")))</f>
        <v>0</v>
      </c>
      <c r="V82" s="2" t="b">
        <f>AND(LEFT('AUDIENCES &amp; PART... - BY TYPE'!B111,2)="HU",OR(LEN('AUDIENCES &amp; PART... - BY TYPE'!B111)=6,AND(LEN('AUDIENCES &amp; PART... - BY TYPE'!B111)=7,MID('AUDIENCES &amp; PART... - BY TYPE'!B111,4,1)=" ")))</f>
        <v>0</v>
      </c>
      <c r="W82" s="2" t="b">
        <f>AND(LEFT(PARTNERS!B86,2)="HU",OR(LEN(PARTNERS!B86)=6,AND(LEN(PARTNERS!B86)=7,MID(PARTNERS!B86,4,1)=" ")),PARTNERS!E86="New partner")</f>
        <v>0</v>
      </c>
      <c r="X82" s="2" t="b">
        <f>AND(LEFT(PARTNERS!B86,2)="HU",OR(LEN(PARTNERS!B86)=6,AND(LEN(PARTNERS!B86)=7,MID(PARTNERS!B86,4,1)=" ")),PARTNERS!E86="Existing partner")</f>
        <v>0</v>
      </c>
      <c r="Y82" s="2" t="b">
        <f>AND(NOT(AND(LEFT(PARTNERS!B86,2)="HU",OR(LEN(PARTNERS!B86)=6,AND(LEN(PARTNERS!B86)=7,MID(PARTNERS!B86,4,1)=" ")))),PARTNERS!E86="New partner")</f>
        <v>0</v>
      </c>
      <c r="Z82" s="2" t="b">
        <f>AND(NOT(AND(LEFT(PARTNERS!B86,2)="HU",OR(LEN(PARTNERS!B86)=6,AND(LEN(PARTNERS!B86)=7,MID(PARTNERS!B86,4,1)=" ")))),PARTNERS!E86="Existing partner")</f>
        <v>0</v>
      </c>
      <c r="AA82" s="2" t="b">
        <f>AND(PARTNERS!$C86="Hull",PARTNERS!$E86="New partner")</f>
        <v>0</v>
      </c>
      <c r="AB82" s="2" t="b">
        <f>AND(PARTNERS!$C86="East Riding of Yorkshire",PARTNERS!$E86="New partner")</f>
        <v>0</v>
      </c>
      <c r="AC82" s="2" t="b">
        <f>AND(PARTNERS!$C86="Elsewhere in Yorkshire &amp; Humber",PARTNERS!$E86="New partner")</f>
        <v>0</v>
      </c>
      <c r="AD82" s="2" t="b">
        <f>AND(PARTNERS!$C86="Elsewhere in the UK",PARTNERS!$E86="New partner")</f>
        <v>0</v>
      </c>
      <c r="AE82" s="2" t="b">
        <f>AND(PARTNERS!$C86="Outside UK",PARTNERS!$E86="New partner")</f>
        <v>0</v>
      </c>
      <c r="AF82" s="2" t="b">
        <f>AND(PARTNERS!$C86="Hull",PARTNERS!$E86="Existing partner")</f>
        <v>0</v>
      </c>
      <c r="AG82" s="2" t="b">
        <f>AND(PARTNERS!$C86="East Riding of Yorkshire",PARTNERS!$E86="Existing partner")</f>
        <v>0</v>
      </c>
      <c r="AH82" s="2" t="b">
        <f>AND(PARTNERS!$C86="Elsewhere in Yorkshire &amp; Humber",PARTNERS!$E86="Existing partner")</f>
        <v>0</v>
      </c>
      <c r="AI82" s="2" t="b">
        <f>AND(PARTNERS!$C86="Elsewhere in the UK",PARTNERS!$E86="Existing partner")</f>
        <v>0</v>
      </c>
      <c r="AJ82" s="2" t="b">
        <f>AND(PARTNERS!$C86="Outside UK",PARTNERS!$E86="Existing partner")</f>
        <v>0</v>
      </c>
      <c r="AK82" s="2" t="b">
        <f>AND(PARTNERS!$D86="Artistic partner",PARTNERS!$E86="New partner")</f>
        <v>0</v>
      </c>
      <c r="AL82" s="2" t="b">
        <f>AND(PARTNERS!$D86="Heritage partner",PARTNERS!$E86="New partner")</f>
        <v>0</v>
      </c>
      <c r="AM82" s="2" t="b">
        <f>AND(PARTNERS!$D86="Funder",PARTNERS!$E86="New partner")</f>
        <v>0</v>
      </c>
      <c r="AN82" s="2" t="b">
        <f>AND(PARTNERS!$D86="Public Service partner",PARTNERS!$E86="New partner")</f>
        <v>0</v>
      </c>
      <c r="AO82" s="2" t="b">
        <f>AND(PARTNERS!$D86="Voluntary Sector / Charity partner",PARTNERS!$E86="New partner")</f>
        <v>0</v>
      </c>
      <c r="AP82" s="2" t="b">
        <f>AND(PARTNERS!$D86="Education partner",PARTNERS!$E86="New partner")</f>
        <v>0</v>
      </c>
      <c r="AQ82" s="2" t="b">
        <f>AND(PARTNERS!$D86="Other",PARTNERS!$E86="New partner")</f>
        <v>0</v>
      </c>
      <c r="AR82" s="2" t="b">
        <f>AND(PARTNERS!$D86="Artistic partner",PARTNERS!$E86="Existing partner")</f>
        <v>0</v>
      </c>
      <c r="AS82" s="2" t="b">
        <f>AND(PARTNERS!$D86="Heritage partner",PARTNERS!$E86="Existing partner")</f>
        <v>0</v>
      </c>
      <c r="AT82" s="2" t="b">
        <f>AND(PARTNERS!$D86="Funder",PARTNERS!$E86="Existing partner")</f>
        <v>0</v>
      </c>
      <c r="AU82" s="2" t="b">
        <f>AND(PARTNERS!$D86="Public Service partner",PARTNERS!$E86="Existing partner")</f>
        <v>0</v>
      </c>
      <c r="AV82" s="2" t="b">
        <f>AND(PARTNERS!$D86="Voluntary Sector / Charity partner",PARTNERS!$E86="Existing partner")</f>
        <v>0</v>
      </c>
      <c r="AW82" s="2" t="b">
        <f>AND(PARTNERS!$D86="Education partner",PARTNERS!$E86="Existing partner")</f>
        <v>0</v>
      </c>
      <c r="AX82" s="2" t="b">
        <f>AND(PARTNERS!$D86="Other",PARTNERS!$E86="Existing partner")</f>
        <v>0</v>
      </c>
    </row>
    <row r="83" spans="20:50" x14ac:dyDescent="0.3">
      <c r="T83" s="2" t="b">
        <f>AND(LEFT('EVENT DELIVERY'!B101,2)="HU",OR(LEN('EVENT DELIVERY'!B101)=6,AND(LEN('EVENT DELIVERY'!B101)=7,MID('EVENT DELIVERY'!B101,4,1)=" ")))</f>
        <v>0</v>
      </c>
      <c r="U83" s="2" t="b">
        <f>AND(LEFT('PROJECT DELIVERY TEAM'!B95,2)="HU",OR(LEN('PROJECT DELIVERY TEAM'!B95)=6,AND(LEN('PROJECT DELIVERY TEAM'!B95)=7,MID('PROJECT DELIVERY TEAM'!B95,4,1)=" ")))</f>
        <v>0</v>
      </c>
      <c r="V83" s="2" t="b">
        <f>AND(LEFT('AUDIENCES &amp; PART... - BY TYPE'!B112,2)="HU",OR(LEN('AUDIENCES &amp; PART... - BY TYPE'!B112)=6,AND(LEN('AUDIENCES &amp; PART... - BY TYPE'!B112)=7,MID('AUDIENCES &amp; PART... - BY TYPE'!B112,4,1)=" ")))</f>
        <v>0</v>
      </c>
      <c r="W83" s="2" t="b">
        <f>AND(LEFT(PARTNERS!B87,2)="HU",OR(LEN(PARTNERS!B87)=6,AND(LEN(PARTNERS!B87)=7,MID(PARTNERS!B87,4,1)=" ")),PARTNERS!E87="New partner")</f>
        <v>0</v>
      </c>
      <c r="X83" s="2" t="b">
        <f>AND(LEFT(PARTNERS!B87,2)="HU",OR(LEN(PARTNERS!B87)=6,AND(LEN(PARTNERS!B87)=7,MID(PARTNERS!B87,4,1)=" ")),PARTNERS!E87="Existing partner")</f>
        <v>0</v>
      </c>
      <c r="Y83" s="2" t="b">
        <f>AND(NOT(AND(LEFT(PARTNERS!B87,2)="HU",OR(LEN(PARTNERS!B87)=6,AND(LEN(PARTNERS!B87)=7,MID(PARTNERS!B87,4,1)=" ")))),PARTNERS!E87="New partner")</f>
        <v>0</v>
      </c>
      <c r="Z83" s="2" t="b">
        <f>AND(NOT(AND(LEFT(PARTNERS!B87,2)="HU",OR(LEN(PARTNERS!B87)=6,AND(LEN(PARTNERS!B87)=7,MID(PARTNERS!B87,4,1)=" ")))),PARTNERS!E87="Existing partner")</f>
        <v>0</v>
      </c>
      <c r="AA83" s="2" t="b">
        <f>AND(PARTNERS!$C87="Hull",PARTNERS!$E87="New partner")</f>
        <v>0</v>
      </c>
      <c r="AB83" s="2" t="b">
        <f>AND(PARTNERS!$C87="East Riding of Yorkshire",PARTNERS!$E87="New partner")</f>
        <v>0</v>
      </c>
      <c r="AC83" s="2" t="b">
        <f>AND(PARTNERS!$C87="Elsewhere in Yorkshire &amp; Humber",PARTNERS!$E87="New partner")</f>
        <v>0</v>
      </c>
      <c r="AD83" s="2" t="b">
        <f>AND(PARTNERS!$C87="Elsewhere in the UK",PARTNERS!$E87="New partner")</f>
        <v>0</v>
      </c>
      <c r="AE83" s="2" t="b">
        <f>AND(PARTNERS!$C87="Outside UK",PARTNERS!$E87="New partner")</f>
        <v>0</v>
      </c>
      <c r="AF83" s="2" t="b">
        <f>AND(PARTNERS!$C87="Hull",PARTNERS!$E87="Existing partner")</f>
        <v>0</v>
      </c>
      <c r="AG83" s="2" t="b">
        <f>AND(PARTNERS!$C87="East Riding of Yorkshire",PARTNERS!$E87="Existing partner")</f>
        <v>0</v>
      </c>
      <c r="AH83" s="2" t="b">
        <f>AND(PARTNERS!$C87="Elsewhere in Yorkshire &amp; Humber",PARTNERS!$E87="Existing partner")</f>
        <v>0</v>
      </c>
      <c r="AI83" s="2" t="b">
        <f>AND(PARTNERS!$C87="Elsewhere in the UK",PARTNERS!$E87="Existing partner")</f>
        <v>0</v>
      </c>
      <c r="AJ83" s="2" t="b">
        <f>AND(PARTNERS!$C87="Outside UK",PARTNERS!$E87="Existing partner")</f>
        <v>0</v>
      </c>
      <c r="AK83" s="2" t="b">
        <f>AND(PARTNERS!$D87="Artistic partner",PARTNERS!$E87="New partner")</f>
        <v>0</v>
      </c>
      <c r="AL83" s="2" t="b">
        <f>AND(PARTNERS!$D87="Heritage partner",PARTNERS!$E87="New partner")</f>
        <v>0</v>
      </c>
      <c r="AM83" s="2" t="b">
        <f>AND(PARTNERS!$D87="Funder",PARTNERS!$E87="New partner")</f>
        <v>0</v>
      </c>
      <c r="AN83" s="2" t="b">
        <f>AND(PARTNERS!$D87="Public Service partner",PARTNERS!$E87="New partner")</f>
        <v>0</v>
      </c>
      <c r="AO83" s="2" t="b">
        <f>AND(PARTNERS!$D87="Voluntary Sector / Charity partner",PARTNERS!$E87="New partner")</f>
        <v>0</v>
      </c>
      <c r="AP83" s="2" t="b">
        <f>AND(PARTNERS!$D87="Education partner",PARTNERS!$E87="New partner")</f>
        <v>0</v>
      </c>
      <c r="AQ83" s="2" t="b">
        <f>AND(PARTNERS!$D87="Other",PARTNERS!$E87="New partner")</f>
        <v>0</v>
      </c>
      <c r="AR83" s="2" t="b">
        <f>AND(PARTNERS!$D87="Artistic partner",PARTNERS!$E87="Existing partner")</f>
        <v>0</v>
      </c>
      <c r="AS83" s="2" t="b">
        <f>AND(PARTNERS!$D87="Heritage partner",PARTNERS!$E87="Existing partner")</f>
        <v>0</v>
      </c>
      <c r="AT83" s="2" t="b">
        <f>AND(PARTNERS!$D87="Funder",PARTNERS!$E87="Existing partner")</f>
        <v>0</v>
      </c>
      <c r="AU83" s="2" t="b">
        <f>AND(PARTNERS!$D87="Public Service partner",PARTNERS!$E87="Existing partner")</f>
        <v>0</v>
      </c>
      <c r="AV83" s="2" t="b">
        <f>AND(PARTNERS!$D87="Voluntary Sector / Charity partner",PARTNERS!$E87="Existing partner")</f>
        <v>0</v>
      </c>
      <c r="AW83" s="2" t="b">
        <f>AND(PARTNERS!$D87="Education partner",PARTNERS!$E87="Existing partner")</f>
        <v>0</v>
      </c>
      <c r="AX83" s="2" t="b">
        <f>AND(PARTNERS!$D87="Other",PARTNERS!$E87="Existing partner")</f>
        <v>0</v>
      </c>
    </row>
    <row r="84" spans="20:50" x14ac:dyDescent="0.3">
      <c r="T84" s="2" t="b">
        <f>AND(LEFT('EVENT DELIVERY'!B102,2)="HU",OR(LEN('EVENT DELIVERY'!B102)=6,AND(LEN('EVENT DELIVERY'!B102)=7,MID('EVENT DELIVERY'!B102,4,1)=" ")))</f>
        <v>0</v>
      </c>
      <c r="U84" s="2" t="b">
        <f>AND(LEFT('PROJECT DELIVERY TEAM'!B96,2)="HU",OR(LEN('PROJECT DELIVERY TEAM'!B96)=6,AND(LEN('PROJECT DELIVERY TEAM'!B96)=7,MID('PROJECT DELIVERY TEAM'!B96,4,1)=" ")))</f>
        <v>0</v>
      </c>
      <c r="V84" s="2" t="b">
        <f>AND(LEFT('AUDIENCES &amp; PART... - BY TYPE'!B113,2)="HU",OR(LEN('AUDIENCES &amp; PART... - BY TYPE'!B113)=6,AND(LEN('AUDIENCES &amp; PART... - BY TYPE'!B113)=7,MID('AUDIENCES &amp; PART... - BY TYPE'!B113,4,1)=" ")))</f>
        <v>0</v>
      </c>
      <c r="W84" s="2" t="b">
        <f>AND(LEFT(PARTNERS!B88,2)="HU",OR(LEN(PARTNERS!B88)=6,AND(LEN(PARTNERS!B88)=7,MID(PARTNERS!B88,4,1)=" ")),PARTNERS!E88="New partner")</f>
        <v>0</v>
      </c>
      <c r="X84" s="2" t="b">
        <f>AND(LEFT(PARTNERS!B88,2)="HU",OR(LEN(PARTNERS!B88)=6,AND(LEN(PARTNERS!B88)=7,MID(PARTNERS!B88,4,1)=" ")),PARTNERS!E88="Existing partner")</f>
        <v>0</v>
      </c>
      <c r="Y84" s="2" t="b">
        <f>AND(NOT(AND(LEFT(PARTNERS!B88,2)="HU",OR(LEN(PARTNERS!B88)=6,AND(LEN(PARTNERS!B88)=7,MID(PARTNERS!B88,4,1)=" ")))),PARTNERS!E88="New partner")</f>
        <v>0</v>
      </c>
      <c r="Z84" s="2" t="b">
        <f>AND(NOT(AND(LEFT(PARTNERS!B88,2)="HU",OR(LEN(PARTNERS!B88)=6,AND(LEN(PARTNERS!B88)=7,MID(PARTNERS!B88,4,1)=" ")))),PARTNERS!E88="Existing partner")</f>
        <v>0</v>
      </c>
      <c r="AA84" s="2" t="b">
        <f>AND(PARTNERS!$C88="Hull",PARTNERS!$E88="New partner")</f>
        <v>0</v>
      </c>
      <c r="AB84" s="2" t="b">
        <f>AND(PARTNERS!$C88="East Riding of Yorkshire",PARTNERS!$E88="New partner")</f>
        <v>0</v>
      </c>
      <c r="AC84" s="2" t="b">
        <f>AND(PARTNERS!$C88="Elsewhere in Yorkshire &amp; Humber",PARTNERS!$E88="New partner")</f>
        <v>0</v>
      </c>
      <c r="AD84" s="2" t="b">
        <f>AND(PARTNERS!$C88="Elsewhere in the UK",PARTNERS!$E88="New partner")</f>
        <v>0</v>
      </c>
      <c r="AE84" s="2" t="b">
        <f>AND(PARTNERS!$C88="Outside UK",PARTNERS!$E88="New partner")</f>
        <v>0</v>
      </c>
      <c r="AF84" s="2" t="b">
        <f>AND(PARTNERS!$C88="Hull",PARTNERS!$E88="Existing partner")</f>
        <v>0</v>
      </c>
      <c r="AG84" s="2" t="b">
        <f>AND(PARTNERS!$C88="East Riding of Yorkshire",PARTNERS!$E88="Existing partner")</f>
        <v>0</v>
      </c>
      <c r="AH84" s="2" t="b">
        <f>AND(PARTNERS!$C88="Elsewhere in Yorkshire &amp; Humber",PARTNERS!$E88="Existing partner")</f>
        <v>0</v>
      </c>
      <c r="AI84" s="2" t="b">
        <f>AND(PARTNERS!$C88="Elsewhere in the UK",PARTNERS!$E88="Existing partner")</f>
        <v>0</v>
      </c>
      <c r="AJ84" s="2" t="b">
        <f>AND(PARTNERS!$C88="Outside UK",PARTNERS!$E88="Existing partner")</f>
        <v>0</v>
      </c>
      <c r="AK84" s="2" t="b">
        <f>AND(PARTNERS!$D88="Artistic partner",PARTNERS!$E88="New partner")</f>
        <v>0</v>
      </c>
      <c r="AL84" s="2" t="b">
        <f>AND(PARTNERS!$D88="Heritage partner",PARTNERS!$E88="New partner")</f>
        <v>0</v>
      </c>
      <c r="AM84" s="2" t="b">
        <f>AND(PARTNERS!$D88="Funder",PARTNERS!$E88="New partner")</f>
        <v>0</v>
      </c>
      <c r="AN84" s="2" t="b">
        <f>AND(PARTNERS!$D88="Public Service partner",PARTNERS!$E88="New partner")</f>
        <v>0</v>
      </c>
      <c r="AO84" s="2" t="b">
        <f>AND(PARTNERS!$D88="Voluntary Sector / Charity partner",PARTNERS!$E88="New partner")</f>
        <v>0</v>
      </c>
      <c r="AP84" s="2" t="b">
        <f>AND(PARTNERS!$D88="Education partner",PARTNERS!$E88="New partner")</f>
        <v>0</v>
      </c>
      <c r="AQ84" s="2" t="b">
        <f>AND(PARTNERS!$D88="Other",PARTNERS!$E88="New partner")</f>
        <v>0</v>
      </c>
      <c r="AR84" s="2" t="b">
        <f>AND(PARTNERS!$D88="Artistic partner",PARTNERS!$E88="Existing partner")</f>
        <v>0</v>
      </c>
      <c r="AS84" s="2" t="b">
        <f>AND(PARTNERS!$D88="Heritage partner",PARTNERS!$E88="Existing partner")</f>
        <v>0</v>
      </c>
      <c r="AT84" s="2" t="b">
        <f>AND(PARTNERS!$D88="Funder",PARTNERS!$E88="Existing partner")</f>
        <v>0</v>
      </c>
      <c r="AU84" s="2" t="b">
        <f>AND(PARTNERS!$D88="Public Service partner",PARTNERS!$E88="Existing partner")</f>
        <v>0</v>
      </c>
      <c r="AV84" s="2" t="b">
        <f>AND(PARTNERS!$D88="Voluntary Sector / Charity partner",PARTNERS!$E88="Existing partner")</f>
        <v>0</v>
      </c>
      <c r="AW84" s="2" t="b">
        <f>AND(PARTNERS!$D88="Education partner",PARTNERS!$E88="Existing partner")</f>
        <v>0</v>
      </c>
      <c r="AX84" s="2" t="b">
        <f>AND(PARTNERS!$D88="Other",PARTNERS!$E88="Existing partner")</f>
        <v>0</v>
      </c>
    </row>
    <row r="85" spans="20:50" x14ac:dyDescent="0.3">
      <c r="T85" s="2" t="b">
        <f>AND(LEFT('EVENT DELIVERY'!B103,2)="HU",OR(LEN('EVENT DELIVERY'!B103)=6,AND(LEN('EVENT DELIVERY'!B103)=7,MID('EVENT DELIVERY'!B103,4,1)=" ")))</f>
        <v>0</v>
      </c>
      <c r="U85" s="2" t="b">
        <f>AND(LEFT('PROJECT DELIVERY TEAM'!B97,2)="HU",OR(LEN('PROJECT DELIVERY TEAM'!B97)=6,AND(LEN('PROJECT DELIVERY TEAM'!B97)=7,MID('PROJECT DELIVERY TEAM'!B97,4,1)=" ")))</f>
        <v>0</v>
      </c>
      <c r="V85" s="2" t="b">
        <f>AND(LEFT('AUDIENCES &amp; PART... - BY TYPE'!B114,2)="HU",OR(LEN('AUDIENCES &amp; PART... - BY TYPE'!B114)=6,AND(LEN('AUDIENCES &amp; PART... - BY TYPE'!B114)=7,MID('AUDIENCES &amp; PART... - BY TYPE'!B114,4,1)=" ")))</f>
        <v>0</v>
      </c>
      <c r="W85" s="2" t="b">
        <f>AND(LEFT(PARTNERS!B89,2)="HU",OR(LEN(PARTNERS!B89)=6,AND(LEN(PARTNERS!B89)=7,MID(PARTNERS!B89,4,1)=" ")),PARTNERS!E89="New partner")</f>
        <v>0</v>
      </c>
      <c r="X85" s="2" t="b">
        <f>AND(LEFT(PARTNERS!B89,2)="HU",OR(LEN(PARTNERS!B89)=6,AND(LEN(PARTNERS!B89)=7,MID(PARTNERS!B89,4,1)=" ")),PARTNERS!E89="Existing partner")</f>
        <v>0</v>
      </c>
      <c r="Y85" s="2" t="b">
        <f>AND(NOT(AND(LEFT(PARTNERS!B89,2)="HU",OR(LEN(PARTNERS!B89)=6,AND(LEN(PARTNERS!B89)=7,MID(PARTNERS!B89,4,1)=" ")))),PARTNERS!E89="New partner")</f>
        <v>0</v>
      </c>
      <c r="Z85" s="2" t="b">
        <f>AND(NOT(AND(LEFT(PARTNERS!B89,2)="HU",OR(LEN(PARTNERS!B89)=6,AND(LEN(PARTNERS!B89)=7,MID(PARTNERS!B89,4,1)=" ")))),PARTNERS!E89="Existing partner")</f>
        <v>0</v>
      </c>
      <c r="AA85" s="2" t="b">
        <f>AND(PARTNERS!$C89="Hull",PARTNERS!$E89="New partner")</f>
        <v>0</v>
      </c>
      <c r="AB85" s="2" t="b">
        <f>AND(PARTNERS!$C89="East Riding of Yorkshire",PARTNERS!$E89="New partner")</f>
        <v>0</v>
      </c>
      <c r="AC85" s="2" t="b">
        <f>AND(PARTNERS!$C89="Elsewhere in Yorkshire &amp; Humber",PARTNERS!$E89="New partner")</f>
        <v>0</v>
      </c>
      <c r="AD85" s="2" t="b">
        <f>AND(PARTNERS!$C89="Elsewhere in the UK",PARTNERS!$E89="New partner")</f>
        <v>0</v>
      </c>
      <c r="AE85" s="2" t="b">
        <f>AND(PARTNERS!$C89="Outside UK",PARTNERS!$E89="New partner")</f>
        <v>0</v>
      </c>
      <c r="AF85" s="2" t="b">
        <f>AND(PARTNERS!$C89="Hull",PARTNERS!$E89="Existing partner")</f>
        <v>0</v>
      </c>
      <c r="AG85" s="2" t="b">
        <f>AND(PARTNERS!$C89="East Riding of Yorkshire",PARTNERS!$E89="Existing partner")</f>
        <v>0</v>
      </c>
      <c r="AH85" s="2" t="b">
        <f>AND(PARTNERS!$C89="Elsewhere in Yorkshire &amp; Humber",PARTNERS!$E89="Existing partner")</f>
        <v>0</v>
      </c>
      <c r="AI85" s="2" t="b">
        <f>AND(PARTNERS!$C89="Elsewhere in the UK",PARTNERS!$E89="Existing partner")</f>
        <v>0</v>
      </c>
      <c r="AJ85" s="2" t="b">
        <f>AND(PARTNERS!$C89="Outside UK",PARTNERS!$E89="Existing partner")</f>
        <v>0</v>
      </c>
      <c r="AK85" s="2" t="b">
        <f>AND(PARTNERS!$D89="Artistic partner",PARTNERS!$E89="New partner")</f>
        <v>0</v>
      </c>
      <c r="AL85" s="2" t="b">
        <f>AND(PARTNERS!$D89="Heritage partner",PARTNERS!$E89="New partner")</f>
        <v>0</v>
      </c>
      <c r="AM85" s="2" t="b">
        <f>AND(PARTNERS!$D89="Funder",PARTNERS!$E89="New partner")</f>
        <v>0</v>
      </c>
      <c r="AN85" s="2" t="b">
        <f>AND(PARTNERS!$D89="Public Service partner",PARTNERS!$E89="New partner")</f>
        <v>0</v>
      </c>
      <c r="AO85" s="2" t="b">
        <f>AND(PARTNERS!$D89="Voluntary Sector / Charity partner",PARTNERS!$E89="New partner")</f>
        <v>0</v>
      </c>
      <c r="AP85" s="2" t="b">
        <f>AND(PARTNERS!$D89="Education partner",PARTNERS!$E89="New partner")</f>
        <v>0</v>
      </c>
      <c r="AQ85" s="2" t="b">
        <f>AND(PARTNERS!$D89="Other",PARTNERS!$E89="New partner")</f>
        <v>0</v>
      </c>
      <c r="AR85" s="2" t="b">
        <f>AND(PARTNERS!$D89="Artistic partner",PARTNERS!$E89="Existing partner")</f>
        <v>0</v>
      </c>
      <c r="AS85" s="2" t="b">
        <f>AND(PARTNERS!$D89="Heritage partner",PARTNERS!$E89="Existing partner")</f>
        <v>0</v>
      </c>
      <c r="AT85" s="2" t="b">
        <f>AND(PARTNERS!$D89="Funder",PARTNERS!$E89="Existing partner")</f>
        <v>0</v>
      </c>
      <c r="AU85" s="2" t="b">
        <f>AND(PARTNERS!$D89="Public Service partner",PARTNERS!$E89="Existing partner")</f>
        <v>0</v>
      </c>
      <c r="AV85" s="2" t="b">
        <f>AND(PARTNERS!$D89="Voluntary Sector / Charity partner",PARTNERS!$E89="Existing partner")</f>
        <v>0</v>
      </c>
      <c r="AW85" s="2" t="b">
        <f>AND(PARTNERS!$D89="Education partner",PARTNERS!$E89="Existing partner")</f>
        <v>0</v>
      </c>
      <c r="AX85" s="2" t="b">
        <f>AND(PARTNERS!$D89="Other",PARTNERS!$E89="Existing partner")</f>
        <v>0</v>
      </c>
    </row>
    <row r="86" spans="20:50" x14ac:dyDescent="0.3">
      <c r="T86" s="2" t="b">
        <f>AND(LEFT('EVENT DELIVERY'!B104,2)="HU",OR(LEN('EVENT DELIVERY'!B104)=6,AND(LEN('EVENT DELIVERY'!B104)=7,MID('EVENT DELIVERY'!B104,4,1)=" ")))</f>
        <v>0</v>
      </c>
      <c r="U86" s="2" t="b">
        <f>AND(LEFT('PROJECT DELIVERY TEAM'!B98,2)="HU",OR(LEN('PROJECT DELIVERY TEAM'!B98)=6,AND(LEN('PROJECT DELIVERY TEAM'!B98)=7,MID('PROJECT DELIVERY TEAM'!B98,4,1)=" ")))</f>
        <v>0</v>
      </c>
      <c r="V86" s="2" t="b">
        <f>AND(LEFT('AUDIENCES &amp; PART... - BY TYPE'!B115,2)="HU",OR(LEN('AUDIENCES &amp; PART... - BY TYPE'!B115)=6,AND(LEN('AUDIENCES &amp; PART... - BY TYPE'!B115)=7,MID('AUDIENCES &amp; PART... - BY TYPE'!B115,4,1)=" ")))</f>
        <v>0</v>
      </c>
      <c r="W86" s="2" t="b">
        <f>AND(LEFT(PARTNERS!B90,2)="HU",OR(LEN(PARTNERS!B90)=6,AND(LEN(PARTNERS!B90)=7,MID(PARTNERS!B90,4,1)=" ")),PARTNERS!E90="New partner")</f>
        <v>0</v>
      </c>
      <c r="X86" s="2" t="b">
        <f>AND(LEFT(PARTNERS!B90,2)="HU",OR(LEN(PARTNERS!B90)=6,AND(LEN(PARTNERS!B90)=7,MID(PARTNERS!B90,4,1)=" ")),PARTNERS!E90="Existing partner")</f>
        <v>0</v>
      </c>
      <c r="Y86" s="2" t="b">
        <f>AND(NOT(AND(LEFT(PARTNERS!B90,2)="HU",OR(LEN(PARTNERS!B90)=6,AND(LEN(PARTNERS!B90)=7,MID(PARTNERS!B90,4,1)=" ")))),PARTNERS!E90="New partner")</f>
        <v>0</v>
      </c>
      <c r="Z86" s="2" t="b">
        <f>AND(NOT(AND(LEFT(PARTNERS!B90,2)="HU",OR(LEN(PARTNERS!B90)=6,AND(LEN(PARTNERS!B90)=7,MID(PARTNERS!B90,4,1)=" ")))),PARTNERS!E90="Existing partner")</f>
        <v>0</v>
      </c>
      <c r="AA86" s="2" t="b">
        <f>AND(PARTNERS!$C90="Hull",PARTNERS!$E90="New partner")</f>
        <v>0</v>
      </c>
      <c r="AB86" s="2" t="b">
        <f>AND(PARTNERS!$C90="East Riding of Yorkshire",PARTNERS!$E90="New partner")</f>
        <v>0</v>
      </c>
      <c r="AC86" s="2" t="b">
        <f>AND(PARTNERS!$C90="Elsewhere in Yorkshire &amp; Humber",PARTNERS!$E90="New partner")</f>
        <v>0</v>
      </c>
      <c r="AD86" s="2" t="b">
        <f>AND(PARTNERS!$C90="Elsewhere in the UK",PARTNERS!$E90="New partner")</f>
        <v>0</v>
      </c>
      <c r="AE86" s="2" t="b">
        <f>AND(PARTNERS!$C90="Outside UK",PARTNERS!$E90="New partner")</f>
        <v>0</v>
      </c>
      <c r="AF86" s="2" t="b">
        <f>AND(PARTNERS!$C90="Hull",PARTNERS!$E90="Existing partner")</f>
        <v>0</v>
      </c>
      <c r="AG86" s="2" t="b">
        <f>AND(PARTNERS!$C90="East Riding of Yorkshire",PARTNERS!$E90="Existing partner")</f>
        <v>0</v>
      </c>
      <c r="AH86" s="2" t="b">
        <f>AND(PARTNERS!$C90="Elsewhere in Yorkshire &amp; Humber",PARTNERS!$E90="Existing partner")</f>
        <v>0</v>
      </c>
      <c r="AI86" s="2" t="b">
        <f>AND(PARTNERS!$C90="Elsewhere in the UK",PARTNERS!$E90="Existing partner")</f>
        <v>0</v>
      </c>
      <c r="AJ86" s="2" t="b">
        <f>AND(PARTNERS!$C90="Outside UK",PARTNERS!$E90="Existing partner")</f>
        <v>0</v>
      </c>
      <c r="AK86" s="2" t="b">
        <f>AND(PARTNERS!$D90="Artistic partner",PARTNERS!$E90="New partner")</f>
        <v>0</v>
      </c>
      <c r="AL86" s="2" t="b">
        <f>AND(PARTNERS!$D90="Heritage partner",PARTNERS!$E90="New partner")</f>
        <v>0</v>
      </c>
      <c r="AM86" s="2" t="b">
        <f>AND(PARTNERS!$D90="Funder",PARTNERS!$E90="New partner")</f>
        <v>0</v>
      </c>
      <c r="AN86" s="2" t="b">
        <f>AND(PARTNERS!$D90="Public Service partner",PARTNERS!$E90="New partner")</f>
        <v>0</v>
      </c>
      <c r="AO86" s="2" t="b">
        <f>AND(PARTNERS!$D90="Voluntary Sector / Charity partner",PARTNERS!$E90="New partner")</f>
        <v>0</v>
      </c>
      <c r="AP86" s="2" t="b">
        <f>AND(PARTNERS!$D90="Education partner",PARTNERS!$E90="New partner")</f>
        <v>0</v>
      </c>
      <c r="AQ86" s="2" t="b">
        <f>AND(PARTNERS!$D90="Other",PARTNERS!$E90="New partner")</f>
        <v>0</v>
      </c>
      <c r="AR86" s="2" t="b">
        <f>AND(PARTNERS!$D90="Artistic partner",PARTNERS!$E90="Existing partner")</f>
        <v>0</v>
      </c>
      <c r="AS86" s="2" t="b">
        <f>AND(PARTNERS!$D90="Heritage partner",PARTNERS!$E90="Existing partner")</f>
        <v>0</v>
      </c>
      <c r="AT86" s="2" t="b">
        <f>AND(PARTNERS!$D90="Funder",PARTNERS!$E90="Existing partner")</f>
        <v>0</v>
      </c>
      <c r="AU86" s="2" t="b">
        <f>AND(PARTNERS!$D90="Public Service partner",PARTNERS!$E90="Existing partner")</f>
        <v>0</v>
      </c>
      <c r="AV86" s="2" t="b">
        <f>AND(PARTNERS!$D90="Voluntary Sector / Charity partner",PARTNERS!$E90="Existing partner")</f>
        <v>0</v>
      </c>
      <c r="AW86" s="2" t="b">
        <f>AND(PARTNERS!$D90="Education partner",PARTNERS!$E90="Existing partner")</f>
        <v>0</v>
      </c>
      <c r="AX86" s="2" t="b">
        <f>AND(PARTNERS!$D90="Other",PARTNERS!$E90="Existing partner")</f>
        <v>0</v>
      </c>
    </row>
    <row r="87" spans="20:50" x14ac:dyDescent="0.3">
      <c r="T87" s="2" t="b">
        <f>AND(LEFT('EVENT DELIVERY'!B105,2)="HU",OR(LEN('EVENT DELIVERY'!B105)=6,AND(LEN('EVENT DELIVERY'!B105)=7,MID('EVENT DELIVERY'!B105,4,1)=" ")))</f>
        <v>0</v>
      </c>
      <c r="U87" s="2" t="b">
        <f>AND(LEFT('PROJECT DELIVERY TEAM'!B99,2)="HU",OR(LEN('PROJECT DELIVERY TEAM'!B99)=6,AND(LEN('PROJECT DELIVERY TEAM'!B99)=7,MID('PROJECT DELIVERY TEAM'!B99,4,1)=" ")))</f>
        <v>0</v>
      </c>
      <c r="V87" s="2" t="b">
        <f>AND(LEFT('AUDIENCES &amp; PART... - BY TYPE'!B116,2)="HU",OR(LEN('AUDIENCES &amp; PART... - BY TYPE'!B116)=6,AND(LEN('AUDIENCES &amp; PART... - BY TYPE'!B116)=7,MID('AUDIENCES &amp; PART... - BY TYPE'!B116,4,1)=" ")))</f>
        <v>0</v>
      </c>
      <c r="W87" s="2" t="b">
        <f>AND(LEFT(PARTNERS!B91,2)="HU",OR(LEN(PARTNERS!B91)=6,AND(LEN(PARTNERS!B91)=7,MID(PARTNERS!B91,4,1)=" ")),PARTNERS!E91="New partner")</f>
        <v>0</v>
      </c>
      <c r="X87" s="2" t="b">
        <f>AND(LEFT(PARTNERS!B91,2)="HU",OR(LEN(PARTNERS!B91)=6,AND(LEN(PARTNERS!B91)=7,MID(PARTNERS!B91,4,1)=" ")),PARTNERS!E91="Existing partner")</f>
        <v>0</v>
      </c>
      <c r="Y87" s="2" t="b">
        <f>AND(NOT(AND(LEFT(PARTNERS!B91,2)="HU",OR(LEN(PARTNERS!B91)=6,AND(LEN(PARTNERS!B91)=7,MID(PARTNERS!B91,4,1)=" ")))),PARTNERS!E91="New partner")</f>
        <v>0</v>
      </c>
      <c r="Z87" s="2" t="b">
        <f>AND(NOT(AND(LEFT(PARTNERS!B91,2)="HU",OR(LEN(PARTNERS!B91)=6,AND(LEN(PARTNERS!B91)=7,MID(PARTNERS!B91,4,1)=" ")))),PARTNERS!E91="Existing partner")</f>
        <v>0</v>
      </c>
      <c r="AA87" s="2" t="b">
        <f>AND(PARTNERS!$C91="Hull",PARTNERS!$E91="New partner")</f>
        <v>0</v>
      </c>
      <c r="AB87" s="2" t="b">
        <f>AND(PARTNERS!$C91="East Riding of Yorkshire",PARTNERS!$E91="New partner")</f>
        <v>0</v>
      </c>
      <c r="AC87" s="2" t="b">
        <f>AND(PARTNERS!$C91="Elsewhere in Yorkshire &amp; Humber",PARTNERS!$E91="New partner")</f>
        <v>0</v>
      </c>
      <c r="AD87" s="2" t="b">
        <f>AND(PARTNERS!$C91="Elsewhere in the UK",PARTNERS!$E91="New partner")</f>
        <v>0</v>
      </c>
      <c r="AE87" s="2" t="b">
        <f>AND(PARTNERS!$C91="Outside UK",PARTNERS!$E91="New partner")</f>
        <v>0</v>
      </c>
      <c r="AF87" s="2" t="b">
        <f>AND(PARTNERS!$C91="Hull",PARTNERS!$E91="Existing partner")</f>
        <v>0</v>
      </c>
      <c r="AG87" s="2" t="b">
        <f>AND(PARTNERS!$C91="East Riding of Yorkshire",PARTNERS!$E91="Existing partner")</f>
        <v>0</v>
      </c>
      <c r="AH87" s="2" t="b">
        <f>AND(PARTNERS!$C91="Elsewhere in Yorkshire &amp; Humber",PARTNERS!$E91="Existing partner")</f>
        <v>0</v>
      </c>
      <c r="AI87" s="2" t="b">
        <f>AND(PARTNERS!$C91="Elsewhere in the UK",PARTNERS!$E91="Existing partner")</f>
        <v>0</v>
      </c>
      <c r="AJ87" s="2" t="b">
        <f>AND(PARTNERS!$C91="Outside UK",PARTNERS!$E91="Existing partner")</f>
        <v>0</v>
      </c>
      <c r="AK87" s="2" t="b">
        <f>AND(PARTNERS!$D91="Artistic partner",PARTNERS!$E91="New partner")</f>
        <v>0</v>
      </c>
      <c r="AL87" s="2" t="b">
        <f>AND(PARTNERS!$D91="Heritage partner",PARTNERS!$E91="New partner")</f>
        <v>0</v>
      </c>
      <c r="AM87" s="2" t="b">
        <f>AND(PARTNERS!$D91="Funder",PARTNERS!$E91="New partner")</f>
        <v>0</v>
      </c>
      <c r="AN87" s="2" t="b">
        <f>AND(PARTNERS!$D91="Public Service partner",PARTNERS!$E91="New partner")</f>
        <v>0</v>
      </c>
      <c r="AO87" s="2" t="b">
        <f>AND(PARTNERS!$D91="Voluntary Sector / Charity partner",PARTNERS!$E91="New partner")</f>
        <v>0</v>
      </c>
      <c r="AP87" s="2" t="b">
        <f>AND(PARTNERS!$D91="Education partner",PARTNERS!$E91="New partner")</f>
        <v>0</v>
      </c>
      <c r="AQ87" s="2" t="b">
        <f>AND(PARTNERS!$D91="Other",PARTNERS!$E91="New partner")</f>
        <v>0</v>
      </c>
      <c r="AR87" s="2" t="b">
        <f>AND(PARTNERS!$D91="Artistic partner",PARTNERS!$E91="Existing partner")</f>
        <v>0</v>
      </c>
      <c r="AS87" s="2" t="b">
        <f>AND(PARTNERS!$D91="Heritage partner",PARTNERS!$E91="Existing partner")</f>
        <v>0</v>
      </c>
      <c r="AT87" s="2" t="b">
        <f>AND(PARTNERS!$D91="Funder",PARTNERS!$E91="Existing partner")</f>
        <v>0</v>
      </c>
      <c r="AU87" s="2" t="b">
        <f>AND(PARTNERS!$D91="Public Service partner",PARTNERS!$E91="Existing partner")</f>
        <v>0</v>
      </c>
      <c r="AV87" s="2" t="b">
        <f>AND(PARTNERS!$D91="Voluntary Sector / Charity partner",PARTNERS!$E91="Existing partner")</f>
        <v>0</v>
      </c>
      <c r="AW87" s="2" t="b">
        <f>AND(PARTNERS!$D91="Education partner",PARTNERS!$E91="Existing partner")</f>
        <v>0</v>
      </c>
      <c r="AX87" s="2" t="b">
        <f>AND(PARTNERS!$D91="Other",PARTNERS!$E91="Existing partner")</f>
        <v>0</v>
      </c>
    </row>
    <row r="88" spans="20:50" x14ac:dyDescent="0.3">
      <c r="T88" s="2" t="b">
        <f>AND(LEFT('EVENT DELIVERY'!B106,2)="HU",OR(LEN('EVENT DELIVERY'!B106)=6,AND(LEN('EVENT DELIVERY'!B106)=7,MID('EVENT DELIVERY'!B106,4,1)=" ")))</f>
        <v>0</v>
      </c>
      <c r="U88" s="2" t="b">
        <f>AND(LEFT('PROJECT DELIVERY TEAM'!B100,2)="HU",OR(LEN('PROJECT DELIVERY TEAM'!B100)=6,AND(LEN('PROJECT DELIVERY TEAM'!B100)=7,MID('PROJECT DELIVERY TEAM'!B100,4,1)=" ")))</f>
        <v>0</v>
      </c>
      <c r="V88" s="2" t="b">
        <f>AND(LEFT('AUDIENCES &amp; PART... - BY TYPE'!B117,2)="HU",OR(LEN('AUDIENCES &amp; PART... - BY TYPE'!B117)=6,AND(LEN('AUDIENCES &amp; PART... - BY TYPE'!B117)=7,MID('AUDIENCES &amp; PART... - BY TYPE'!B117,4,1)=" ")))</f>
        <v>0</v>
      </c>
      <c r="W88" s="2" t="b">
        <f>AND(LEFT(PARTNERS!B92,2)="HU",OR(LEN(PARTNERS!B92)=6,AND(LEN(PARTNERS!B92)=7,MID(PARTNERS!B92,4,1)=" ")),PARTNERS!E92="New partner")</f>
        <v>0</v>
      </c>
      <c r="X88" s="2" t="b">
        <f>AND(LEFT(PARTNERS!B92,2)="HU",OR(LEN(PARTNERS!B92)=6,AND(LEN(PARTNERS!B92)=7,MID(PARTNERS!B92,4,1)=" ")),PARTNERS!E92="Existing partner")</f>
        <v>0</v>
      </c>
      <c r="Y88" s="2" t="b">
        <f>AND(NOT(AND(LEFT(PARTNERS!B92,2)="HU",OR(LEN(PARTNERS!B92)=6,AND(LEN(PARTNERS!B92)=7,MID(PARTNERS!B92,4,1)=" ")))),PARTNERS!E92="New partner")</f>
        <v>0</v>
      </c>
      <c r="Z88" s="2" t="b">
        <f>AND(NOT(AND(LEFT(PARTNERS!B92,2)="HU",OR(LEN(PARTNERS!B92)=6,AND(LEN(PARTNERS!B92)=7,MID(PARTNERS!B92,4,1)=" ")))),PARTNERS!E92="Existing partner")</f>
        <v>0</v>
      </c>
      <c r="AA88" s="2" t="b">
        <f>AND(PARTNERS!$C92="Hull",PARTNERS!$E92="New partner")</f>
        <v>0</v>
      </c>
      <c r="AB88" s="2" t="b">
        <f>AND(PARTNERS!$C92="East Riding of Yorkshire",PARTNERS!$E92="New partner")</f>
        <v>0</v>
      </c>
      <c r="AC88" s="2" t="b">
        <f>AND(PARTNERS!$C92="Elsewhere in Yorkshire &amp; Humber",PARTNERS!$E92="New partner")</f>
        <v>0</v>
      </c>
      <c r="AD88" s="2" t="b">
        <f>AND(PARTNERS!$C92="Elsewhere in the UK",PARTNERS!$E92="New partner")</f>
        <v>0</v>
      </c>
      <c r="AE88" s="2" t="b">
        <f>AND(PARTNERS!$C92="Outside UK",PARTNERS!$E92="New partner")</f>
        <v>0</v>
      </c>
      <c r="AF88" s="2" t="b">
        <f>AND(PARTNERS!$C92="Hull",PARTNERS!$E92="Existing partner")</f>
        <v>0</v>
      </c>
      <c r="AG88" s="2" t="b">
        <f>AND(PARTNERS!$C92="East Riding of Yorkshire",PARTNERS!$E92="Existing partner")</f>
        <v>0</v>
      </c>
      <c r="AH88" s="2" t="b">
        <f>AND(PARTNERS!$C92="Elsewhere in Yorkshire &amp; Humber",PARTNERS!$E92="Existing partner")</f>
        <v>0</v>
      </c>
      <c r="AI88" s="2" t="b">
        <f>AND(PARTNERS!$C92="Elsewhere in the UK",PARTNERS!$E92="Existing partner")</f>
        <v>0</v>
      </c>
      <c r="AJ88" s="2" t="b">
        <f>AND(PARTNERS!$C92="Outside UK",PARTNERS!$E92="Existing partner")</f>
        <v>0</v>
      </c>
      <c r="AK88" s="2" t="b">
        <f>AND(PARTNERS!$D92="Artistic partner",PARTNERS!$E92="New partner")</f>
        <v>0</v>
      </c>
      <c r="AL88" s="2" t="b">
        <f>AND(PARTNERS!$D92="Heritage partner",PARTNERS!$E92="New partner")</f>
        <v>0</v>
      </c>
      <c r="AM88" s="2" t="b">
        <f>AND(PARTNERS!$D92="Funder",PARTNERS!$E92="New partner")</f>
        <v>0</v>
      </c>
      <c r="AN88" s="2" t="b">
        <f>AND(PARTNERS!$D92="Public Service partner",PARTNERS!$E92="New partner")</f>
        <v>0</v>
      </c>
      <c r="AO88" s="2" t="b">
        <f>AND(PARTNERS!$D92="Voluntary Sector / Charity partner",PARTNERS!$E92="New partner")</f>
        <v>0</v>
      </c>
      <c r="AP88" s="2" t="b">
        <f>AND(PARTNERS!$D92="Education partner",PARTNERS!$E92="New partner")</f>
        <v>0</v>
      </c>
      <c r="AQ88" s="2" t="b">
        <f>AND(PARTNERS!$D92="Other",PARTNERS!$E92="New partner")</f>
        <v>0</v>
      </c>
      <c r="AR88" s="2" t="b">
        <f>AND(PARTNERS!$D92="Artistic partner",PARTNERS!$E92="Existing partner")</f>
        <v>0</v>
      </c>
      <c r="AS88" s="2" t="b">
        <f>AND(PARTNERS!$D92="Heritage partner",PARTNERS!$E92="Existing partner")</f>
        <v>0</v>
      </c>
      <c r="AT88" s="2" t="b">
        <f>AND(PARTNERS!$D92="Funder",PARTNERS!$E92="Existing partner")</f>
        <v>0</v>
      </c>
      <c r="AU88" s="2" t="b">
        <f>AND(PARTNERS!$D92="Public Service partner",PARTNERS!$E92="Existing partner")</f>
        <v>0</v>
      </c>
      <c r="AV88" s="2" t="b">
        <f>AND(PARTNERS!$D92="Voluntary Sector / Charity partner",PARTNERS!$E92="Existing partner")</f>
        <v>0</v>
      </c>
      <c r="AW88" s="2" t="b">
        <f>AND(PARTNERS!$D92="Education partner",PARTNERS!$E92="Existing partner")</f>
        <v>0</v>
      </c>
      <c r="AX88" s="2" t="b">
        <f>AND(PARTNERS!$D92="Other",PARTNERS!$E92="Existing partner")</f>
        <v>0</v>
      </c>
    </row>
    <row r="89" spans="20:50" x14ac:dyDescent="0.3">
      <c r="T89" s="2" t="b">
        <f>AND(LEFT('EVENT DELIVERY'!B107,2)="HU",OR(LEN('EVENT DELIVERY'!B107)=6,AND(LEN('EVENT DELIVERY'!B107)=7,MID('EVENT DELIVERY'!B107,4,1)=" ")))</f>
        <v>0</v>
      </c>
      <c r="U89" s="2" t="b">
        <f>AND(LEFT('PROJECT DELIVERY TEAM'!B101,2)="HU",OR(LEN('PROJECT DELIVERY TEAM'!B101)=6,AND(LEN('PROJECT DELIVERY TEAM'!B101)=7,MID('PROJECT DELIVERY TEAM'!B101,4,1)=" ")))</f>
        <v>0</v>
      </c>
      <c r="V89" s="2" t="b">
        <f>AND(LEFT('AUDIENCES &amp; PART... - BY TYPE'!B118,2)="HU",OR(LEN('AUDIENCES &amp; PART... - BY TYPE'!B118)=6,AND(LEN('AUDIENCES &amp; PART... - BY TYPE'!B118)=7,MID('AUDIENCES &amp; PART... - BY TYPE'!B118,4,1)=" ")))</f>
        <v>0</v>
      </c>
      <c r="W89" s="2" t="b">
        <f>AND(LEFT(PARTNERS!B93,2)="HU",OR(LEN(PARTNERS!B93)=6,AND(LEN(PARTNERS!B93)=7,MID(PARTNERS!B93,4,1)=" ")),PARTNERS!E93="New partner")</f>
        <v>0</v>
      </c>
      <c r="X89" s="2" t="b">
        <f>AND(LEFT(PARTNERS!B93,2)="HU",OR(LEN(PARTNERS!B93)=6,AND(LEN(PARTNERS!B93)=7,MID(PARTNERS!B93,4,1)=" ")),PARTNERS!E93="Existing partner")</f>
        <v>0</v>
      </c>
      <c r="Y89" s="2" t="b">
        <f>AND(NOT(AND(LEFT(PARTNERS!B93,2)="HU",OR(LEN(PARTNERS!B93)=6,AND(LEN(PARTNERS!B93)=7,MID(PARTNERS!B93,4,1)=" ")))),PARTNERS!E93="New partner")</f>
        <v>0</v>
      </c>
      <c r="Z89" s="2" t="b">
        <f>AND(NOT(AND(LEFT(PARTNERS!B93,2)="HU",OR(LEN(PARTNERS!B93)=6,AND(LEN(PARTNERS!B93)=7,MID(PARTNERS!B93,4,1)=" ")))),PARTNERS!E93="Existing partner")</f>
        <v>0</v>
      </c>
      <c r="AA89" s="2" t="b">
        <f>AND(PARTNERS!$C93="Hull",PARTNERS!$E93="New partner")</f>
        <v>0</v>
      </c>
      <c r="AB89" s="2" t="b">
        <f>AND(PARTNERS!$C93="East Riding of Yorkshire",PARTNERS!$E93="New partner")</f>
        <v>0</v>
      </c>
      <c r="AC89" s="2" t="b">
        <f>AND(PARTNERS!$C93="Elsewhere in Yorkshire &amp; Humber",PARTNERS!$E93="New partner")</f>
        <v>0</v>
      </c>
      <c r="AD89" s="2" t="b">
        <f>AND(PARTNERS!$C93="Elsewhere in the UK",PARTNERS!$E93="New partner")</f>
        <v>0</v>
      </c>
      <c r="AE89" s="2" t="b">
        <f>AND(PARTNERS!$C93="Outside UK",PARTNERS!$E93="New partner")</f>
        <v>0</v>
      </c>
      <c r="AF89" s="2" t="b">
        <f>AND(PARTNERS!$C93="Hull",PARTNERS!$E93="Existing partner")</f>
        <v>0</v>
      </c>
      <c r="AG89" s="2" t="b">
        <f>AND(PARTNERS!$C93="East Riding of Yorkshire",PARTNERS!$E93="Existing partner")</f>
        <v>0</v>
      </c>
      <c r="AH89" s="2" t="b">
        <f>AND(PARTNERS!$C93="Elsewhere in Yorkshire &amp; Humber",PARTNERS!$E93="Existing partner")</f>
        <v>0</v>
      </c>
      <c r="AI89" s="2" t="b">
        <f>AND(PARTNERS!$C93="Elsewhere in the UK",PARTNERS!$E93="Existing partner")</f>
        <v>0</v>
      </c>
      <c r="AJ89" s="2" t="b">
        <f>AND(PARTNERS!$C93="Outside UK",PARTNERS!$E93="Existing partner")</f>
        <v>0</v>
      </c>
      <c r="AK89" s="2" t="b">
        <f>AND(PARTNERS!$D93="Artistic partner",PARTNERS!$E93="New partner")</f>
        <v>0</v>
      </c>
      <c r="AL89" s="2" t="b">
        <f>AND(PARTNERS!$D93="Heritage partner",PARTNERS!$E93="New partner")</f>
        <v>0</v>
      </c>
      <c r="AM89" s="2" t="b">
        <f>AND(PARTNERS!$D93="Funder",PARTNERS!$E93="New partner")</f>
        <v>0</v>
      </c>
      <c r="AN89" s="2" t="b">
        <f>AND(PARTNERS!$D93="Public Service partner",PARTNERS!$E93="New partner")</f>
        <v>0</v>
      </c>
      <c r="AO89" s="2" t="b">
        <f>AND(PARTNERS!$D93="Voluntary Sector / Charity partner",PARTNERS!$E93="New partner")</f>
        <v>0</v>
      </c>
      <c r="AP89" s="2" t="b">
        <f>AND(PARTNERS!$D93="Education partner",PARTNERS!$E93="New partner")</f>
        <v>0</v>
      </c>
      <c r="AQ89" s="2" t="b">
        <f>AND(PARTNERS!$D93="Other",PARTNERS!$E93="New partner")</f>
        <v>0</v>
      </c>
      <c r="AR89" s="2" t="b">
        <f>AND(PARTNERS!$D93="Artistic partner",PARTNERS!$E93="Existing partner")</f>
        <v>0</v>
      </c>
      <c r="AS89" s="2" t="b">
        <f>AND(PARTNERS!$D93="Heritage partner",PARTNERS!$E93="Existing partner")</f>
        <v>0</v>
      </c>
      <c r="AT89" s="2" t="b">
        <f>AND(PARTNERS!$D93="Funder",PARTNERS!$E93="Existing partner")</f>
        <v>0</v>
      </c>
      <c r="AU89" s="2" t="b">
        <f>AND(PARTNERS!$D93="Public Service partner",PARTNERS!$E93="Existing partner")</f>
        <v>0</v>
      </c>
      <c r="AV89" s="2" t="b">
        <f>AND(PARTNERS!$D93="Voluntary Sector / Charity partner",PARTNERS!$E93="Existing partner")</f>
        <v>0</v>
      </c>
      <c r="AW89" s="2" t="b">
        <f>AND(PARTNERS!$D93="Education partner",PARTNERS!$E93="Existing partner")</f>
        <v>0</v>
      </c>
      <c r="AX89" s="2" t="b">
        <f>AND(PARTNERS!$D93="Other",PARTNERS!$E93="Existing partner")</f>
        <v>0</v>
      </c>
    </row>
    <row r="90" spans="20:50" x14ac:dyDescent="0.3">
      <c r="T90" s="2" t="b">
        <f>AND(LEFT('EVENT DELIVERY'!B108,2)="HU",OR(LEN('EVENT DELIVERY'!B108)=6,AND(LEN('EVENT DELIVERY'!B108)=7,MID('EVENT DELIVERY'!B108,4,1)=" ")))</f>
        <v>0</v>
      </c>
      <c r="U90" s="2" t="b">
        <f>AND(LEFT('PROJECT DELIVERY TEAM'!B102,2)="HU",OR(LEN('PROJECT DELIVERY TEAM'!B102)=6,AND(LEN('PROJECT DELIVERY TEAM'!B102)=7,MID('PROJECT DELIVERY TEAM'!B102,4,1)=" ")))</f>
        <v>0</v>
      </c>
      <c r="V90" s="2" t="b">
        <f>AND(LEFT('AUDIENCES &amp; PART... - BY TYPE'!B119,2)="HU",OR(LEN('AUDIENCES &amp; PART... - BY TYPE'!B119)=6,AND(LEN('AUDIENCES &amp; PART... - BY TYPE'!B119)=7,MID('AUDIENCES &amp; PART... - BY TYPE'!B119,4,1)=" ")))</f>
        <v>0</v>
      </c>
      <c r="W90" s="2" t="b">
        <f>AND(LEFT(PARTNERS!B94,2)="HU",OR(LEN(PARTNERS!B94)=6,AND(LEN(PARTNERS!B94)=7,MID(PARTNERS!B94,4,1)=" ")),PARTNERS!E94="New partner")</f>
        <v>0</v>
      </c>
      <c r="X90" s="2" t="b">
        <f>AND(LEFT(PARTNERS!B94,2)="HU",OR(LEN(PARTNERS!B94)=6,AND(LEN(PARTNERS!B94)=7,MID(PARTNERS!B94,4,1)=" ")),PARTNERS!E94="Existing partner")</f>
        <v>0</v>
      </c>
      <c r="Y90" s="2" t="b">
        <f>AND(NOT(AND(LEFT(PARTNERS!B94,2)="HU",OR(LEN(PARTNERS!B94)=6,AND(LEN(PARTNERS!B94)=7,MID(PARTNERS!B94,4,1)=" ")))),PARTNERS!E94="New partner")</f>
        <v>0</v>
      </c>
      <c r="Z90" s="2" t="b">
        <f>AND(NOT(AND(LEFT(PARTNERS!B94,2)="HU",OR(LEN(PARTNERS!B94)=6,AND(LEN(PARTNERS!B94)=7,MID(PARTNERS!B94,4,1)=" ")))),PARTNERS!E94="Existing partner")</f>
        <v>0</v>
      </c>
      <c r="AA90" s="2" t="b">
        <f>AND(PARTNERS!$C94="Hull",PARTNERS!$E94="New partner")</f>
        <v>0</v>
      </c>
      <c r="AB90" s="2" t="b">
        <f>AND(PARTNERS!$C94="East Riding of Yorkshire",PARTNERS!$E94="New partner")</f>
        <v>0</v>
      </c>
      <c r="AC90" s="2" t="b">
        <f>AND(PARTNERS!$C94="Elsewhere in Yorkshire &amp; Humber",PARTNERS!$E94="New partner")</f>
        <v>0</v>
      </c>
      <c r="AD90" s="2" t="b">
        <f>AND(PARTNERS!$C94="Elsewhere in the UK",PARTNERS!$E94="New partner")</f>
        <v>0</v>
      </c>
      <c r="AE90" s="2" t="b">
        <f>AND(PARTNERS!$C94="Outside UK",PARTNERS!$E94="New partner")</f>
        <v>0</v>
      </c>
      <c r="AF90" s="2" t="b">
        <f>AND(PARTNERS!$C94="Hull",PARTNERS!$E94="Existing partner")</f>
        <v>0</v>
      </c>
      <c r="AG90" s="2" t="b">
        <f>AND(PARTNERS!$C94="East Riding of Yorkshire",PARTNERS!$E94="Existing partner")</f>
        <v>0</v>
      </c>
      <c r="AH90" s="2" t="b">
        <f>AND(PARTNERS!$C94="Elsewhere in Yorkshire &amp; Humber",PARTNERS!$E94="Existing partner")</f>
        <v>0</v>
      </c>
      <c r="AI90" s="2" t="b">
        <f>AND(PARTNERS!$C94="Elsewhere in the UK",PARTNERS!$E94="Existing partner")</f>
        <v>0</v>
      </c>
      <c r="AJ90" s="2" t="b">
        <f>AND(PARTNERS!$C94="Outside UK",PARTNERS!$E94="Existing partner")</f>
        <v>0</v>
      </c>
      <c r="AK90" s="2" t="b">
        <f>AND(PARTNERS!$D94="Artistic partner",PARTNERS!$E94="New partner")</f>
        <v>0</v>
      </c>
      <c r="AL90" s="2" t="b">
        <f>AND(PARTNERS!$D94="Heritage partner",PARTNERS!$E94="New partner")</f>
        <v>0</v>
      </c>
      <c r="AM90" s="2" t="b">
        <f>AND(PARTNERS!$D94="Funder",PARTNERS!$E94="New partner")</f>
        <v>0</v>
      </c>
      <c r="AN90" s="2" t="b">
        <f>AND(PARTNERS!$D94="Public Service partner",PARTNERS!$E94="New partner")</f>
        <v>0</v>
      </c>
      <c r="AO90" s="2" t="b">
        <f>AND(PARTNERS!$D94="Voluntary Sector / Charity partner",PARTNERS!$E94="New partner")</f>
        <v>0</v>
      </c>
      <c r="AP90" s="2" t="b">
        <f>AND(PARTNERS!$D94="Education partner",PARTNERS!$E94="New partner")</f>
        <v>0</v>
      </c>
      <c r="AQ90" s="2" t="b">
        <f>AND(PARTNERS!$D94="Other",PARTNERS!$E94="New partner")</f>
        <v>0</v>
      </c>
      <c r="AR90" s="2" t="b">
        <f>AND(PARTNERS!$D94="Artistic partner",PARTNERS!$E94="Existing partner")</f>
        <v>0</v>
      </c>
      <c r="AS90" s="2" t="b">
        <f>AND(PARTNERS!$D94="Heritage partner",PARTNERS!$E94="Existing partner")</f>
        <v>0</v>
      </c>
      <c r="AT90" s="2" t="b">
        <f>AND(PARTNERS!$D94="Funder",PARTNERS!$E94="Existing partner")</f>
        <v>0</v>
      </c>
      <c r="AU90" s="2" t="b">
        <f>AND(PARTNERS!$D94="Public Service partner",PARTNERS!$E94="Existing partner")</f>
        <v>0</v>
      </c>
      <c r="AV90" s="2" t="b">
        <f>AND(PARTNERS!$D94="Voluntary Sector / Charity partner",PARTNERS!$E94="Existing partner")</f>
        <v>0</v>
      </c>
      <c r="AW90" s="2" t="b">
        <f>AND(PARTNERS!$D94="Education partner",PARTNERS!$E94="Existing partner")</f>
        <v>0</v>
      </c>
      <c r="AX90" s="2" t="b">
        <f>AND(PARTNERS!$D94="Other",PARTNERS!$E94="Existing partner")</f>
        <v>0</v>
      </c>
    </row>
    <row r="91" spans="20:50" x14ac:dyDescent="0.3">
      <c r="T91" s="2" t="b">
        <f>AND(LEFT('EVENT DELIVERY'!B109,2)="HU",OR(LEN('EVENT DELIVERY'!B109)=6,AND(LEN('EVENT DELIVERY'!B109)=7,MID('EVENT DELIVERY'!B109,4,1)=" ")))</f>
        <v>0</v>
      </c>
      <c r="U91" s="2" t="b">
        <f>AND(LEFT('PROJECT DELIVERY TEAM'!B103,2)="HU",OR(LEN('PROJECT DELIVERY TEAM'!B103)=6,AND(LEN('PROJECT DELIVERY TEAM'!B103)=7,MID('PROJECT DELIVERY TEAM'!B103,4,1)=" ")))</f>
        <v>0</v>
      </c>
      <c r="V91" s="2" t="b">
        <f>AND(LEFT('AUDIENCES &amp; PART... - BY TYPE'!B120,2)="HU",OR(LEN('AUDIENCES &amp; PART... - BY TYPE'!B120)=6,AND(LEN('AUDIENCES &amp; PART... - BY TYPE'!B120)=7,MID('AUDIENCES &amp; PART... - BY TYPE'!B120,4,1)=" ")))</f>
        <v>0</v>
      </c>
      <c r="W91" s="2" t="b">
        <f>AND(LEFT(PARTNERS!B95,2)="HU",OR(LEN(PARTNERS!B95)=6,AND(LEN(PARTNERS!B95)=7,MID(PARTNERS!B95,4,1)=" ")),PARTNERS!E95="New partner")</f>
        <v>0</v>
      </c>
      <c r="X91" s="2" t="b">
        <f>AND(LEFT(PARTNERS!B95,2)="HU",OR(LEN(PARTNERS!B95)=6,AND(LEN(PARTNERS!B95)=7,MID(PARTNERS!B95,4,1)=" ")),PARTNERS!E95="Existing partner")</f>
        <v>0</v>
      </c>
      <c r="Y91" s="2" t="b">
        <f>AND(NOT(AND(LEFT(PARTNERS!B95,2)="HU",OR(LEN(PARTNERS!B95)=6,AND(LEN(PARTNERS!B95)=7,MID(PARTNERS!B95,4,1)=" ")))),PARTNERS!E95="New partner")</f>
        <v>0</v>
      </c>
      <c r="Z91" s="2" t="b">
        <f>AND(NOT(AND(LEFT(PARTNERS!B95,2)="HU",OR(LEN(PARTNERS!B95)=6,AND(LEN(PARTNERS!B95)=7,MID(PARTNERS!B95,4,1)=" ")))),PARTNERS!E95="Existing partner")</f>
        <v>0</v>
      </c>
      <c r="AA91" s="2" t="b">
        <f>AND(PARTNERS!$C95="Hull",PARTNERS!$E95="New partner")</f>
        <v>0</v>
      </c>
      <c r="AB91" s="2" t="b">
        <f>AND(PARTNERS!$C95="East Riding of Yorkshire",PARTNERS!$E95="New partner")</f>
        <v>0</v>
      </c>
      <c r="AC91" s="2" t="b">
        <f>AND(PARTNERS!$C95="Elsewhere in Yorkshire &amp; Humber",PARTNERS!$E95="New partner")</f>
        <v>0</v>
      </c>
      <c r="AD91" s="2" t="b">
        <f>AND(PARTNERS!$C95="Elsewhere in the UK",PARTNERS!$E95="New partner")</f>
        <v>0</v>
      </c>
      <c r="AE91" s="2" t="b">
        <f>AND(PARTNERS!$C95="Outside UK",PARTNERS!$E95="New partner")</f>
        <v>0</v>
      </c>
      <c r="AF91" s="2" t="b">
        <f>AND(PARTNERS!$C95="Hull",PARTNERS!$E95="Existing partner")</f>
        <v>0</v>
      </c>
      <c r="AG91" s="2" t="b">
        <f>AND(PARTNERS!$C95="East Riding of Yorkshire",PARTNERS!$E95="Existing partner")</f>
        <v>0</v>
      </c>
      <c r="AH91" s="2" t="b">
        <f>AND(PARTNERS!$C95="Elsewhere in Yorkshire &amp; Humber",PARTNERS!$E95="Existing partner")</f>
        <v>0</v>
      </c>
      <c r="AI91" s="2" t="b">
        <f>AND(PARTNERS!$C95="Elsewhere in the UK",PARTNERS!$E95="Existing partner")</f>
        <v>0</v>
      </c>
      <c r="AJ91" s="2" t="b">
        <f>AND(PARTNERS!$C95="Outside UK",PARTNERS!$E95="Existing partner")</f>
        <v>0</v>
      </c>
      <c r="AK91" s="2" t="b">
        <f>AND(PARTNERS!$D95="Artistic partner",PARTNERS!$E95="New partner")</f>
        <v>0</v>
      </c>
      <c r="AL91" s="2" t="b">
        <f>AND(PARTNERS!$D95="Heritage partner",PARTNERS!$E95="New partner")</f>
        <v>0</v>
      </c>
      <c r="AM91" s="2" t="b">
        <f>AND(PARTNERS!$D95="Funder",PARTNERS!$E95="New partner")</f>
        <v>0</v>
      </c>
      <c r="AN91" s="2" t="b">
        <f>AND(PARTNERS!$D95="Public Service partner",PARTNERS!$E95="New partner")</f>
        <v>0</v>
      </c>
      <c r="AO91" s="2" t="b">
        <f>AND(PARTNERS!$D95="Voluntary Sector / Charity partner",PARTNERS!$E95="New partner")</f>
        <v>0</v>
      </c>
      <c r="AP91" s="2" t="b">
        <f>AND(PARTNERS!$D95="Education partner",PARTNERS!$E95="New partner")</f>
        <v>0</v>
      </c>
      <c r="AQ91" s="2" t="b">
        <f>AND(PARTNERS!$D95="Other",PARTNERS!$E95="New partner")</f>
        <v>0</v>
      </c>
      <c r="AR91" s="2" t="b">
        <f>AND(PARTNERS!$D95="Artistic partner",PARTNERS!$E95="Existing partner")</f>
        <v>0</v>
      </c>
      <c r="AS91" s="2" t="b">
        <f>AND(PARTNERS!$D95="Heritage partner",PARTNERS!$E95="Existing partner")</f>
        <v>0</v>
      </c>
      <c r="AT91" s="2" t="b">
        <f>AND(PARTNERS!$D95="Funder",PARTNERS!$E95="Existing partner")</f>
        <v>0</v>
      </c>
      <c r="AU91" s="2" t="b">
        <f>AND(PARTNERS!$D95="Public Service partner",PARTNERS!$E95="Existing partner")</f>
        <v>0</v>
      </c>
      <c r="AV91" s="2" t="b">
        <f>AND(PARTNERS!$D95="Voluntary Sector / Charity partner",PARTNERS!$E95="Existing partner")</f>
        <v>0</v>
      </c>
      <c r="AW91" s="2" t="b">
        <f>AND(PARTNERS!$D95="Education partner",PARTNERS!$E95="Existing partner")</f>
        <v>0</v>
      </c>
      <c r="AX91" s="2" t="b">
        <f>AND(PARTNERS!$D95="Other",PARTNERS!$E95="Existing partner")</f>
        <v>0</v>
      </c>
    </row>
    <row r="92" spans="20:50" x14ac:dyDescent="0.3">
      <c r="T92" s="2" t="b">
        <f>AND(LEFT('EVENT DELIVERY'!B110,2)="HU",OR(LEN('EVENT DELIVERY'!B110)=6,AND(LEN('EVENT DELIVERY'!B110)=7,MID('EVENT DELIVERY'!B110,4,1)=" ")))</f>
        <v>0</v>
      </c>
      <c r="U92" s="2" t="b">
        <f>AND(LEFT('PROJECT DELIVERY TEAM'!B104,2)="HU",OR(LEN('PROJECT DELIVERY TEAM'!B104)=6,AND(LEN('PROJECT DELIVERY TEAM'!B104)=7,MID('PROJECT DELIVERY TEAM'!B104,4,1)=" ")))</f>
        <v>0</v>
      </c>
      <c r="V92" s="2" t="b">
        <f>AND(LEFT('AUDIENCES &amp; PART... - BY TYPE'!B121,2)="HU",OR(LEN('AUDIENCES &amp; PART... - BY TYPE'!B121)=6,AND(LEN('AUDIENCES &amp; PART... - BY TYPE'!B121)=7,MID('AUDIENCES &amp; PART... - BY TYPE'!B121,4,1)=" ")))</f>
        <v>0</v>
      </c>
      <c r="W92" s="2" t="b">
        <f>AND(LEFT(PARTNERS!B96,2)="HU",OR(LEN(PARTNERS!B96)=6,AND(LEN(PARTNERS!B96)=7,MID(PARTNERS!B96,4,1)=" ")),PARTNERS!E96="New partner")</f>
        <v>0</v>
      </c>
      <c r="X92" s="2" t="b">
        <f>AND(LEFT(PARTNERS!B96,2)="HU",OR(LEN(PARTNERS!B96)=6,AND(LEN(PARTNERS!B96)=7,MID(PARTNERS!B96,4,1)=" ")),PARTNERS!E96="Existing partner")</f>
        <v>0</v>
      </c>
      <c r="Y92" s="2" t="b">
        <f>AND(NOT(AND(LEFT(PARTNERS!B96,2)="HU",OR(LEN(PARTNERS!B96)=6,AND(LEN(PARTNERS!B96)=7,MID(PARTNERS!B96,4,1)=" ")))),PARTNERS!E96="New partner")</f>
        <v>0</v>
      </c>
      <c r="Z92" s="2" t="b">
        <f>AND(NOT(AND(LEFT(PARTNERS!B96,2)="HU",OR(LEN(PARTNERS!B96)=6,AND(LEN(PARTNERS!B96)=7,MID(PARTNERS!B96,4,1)=" ")))),PARTNERS!E96="Existing partner")</f>
        <v>0</v>
      </c>
      <c r="AA92" s="2" t="b">
        <f>AND(PARTNERS!$C96="Hull",PARTNERS!$E96="New partner")</f>
        <v>0</v>
      </c>
      <c r="AB92" s="2" t="b">
        <f>AND(PARTNERS!$C96="East Riding of Yorkshire",PARTNERS!$E96="New partner")</f>
        <v>0</v>
      </c>
      <c r="AC92" s="2" t="b">
        <f>AND(PARTNERS!$C96="Elsewhere in Yorkshire &amp; Humber",PARTNERS!$E96="New partner")</f>
        <v>0</v>
      </c>
      <c r="AD92" s="2" t="b">
        <f>AND(PARTNERS!$C96="Elsewhere in the UK",PARTNERS!$E96="New partner")</f>
        <v>0</v>
      </c>
      <c r="AE92" s="2" t="b">
        <f>AND(PARTNERS!$C96="Outside UK",PARTNERS!$E96="New partner")</f>
        <v>0</v>
      </c>
      <c r="AF92" s="2" t="b">
        <f>AND(PARTNERS!$C96="Hull",PARTNERS!$E96="Existing partner")</f>
        <v>0</v>
      </c>
      <c r="AG92" s="2" t="b">
        <f>AND(PARTNERS!$C96="East Riding of Yorkshire",PARTNERS!$E96="Existing partner")</f>
        <v>0</v>
      </c>
      <c r="AH92" s="2" t="b">
        <f>AND(PARTNERS!$C96="Elsewhere in Yorkshire &amp; Humber",PARTNERS!$E96="Existing partner")</f>
        <v>0</v>
      </c>
      <c r="AI92" s="2" t="b">
        <f>AND(PARTNERS!$C96="Elsewhere in the UK",PARTNERS!$E96="Existing partner")</f>
        <v>0</v>
      </c>
      <c r="AJ92" s="2" t="b">
        <f>AND(PARTNERS!$C96="Outside UK",PARTNERS!$E96="Existing partner")</f>
        <v>0</v>
      </c>
      <c r="AK92" s="2" t="b">
        <f>AND(PARTNERS!$D96="Artistic partner",PARTNERS!$E96="New partner")</f>
        <v>0</v>
      </c>
      <c r="AL92" s="2" t="b">
        <f>AND(PARTNERS!$D96="Heritage partner",PARTNERS!$E96="New partner")</f>
        <v>0</v>
      </c>
      <c r="AM92" s="2" t="b">
        <f>AND(PARTNERS!$D96="Funder",PARTNERS!$E96="New partner")</f>
        <v>0</v>
      </c>
      <c r="AN92" s="2" t="b">
        <f>AND(PARTNERS!$D96="Public Service partner",PARTNERS!$E96="New partner")</f>
        <v>0</v>
      </c>
      <c r="AO92" s="2" t="b">
        <f>AND(PARTNERS!$D96="Voluntary Sector / Charity partner",PARTNERS!$E96="New partner")</f>
        <v>0</v>
      </c>
      <c r="AP92" s="2" t="b">
        <f>AND(PARTNERS!$D96="Education partner",PARTNERS!$E96="New partner")</f>
        <v>0</v>
      </c>
      <c r="AQ92" s="2" t="b">
        <f>AND(PARTNERS!$D96="Other",PARTNERS!$E96="New partner")</f>
        <v>0</v>
      </c>
      <c r="AR92" s="2" t="b">
        <f>AND(PARTNERS!$D96="Artistic partner",PARTNERS!$E96="Existing partner")</f>
        <v>0</v>
      </c>
      <c r="AS92" s="2" t="b">
        <f>AND(PARTNERS!$D96="Heritage partner",PARTNERS!$E96="Existing partner")</f>
        <v>0</v>
      </c>
      <c r="AT92" s="2" t="b">
        <f>AND(PARTNERS!$D96="Funder",PARTNERS!$E96="Existing partner")</f>
        <v>0</v>
      </c>
      <c r="AU92" s="2" t="b">
        <f>AND(PARTNERS!$D96="Public Service partner",PARTNERS!$E96="Existing partner")</f>
        <v>0</v>
      </c>
      <c r="AV92" s="2" t="b">
        <f>AND(PARTNERS!$D96="Voluntary Sector / Charity partner",PARTNERS!$E96="Existing partner")</f>
        <v>0</v>
      </c>
      <c r="AW92" s="2" t="b">
        <f>AND(PARTNERS!$D96="Education partner",PARTNERS!$E96="Existing partner")</f>
        <v>0</v>
      </c>
      <c r="AX92" s="2" t="b">
        <f>AND(PARTNERS!$D96="Other",PARTNERS!$E96="Existing partner")</f>
        <v>0</v>
      </c>
    </row>
    <row r="93" spans="20:50" x14ac:dyDescent="0.3">
      <c r="T93" s="2" t="b">
        <f>AND(LEFT('EVENT DELIVERY'!B111,2)="HU",OR(LEN('EVENT DELIVERY'!B111)=6,AND(LEN('EVENT DELIVERY'!B111)=7,MID('EVENT DELIVERY'!B111,4,1)=" ")))</f>
        <v>0</v>
      </c>
      <c r="U93" s="2" t="b">
        <f>AND(LEFT('PROJECT DELIVERY TEAM'!B105,2)="HU",OR(LEN('PROJECT DELIVERY TEAM'!B105)=6,AND(LEN('PROJECT DELIVERY TEAM'!B105)=7,MID('PROJECT DELIVERY TEAM'!B105,4,1)=" ")))</f>
        <v>0</v>
      </c>
      <c r="V93" s="2" t="b">
        <f>AND(LEFT('AUDIENCES &amp; PART... - BY TYPE'!B122,2)="HU",OR(LEN('AUDIENCES &amp; PART... - BY TYPE'!B122)=6,AND(LEN('AUDIENCES &amp; PART... - BY TYPE'!B122)=7,MID('AUDIENCES &amp; PART... - BY TYPE'!B122,4,1)=" ")))</f>
        <v>0</v>
      </c>
      <c r="W93" s="2" t="b">
        <f>AND(LEFT(PARTNERS!B97,2)="HU",OR(LEN(PARTNERS!B97)=6,AND(LEN(PARTNERS!B97)=7,MID(PARTNERS!B97,4,1)=" ")),PARTNERS!E97="New partner")</f>
        <v>0</v>
      </c>
      <c r="X93" s="2" t="b">
        <f>AND(LEFT(PARTNERS!B97,2)="HU",OR(LEN(PARTNERS!B97)=6,AND(LEN(PARTNERS!B97)=7,MID(PARTNERS!B97,4,1)=" ")),PARTNERS!E97="Existing partner")</f>
        <v>0</v>
      </c>
      <c r="Y93" s="2" t="b">
        <f>AND(NOT(AND(LEFT(PARTNERS!B97,2)="HU",OR(LEN(PARTNERS!B97)=6,AND(LEN(PARTNERS!B97)=7,MID(PARTNERS!B97,4,1)=" ")))),PARTNERS!E97="New partner")</f>
        <v>0</v>
      </c>
      <c r="Z93" s="2" t="b">
        <f>AND(NOT(AND(LEFT(PARTNERS!B97,2)="HU",OR(LEN(PARTNERS!B97)=6,AND(LEN(PARTNERS!B97)=7,MID(PARTNERS!B97,4,1)=" ")))),PARTNERS!E97="Existing partner")</f>
        <v>0</v>
      </c>
      <c r="AA93" s="2" t="b">
        <f>AND(PARTNERS!$C97="Hull",PARTNERS!$E97="New partner")</f>
        <v>0</v>
      </c>
      <c r="AB93" s="2" t="b">
        <f>AND(PARTNERS!$C97="East Riding of Yorkshire",PARTNERS!$E97="New partner")</f>
        <v>0</v>
      </c>
      <c r="AC93" s="2" t="b">
        <f>AND(PARTNERS!$C97="Elsewhere in Yorkshire &amp; Humber",PARTNERS!$E97="New partner")</f>
        <v>0</v>
      </c>
      <c r="AD93" s="2" t="b">
        <f>AND(PARTNERS!$C97="Elsewhere in the UK",PARTNERS!$E97="New partner")</f>
        <v>0</v>
      </c>
      <c r="AE93" s="2" t="b">
        <f>AND(PARTNERS!$C97="Outside UK",PARTNERS!$E97="New partner")</f>
        <v>0</v>
      </c>
      <c r="AF93" s="2" t="b">
        <f>AND(PARTNERS!$C97="Hull",PARTNERS!$E97="Existing partner")</f>
        <v>0</v>
      </c>
      <c r="AG93" s="2" t="b">
        <f>AND(PARTNERS!$C97="East Riding of Yorkshire",PARTNERS!$E97="Existing partner")</f>
        <v>0</v>
      </c>
      <c r="AH93" s="2" t="b">
        <f>AND(PARTNERS!$C97="Elsewhere in Yorkshire &amp; Humber",PARTNERS!$E97="Existing partner")</f>
        <v>0</v>
      </c>
      <c r="AI93" s="2" t="b">
        <f>AND(PARTNERS!$C97="Elsewhere in the UK",PARTNERS!$E97="Existing partner")</f>
        <v>0</v>
      </c>
      <c r="AJ93" s="2" t="b">
        <f>AND(PARTNERS!$C97="Outside UK",PARTNERS!$E97="Existing partner")</f>
        <v>0</v>
      </c>
      <c r="AK93" s="2" t="b">
        <f>AND(PARTNERS!$D97="Artistic partner",PARTNERS!$E97="New partner")</f>
        <v>0</v>
      </c>
      <c r="AL93" s="2" t="b">
        <f>AND(PARTNERS!$D97="Heritage partner",PARTNERS!$E97="New partner")</f>
        <v>0</v>
      </c>
      <c r="AM93" s="2" t="b">
        <f>AND(PARTNERS!$D97="Funder",PARTNERS!$E97="New partner")</f>
        <v>0</v>
      </c>
      <c r="AN93" s="2" t="b">
        <f>AND(PARTNERS!$D97="Public Service partner",PARTNERS!$E97="New partner")</f>
        <v>0</v>
      </c>
      <c r="AO93" s="2" t="b">
        <f>AND(PARTNERS!$D97="Voluntary Sector / Charity partner",PARTNERS!$E97="New partner")</f>
        <v>0</v>
      </c>
      <c r="AP93" s="2" t="b">
        <f>AND(PARTNERS!$D97="Education partner",PARTNERS!$E97="New partner")</f>
        <v>0</v>
      </c>
      <c r="AQ93" s="2" t="b">
        <f>AND(PARTNERS!$D97="Other",PARTNERS!$E97="New partner")</f>
        <v>0</v>
      </c>
      <c r="AR93" s="2" t="b">
        <f>AND(PARTNERS!$D97="Artistic partner",PARTNERS!$E97="Existing partner")</f>
        <v>0</v>
      </c>
      <c r="AS93" s="2" t="b">
        <f>AND(PARTNERS!$D97="Heritage partner",PARTNERS!$E97="Existing partner")</f>
        <v>0</v>
      </c>
      <c r="AT93" s="2" t="b">
        <f>AND(PARTNERS!$D97="Funder",PARTNERS!$E97="Existing partner")</f>
        <v>0</v>
      </c>
      <c r="AU93" s="2" t="b">
        <f>AND(PARTNERS!$D97="Public Service partner",PARTNERS!$E97="Existing partner")</f>
        <v>0</v>
      </c>
      <c r="AV93" s="2" t="b">
        <f>AND(PARTNERS!$D97="Voluntary Sector / Charity partner",PARTNERS!$E97="Existing partner")</f>
        <v>0</v>
      </c>
      <c r="AW93" s="2" t="b">
        <f>AND(PARTNERS!$D97="Education partner",PARTNERS!$E97="Existing partner")</f>
        <v>0</v>
      </c>
      <c r="AX93" s="2" t="b">
        <f>AND(PARTNERS!$D97="Other",PARTNERS!$E97="Existing partner")</f>
        <v>0</v>
      </c>
    </row>
    <row r="94" spans="20:50" x14ac:dyDescent="0.3">
      <c r="T94" s="2" t="b">
        <f>AND(LEFT('EVENT DELIVERY'!B112,2)="HU",OR(LEN('EVENT DELIVERY'!B112)=6,AND(LEN('EVENT DELIVERY'!B112)=7,MID('EVENT DELIVERY'!B112,4,1)=" ")))</f>
        <v>0</v>
      </c>
      <c r="U94" s="2" t="b">
        <f>AND(LEFT('PROJECT DELIVERY TEAM'!B106,2)="HU",OR(LEN('PROJECT DELIVERY TEAM'!B106)=6,AND(LEN('PROJECT DELIVERY TEAM'!B106)=7,MID('PROJECT DELIVERY TEAM'!B106,4,1)=" ")))</f>
        <v>0</v>
      </c>
      <c r="V94" s="2" t="b">
        <f>AND(LEFT('AUDIENCES &amp; PART... - BY TYPE'!B123,2)="HU",OR(LEN('AUDIENCES &amp; PART... - BY TYPE'!B123)=6,AND(LEN('AUDIENCES &amp; PART... - BY TYPE'!B123)=7,MID('AUDIENCES &amp; PART... - BY TYPE'!B123,4,1)=" ")))</f>
        <v>0</v>
      </c>
      <c r="W94" s="2" t="b">
        <f>AND(LEFT(PARTNERS!B98,2)="HU",OR(LEN(PARTNERS!B98)=6,AND(LEN(PARTNERS!B98)=7,MID(PARTNERS!B98,4,1)=" ")),PARTNERS!E98="New partner")</f>
        <v>0</v>
      </c>
      <c r="X94" s="2" t="b">
        <f>AND(LEFT(PARTNERS!B98,2)="HU",OR(LEN(PARTNERS!B98)=6,AND(LEN(PARTNERS!B98)=7,MID(PARTNERS!B98,4,1)=" ")),PARTNERS!E98="Existing partner")</f>
        <v>0</v>
      </c>
      <c r="Y94" s="2" t="b">
        <f>AND(NOT(AND(LEFT(PARTNERS!B98,2)="HU",OR(LEN(PARTNERS!B98)=6,AND(LEN(PARTNERS!B98)=7,MID(PARTNERS!B98,4,1)=" ")))),PARTNERS!E98="New partner")</f>
        <v>0</v>
      </c>
      <c r="Z94" s="2" t="b">
        <f>AND(NOT(AND(LEFT(PARTNERS!B98,2)="HU",OR(LEN(PARTNERS!B98)=6,AND(LEN(PARTNERS!B98)=7,MID(PARTNERS!B98,4,1)=" ")))),PARTNERS!E98="Existing partner")</f>
        <v>0</v>
      </c>
      <c r="AA94" s="2" t="b">
        <f>AND(PARTNERS!$C98="Hull",PARTNERS!$E98="New partner")</f>
        <v>0</v>
      </c>
      <c r="AB94" s="2" t="b">
        <f>AND(PARTNERS!$C98="East Riding of Yorkshire",PARTNERS!$E98="New partner")</f>
        <v>0</v>
      </c>
      <c r="AC94" s="2" t="b">
        <f>AND(PARTNERS!$C98="Elsewhere in Yorkshire &amp; Humber",PARTNERS!$E98="New partner")</f>
        <v>0</v>
      </c>
      <c r="AD94" s="2" t="b">
        <f>AND(PARTNERS!$C98="Elsewhere in the UK",PARTNERS!$E98="New partner")</f>
        <v>0</v>
      </c>
      <c r="AE94" s="2" t="b">
        <f>AND(PARTNERS!$C98="Outside UK",PARTNERS!$E98="New partner")</f>
        <v>0</v>
      </c>
      <c r="AF94" s="2" t="b">
        <f>AND(PARTNERS!$C98="Hull",PARTNERS!$E98="Existing partner")</f>
        <v>0</v>
      </c>
      <c r="AG94" s="2" t="b">
        <f>AND(PARTNERS!$C98="East Riding of Yorkshire",PARTNERS!$E98="Existing partner")</f>
        <v>0</v>
      </c>
      <c r="AH94" s="2" t="b">
        <f>AND(PARTNERS!$C98="Elsewhere in Yorkshire &amp; Humber",PARTNERS!$E98="Existing partner")</f>
        <v>0</v>
      </c>
      <c r="AI94" s="2" t="b">
        <f>AND(PARTNERS!$C98="Elsewhere in the UK",PARTNERS!$E98="Existing partner")</f>
        <v>0</v>
      </c>
      <c r="AJ94" s="2" t="b">
        <f>AND(PARTNERS!$C98="Outside UK",PARTNERS!$E98="Existing partner")</f>
        <v>0</v>
      </c>
      <c r="AK94" s="2" t="b">
        <f>AND(PARTNERS!$D98="Artistic partner",PARTNERS!$E98="New partner")</f>
        <v>0</v>
      </c>
      <c r="AL94" s="2" t="b">
        <f>AND(PARTNERS!$D98="Heritage partner",PARTNERS!$E98="New partner")</f>
        <v>0</v>
      </c>
      <c r="AM94" s="2" t="b">
        <f>AND(PARTNERS!$D98="Funder",PARTNERS!$E98="New partner")</f>
        <v>0</v>
      </c>
      <c r="AN94" s="2" t="b">
        <f>AND(PARTNERS!$D98="Public Service partner",PARTNERS!$E98="New partner")</f>
        <v>0</v>
      </c>
      <c r="AO94" s="2" t="b">
        <f>AND(PARTNERS!$D98="Voluntary Sector / Charity partner",PARTNERS!$E98="New partner")</f>
        <v>0</v>
      </c>
      <c r="AP94" s="2" t="b">
        <f>AND(PARTNERS!$D98="Education partner",PARTNERS!$E98="New partner")</f>
        <v>0</v>
      </c>
      <c r="AQ94" s="2" t="b">
        <f>AND(PARTNERS!$D98="Other",PARTNERS!$E98="New partner")</f>
        <v>0</v>
      </c>
      <c r="AR94" s="2" t="b">
        <f>AND(PARTNERS!$D98="Artistic partner",PARTNERS!$E98="Existing partner")</f>
        <v>0</v>
      </c>
      <c r="AS94" s="2" t="b">
        <f>AND(PARTNERS!$D98="Heritage partner",PARTNERS!$E98="Existing partner")</f>
        <v>0</v>
      </c>
      <c r="AT94" s="2" t="b">
        <f>AND(PARTNERS!$D98="Funder",PARTNERS!$E98="Existing partner")</f>
        <v>0</v>
      </c>
      <c r="AU94" s="2" t="b">
        <f>AND(PARTNERS!$D98="Public Service partner",PARTNERS!$E98="Existing partner")</f>
        <v>0</v>
      </c>
      <c r="AV94" s="2" t="b">
        <f>AND(PARTNERS!$D98="Voluntary Sector / Charity partner",PARTNERS!$E98="Existing partner")</f>
        <v>0</v>
      </c>
      <c r="AW94" s="2" t="b">
        <f>AND(PARTNERS!$D98="Education partner",PARTNERS!$E98="Existing partner")</f>
        <v>0</v>
      </c>
      <c r="AX94" s="2" t="b">
        <f>AND(PARTNERS!$D98="Other",PARTNERS!$E98="Existing partner")</f>
        <v>0</v>
      </c>
    </row>
    <row r="95" spans="20:50" x14ac:dyDescent="0.3">
      <c r="T95" s="2" t="b">
        <f>AND(LEFT('EVENT DELIVERY'!B113,2)="HU",OR(LEN('EVENT DELIVERY'!B113)=6,AND(LEN('EVENT DELIVERY'!B113)=7,MID('EVENT DELIVERY'!B113,4,1)=" ")))</f>
        <v>0</v>
      </c>
      <c r="U95" s="2" t="b">
        <f>AND(LEFT('PROJECT DELIVERY TEAM'!B107,2)="HU",OR(LEN('PROJECT DELIVERY TEAM'!B107)=6,AND(LEN('PROJECT DELIVERY TEAM'!B107)=7,MID('PROJECT DELIVERY TEAM'!B107,4,1)=" ")))</f>
        <v>0</v>
      </c>
      <c r="V95" s="2" t="b">
        <f>AND(LEFT('AUDIENCES &amp; PART... - BY TYPE'!B124,2)="HU",OR(LEN('AUDIENCES &amp; PART... - BY TYPE'!B124)=6,AND(LEN('AUDIENCES &amp; PART... - BY TYPE'!B124)=7,MID('AUDIENCES &amp; PART... - BY TYPE'!B124,4,1)=" ")))</f>
        <v>0</v>
      </c>
      <c r="W95" s="2" t="b">
        <f>AND(LEFT(PARTNERS!B99,2)="HU",OR(LEN(PARTNERS!B99)=6,AND(LEN(PARTNERS!B99)=7,MID(PARTNERS!B99,4,1)=" ")),PARTNERS!E99="New partner")</f>
        <v>0</v>
      </c>
      <c r="X95" s="2" t="b">
        <f>AND(LEFT(PARTNERS!B99,2)="HU",OR(LEN(PARTNERS!B99)=6,AND(LEN(PARTNERS!B99)=7,MID(PARTNERS!B99,4,1)=" ")),PARTNERS!E99="Existing partner")</f>
        <v>0</v>
      </c>
      <c r="Y95" s="2" t="b">
        <f>AND(NOT(AND(LEFT(PARTNERS!B99,2)="HU",OR(LEN(PARTNERS!B99)=6,AND(LEN(PARTNERS!B99)=7,MID(PARTNERS!B99,4,1)=" ")))),PARTNERS!E99="New partner")</f>
        <v>0</v>
      </c>
      <c r="Z95" s="2" t="b">
        <f>AND(NOT(AND(LEFT(PARTNERS!B99,2)="HU",OR(LEN(PARTNERS!B99)=6,AND(LEN(PARTNERS!B99)=7,MID(PARTNERS!B99,4,1)=" ")))),PARTNERS!E99="Existing partner")</f>
        <v>0</v>
      </c>
      <c r="AA95" s="2" t="b">
        <f>AND(PARTNERS!$C99="Hull",PARTNERS!$E99="New partner")</f>
        <v>0</v>
      </c>
      <c r="AB95" s="2" t="b">
        <f>AND(PARTNERS!$C99="East Riding of Yorkshire",PARTNERS!$E99="New partner")</f>
        <v>0</v>
      </c>
      <c r="AC95" s="2" t="b">
        <f>AND(PARTNERS!$C99="Elsewhere in Yorkshire &amp; Humber",PARTNERS!$E99="New partner")</f>
        <v>0</v>
      </c>
      <c r="AD95" s="2" t="b">
        <f>AND(PARTNERS!$C99="Elsewhere in the UK",PARTNERS!$E99="New partner")</f>
        <v>0</v>
      </c>
      <c r="AE95" s="2" t="b">
        <f>AND(PARTNERS!$C99="Outside UK",PARTNERS!$E99="New partner")</f>
        <v>0</v>
      </c>
      <c r="AF95" s="2" t="b">
        <f>AND(PARTNERS!$C99="Hull",PARTNERS!$E99="Existing partner")</f>
        <v>0</v>
      </c>
      <c r="AG95" s="2" t="b">
        <f>AND(PARTNERS!$C99="East Riding of Yorkshire",PARTNERS!$E99="Existing partner")</f>
        <v>0</v>
      </c>
      <c r="AH95" s="2" t="b">
        <f>AND(PARTNERS!$C99="Elsewhere in Yorkshire &amp; Humber",PARTNERS!$E99="Existing partner")</f>
        <v>0</v>
      </c>
      <c r="AI95" s="2" t="b">
        <f>AND(PARTNERS!$C99="Elsewhere in the UK",PARTNERS!$E99="Existing partner")</f>
        <v>0</v>
      </c>
      <c r="AJ95" s="2" t="b">
        <f>AND(PARTNERS!$C99="Outside UK",PARTNERS!$E99="Existing partner")</f>
        <v>0</v>
      </c>
      <c r="AK95" s="2" t="b">
        <f>AND(PARTNERS!$D99="Artistic partner",PARTNERS!$E99="New partner")</f>
        <v>0</v>
      </c>
      <c r="AL95" s="2" t="b">
        <f>AND(PARTNERS!$D99="Heritage partner",PARTNERS!$E99="New partner")</f>
        <v>0</v>
      </c>
      <c r="AM95" s="2" t="b">
        <f>AND(PARTNERS!$D99="Funder",PARTNERS!$E99="New partner")</f>
        <v>0</v>
      </c>
      <c r="AN95" s="2" t="b">
        <f>AND(PARTNERS!$D99="Public Service partner",PARTNERS!$E99="New partner")</f>
        <v>0</v>
      </c>
      <c r="AO95" s="2" t="b">
        <f>AND(PARTNERS!$D99="Voluntary Sector / Charity partner",PARTNERS!$E99="New partner")</f>
        <v>0</v>
      </c>
      <c r="AP95" s="2" t="b">
        <f>AND(PARTNERS!$D99="Education partner",PARTNERS!$E99="New partner")</f>
        <v>0</v>
      </c>
      <c r="AQ95" s="2" t="b">
        <f>AND(PARTNERS!$D99="Other",PARTNERS!$E99="New partner")</f>
        <v>0</v>
      </c>
      <c r="AR95" s="2" t="b">
        <f>AND(PARTNERS!$D99="Artistic partner",PARTNERS!$E99="Existing partner")</f>
        <v>0</v>
      </c>
      <c r="AS95" s="2" t="b">
        <f>AND(PARTNERS!$D99="Heritage partner",PARTNERS!$E99="Existing partner")</f>
        <v>0</v>
      </c>
      <c r="AT95" s="2" t="b">
        <f>AND(PARTNERS!$D99="Funder",PARTNERS!$E99="Existing partner")</f>
        <v>0</v>
      </c>
      <c r="AU95" s="2" t="b">
        <f>AND(PARTNERS!$D99="Public Service partner",PARTNERS!$E99="Existing partner")</f>
        <v>0</v>
      </c>
      <c r="AV95" s="2" t="b">
        <f>AND(PARTNERS!$D99="Voluntary Sector / Charity partner",PARTNERS!$E99="Existing partner")</f>
        <v>0</v>
      </c>
      <c r="AW95" s="2" t="b">
        <f>AND(PARTNERS!$D99="Education partner",PARTNERS!$E99="Existing partner")</f>
        <v>0</v>
      </c>
      <c r="AX95" s="2" t="b">
        <f>AND(PARTNERS!$D99="Other",PARTNERS!$E99="Existing partner")</f>
        <v>0</v>
      </c>
    </row>
    <row r="96" spans="20:50" x14ac:dyDescent="0.3">
      <c r="T96" s="2" t="b">
        <f>AND(LEFT('EVENT DELIVERY'!B114,2)="HU",OR(LEN('EVENT DELIVERY'!B114)=6,AND(LEN('EVENT DELIVERY'!B114)=7,MID('EVENT DELIVERY'!B114,4,1)=" ")))</f>
        <v>0</v>
      </c>
      <c r="U96" s="2" t="b">
        <f>AND(LEFT('PROJECT DELIVERY TEAM'!B108,2)="HU",OR(LEN('PROJECT DELIVERY TEAM'!B108)=6,AND(LEN('PROJECT DELIVERY TEAM'!B108)=7,MID('PROJECT DELIVERY TEAM'!B108,4,1)=" ")))</f>
        <v>0</v>
      </c>
      <c r="V96" s="2" t="b">
        <f>AND(LEFT('AUDIENCES &amp; PART... - BY TYPE'!B125,2)="HU",OR(LEN('AUDIENCES &amp; PART... - BY TYPE'!B125)=6,AND(LEN('AUDIENCES &amp; PART... - BY TYPE'!B125)=7,MID('AUDIENCES &amp; PART... - BY TYPE'!B125,4,1)=" ")))</f>
        <v>0</v>
      </c>
      <c r="W96" s="2" t="b">
        <f>AND(LEFT(PARTNERS!B100,2)="HU",OR(LEN(PARTNERS!B100)=6,AND(LEN(PARTNERS!B100)=7,MID(PARTNERS!B100,4,1)=" ")),PARTNERS!E100="New partner")</f>
        <v>0</v>
      </c>
      <c r="X96" s="2" t="b">
        <f>AND(LEFT(PARTNERS!B100,2)="HU",OR(LEN(PARTNERS!B100)=6,AND(LEN(PARTNERS!B100)=7,MID(PARTNERS!B100,4,1)=" ")),PARTNERS!E100="Existing partner")</f>
        <v>0</v>
      </c>
      <c r="Y96" s="2" t="b">
        <f>AND(NOT(AND(LEFT(PARTNERS!B100,2)="HU",OR(LEN(PARTNERS!B100)=6,AND(LEN(PARTNERS!B100)=7,MID(PARTNERS!B100,4,1)=" ")))),PARTNERS!E100="New partner")</f>
        <v>0</v>
      </c>
      <c r="Z96" s="2" t="b">
        <f>AND(NOT(AND(LEFT(PARTNERS!B100,2)="HU",OR(LEN(PARTNERS!B100)=6,AND(LEN(PARTNERS!B100)=7,MID(PARTNERS!B100,4,1)=" ")))),PARTNERS!E100="Existing partner")</f>
        <v>0</v>
      </c>
      <c r="AA96" s="2" t="b">
        <f>AND(PARTNERS!$C100="Hull",PARTNERS!$E100="New partner")</f>
        <v>0</v>
      </c>
      <c r="AB96" s="2" t="b">
        <f>AND(PARTNERS!$C100="East Riding of Yorkshire",PARTNERS!$E100="New partner")</f>
        <v>0</v>
      </c>
      <c r="AC96" s="2" t="b">
        <f>AND(PARTNERS!$C100="Elsewhere in Yorkshire &amp; Humber",PARTNERS!$E100="New partner")</f>
        <v>0</v>
      </c>
      <c r="AD96" s="2" t="b">
        <f>AND(PARTNERS!$C100="Elsewhere in the UK",PARTNERS!$E100="New partner")</f>
        <v>0</v>
      </c>
      <c r="AE96" s="2" t="b">
        <f>AND(PARTNERS!$C100="Outside UK",PARTNERS!$E100="New partner")</f>
        <v>0</v>
      </c>
      <c r="AF96" s="2" t="b">
        <f>AND(PARTNERS!$C100="Hull",PARTNERS!$E100="Existing partner")</f>
        <v>0</v>
      </c>
      <c r="AG96" s="2" t="b">
        <f>AND(PARTNERS!$C100="East Riding of Yorkshire",PARTNERS!$E100="Existing partner")</f>
        <v>0</v>
      </c>
      <c r="AH96" s="2" t="b">
        <f>AND(PARTNERS!$C100="Elsewhere in Yorkshire &amp; Humber",PARTNERS!$E100="Existing partner")</f>
        <v>0</v>
      </c>
      <c r="AI96" s="2" t="b">
        <f>AND(PARTNERS!$C100="Elsewhere in the UK",PARTNERS!$E100="Existing partner")</f>
        <v>0</v>
      </c>
      <c r="AJ96" s="2" t="b">
        <f>AND(PARTNERS!$C100="Outside UK",PARTNERS!$E100="Existing partner")</f>
        <v>0</v>
      </c>
      <c r="AK96" s="2" t="b">
        <f>AND(PARTNERS!$D100="Artistic partner",PARTNERS!$E100="New partner")</f>
        <v>0</v>
      </c>
      <c r="AL96" s="2" t="b">
        <f>AND(PARTNERS!$D100="Heritage partner",PARTNERS!$E100="New partner")</f>
        <v>0</v>
      </c>
      <c r="AM96" s="2" t="b">
        <f>AND(PARTNERS!$D100="Funder",PARTNERS!$E100="New partner")</f>
        <v>0</v>
      </c>
      <c r="AN96" s="2" t="b">
        <f>AND(PARTNERS!$D100="Public Service partner",PARTNERS!$E100="New partner")</f>
        <v>0</v>
      </c>
      <c r="AO96" s="2" t="b">
        <f>AND(PARTNERS!$D100="Voluntary Sector / Charity partner",PARTNERS!$E100="New partner")</f>
        <v>0</v>
      </c>
      <c r="AP96" s="2" t="b">
        <f>AND(PARTNERS!$D100="Education partner",PARTNERS!$E100="New partner")</f>
        <v>0</v>
      </c>
      <c r="AQ96" s="2" t="b">
        <f>AND(PARTNERS!$D100="Other",PARTNERS!$E100="New partner")</f>
        <v>0</v>
      </c>
      <c r="AR96" s="2" t="b">
        <f>AND(PARTNERS!$D100="Artistic partner",PARTNERS!$E100="Existing partner")</f>
        <v>0</v>
      </c>
      <c r="AS96" s="2" t="b">
        <f>AND(PARTNERS!$D100="Heritage partner",PARTNERS!$E100="Existing partner")</f>
        <v>0</v>
      </c>
      <c r="AT96" s="2" t="b">
        <f>AND(PARTNERS!$D100="Funder",PARTNERS!$E100="Existing partner")</f>
        <v>0</v>
      </c>
      <c r="AU96" s="2" t="b">
        <f>AND(PARTNERS!$D100="Public Service partner",PARTNERS!$E100="Existing partner")</f>
        <v>0</v>
      </c>
      <c r="AV96" s="2" t="b">
        <f>AND(PARTNERS!$D100="Voluntary Sector / Charity partner",PARTNERS!$E100="Existing partner")</f>
        <v>0</v>
      </c>
      <c r="AW96" s="2" t="b">
        <f>AND(PARTNERS!$D100="Education partner",PARTNERS!$E100="Existing partner")</f>
        <v>0</v>
      </c>
      <c r="AX96" s="2" t="b">
        <f>AND(PARTNERS!$D100="Other",PARTNERS!$E100="Existing partner")</f>
        <v>0</v>
      </c>
    </row>
    <row r="97" spans="20:50" x14ac:dyDescent="0.3">
      <c r="T97" s="2" t="b">
        <f>AND(LEFT('EVENT DELIVERY'!B115,2)="HU",OR(LEN('EVENT DELIVERY'!B115)=6,AND(LEN('EVENT DELIVERY'!B115)=7,MID('EVENT DELIVERY'!B115,4,1)=" ")))</f>
        <v>0</v>
      </c>
      <c r="U97" s="2" t="b">
        <f>AND(LEFT('PROJECT DELIVERY TEAM'!B109,2)="HU",OR(LEN('PROJECT DELIVERY TEAM'!B109)=6,AND(LEN('PROJECT DELIVERY TEAM'!B109)=7,MID('PROJECT DELIVERY TEAM'!B109,4,1)=" ")))</f>
        <v>0</v>
      </c>
      <c r="V97" s="2" t="b">
        <f>AND(LEFT('AUDIENCES &amp; PART... - BY TYPE'!B126,2)="HU",OR(LEN('AUDIENCES &amp; PART... - BY TYPE'!B126)=6,AND(LEN('AUDIENCES &amp; PART... - BY TYPE'!B126)=7,MID('AUDIENCES &amp; PART... - BY TYPE'!B126,4,1)=" ")))</f>
        <v>0</v>
      </c>
      <c r="W97" s="2" t="b">
        <f>AND(LEFT(PARTNERS!B101,2)="HU",OR(LEN(PARTNERS!B101)=6,AND(LEN(PARTNERS!B101)=7,MID(PARTNERS!B101,4,1)=" ")),PARTNERS!E101="New partner")</f>
        <v>0</v>
      </c>
      <c r="X97" s="2" t="b">
        <f>AND(LEFT(PARTNERS!B101,2)="HU",OR(LEN(PARTNERS!B101)=6,AND(LEN(PARTNERS!B101)=7,MID(PARTNERS!B101,4,1)=" ")),PARTNERS!E101="Existing partner")</f>
        <v>0</v>
      </c>
      <c r="Y97" s="2" t="b">
        <f>AND(NOT(AND(LEFT(PARTNERS!B101,2)="HU",OR(LEN(PARTNERS!B101)=6,AND(LEN(PARTNERS!B101)=7,MID(PARTNERS!B101,4,1)=" ")))),PARTNERS!E101="New partner")</f>
        <v>0</v>
      </c>
      <c r="Z97" s="2" t="b">
        <f>AND(NOT(AND(LEFT(PARTNERS!B101,2)="HU",OR(LEN(PARTNERS!B101)=6,AND(LEN(PARTNERS!B101)=7,MID(PARTNERS!B101,4,1)=" ")))),PARTNERS!E101="Existing partner")</f>
        <v>0</v>
      </c>
      <c r="AA97" s="2" t="b">
        <f>AND(PARTNERS!$C101="Hull",PARTNERS!$E101="New partner")</f>
        <v>0</v>
      </c>
      <c r="AB97" s="2" t="b">
        <f>AND(PARTNERS!$C101="East Riding of Yorkshire",PARTNERS!$E101="New partner")</f>
        <v>0</v>
      </c>
      <c r="AC97" s="2" t="b">
        <f>AND(PARTNERS!$C101="Elsewhere in Yorkshire &amp; Humber",PARTNERS!$E101="New partner")</f>
        <v>0</v>
      </c>
      <c r="AD97" s="2" t="b">
        <f>AND(PARTNERS!$C101="Elsewhere in the UK",PARTNERS!$E101="New partner")</f>
        <v>0</v>
      </c>
      <c r="AE97" s="2" t="b">
        <f>AND(PARTNERS!$C101="Outside UK",PARTNERS!$E101="New partner")</f>
        <v>0</v>
      </c>
      <c r="AF97" s="2" t="b">
        <f>AND(PARTNERS!$C101="Hull",PARTNERS!$E101="Existing partner")</f>
        <v>0</v>
      </c>
      <c r="AG97" s="2" t="b">
        <f>AND(PARTNERS!$C101="East Riding of Yorkshire",PARTNERS!$E101="Existing partner")</f>
        <v>0</v>
      </c>
      <c r="AH97" s="2" t="b">
        <f>AND(PARTNERS!$C101="Elsewhere in Yorkshire &amp; Humber",PARTNERS!$E101="Existing partner")</f>
        <v>0</v>
      </c>
      <c r="AI97" s="2" t="b">
        <f>AND(PARTNERS!$C101="Elsewhere in the UK",PARTNERS!$E101="Existing partner")</f>
        <v>0</v>
      </c>
      <c r="AJ97" s="2" t="b">
        <f>AND(PARTNERS!$C101="Outside UK",PARTNERS!$E101="Existing partner")</f>
        <v>0</v>
      </c>
      <c r="AK97" s="2" t="b">
        <f>AND(PARTNERS!$D101="Artistic partner",PARTNERS!$E101="New partner")</f>
        <v>0</v>
      </c>
      <c r="AL97" s="2" t="b">
        <f>AND(PARTNERS!$D101="Heritage partner",PARTNERS!$E101="New partner")</f>
        <v>0</v>
      </c>
      <c r="AM97" s="2" t="b">
        <f>AND(PARTNERS!$D101="Funder",PARTNERS!$E101="New partner")</f>
        <v>0</v>
      </c>
      <c r="AN97" s="2" t="b">
        <f>AND(PARTNERS!$D101="Public Service partner",PARTNERS!$E101="New partner")</f>
        <v>0</v>
      </c>
      <c r="AO97" s="2" t="b">
        <f>AND(PARTNERS!$D101="Voluntary Sector / Charity partner",PARTNERS!$E101="New partner")</f>
        <v>0</v>
      </c>
      <c r="AP97" s="2" t="b">
        <f>AND(PARTNERS!$D101="Education partner",PARTNERS!$E101="New partner")</f>
        <v>0</v>
      </c>
      <c r="AQ97" s="2" t="b">
        <f>AND(PARTNERS!$D101="Other",PARTNERS!$E101="New partner")</f>
        <v>0</v>
      </c>
      <c r="AR97" s="2" t="b">
        <f>AND(PARTNERS!$D101="Artistic partner",PARTNERS!$E101="Existing partner")</f>
        <v>0</v>
      </c>
      <c r="AS97" s="2" t="b">
        <f>AND(PARTNERS!$D101="Heritage partner",PARTNERS!$E101="Existing partner")</f>
        <v>0</v>
      </c>
      <c r="AT97" s="2" t="b">
        <f>AND(PARTNERS!$D101="Funder",PARTNERS!$E101="Existing partner")</f>
        <v>0</v>
      </c>
      <c r="AU97" s="2" t="b">
        <f>AND(PARTNERS!$D101="Public Service partner",PARTNERS!$E101="Existing partner")</f>
        <v>0</v>
      </c>
      <c r="AV97" s="2" t="b">
        <f>AND(PARTNERS!$D101="Voluntary Sector / Charity partner",PARTNERS!$E101="Existing partner")</f>
        <v>0</v>
      </c>
      <c r="AW97" s="2" t="b">
        <f>AND(PARTNERS!$D101="Education partner",PARTNERS!$E101="Existing partner")</f>
        <v>0</v>
      </c>
      <c r="AX97" s="2" t="b">
        <f>AND(PARTNERS!$D101="Other",PARTNERS!$E101="Existing partner")</f>
        <v>0</v>
      </c>
    </row>
    <row r="98" spans="20:50" x14ac:dyDescent="0.3">
      <c r="T98" s="2" t="b">
        <f>AND(LEFT('EVENT DELIVERY'!B116,2)="HU",OR(LEN('EVENT DELIVERY'!B116)=6,AND(LEN('EVENT DELIVERY'!B116)=7,MID('EVENT DELIVERY'!B116,4,1)=" ")))</f>
        <v>0</v>
      </c>
      <c r="U98" s="2" t="b">
        <f>AND(LEFT('PROJECT DELIVERY TEAM'!B110,2)="HU",OR(LEN('PROJECT DELIVERY TEAM'!B110)=6,AND(LEN('PROJECT DELIVERY TEAM'!B110)=7,MID('PROJECT DELIVERY TEAM'!B110,4,1)=" ")))</f>
        <v>0</v>
      </c>
      <c r="V98" s="2" t="b">
        <f>AND(LEFT('AUDIENCES &amp; PART... - BY TYPE'!B127,2)="HU",OR(LEN('AUDIENCES &amp; PART... - BY TYPE'!B127)=6,AND(LEN('AUDIENCES &amp; PART... - BY TYPE'!B127)=7,MID('AUDIENCES &amp; PART... - BY TYPE'!B127,4,1)=" ")))</f>
        <v>0</v>
      </c>
      <c r="W98" s="2" t="b">
        <f>AND(LEFT(PARTNERS!B102,2)="HU",OR(LEN(PARTNERS!B102)=6,AND(LEN(PARTNERS!B102)=7,MID(PARTNERS!B102,4,1)=" ")),PARTNERS!E102="New partner")</f>
        <v>0</v>
      </c>
      <c r="X98" s="2" t="b">
        <f>AND(LEFT(PARTNERS!B102,2)="HU",OR(LEN(PARTNERS!B102)=6,AND(LEN(PARTNERS!B102)=7,MID(PARTNERS!B102,4,1)=" ")),PARTNERS!E102="Existing partner")</f>
        <v>0</v>
      </c>
      <c r="Y98" s="2" t="b">
        <f>AND(NOT(AND(LEFT(PARTNERS!B102,2)="HU",OR(LEN(PARTNERS!B102)=6,AND(LEN(PARTNERS!B102)=7,MID(PARTNERS!B102,4,1)=" ")))),PARTNERS!E102="New partner")</f>
        <v>0</v>
      </c>
      <c r="Z98" s="2" t="b">
        <f>AND(NOT(AND(LEFT(PARTNERS!B102,2)="HU",OR(LEN(PARTNERS!B102)=6,AND(LEN(PARTNERS!B102)=7,MID(PARTNERS!B102,4,1)=" ")))),PARTNERS!E102="Existing partner")</f>
        <v>0</v>
      </c>
      <c r="AA98" s="2" t="b">
        <f>AND(PARTNERS!$C102="Hull",PARTNERS!$E102="New partner")</f>
        <v>0</v>
      </c>
      <c r="AB98" s="2" t="b">
        <f>AND(PARTNERS!$C102="East Riding of Yorkshire",PARTNERS!$E102="New partner")</f>
        <v>0</v>
      </c>
      <c r="AC98" s="2" t="b">
        <f>AND(PARTNERS!$C102="Elsewhere in Yorkshire &amp; Humber",PARTNERS!$E102="New partner")</f>
        <v>0</v>
      </c>
      <c r="AD98" s="2" t="b">
        <f>AND(PARTNERS!$C102="Elsewhere in the UK",PARTNERS!$E102="New partner")</f>
        <v>0</v>
      </c>
      <c r="AE98" s="2" t="b">
        <f>AND(PARTNERS!$C102="Outside UK",PARTNERS!$E102="New partner")</f>
        <v>0</v>
      </c>
      <c r="AF98" s="2" t="b">
        <f>AND(PARTNERS!$C102="Hull",PARTNERS!$E102="Existing partner")</f>
        <v>0</v>
      </c>
      <c r="AG98" s="2" t="b">
        <f>AND(PARTNERS!$C102="East Riding of Yorkshire",PARTNERS!$E102="Existing partner")</f>
        <v>0</v>
      </c>
      <c r="AH98" s="2" t="b">
        <f>AND(PARTNERS!$C102="Elsewhere in Yorkshire &amp; Humber",PARTNERS!$E102="Existing partner")</f>
        <v>0</v>
      </c>
      <c r="AI98" s="2" t="b">
        <f>AND(PARTNERS!$C102="Elsewhere in the UK",PARTNERS!$E102="Existing partner")</f>
        <v>0</v>
      </c>
      <c r="AJ98" s="2" t="b">
        <f>AND(PARTNERS!$C102="Outside UK",PARTNERS!$E102="Existing partner")</f>
        <v>0</v>
      </c>
      <c r="AK98" s="2" t="b">
        <f>AND(PARTNERS!$D102="Artistic partner",PARTNERS!$E102="New partner")</f>
        <v>0</v>
      </c>
      <c r="AL98" s="2" t="b">
        <f>AND(PARTNERS!$D102="Heritage partner",PARTNERS!$E102="New partner")</f>
        <v>0</v>
      </c>
      <c r="AM98" s="2" t="b">
        <f>AND(PARTNERS!$D102="Funder",PARTNERS!$E102="New partner")</f>
        <v>0</v>
      </c>
      <c r="AN98" s="2" t="b">
        <f>AND(PARTNERS!$D102="Public Service partner",PARTNERS!$E102="New partner")</f>
        <v>0</v>
      </c>
      <c r="AO98" s="2" t="b">
        <f>AND(PARTNERS!$D102="Voluntary Sector / Charity partner",PARTNERS!$E102="New partner")</f>
        <v>0</v>
      </c>
      <c r="AP98" s="2" t="b">
        <f>AND(PARTNERS!$D102="Education partner",PARTNERS!$E102="New partner")</f>
        <v>0</v>
      </c>
      <c r="AQ98" s="2" t="b">
        <f>AND(PARTNERS!$D102="Other",PARTNERS!$E102="New partner")</f>
        <v>0</v>
      </c>
      <c r="AR98" s="2" t="b">
        <f>AND(PARTNERS!$D102="Artistic partner",PARTNERS!$E102="Existing partner")</f>
        <v>0</v>
      </c>
      <c r="AS98" s="2" t="b">
        <f>AND(PARTNERS!$D102="Heritage partner",PARTNERS!$E102="Existing partner")</f>
        <v>0</v>
      </c>
      <c r="AT98" s="2" t="b">
        <f>AND(PARTNERS!$D102="Funder",PARTNERS!$E102="Existing partner")</f>
        <v>0</v>
      </c>
      <c r="AU98" s="2" t="b">
        <f>AND(PARTNERS!$D102="Public Service partner",PARTNERS!$E102="Existing partner")</f>
        <v>0</v>
      </c>
      <c r="AV98" s="2" t="b">
        <f>AND(PARTNERS!$D102="Voluntary Sector / Charity partner",PARTNERS!$E102="Existing partner")</f>
        <v>0</v>
      </c>
      <c r="AW98" s="2" t="b">
        <f>AND(PARTNERS!$D102="Education partner",PARTNERS!$E102="Existing partner")</f>
        <v>0</v>
      </c>
      <c r="AX98" s="2" t="b">
        <f>AND(PARTNERS!$D102="Other",PARTNERS!$E102="Existing partner")</f>
        <v>0</v>
      </c>
    </row>
    <row r="99" spans="20:50" x14ac:dyDescent="0.3">
      <c r="T99" s="2" t="b">
        <f>AND(LEFT('EVENT DELIVERY'!B117,2)="HU",OR(LEN('EVENT DELIVERY'!B117)=6,AND(LEN('EVENT DELIVERY'!B117)=7,MID('EVENT DELIVERY'!B117,4,1)=" ")))</f>
        <v>0</v>
      </c>
      <c r="U99" s="2" t="b">
        <f>AND(LEFT('PROJECT DELIVERY TEAM'!B111,2)="HU",OR(LEN('PROJECT DELIVERY TEAM'!B111)=6,AND(LEN('PROJECT DELIVERY TEAM'!B111)=7,MID('PROJECT DELIVERY TEAM'!B111,4,1)=" ")))</f>
        <v>0</v>
      </c>
      <c r="V99" s="2" t="b">
        <f>AND(LEFT('AUDIENCES &amp; PART... - BY TYPE'!B128,2)="HU",OR(LEN('AUDIENCES &amp; PART... - BY TYPE'!B128)=6,AND(LEN('AUDIENCES &amp; PART... - BY TYPE'!B128)=7,MID('AUDIENCES &amp; PART... - BY TYPE'!B128,4,1)=" ")))</f>
        <v>0</v>
      </c>
      <c r="W99" s="2" t="b">
        <f>AND(LEFT(PARTNERS!B103,2)="HU",OR(LEN(PARTNERS!B103)=6,AND(LEN(PARTNERS!B103)=7,MID(PARTNERS!B103,4,1)=" ")),PARTNERS!E103="New partner")</f>
        <v>0</v>
      </c>
      <c r="X99" s="2" t="b">
        <f>AND(LEFT(PARTNERS!B103,2)="HU",OR(LEN(PARTNERS!B103)=6,AND(LEN(PARTNERS!B103)=7,MID(PARTNERS!B103,4,1)=" ")),PARTNERS!E103="Existing partner")</f>
        <v>0</v>
      </c>
      <c r="Y99" s="2" t="b">
        <f>AND(NOT(AND(LEFT(PARTNERS!B103,2)="HU",OR(LEN(PARTNERS!B103)=6,AND(LEN(PARTNERS!B103)=7,MID(PARTNERS!B103,4,1)=" ")))),PARTNERS!E103="New partner")</f>
        <v>0</v>
      </c>
      <c r="Z99" s="2" t="b">
        <f>AND(NOT(AND(LEFT(PARTNERS!B103,2)="HU",OR(LEN(PARTNERS!B103)=6,AND(LEN(PARTNERS!B103)=7,MID(PARTNERS!B103,4,1)=" ")))),PARTNERS!E103="Existing partner")</f>
        <v>0</v>
      </c>
      <c r="AA99" s="2" t="b">
        <f>AND(PARTNERS!$C103="Hull",PARTNERS!$E103="New partner")</f>
        <v>0</v>
      </c>
      <c r="AB99" s="2" t="b">
        <f>AND(PARTNERS!$C103="East Riding of Yorkshire",PARTNERS!$E103="New partner")</f>
        <v>0</v>
      </c>
      <c r="AC99" s="2" t="b">
        <f>AND(PARTNERS!$C103="Elsewhere in Yorkshire &amp; Humber",PARTNERS!$E103="New partner")</f>
        <v>0</v>
      </c>
      <c r="AD99" s="2" t="b">
        <f>AND(PARTNERS!$C103="Elsewhere in the UK",PARTNERS!$E103="New partner")</f>
        <v>0</v>
      </c>
      <c r="AE99" s="2" t="b">
        <f>AND(PARTNERS!$C103="Outside UK",PARTNERS!$E103="New partner")</f>
        <v>0</v>
      </c>
      <c r="AF99" s="2" t="b">
        <f>AND(PARTNERS!$C103="Hull",PARTNERS!$E103="Existing partner")</f>
        <v>0</v>
      </c>
      <c r="AG99" s="2" t="b">
        <f>AND(PARTNERS!$C103="East Riding of Yorkshire",PARTNERS!$E103="Existing partner")</f>
        <v>0</v>
      </c>
      <c r="AH99" s="2" t="b">
        <f>AND(PARTNERS!$C103="Elsewhere in Yorkshire &amp; Humber",PARTNERS!$E103="Existing partner")</f>
        <v>0</v>
      </c>
      <c r="AI99" s="2" t="b">
        <f>AND(PARTNERS!$C103="Elsewhere in the UK",PARTNERS!$E103="Existing partner")</f>
        <v>0</v>
      </c>
      <c r="AJ99" s="2" t="b">
        <f>AND(PARTNERS!$C103="Outside UK",PARTNERS!$E103="Existing partner")</f>
        <v>0</v>
      </c>
      <c r="AK99" s="2" t="b">
        <f>AND(PARTNERS!$D103="Artistic partner",PARTNERS!$E103="New partner")</f>
        <v>0</v>
      </c>
      <c r="AL99" s="2" t="b">
        <f>AND(PARTNERS!$D103="Heritage partner",PARTNERS!$E103="New partner")</f>
        <v>0</v>
      </c>
      <c r="AM99" s="2" t="b">
        <f>AND(PARTNERS!$D103="Funder",PARTNERS!$E103="New partner")</f>
        <v>0</v>
      </c>
      <c r="AN99" s="2" t="b">
        <f>AND(PARTNERS!$D103="Public Service partner",PARTNERS!$E103="New partner")</f>
        <v>0</v>
      </c>
      <c r="AO99" s="2" t="b">
        <f>AND(PARTNERS!$D103="Voluntary Sector / Charity partner",PARTNERS!$E103="New partner")</f>
        <v>0</v>
      </c>
      <c r="AP99" s="2" t="b">
        <f>AND(PARTNERS!$D103="Education partner",PARTNERS!$E103="New partner")</f>
        <v>0</v>
      </c>
      <c r="AQ99" s="2" t="b">
        <f>AND(PARTNERS!$D103="Other",PARTNERS!$E103="New partner")</f>
        <v>0</v>
      </c>
      <c r="AR99" s="2" t="b">
        <f>AND(PARTNERS!$D103="Artistic partner",PARTNERS!$E103="Existing partner")</f>
        <v>0</v>
      </c>
      <c r="AS99" s="2" t="b">
        <f>AND(PARTNERS!$D103="Heritage partner",PARTNERS!$E103="Existing partner")</f>
        <v>0</v>
      </c>
      <c r="AT99" s="2" t="b">
        <f>AND(PARTNERS!$D103="Funder",PARTNERS!$E103="Existing partner")</f>
        <v>0</v>
      </c>
      <c r="AU99" s="2" t="b">
        <f>AND(PARTNERS!$D103="Public Service partner",PARTNERS!$E103="Existing partner")</f>
        <v>0</v>
      </c>
      <c r="AV99" s="2" t="b">
        <f>AND(PARTNERS!$D103="Voluntary Sector / Charity partner",PARTNERS!$E103="Existing partner")</f>
        <v>0</v>
      </c>
      <c r="AW99" s="2" t="b">
        <f>AND(PARTNERS!$D103="Education partner",PARTNERS!$E103="Existing partner")</f>
        <v>0</v>
      </c>
      <c r="AX99" s="2" t="b">
        <f>AND(PARTNERS!$D103="Other",PARTNERS!$E103="Existing partner")</f>
        <v>0</v>
      </c>
    </row>
    <row r="100" spans="20:50" x14ac:dyDescent="0.3">
      <c r="T100" s="2" t="b">
        <f>AND(LEFT('EVENT DELIVERY'!B118,2)="HU",OR(LEN('EVENT DELIVERY'!B118)=6,AND(LEN('EVENT DELIVERY'!B118)=7,MID('EVENT DELIVERY'!B118,4,1)=" ")))</f>
        <v>0</v>
      </c>
      <c r="U100" s="2" t="b">
        <f>AND(LEFT('PROJECT DELIVERY TEAM'!B112,2)="HU",OR(LEN('PROJECT DELIVERY TEAM'!B112)=6,AND(LEN('PROJECT DELIVERY TEAM'!B112)=7,MID('PROJECT DELIVERY TEAM'!B112,4,1)=" ")))</f>
        <v>0</v>
      </c>
      <c r="V100" s="2" t="b">
        <f>AND(LEFT('AUDIENCES &amp; PART... - BY TYPE'!B129,2)="HU",OR(LEN('AUDIENCES &amp; PART... - BY TYPE'!B129)=6,AND(LEN('AUDIENCES &amp; PART... - BY TYPE'!B129)=7,MID('AUDIENCES &amp; PART... - BY TYPE'!B129,4,1)=" ")))</f>
        <v>0</v>
      </c>
      <c r="W100" s="2" t="b">
        <f>AND(LEFT(PARTNERS!B104,2)="HU",OR(LEN(PARTNERS!B104)=6,AND(LEN(PARTNERS!B104)=7,MID(PARTNERS!B104,4,1)=" ")),PARTNERS!E104="New partner")</f>
        <v>0</v>
      </c>
      <c r="X100" s="2" t="b">
        <f>AND(LEFT(PARTNERS!B104,2)="HU",OR(LEN(PARTNERS!B104)=6,AND(LEN(PARTNERS!B104)=7,MID(PARTNERS!B104,4,1)=" ")),PARTNERS!E104="Existing partner")</f>
        <v>0</v>
      </c>
      <c r="Y100" s="2" t="b">
        <f>AND(NOT(AND(LEFT(PARTNERS!B104,2)="HU",OR(LEN(PARTNERS!B104)=6,AND(LEN(PARTNERS!B104)=7,MID(PARTNERS!B104,4,1)=" ")))),PARTNERS!E104="New partner")</f>
        <v>0</v>
      </c>
      <c r="Z100" s="2" t="b">
        <f>AND(NOT(AND(LEFT(PARTNERS!B104,2)="HU",OR(LEN(PARTNERS!B104)=6,AND(LEN(PARTNERS!B104)=7,MID(PARTNERS!B104,4,1)=" ")))),PARTNERS!E104="Existing partner")</f>
        <v>0</v>
      </c>
      <c r="AA100" s="2" t="b">
        <f>AND(PARTNERS!$C104="Hull",PARTNERS!$E104="New partner")</f>
        <v>0</v>
      </c>
      <c r="AB100" s="2" t="b">
        <f>AND(PARTNERS!$C104="East Riding of Yorkshire",PARTNERS!$E104="New partner")</f>
        <v>0</v>
      </c>
      <c r="AC100" s="2" t="b">
        <f>AND(PARTNERS!$C104="Elsewhere in Yorkshire &amp; Humber",PARTNERS!$E104="New partner")</f>
        <v>0</v>
      </c>
      <c r="AD100" s="2" t="b">
        <f>AND(PARTNERS!$C104="Elsewhere in the UK",PARTNERS!$E104="New partner")</f>
        <v>0</v>
      </c>
      <c r="AE100" s="2" t="b">
        <f>AND(PARTNERS!$C104="Outside UK",PARTNERS!$E104="New partner")</f>
        <v>0</v>
      </c>
      <c r="AF100" s="2" t="b">
        <f>AND(PARTNERS!$C104="Hull",PARTNERS!$E104="Existing partner")</f>
        <v>0</v>
      </c>
      <c r="AG100" s="2" t="b">
        <f>AND(PARTNERS!$C104="East Riding of Yorkshire",PARTNERS!$E104="Existing partner")</f>
        <v>0</v>
      </c>
      <c r="AH100" s="2" t="b">
        <f>AND(PARTNERS!$C104="Elsewhere in Yorkshire &amp; Humber",PARTNERS!$E104="Existing partner")</f>
        <v>0</v>
      </c>
      <c r="AI100" s="2" t="b">
        <f>AND(PARTNERS!$C104="Elsewhere in the UK",PARTNERS!$E104="Existing partner")</f>
        <v>0</v>
      </c>
      <c r="AJ100" s="2" t="b">
        <f>AND(PARTNERS!$C104="Outside UK",PARTNERS!$E104="Existing partner")</f>
        <v>0</v>
      </c>
      <c r="AK100" s="2" t="b">
        <f>AND(PARTNERS!$D104="Artistic partner",PARTNERS!$E104="New partner")</f>
        <v>0</v>
      </c>
      <c r="AL100" s="2" t="b">
        <f>AND(PARTNERS!$D104="Heritage partner",PARTNERS!$E104="New partner")</f>
        <v>0</v>
      </c>
      <c r="AM100" s="2" t="b">
        <f>AND(PARTNERS!$D104="Funder",PARTNERS!$E104="New partner")</f>
        <v>0</v>
      </c>
      <c r="AN100" s="2" t="b">
        <f>AND(PARTNERS!$D104="Public Service partner",PARTNERS!$E104="New partner")</f>
        <v>0</v>
      </c>
      <c r="AO100" s="2" t="b">
        <f>AND(PARTNERS!$D104="Voluntary Sector / Charity partner",PARTNERS!$E104="New partner")</f>
        <v>0</v>
      </c>
      <c r="AP100" s="2" t="b">
        <f>AND(PARTNERS!$D104="Education partner",PARTNERS!$E104="New partner")</f>
        <v>0</v>
      </c>
      <c r="AQ100" s="2" t="b">
        <f>AND(PARTNERS!$D104="Other",PARTNERS!$E104="New partner")</f>
        <v>0</v>
      </c>
      <c r="AR100" s="2" t="b">
        <f>AND(PARTNERS!$D104="Artistic partner",PARTNERS!$E104="Existing partner")</f>
        <v>0</v>
      </c>
      <c r="AS100" s="2" t="b">
        <f>AND(PARTNERS!$D104="Heritage partner",PARTNERS!$E104="Existing partner")</f>
        <v>0</v>
      </c>
      <c r="AT100" s="2" t="b">
        <f>AND(PARTNERS!$D104="Funder",PARTNERS!$E104="Existing partner")</f>
        <v>0</v>
      </c>
      <c r="AU100" s="2" t="b">
        <f>AND(PARTNERS!$D104="Public Service partner",PARTNERS!$E104="Existing partner")</f>
        <v>0</v>
      </c>
      <c r="AV100" s="2" t="b">
        <f>AND(PARTNERS!$D104="Voluntary Sector / Charity partner",PARTNERS!$E104="Existing partner")</f>
        <v>0</v>
      </c>
      <c r="AW100" s="2" t="b">
        <f>AND(PARTNERS!$D104="Education partner",PARTNERS!$E104="Existing partner")</f>
        <v>0</v>
      </c>
      <c r="AX100" s="2" t="b">
        <f>AND(PARTNERS!$D104="Other",PARTNERS!$E104="Existing partner")</f>
        <v>0</v>
      </c>
    </row>
    <row r="101" spans="20:50" x14ac:dyDescent="0.3">
      <c r="T101" s="2" t="b">
        <f>AND(LEFT('EVENT DELIVERY'!B119,2)="HU",OR(LEN('EVENT DELIVERY'!B119)=6,AND(LEN('EVENT DELIVERY'!B119)=7,MID('EVENT DELIVERY'!B119,4,1)=" ")))</f>
        <v>0</v>
      </c>
      <c r="U101" s="2" t="b">
        <f>AND(LEFT('PROJECT DELIVERY TEAM'!B113,2)="HU",OR(LEN('PROJECT DELIVERY TEAM'!B113)=6,AND(LEN('PROJECT DELIVERY TEAM'!B113)=7,MID('PROJECT DELIVERY TEAM'!B113,4,1)=" ")))</f>
        <v>0</v>
      </c>
      <c r="V101" s="2" t="b">
        <f>AND(LEFT('AUDIENCES &amp; PART... - BY TYPE'!B130,2)="HU",OR(LEN('AUDIENCES &amp; PART... - BY TYPE'!B130)=6,AND(LEN('AUDIENCES &amp; PART... - BY TYPE'!B130)=7,MID('AUDIENCES &amp; PART... - BY TYPE'!B130,4,1)=" ")))</f>
        <v>0</v>
      </c>
      <c r="W101" s="2" t="b">
        <f>AND(LEFT(PARTNERS!B105,2)="HU",OR(LEN(PARTNERS!B105)=6,AND(LEN(PARTNERS!B105)=7,MID(PARTNERS!B105,4,1)=" ")),PARTNERS!E105="New partner")</f>
        <v>0</v>
      </c>
      <c r="X101" s="2" t="b">
        <f>AND(LEFT(PARTNERS!B105,2)="HU",OR(LEN(PARTNERS!B105)=6,AND(LEN(PARTNERS!B105)=7,MID(PARTNERS!B105,4,1)=" ")),PARTNERS!E105="Existing partner")</f>
        <v>0</v>
      </c>
      <c r="Y101" s="2" t="b">
        <f>AND(NOT(AND(LEFT(PARTNERS!B105,2)="HU",OR(LEN(PARTNERS!B105)=6,AND(LEN(PARTNERS!B105)=7,MID(PARTNERS!B105,4,1)=" ")))),PARTNERS!E105="New partner")</f>
        <v>0</v>
      </c>
      <c r="Z101" s="2" t="b">
        <f>AND(NOT(AND(LEFT(PARTNERS!B105,2)="HU",OR(LEN(PARTNERS!B105)=6,AND(LEN(PARTNERS!B105)=7,MID(PARTNERS!B105,4,1)=" ")))),PARTNERS!E105="Existing partner")</f>
        <v>0</v>
      </c>
      <c r="AA101" s="2" t="b">
        <f>AND(PARTNERS!$C105="Hull",PARTNERS!$E105="New partner")</f>
        <v>0</v>
      </c>
      <c r="AB101" s="2" t="b">
        <f>AND(PARTNERS!$C105="East Riding of Yorkshire",PARTNERS!$E105="New partner")</f>
        <v>0</v>
      </c>
      <c r="AC101" s="2" t="b">
        <f>AND(PARTNERS!$C105="Elsewhere in Yorkshire &amp; Humber",PARTNERS!$E105="New partner")</f>
        <v>0</v>
      </c>
      <c r="AD101" s="2" t="b">
        <f>AND(PARTNERS!$C105="Elsewhere in the UK",PARTNERS!$E105="New partner")</f>
        <v>0</v>
      </c>
      <c r="AE101" s="2" t="b">
        <f>AND(PARTNERS!$C105="Outside UK",PARTNERS!$E105="New partner")</f>
        <v>0</v>
      </c>
      <c r="AF101" s="2" t="b">
        <f>AND(PARTNERS!$C105="Hull",PARTNERS!$E105="Existing partner")</f>
        <v>0</v>
      </c>
      <c r="AG101" s="2" t="b">
        <f>AND(PARTNERS!$C105="East Riding of Yorkshire",PARTNERS!$E105="Existing partner")</f>
        <v>0</v>
      </c>
      <c r="AH101" s="2" t="b">
        <f>AND(PARTNERS!$C105="Elsewhere in Yorkshire &amp; Humber",PARTNERS!$E105="Existing partner")</f>
        <v>0</v>
      </c>
      <c r="AI101" s="2" t="b">
        <f>AND(PARTNERS!$C105="Elsewhere in the UK",PARTNERS!$E105="Existing partner")</f>
        <v>0</v>
      </c>
      <c r="AJ101" s="2" t="b">
        <f>AND(PARTNERS!$C105="Outside UK",PARTNERS!$E105="Existing partner")</f>
        <v>0</v>
      </c>
      <c r="AK101" s="2" t="b">
        <f>AND(PARTNERS!$D105="Artistic partner",PARTNERS!$E105="New partner")</f>
        <v>0</v>
      </c>
      <c r="AL101" s="2" t="b">
        <f>AND(PARTNERS!$D105="Heritage partner",PARTNERS!$E105="New partner")</f>
        <v>0</v>
      </c>
      <c r="AM101" s="2" t="b">
        <f>AND(PARTNERS!$D105="Funder",PARTNERS!$E105="New partner")</f>
        <v>0</v>
      </c>
      <c r="AN101" s="2" t="b">
        <f>AND(PARTNERS!$D105="Public Service partner",PARTNERS!$E105="New partner")</f>
        <v>0</v>
      </c>
      <c r="AO101" s="2" t="b">
        <f>AND(PARTNERS!$D105="Voluntary Sector / Charity partner",PARTNERS!$E105="New partner")</f>
        <v>0</v>
      </c>
      <c r="AP101" s="2" t="b">
        <f>AND(PARTNERS!$D105="Education partner",PARTNERS!$E105="New partner")</f>
        <v>0</v>
      </c>
      <c r="AQ101" s="2" t="b">
        <f>AND(PARTNERS!$D105="Other",PARTNERS!$E105="New partner")</f>
        <v>0</v>
      </c>
      <c r="AR101" s="2" t="b">
        <f>AND(PARTNERS!$D105="Artistic partner",PARTNERS!$E105="Existing partner")</f>
        <v>0</v>
      </c>
      <c r="AS101" s="2" t="b">
        <f>AND(PARTNERS!$D105="Heritage partner",PARTNERS!$E105="Existing partner")</f>
        <v>0</v>
      </c>
      <c r="AT101" s="2" t="b">
        <f>AND(PARTNERS!$D105="Funder",PARTNERS!$E105="Existing partner")</f>
        <v>0</v>
      </c>
      <c r="AU101" s="2" t="b">
        <f>AND(PARTNERS!$D105="Public Service partner",PARTNERS!$E105="Existing partner")</f>
        <v>0</v>
      </c>
      <c r="AV101" s="2" t="b">
        <f>AND(PARTNERS!$D105="Voluntary Sector / Charity partner",PARTNERS!$E105="Existing partner")</f>
        <v>0</v>
      </c>
      <c r="AW101" s="2" t="b">
        <f>AND(PARTNERS!$D105="Education partner",PARTNERS!$E105="Existing partner")</f>
        <v>0</v>
      </c>
      <c r="AX101" s="2" t="b">
        <f>AND(PARTNERS!$D105="Other",PARTNERS!$E105="Existing partner")</f>
        <v>0</v>
      </c>
    </row>
    <row r="102" spans="20:50" x14ac:dyDescent="0.3">
      <c r="T102" s="2" t="b">
        <f>AND(LEFT('EVENT DELIVERY'!B120,2)="HU",OR(LEN('EVENT DELIVERY'!B120)=6,AND(LEN('EVENT DELIVERY'!B120)=7,MID('EVENT DELIVERY'!B120,4,1)=" ")))</f>
        <v>0</v>
      </c>
      <c r="U102" s="2" t="b">
        <f>AND(LEFT('PROJECT DELIVERY TEAM'!B114,2)="HU",OR(LEN('PROJECT DELIVERY TEAM'!B114)=6,AND(LEN('PROJECT DELIVERY TEAM'!B114)=7,MID('PROJECT DELIVERY TEAM'!B114,4,1)=" ")))</f>
        <v>0</v>
      </c>
      <c r="V102" s="2" t="b">
        <f>AND(LEFT('AUDIENCES &amp; PART... - BY TYPE'!B131,2)="HU",OR(LEN('AUDIENCES &amp; PART... - BY TYPE'!B131)=6,AND(LEN('AUDIENCES &amp; PART... - BY TYPE'!B131)=7,MID('AUDIENCES &amp; PART... - BY TYPE'!B131,4,1)=" ")))</f>
        <v>0</v>
      </c>
      <c r="W102" s="2" t="b">
        <f>AND(LEFT(PARTNERS!B106,2)="HU",OR(LEN(PARTNERS!B106)=6,AND(LEN(PARTNERS!B106)=7,MID(PARTNERS!B106,4,1)=" ")),PARTNERS!E106="New partner")</f>
        <v>0</v>
      </c>
      <c r="X102" s="2" t="b">
        <f>AND(LEFT(PARTNERS!B106,2)="HU",OR(LEN(PARTNERS!B106)=6,AND(LEN(PARTNERS!B106)=7,MID(PARTNERS!B106,4,1)=" ")),PARTNERS!E106="Existing partner")</f>
        <v>0</v>
      </c>
      <c r="Y102" s="2" t="b">
        <f>AND(NOT(AND(LEFT(PARTNERS!B106,2)="HU",OR(LEN(PARTNERS!B106)=6,AND(LEN(PARTNERS!B106)=7,MID(PARTNERS!B106,4,1)=" ")))),PARTNERS!E106="New partner")</f>
        <v>0</v>
      </c>
      <c r="Z102" s="2" t="b">
        <f>AND(NOT(AND(LEFT(PARTNERS!B106,2)="HU",OR(LEN(PARTNERS!B106)=6,AND(LEN(PARTNERS!B106)=7,MID(PARTNERS!B106,4,1)=" ")))),PARTNERS!E106="Existing partner")</f>
        <v>0</v>
      </c>
      <c r="AA102" s="2" t="b">
        <f>AND(PARTNERS!$C106="Hull",PARTNERS!$E106="New partner")</f>
        <v>0</v>
      </c>
      <c r="AB102" s="2" t="b">
        <f>AND(PARTNERS!$C106="East Riding of Yorkshire",PARTNERS!$E106="New partner")</f>
        <v>0</v>
      </c>
      <c r="AC102" s="2" t="b">
        <f>AND(PARTNERS!$C106="Elsewhere in Yorkshire &amp; Humber",PARTNERS!$E106="New partner")</f>
        <v>0</v>
      </c>
      <c r="AD102" s="2" t="b">
        <f>AND(PARTNERS!$C106="Elsewhere in the UK",PARTNERS!$E106="New partner")</f>
        <v>0</v>
      </c>
      <c r="AE102" s="2" t="b">
        <f>AND(PARTNERS!$C106="Outside UK",PARTNERS!$E106="New partner")</f>
        <v>0</v>
      </c>
      <c r="AF102" s="2" t="b">
        <f>AND(PARTNERS!$C106="Hull",PARTNERS!$E106="Existing partner")</f>
        <v>0</v>
      </c>
      <c r="AG102" s="2" t="b">
        <f>AND(PARTNERS!$C106="East Riding of Yorkshire",PARTNERS!$E106="Existing partner")</f>
        <v>0</v>
      </c>
      <c r="AH102" s="2" t="b">
        <f>AND(PARTNERS!$C106="Elsewhere in Yorkshire &amp; Humber",PARTNERS!$E106="Existing partner")</f>
        <v>0</v>
      </c>
      <c r="AI102" s="2" t="b">
        <f>AND(PARTNERS!$C106="Elsewhere in the UK",PARTNERS!$E106="Existing partner")</f>
        <v>0</v>
      </c>
      <c r="AJ102" s="2" t="b">
        <f>AND(PARTNERS!$C106="Outside UK",PARTNERS!$E106="Existing partner")</f>
        <v>0</v>
      </c>
      <c r="AK102" s="2" t="b">
        <f>AND(PARTNERS!$D106="Artistic partner",PARTNERS!$E106="New partner")</f>
        <v>0</v>
      </c>
      <c r="AL102" s="2" t="b">
        <f>AND(PARTNERS!$D106="Heritage partner",PARTNERS!$E106="New partner")</f>
        <v>0</v>
      </c>
      <c r="AM102" s="2" t="b">
        <f>AND(PARTNERS!$D106="Funder",PARTNERS!$E106="New partner")</f>
        <v>0</v>
      </c>
      <c r="AN102" s="2" t="b">
        <f>AND(PARTNERS!$D106="Public Service partner",PARTNERS!$E106="New partner")</f>
        <v>0</v>
      </c>
      <c r="AO102" s="2" t="b">
        <f>AND(PARTNERS!$D106="Voluntary Sector / Charity partner",PARTNERS!$E106="New partner")</f>
        <v>0</v>
      </c>
      <c r="AP102" s="2" t="b">
        <f>AND(PARTNERS!$D106="Education partner",PARTNERS!$E106="New partner")</f>
        <v>0</v>
      </c>
      <c r="AQ102" s="2" t="b">
        <f>AND(PARTNERS!$D106="Other",PARTNERS!$E106="New partner")</f>
        <v>0</v>
      </c>
      <c r="AR102" s="2" t="b">
        <f>AND(PARTNERS!$D106="Artistic partner",PARTNERS!$E106="Existing partner")</f>
        <v>0</v>
      </c>
      <c r="AS102" s="2" t="b">
        <f>AND(PARTNERS!$D106="Heritage partner",PARTNERS!$E106="Existing partner")</f>
        <v>0</v>
      </c>
      <c r="AT102" s="2" t="b">
        <f>AND(PARTNERS!$D106="Funder",PARTNERS!$E106="Existing partner")</f>
        <v>0</v>
      </c>
      <c r="AU102" s="2" t="b">
        <f>AND(PARTNERS!$D106="Public Service partner",PARTNERS!$E106="Existing partner")</f>
        <v>0</v>
      </c>
      <c r="AV102" s="2" t="b">
        <f>AND(PARTNERS!$D106="Voluntary Sector / Charity partner",PARTNERS!$E106="Existing partner")</f>
        <v>0</v>
      </c>
      <c r="AW102" s="2" t="b">
        <f>AND(PARTNERS!$D106="Education partner",PARTNERS!$E106="Existing partner")</f>
        <v>0</v>
      </c>
      <c r="AX102" s="2" t="b">
        <f>AND(PARTNERS!$D106="Other",PARTNERS!$E106="Existing partner")</f>
        <v>0</v>
      </c>
    </row>
    <row r="103" spans="20:50" x14ac:dyDescent="0.3">
      <c r="T103" s="2" t="b">
        <f>AND(LEFT('EVENT DELIVERY'!B121,2)="HU",OR(LEN('EVENT DELIVERY'!B121)=6,AND(LEN('EVENT DELIVERY'!B121)=7,MID('EVENT DELIVERY'!B121,4,1)=" ")))</f>
        <v>0</v>
      </c>
      <c r="U103" s="2" t="b">
        <f>AND(LEFT('PROJECT DELIVERY TEAM'!B115,2)="HU",OR(LEN('PROJECT DELIVERY TEAM'!B115)=6,AND(LEN('PROJECT DELIVERY TEAM'!B115)=7,MID('PROJECT DELIVERY TEAM'!B115,4,1)=" ")))</f>
        <v>0</v>
      </c>
      <c r="V103" s="2" t="b">
        <f>AND(LEFT('AUDIENCES &amp; PART... - BY TYPE'!B132,2)="HU",OR(LEN('AUDIENCES &amp; PART... - BY TYPE'!B132)=6,AND(LEN('AUDIENCES &amp; PART... - BY TYPE'!B132)=7,MID('AUDIENCES &amp; PART... - BY TYPE'!B132,4,1)=" ")))</f>
        <v>0</v>
      </c>
      <c r="W103" s="2" t="b">
        <f>AND(LEFT(PARTNERS!B107,2)="HU",OR(LEN(PARTNERS!B107)=6,AND(LEN(PARTNERS!B107)=7,MID(PARTNERS!B107,4,1)=" ")),PARTNERS!E107="New partner")</f>
        <v>0</v>
      </c>
      <c r="X103" s="2" t="b">
        <f>AND(LEFT(PARTNERS!B107,2)="HU",OR(LEN(PARTNERS!B107)=6,AND(LEN(PARTNERS!B107)=7,MID(PARTNERS!B107,4,1)=" ")),PARTNERS!E107="Existing partner")</f>
        <v>0</v>
      </c>
      <c r="Y103" s="2" t="b">
        <f>AND(NOT(AND(LEFT(PARTNERS!B107,2)="HU",OR(LEN(PARTNERS!B107)=6,AND(LEN(PARTNERS!B107)=7,MID(PARTNERS!B107,4,1)=" ")))),PARTNERS!E107="New partner")</f>
        <v>0</v>
      </c>
      <c r="Z103" s="2" t="b">
        <f>AND(NOT(AND(LEFT(PARTNERS!B107,2)="HU",OR(LEN(PARTNERS!B107)=6,AND(LEN(PARTNERS!B107)=7,MID(PARTNERS!B107,4,1)=" ")))),PARTNERS!E107="Existing partner")</f>
        <v>0</v>
      </c>
      <c r="AA103" s="2" t="b">
        <f>AND(PARTNERS!$C107="Hull",PARTNERS!$E107="New partner")</f>
        <v>0</v>
      </c>
      <c r="AB103" s="2" t="b">
        <f>AND(PARTNERS!$C107="East Riding of Yorkshire",PARTNERS!$E107="New partner")</f>
        <v>0</v>
      </c>
      <c r="AC103" s="2" t="b">
        <f>AND(PARTNERS!$C107="Elsewhere in Yorkshire &amp; Humber",PARTNERS!$E107="New partner")</f>
        <v>0</v>
      </c>
      <c r="AD103" s="2" t="b">
        <f>AND(PARTNERS!$C107="Elsewhere in the UK",PARTNERS!$E107="New partner")</f>
        <v>0</v>
      </c>
      <c r="AE103" s="2" t="b">
        <f>AND(PARTNERS!$C107="Outside UK",PARTNERS!$E107="New partner")</f>
        <v>0</v>
      </c>
      <c r="AF103" s="2" t="b">
        <f>AND(PARTNERS!$C107="Hull",PARTNERS!$E107="Existing partner")</f>
        <v>0</v>
      </c>
      <c r="AG103" s="2" t="b">
        <f>AND(PARTNERS!$C107="East Riding of Yorkshire",PARTNERS!$E107="Existing partner")</f>
        <v>0</v>
      </c>
      <c r="AH103" s="2" t="b">
        <f>AND(PARTNERS!$C107="Elsewhere in Yorkshire &amp; Humber",PARTNERS!$E107="Existing partner")</f>
        <v>0</v>
      </c>
      <c r="AI103" s="2" t="b">
        <f>AND(PARTNERS!$C107="Elsewhere in the UK",PARTNERS!$E107="Existing partner")</f>
        <v>0</v>
      </c>
      <c r="AJ103" s="2" t="b">
        <f>AND(PARTNERS!$C107="Outside UK",PARTNERS!$E107="Existing partner")</f>
        <v>0</v>
      </c>
      <c r="AK103" s="2" t="b">
        <f>AND(PARTNERS!$D107="Artistic partner",PARTNERS!$E107="New partner")</f>
        <v>0</v>
      </c>
      <c r="AL103" s="2" t="b">
        <f>AND(PARTNERS!$D107="Heritage partner",PARTNERS!$E107="New partner")</f>
        <v>0</v>
      </c>
      <c r="AM103" s="2" t="b">
        <f>AND(PARTNERS!$D107="Funder",PARTNERS!$E107="New partner")</f>
        <v>0</v>
      </c>
      <c r="AN103" s="2" t="b">
        <f>AND(PARTNERS!$D107="Public Service partner",PARTNERS!$E107="New partner")</f>
        <v>0</v>
      </c>
      <c r="AO103" s="2" t="b">
        <f>AND(PARTNERS!$D107="Voluntary Sector / Charity partner",PARTNERS!$E107="New partner")</f>
        <v>0</v>
      </c>
      <c r="AP103" s="2" t="b">
        <f>AND(PARTNERS!$D107="Education partner",PARTNERS!$E107="New partner")</f>
        <v>0</v>
      </c>
      <c r="AQ103" s="2" t="b">
        <f>AND(PARTNERS!$D107="Other",PARTNERS!$E107="New partner")</f>
        <v>0</v>
      </c>
      <c r="AR103" s="2" t="b">
        <f>AND(PARTNERS!$D107="Artistic partner",PARTNERS!$E107="Existing partner")</f>
        <v>0</v>
      </c>
      <c r="AS103" s="2" t="b">
        <f>AND(PARTNERS!$D107="Heritage partner",PARTNERS!$E107="Existing partner")</f>
        <v>0</v>
      </c>
      <c r="AT103" s="2" t="b">
        <f>AND(PARTNERS!$D107="Funder",PARTNERS!$E107="Existing partner")</f>
        <v>0</v>
      </c>
      <c r="AU103" s="2" t="b">
        <f>AND(PARTNERS!$D107="Public Service partner",PARTNERS!$E107="Existing partner")</f>
        <v>0</v>
      </c>
      <c r="AV103" s="2" t="b">
        <f>AND(PARTNERS!$D107="Voluntary Sector / Charity partner",PARTNERS!$E107="Existing partner")</f>
        <v>0</v>
      </c>
      <c r="AW103" s="2" t="b">
        <f>AND(PARTNERS!$D107="Education partner",PARTNERS!$E107="Existing partner")</f>
        <v>0</v>
      </c>
      <c r="AX103" s="2" t="b">
        <f>AND(PARTNERS!$D107="Other",PARTNERS!$E107="Existing partner")</f>
        <v>0</v>
      </c>
    </row>
    <row r="104" spans="20:50" x14ac:dyDescent="0.3">
      <c r="T104" s="2" t="b">
        <f>AND(LEFT('EVENT DELIVERY'!B122,2)="HU",OR(LEN('EVENT DELIVERY'!B122)=6,AND(LEN('EVENT DELIVERY'!B122)=7,MID('EVENT DELIVERY'!B122,4,1)=" ")))</f>
        <v>0</v>
      </c>
      <c r="U104" s="2" t="b">
        <f>AND(LEFT('PROJECT DELIVERY TEAM'!B116,2)="HU",OR(LEN('PROJECT DELIVERY TEAM'!B116)=6,AND(LEN('PROJECT DELIVERY TEAM'!B116)=7,MID('PROJECT DELIVERY TEAM'!B116,4,1)=" ")))</f>
        <v>0</v>
      </c>
      <c r="V104" s="2" t="b">
        <f>AND(LEFT('AUDIENCES &amp; PART... - BY TYPE'!B133,2)="HU",OR(LEN('AUDIENCES &amp; PART... - BY TYPE'!B133)=6,AND(LEN('AUDIENCES &amp; PART... - BY TYPE'!B133)=7,MID('AUDIENCES &amp; PART... - BY TYPE'!B133,4,1)=" ")))</f>
        <v>0</v>
      </c>
      <c r="W104" s="2" t="b">
        <f>AND(LEFT(PARTNERS!B108,2)="HU",OR(LEN(PARTNERS!B108)=6,AND(LEN(PARTNERS!B108)=7,MID(PARTNERS!B108,4,1)=" ")),PARTNERS!E108="New partner")</f>
        <v>0</v>
      </c>
      <c r="X104" s="2" t="b">
        <f>AND(LEFT(PARTNERS!B108,2)="HU",OR(LEN(PARTNERS!B108)=6,AND(LEN(PARTNERS!B108)=7,MID(PARTNERS!B108,4,1)=" ")),PARTNERS!E108="Existing partner")</f>
        <v>0</v>
      </c>
      <c r="Y104" s="2" t="b">
        <f>AND(NOT(AND(LEFT(PARTNERS!B108,2)="HU",OR(LEN(PARTNERS!B108)=6,AND(LEN(PARTNERS!B108)=7,MID(PARTNERS!B108,4,1)=" ")))),PARTNERS!E108="New partner")</f>
        <v>0</v>
      </c>
      <c r="Z104" s="2" t="b">
        <f>AND(NOT(AND(LEFT(PARTNERS!B108,2)="HU",OR(LEN(PARTNERS!B108)=6,AND(LEN(PARTNERS!B108)=7,MID(PARTNERS!B108,4,1)=" ")))),PARTNERS!E108="Existing partner")</f>
        <v>0</v>
      </c>
      <c r="AA104" s="2" t="b">
        <f>AND(PARTNERS!$C108="Hull",PARTNERS!$E108="New partner")</f>
        <v>0</v>
      </c>
      <c r="AB104" s="2" t="b">
        <f>AND(PARTNERS!$C108="East Riding of Yorkshire",PARTNERS!$E108="New partner")</f>
        <v>0</v>
      </c>
      <c r="AC104" s="2" t="b">
        <f>AND(PARTNERS!$C108="Elsewhere in Yorkshire &amp; Humber",PARTNERS!$E108="New partner")</f>
        <v>0</v>
      </c>
      <c r="AD104" s="2" t="b">
        <f>AND(PARTNERS!$C108="Elsewhere in the UK",PARTNERS!$E108="New partner")</f>
        <v>0</v>
      </c>
      <c r="AE104" s="2" t="b">
        <f>AND(PARTNERS!$C108="Outside UK",PARTNERS!$E108="New partner")</f>
        <v>0</v>
      </c>
      <c r="AF104" s="2" t="b">
        <f>AND(PARTNERS!$C108="Hull",PARTNERS!$E108="Existing partner")</f>
        <v>0</v>
      </c>
      <c r="AG104" s="2" t="b">
        <f>AND(PARTNERS!$C108="East Riding of Yorkshire",PARTNERS!$E108="Existing partner")</f>
        <v>0</v>
      </c>
      <c r="AH104" s="2" t="b">
        <f>AND(PARTNERS!$C108="Elsewhere in Yorkshire &amp; Humber",PARTNERS!$E108="Existing partner")</f>
        <v>0</v>
      </c>
      <c r="AI104" s="2" t="b">
        <f>AND(PARTNERS!$C108="Elsewhere in the UK",PARTNERS!$E108="Existing partner")</f>
        <v>0</v>
      </c>
      <c r="AJ104" s="2" t="b">
        <f>AND(PARTNERS!$C108="Outside UK",PARTNERS!$E108="Existing partner")</f>
        <v>0</v>
      </c>
      <c r="AK104" s="2" t="b">
        <f>AND(PARTNERS!$D108="Artistic partner",PARTNERS!$E108="New partner")</f>
        <v>0</v>
      </c>
      <c r="AL104" s="2" t="b">
        <f>AND(PARTNERS!$D108="Heritage partner",PARTNERS!$E108="New partner")</f>
        <v>0</v>
      </c>
      <c r="AM104" s="2" t="b">
        <f>AND(PARTNERS!$D108="Funder",PARTNERS!$E108="New partner")</f>
        <v>0</v>
      </c>
      <c r="AN104" s="2" t="b">
        <f>AND(PARTNERS!$D108="Public Service partner",PARTNERS!$E108="New partner")</f>
        <v>0</v>
      </c>
      <c r="AO104" s="2" t="b">
        <f>AND(PARTNERS!$D108="Voluntary Sector / Charity partner",PARTNERS!$E108="New partner")</f>
        <v>0</v>
      </c>
      <c r="AP104" s="2" t="b">
        <f>AND(PARTNERS!$D108="Education partner",PARTNERS!$E108="New partner")</f>
        <v>0</v>
      </c>
      <c r="AQ104" s="2" t="b">
        <f>AND(PARTNERS!$D108="Other",PARTNERS!$E108="New partner")</f>
        <v>0</v>
      </c>
      <c r="AR104" s="2" t="b">
        <f>AND(PARTNERS!$D108="Artistic partner",PARTNERS!$E108="Existing partner")</f>
        <v>0</v>
      </c>
      <c r="AS104" s="2" t="b">
        <f>AND(PARTNERS!$D108="Heritage partner",PARTNERS!$E108="Existing partner")</f>
        <v>0</v>
      </c>
      <c r="AT104" s="2" t="b">
        <f>AND(PARTNERS!$D108="Funder",PARTNERS!$E108="Existing partner")</f>
        <v>0</v>
      </c>
      <c r="AU104" s="2" t="b">
        <f>AND(PARTNERS!$D108="Public Service partner",PARTNERS!$E108="Existing partner")</f>
        <v>0</v>
      </c>
      <c r="AV104" s="2" t="b">
        <f>AND(PARTNERS!$D108="Voluntary Sector / Charity partner",PARTNERS!$E108="Existing partner")</f>
        <v>0</v>
      </c>
      <c r="AW104" s="2" t="b">
        <f>AND(PARTNERS!$D108="Education partner",PARTNERS!$E108="Existing partner")</f>
        <v>0</v>
      </c>
      <c r="AX104" s="2" t="b">
        <f>AND(PARTNERS!$D108="Other",PARTNERS!$E108="Existing partner")</f>
        <v>0</v>
      </c>
    </row>
    <row r="105" spans="20:50" x14ac:dyDescent="0.3">
      <c r="T105" s="2" t="b">
        <f>AND(LEFT('EVENT DELIVERY'!B123,2)="HU",OR(LEN('EVENT DELIVERY'!B123)=6,AND(LEN('EVENT DELIVERY'!B123)=7,MID('EVENT DELIVERY'!B123,4,1)=" ")))</f>
        <v>0</v>
      </c>
      <c r="U105" s="2" t="b">
        <f>AND(LEFT('PROJECT DELIVERY TEAM'!B117,2)="HU",OR(LEN('PROJECT DELIVERY TEAM'!B117)=6,AND(LEN('PROJECT DELIVERY TEAM'!B117)=7,MID('PROJECT DELIVERY TEAM'!B117,4,1)=" ")))</f>
        <v>0</v>
      </c>
      <c r="V105" s="2" t="b">
        <f>AND(LEFT('AUDIENCES &amp; PART... - BY TYPE'!B134,2)="HU",OR(LEN('AUDIENCES &amp; PART... - BY TYPE'!B134)=6,AND(LEN('AUDIENCES &amp; PART... - BY TYPE'!B134)=7,MID('AUDIENCES &amp; PART... - BY TYPE'!B134,4,1)=" ")))</f>
        <v>0</v>
      </c>
      <c r="W105" s="2" t="b">
        <f>AND(LEFT(PARTNERS!B109,2)="HU",OR(LEN(PARTNERS!B109)=6,AND(LEN(PARTNERS!B109)=7,MID(PARTNERS!B109,4,1)=" ")),PARTNERS!E109="New partner")</f>
        <v>0</v>
      </c>
      <c r="X105" s="2" t="b">
        <f>AND(LEFT(PARTNERS!B109,2)="HU",OR(LEN(PARTNERS!B109)=6,AND(LEN(PARTNERS!B109)=7,MID(PARTNERS!B109,4,1)=" ")),PARTNERS!E109="Existing partner")</f>
        <v>0</v>
      </c>
      <c r="Y105" s="2" t="b">
        <f>AND(NOT(AND(LEFT(PARTNERS!B109,2)="HU",OR(LEN(PARTNERS!B109)=6,AND(LEN(PARTNERS!B109)=7,MID(PARTNERS!B109,4,1)=" ")))),PARTNERS!E109="New partner")</f>
        <v>0</v>
      </c>
      <c r="Z105" s="2" t="b">
        <f>AND(NOT(AND(LEFT(PARTNERS!B109,2)="HU",OR(LEN(PARTNERS!B109)=6,AND(LEN(PARTNERS!B109)=7,MID(PARTNERS!B109,4,1)=" ")))),PARTNERS!E109="Existing partner")</f>
        <v>0</v>
      </c>
      <c r="AA105" s="2" t="b">
        <f>AND(PARTNERS!$C109="Hull",PARTNERS!$E109="New partner")</f>
        <v>0</v>
      </c>
      <c r="AB105" s="2" t="b">
        <f>AND(PARTNERS!$C109="East Riding of Yorkshire",PARTNERS!$E109="New partner")</f>
        <v>0</v>
      </c>
      <c r="AC105" s="2" t="b">
        <f>AND(PARTNERS!$C109="Elsewhere in Yorkshire &amp; Humber",PARTNERS!$E109="New partner")</f>
        <v>0</v>
      </c>
      <c r="AD105" s="2" t="b">
        <f>AND(PARTNERS!$C109="Elsewhere in the UK",PARTNERS!$E109="New partner")</f>
        <v>0</v>
      </c>
      <c r="AE105" s="2" t="b">
        <f>AND(PARTNERS!$C109="Outside UK",PARTNERS!$E109="New partner")</f>
        <v>0</v>
      </c>
      <c r="AF105" s="2" t="b">
        <f>AND(PARTNERS!$C109="Hull",PARTNERS!$E109="Existing partner")</f>
        <v>0</v>
      </c>
      <c r="AG105" s="2" t="b">
        <f>AND(PARTNERS!$C109="East Riding of Yorkshire",PARTNERS!$E109="Existing partner")</f>
        <v>0</v>
      </c>
      <c r="AH105" s="2" t="b">
        <f>AND(PARTNERS!$C109="Elsewhere in Yorkshire &amp; Humber",PARTNERS!$E109="Existing partner")</f>
        <v>0</v>
      </c>
      <c r="AI105" s="2" t="b">
        <f>AND(PARTNERS!$C109="Elsewhere in the UK",PARTNERS!$E109="Existing partner")</f>
        <v>0</v>
      </c>
      <c r="AJ105" s="2" t="b">
        <f>AND(PARTNERS!$C109="Outside UK",PARTNERS!$E109="Existing partner")</f>
        <v>0</v>
      </c>
      <c r="AK105" s="2" t="b">
        <f>AND(PARTNERS!$D109="Artistic partner",PARTNERS!$E109="New partner")</f>
        <v>0</v>
      </c>
      <c r="AL105" s="2" t="b">
        <f>AND(PARTNERS!$D109="Heritage partner",PARTNERS!$E109="New partner")</f>
        <v>0</v>
      </c>
      <c r="AM105" s="2" t="b">
        <f>AND(PARTNERS!$D109="Funder",PARTNERS!$E109="New partner")</f>
        <v>0</v>
      </c>
      <c r="AN105" s="2" t="b">
        <f>AND(PARTNERS!$D109="Public Service partner",PARTNERS!$E109="New partner")</f>
        <v>0</v>
      </c>
      <c r="AO105" s="2" t="b">
        <f>AND(PARTNERS!$D109="Voluntary Sector / Charity partner",PARTNERS!$E109="New partner")</f>
        <v>0</v>
      </c>
      <c r="AP105" s="2" t="b">
        <f>AND(PARTNERS!$D109="Education partner",PARTNERS!$E109="New partner")</f>
        <v>0</v>
      </c>
      <c r="AQ105" s="2" t="b">
        <f>AND(PARTNERS!$D109="Other",PARTNERS!$E109="New partner")</f>
        <v>0</v>
      </c>
      <c r="AR105" s="2" t="b">
        <f>AND(PARTNERS!$D109="Artistic partner",PARTNERS!$E109="Existing partner")</f>
        <v>0</v>
      </c>
      <c r="AS105" s="2" t="b">
        <f>AND(PARTNERS!$D109="Heritage partner",PARTNERS!$E109="Existing partner")</f>
        <v>0</v>
      </c>
      <c r="AT105" s="2" t="b">
        <f>AND(PARTNERS!$D109="Funder",PARTNERS!$E109="Existing partner")</f>
        <v>0</v>
      </c>
      <c r="AU105" s="2" t="b">
        <f>AND(PARTNERS!$D109="Public Service partner",PARTNERS!$E109="Existing partner")</f>
        <v>0</v>
      </c>
      <c r="AV105" s="2" t="b">
        <f>AND(PARTNERS!$D109="Voluntary Sector / Charity partner",PARTNERS!$E109="Existing partner")</f>
        <v>0</v>
      </c>
      <c r="AW105" s="2" t="b">
        <f>AND(PARTNERS!$D109="Education partner",PARTNERS!$E109="Existing partner")</f>
        <v>0</v>
      </c>
      <c r="AX105" s="2" t="b">
        <f>AND(PARTNERS!$D109="Other",PARTNERS!$E109="Existing partner")</f>
        <v>0</v>
      </c>
    </row>
    <row r="106" spans="20:50" x14ac:dyDescent="0.3">
      <c r="T106" s="2" t="b">
        <f>AND(LEFT('EVENT DELIVERY'!B124,2)="HU",OR(LEN('EVENT DELIVERY'!B124)=6,AND(LEN('EVENT DELIVERY'!B124)=7,MID('EVENT DELIVERY'!B124,4,1)=" ")))</f>
        <v>0</v>
      </c>
      <c r="U106" s="2" t="b">
        <f>AND(LEFT('PROJECT DELIVERY TEAM'!B118,2)="HU",OR(LEN('PROJECT DELIVERY TEAM'!B118)=6,AND(LEN('PROJECT DELIVERY TEAM'!B118)=7,MID('PROJECT DELIVERY TEAM'!B118,4,1)=" ")))</f>
        <v>0</v>
      </c>
      <c r="V106" s="2" t="b">
        <f>AND(LEFT('AUDIENCES &amp; PART... - BY TYPE'!B135,2)="HU",OR(LEN('AUDIENCES &amp; PART... - BY TYPE'!B135)=6,AND(LEN('AUDIENCES &amp; PART... - BY TYPE'!B135)=7,MID('AUDIENCES &amp; PART... - BY TYPE'!B135,4,1)=" ")))</f>
        <v>0</v>
      </c>
      <c r="W106" s="2" t="b">
        <f>AND(LEFT(PARTNERS!B110,2)="HU",OR(LEN(PARTNERS!B110)=6,AND(LEN(PARTNERS!B110)=7,MID(PARTNERS!B110,4,1)=" ")),PARTNERS!E110="New partner")</f>
        <v>0</v>
      </c>
      <c r="X106" s="2" t="b">
        <f>AND(LEFT(PARTNERS!B110,2)="HU",OR(LEN(PARTNERS!B110)=6,AND(LEN(PARTNERS!B110)=7,MID(PARTNERS!B110,4,1)=" ")),PARTNERS!E110="Existing partner")</f>
        <v>0</v>
      </c>
      <c r="Y106" s="2" t="b">
        <f>AND(NOT(AND(LEFT(PARTNERS!B110,2)="HU",OR(LEN(PARTNERS!B110)=6,AND(LEN(PARTNERS!B110)=7,MID(PARTNERS!B110,4,1)=" ")))),PARTNERS!E110="New partner")</f>
        <v>0</v>
      </c>
      <c r="Z106" s="2" t="b">
        <f>AND(NOT(AND(LEFT(PARTNERS!B110,2)="HU",OR(LEN(PARTNERS!B110)=6,AND(LEN(PARTNERS!B110)=7,MID(PARTNERS!B110,4,1)=" ")))),PARTNERS!E110="Existing partner")</f>
        <v>0</v>
      </c>
      <c r="AA106" s="2" t="b">
        <f>AND(PARTNERS!$C110="Hull",PARTNERS!$E110="New partner")</f>
        <v>0</v>
      </c>
      <c r="AB106" s="2" t="b">
        <f>AND(PARTNERS!$C110="East Riding of Yorkshire",PARTNERS!$E110="New partner")</f>
        <v>0</v>
      </c>
      <c r="AC106" s="2" t="b">
        <f>AND(PARTNERS!$C110="Elsewhere in Yorkshire &amp; Humber",PARTNERS!$E110="New partner")</f>
        <v>0</v>
      </c>
      <c r="AD106" s="2" t="b">
        <f>AND(PARTNERS!$C110="Elsewhere in the UK",PARTNERS!$E110="New partner")</f>
        <v>0</v>
      </c>
      <c r="AE106" s="2" t="b">
        <f>AND(PARTNERS!$C110="Outside UK",PARTNERS!$E110="New partner")</f>
        <v>0</v>
      </c>
      <c r="AF106" s="2" t="b">
        <f>AND(PARTNERS!$C110="Hull",PARTNERS!$E110="Existing partner")</f>
        <v>0</v>
      </c>
      <c r="AG106" s="2" t="b">
        <f>AND(PARTNERS!$C110="East Riding of Yorkshire",PARTNERS!$E110="Existing partner")</f>
        <v>0</v>
      </c>
      <c r="AH106" s="2" t="b">
        <f>AND(PARTNERS!$C110="Elsewhere in Yorkshire &amp; Humber",PARTNERS!$E110="Existing partner")</f>
        <v>0</v>
      </c>
      <c r="AI106" s="2" t="b">
        <f>AND(PARTNERS!$C110="Elsewhere in the UK",PARTNERS!$E110="Existing partner")</f>
        <v>0</v>
      </c>
      <c r="AJ106" s="2" t="b">
        <f>AND(PARTNERS!$C110="Outside UK",PARTNERS!$E110="Existing partner")</f>
        <v>0</v>
      </c>
      <c r="AK106" s="2" t="b">
        <f>AND(PARTNERS!$D110="Artistic partner",PARTNERS!$E110="New partner")</f>
        <v>0</v>
      </c>
      <c r="AL106" s="2" t="b">
        <f>AND(PARTNERS!$D110="Heritage partner",PARTNERS!$E110="New partner")</f>
        <v>0</v>
      </c>
      <c r="AM106" s="2" t="b">
        <f>AND(PARTNERS!$D110="Funder",PARTNERS!$E110="New partner")</f>
        <v>0</v>
      </c>
      <c r="AN106" s="2" t="b">
        <f>AND(PARTNERS!$D110="Public Service partner",PARTNERS!$E110="New partner")</f>
        <v>0</v>
      </c>
      <c r="AO106" s="2" t="b">
        <f>AND(PARTNERS!$D110="Voluntary Sector / Charity partner",PARTNERS!$E110="New partner")</f>
        <v>0</v>
      </c>
      <c r="AP106" s="2" t="b">
        <f>AND(PARTNERS!$D110="Education partner",PARTNERS!$E110="New partner")</f>
        <v>0</v>
      </c>
      <c r="AQ106" s="2" t="b">
        <f>AND(PARTNERS!$D110="Other",PARTNERS!$E110="New partner")</f>
        <v>0</v>
      </c>
      <c r="AR106" s="2" t="b">
        <f>AND(PARTNERS!$D110="Artistic partner",PARTNERS!$E110="Existing partner")</f>
        <v>0</v>
      </c>
      <c r="AS106" s="2" t="b">
        <f>AND(PARTNERS!$D110="Heritage partner",PARTNERS!$E110="Existing partner")</f>
        <v>0</v>
      </c>
      <c r="AT106" s="2" t="b">
        <f>AND(PARTNERS!$D110="Funder",PARTNERS!$E110="Existing partner")</f>
        <v>0</v>
      </c>
      <c r="AU106" s="2" t="b">
        <f>AND(PARTNERS!$D110="Public Service partner",PARTNERS!$E110="Existing partner")</f>
        <v>0</v>
      </c>
      <c r="AV106" s="2" t="b">
        <f>AND(PARTNERS!$D110="Voluntary Sector / Charity partner",PARTNERS!$E110="Existing partner")</f>
        <v>0</v>
      </c>
      <c r="AW106" s="2" t="b">
        <f>AND(PARTNERS!$D110="Education partner",PARTNERS!$E110="Existing partner")</f>
        <v>0</v>
      </c>
      <c r="AX106" s="2" t="b">
        <f>AND(PARTNERS!$D110="Other",PARTNERS!$E110="Existing partner")</f>
        <v>0</v>
      </c>
    </row>
    <row r="107" spans="20:50" x14ac:dyDescent="0.3">
      <c r="T107" s="2" t="b">
        <f>AND(LEFT('EVENT DELIVERY'!B125,2)="HU",OR(LEN('EVENT DELIVERY'!B125)=6,AND(LEN('EVENT DELIVERY'!B125)=7,MID('EVENT DELIVERY'!B125,4,1)=" ")))</f>
        <v>0</v>
      </c>
      <c r="U107" s="2" t="b">
        <f>AND(LEFT('PROJECT DELIVERY TEAM'!B119,2)="HU",OR(LEN('PROJECT DELIVERY TEAM'!B119)=6,AND(LEN('PROJECT DELIVERY TEAM'!B119)=7,MID('PROJECT DELIVERY TEAM'!B119,4,1)=" ")))</f>
        <v>0</v>
      </c>
      <c r="V107" s="2" t="b">
        <f>AND(LEFT('AUDIENCES &amp; PART... - BY TYPE'!B136,2)="HU",OR(LEN('AUDIENCES &amp; PART... - BY TYPE'!B136)=6,AND(LEN('AUDIENCES &amp; PART... - BY TYPE'!B136)=7,MID('AUDIENCES &amp; PART... - BY TYPE'!B136,4,1)=" ")))</f>
        <v>0</v>
      </c>
      <c r="W107" s="2" t="b">
        <f>AND(LEFT(PARTNERS!B111,2)="HU",OR(LEN(PARTNERS!B111)=6,AND(LEN(PARTNERS!B111)=7,MID(PARTNERS!B111,4,1)=" ")),PARTNERS!E111="New partner")</f>
        <v>0</v>
      </c>
      <c r="X107" s="2" t="b">
        <f>AND(LEFT(PARTNERS!B111,2)="HU",OR(LEN(PARTNERS!B111)=6,AND(LEN(PARTNERS!B111)=7,MID(PARTNERS!B111,4,1)=" ")),PARTNERS!E111="Existing partner")</f>
        <v>0</v>
      </c>
      <c r="Y107" s="2" t="b">
        <f>AND(NOT(AND(LEFT(PARTNERS!B111,2)="HU",OR(LEN(PARTNERS!B111)=6,AND(LEN(PARTNERS!B111)=7,MID(PARTNERS!B111,4,1)=" ")))),PARTNERS!E111="New partner")</f>
        <v>0</v>
      </c>
      <c r="Z107" s="2" t="b">
        <f>AND(NOT(AND(LEFT(PARTNERS!B111,2)="HU",OR(LEN(PARTNERS!B111)=6,AND(LEN(PARTNERS!B111)=7,MID(PARTNERS!B111,4,1)=" ")))),PARTNERS!E111="Existing partner")</f>
        <v>0</v>
      </c>
      <c r="AA107" s="2" t="b">
        <f>AND(PARTNERS!$C111="Hull",PARTNERS!$E111="New partner")</f>
        <v>0</v>
      </c>
      <c r="AB107" s="2" t="b">
        <f>AND(PARTNERS!$C111="East Riding of Yorkshire",PARTNERS!$E111="New partner")</f>
        <v>0</v>
      </c>
      <c r="AC107" s="2" t="b">
        <f>AND(PARTNERS!$C111="Elsewhere in Yorkshire &amp; Humber",PARTNERS!$E111="New partner")</f>
        <v>0</v>
      </c>
      <c r="AD107" s="2" t="b">
        <f>AND(PARTNERS!$C111="Elsewhere in the UK",PARTNERS!$E111="New partner")</f>
        <v>0</v>
      </c>
      <c r="AE107" s="2" t="b">
        <f>AND(PARTNERS!$C111="Outside UK",PARTNERS!$E111="New partner")</f>
        <v>0</v>
      </c>
      <c r="AF107" s="2" t="b">
        <f>AND(PARTNERS!$C111="Hull",PARTNERS!$E111="Existing partner")</f>
        <v>0</v>
      </c>
      <c r="AG107" s="2" t="b">
        <f>AND(PARTNERS!$C111="East Riding of Yorkshire",PARTNERS!$E111="Existing partner")</f>
        <v>0</v>
      </c>
      <c r="AH107" s="2" t="b">
        <f>AND(PARTNERS!$C111="Elsewhere in Yorkshire &amp; Humber",PARTNERS!$E111="Existing partner")</f>
        <v>0</v>
      </c>
      <c r="AI107" s="2" t="b">
        <f>AND(PARTNERS!$C111="Elsewhere in the UK",PARTNERS!$E111="Existing partner")</f>
        <v>0</v>
      </c>
      <c r="AJ107" s="2" t="b">
        <f>AND(PARTNERS!$C111="Outside UK",PARTNERS!$E111="Existing partner")</f>
        <v>0</v>
      </c>
      <c r="AK107" s="2" t="b">
        <f>AND(PARTNERS!$D111="Artistic partner",PARTNERS!$E111="New partner")</f>
        <v>0</v>
      </c>
      <c r="AL107" s="2" t="b">
        <f>AND(PARTNERS!$D111="Heritage partner",PARTNERS!$E111="New partner")</f>
        <v>0</v>
      </c>
      <c r="AM107" s="2" t="b">
        <f>AND(PARTNERS!$D111="Funder",PARTNERS!$E111="New partner")</f>
        <v>0</v>
      </c>
      <c r="AN107" s="2" t="b">
        <f>AND(PARTNERS!$D111="Public Service partner",PARTNERS!$E111="New partner")</f>
        <v>0</v>
      </c>
      <c r="AO107" s="2" t="b">
        <f>AND(PARTNERS!$D111="Voluntary Sector / Charity partner",PARTNERS!$E111="New partner")</f>
        <v>0</v>
      </c>
      <c r="AP107" s="2" t="b">
        <f>AND(PARTNERS!$D111="Education partner",PARTNERS!$E111="New partner")</f>
        <v>0</v>
      </c>
      <c r="AQ107" s="2" t="b">
        <f>AND(PARTNERS!$D111="Other",PARTNERS!$E111="New partner")</f>
        <v>0</v>
      </c>
      <c r="AR107" s="2" t="b">
        <f>AND(PARTNERS!$D111="Artistic partner",PARTNERS!$E111="Existing partner")</f>
        <v>0</v>
      </c>
      <c r="AS107" s="2" t="b">
        <f>AND(PARTNERS!$D111="Heritage partner",PARTNERS!$E111="Existing partner")</f>
        <v>0</v>
      </c>
      <c r="AT107" s="2" t="b">
        <f>AND(PARTNERS!$D111="Funder",PARTNERS!$E111="Existing partner")</f>
        <v>0</v>
      </c>
      <c r="AU107" s="2" t="b">
        <f>AND(PARTNERS!$D111="Public Service partner",PARTNERS!$E111="Existing partner")</f>
        <v>0</v>
      </c>
      <c r="AV107" s="2" t="b">
        <f>AND(PARTNERS!$D111="Voluntary Sector / Charity partner",PARTNERS!$E111="Existing partner")</f>
        <v>0</v>
      </c>
      <c r="AW107" s="2" t="b">
        <f>AND(PARTNERS!$D111="Education partner",PARTNERS!$E111="Existing partner")</f>
        <v>0</v>
      </c>
      <c r="AX107" s="2" t="b">
        <f>AND(PARTNERS!$D111="Other",PARTNERS!$E111="Existing partner")</f>
        <v>0</v>
      </c>
    </row>
    <row r="108" spans="20:50" x14ac:dyDescent="0.3">
      <c r="T108" s="2" t="b">
        <f>AND(LEFT('EVENT DELIVERY'!B126,2)="HU",OR(LEN('EVENT DELIVERY'!B126)=6,AND(LEN('EVENT DELIVERY'!B126)=7,MID('EVENT DELIVERY'!B126,4,1)=" ")))</f>
        <v>0</v>
      </c>
      <c r="U108" s="2" t="b">
        <f>AND(LEFT('PROJECT DELIVERY TEAM'!B120,2)="HU",OR(LEN('PROJECT DELIVERY TEAM'!B120)=6,AND(LEN('PROJECT DELIVERY TEAM'!B120)=7,MID('PROJECT DELIVERY TEAM'!B120,4,1)=" ")))</f>
        <v>0</v>
      </c>
      <c r="V108" s="2" t="b">
        <f>AND(LEFT('AUDIENCES &amp; PART... - BY TYPE'!B137,2)="HU",OR(LEN('AUDIENCES &amp; PART... - BY TYPE'!B137)=6,AND(LEN('AUDIENCES &amp; PART... - BY TYPE'!B137)=7,MID('AUDIENCES &amp; PART... - BY TYPE'!B137,4,1)=" ")))</f>
        <v>0</v>
      </c>
      <c r="W108" s="2" t="b">
        <f>AND(LEFT(PARTNERS!B112,2)="HU",OR(LEN(PARTNERS!B112)=6,AND(LEN(PARTNERS!B112)=7,MID(PARTNERS!B112,4,1)=" ")),PARTNERS!E112="New partner")</f>
        <v>0</v>
      </c>
      <c r="X108" s="2" t="b">
        <f>AND(LEFT(PARTNERS!B112,2)="HU",OR(LEN(PARTNERS!B112)=6,AND(LEN(PARTNERS!B112)=7,MID(PARTNERS!B112,4,1)=" ")),PARTNERS!E112="Existing partner")</f>
        <v>0</v>
      </c>
      <c r="Y108" s="2" t="b">
        <f>AND(NOT(AND(LEFT(PARTNERS!B112,2)="HU",OR(LEN(PARTNERS!B112)=6,AND(LEN(PARTNERS!B112)=7,MID(PARTNERS!B112,4,1)=" ")))),PARTNERS!E112="New partner")</f>
        <v>0</v>
      </c>
      <c r="Z108" s="2" t="b">
        <f>AND(NOT(AND(LEFT(PARTNERS!B112,2)="HU",OR(LEN(PARTNERS!B112)=6,AND(LEN(PARTNERS!B112)=7,MID(PARTNERS!B112,4,1)=" ")))),PARTNERS!E112="Existing partner")</f>
        <v>0</v>
      </c>
      <c r="AA108" s="2" t="b">
        <f>AND(PARTNERS!$C112="Hull",PARTNERS!$E112="New partner")</f>
        <v>0</v>
      </c>
      <c r="AB108" s="2" t="b">
        <f>AND(PARTNERS!$C112="East Riding of Yorkshire",PARTNERS!$E112="New partner")</f>
        <v>0</v>
      </c>
      <c r="AC108" s="2" t="b">
        <f>AND(PARTNERS!$C112="Elsewhere in Yorkshire &amp; Humber",PARTNERS!$E112="New partner")</f>
        <v>0</v>
      </c>
      <c r="AD108" s="2" t="b">
        <f>AND(PARTNERS!$C112="Elsewhere in the UK",PARTNERS!$E112="New partner")</f>
        <v>0</v>
      </c>
      <c r="AE108" s="2" t="b">
        <f>AND(PARTNERS!$C112="Outside UK",PARTNERS!$E112="New partner")</f>
        <v>0</v>
      </c>
      <c r="AF108" s="2" t="b">
        <f>AND(PARTNERS!$C112="Hull",PARTNERS!$E112="Existing partner")</f>
        <v>0</v>
      </c>
      <c r="AG108" s="2" t="b">
        <f>AND(PARTNERS!$C112="East Riding of Yorkshire",PARTNERS!$E112="Existing partner")</f>
        <v>0</v>
      </c>
      <c r="AH108" s="2" t="b">
        <f>AND(PARTNERS!$C112="Elsewhere in Yorkshire &amp; Humber",PARTNERS!$E112="Existing partner")</f>
        <v>0</v>
      </c>
      <c r="AI108" s="2" t="b">
        <f>AND(PARTNERS!$C112="Elsewhere in the UK",PARTNERS!$E112="Existing partner")</f>
        <v>0</v>
      </c>
      <c r="AJ108" s="2" t="b">
        <f>AND(PARTNERS!$C112="Outside UK",PARTNERS!$E112="Existing partner")</f>
        <v>0</v>
      </c>
      <c r="AK108" s="2" t="b">
        <f>AND(PARTNERS!$D112="Artistic partner",PARTNERS!$E112="New partner")</f>
        <v>0</v>
      </c>
      <c r="AL108" s="2" t="b">
        <f>AND(PARTNERS!$D112="Heritage partner",PARTNERS!$E112="New partner")</f>
        <v>0</v>
      </c>
      <c r="AM108" s="2" t="b">
        <f>AND(PARTNERS!$D112="Funder",PARTNERS!$E112="New partner")</f>
        <v>0</v>
      </c>
      <c r="AN108" s="2" t="b">
        <f>AND(PARTNERS!$D112="Public Service partner",PARTNERS!$E112="New partner")</f>
        <v>0</v>
      </c>
      <c r="AO108" s="2" t="b">
        <f>AND(PARTNERS!$D112="Voluntary Sector / Charity partner",PARTNERS!$E112="New partner")</f>
        <v>0</v>
      </c>
      <c r="AP108" s="2" t="b">
        <f>AND(PARTNERS!$D112="Education partner",PARTNERS!$E112="New partner")</f>
        <v>0</v>
      </c>
      <c r="AQ108" s="2" t="b">
        <f>AND(PARTNERS!$D112="Other",PARTNERS!$E112="New partner")</f>
        <v>0</v>
      </c>
      <c r="AR108" s="2" t="b">
        <f>AND(PARTNERS!$D112="Artistic partner",PARTNERS!$E112="Existing partner")</f>
        <v>0</v>
      </c>
      <c r="AS108" s="2" t="b">
        <f>AND(PARTNERS!$D112="Heritage partner",PARTNERS!$E112="Existing partner")</f>
        <v>0</v>
      </c>
      <c r="AT108" s="2" t="b">
        <f>AND(PARTNERS!$D112="Funder",PARTNERS!$E112="Existing partner")</f>
        <v>0</v>
      </c>
      <c r="AU108" s="2" t="b">
        <f>AND(PARTNERS!$D112="Public Service partner",PARTNERS!$E112="Existing partner")</f>
        <v>0</v>
      </c>
      <c r="AV108" s="2" t="b">
        <f>AND(PARTNERS!$D112="Voluntary Sector / Charity partner",PARTNERS!$E112="Existing partner")</f>
        <v>0</v>
      </c>
      <c r="AW108" s="2" t="b">
        <f>AND(PARTNERS!$D112="Education partner",PARTNERS!$E112="Existing partner")</f>
        <v>0</v>
      </c>
      <c r="AX108" s="2" t="b">
        <f>AND(PARTNERS!$D112="Other",PARTNERS!$E112="Existing partner")</f>
        <v>0</v>
      </c>
    </row>
    <row r="109" spans="20:50" x14ac:dyDescent="0.3">
      <c r="T109" s="2" t="b">
        <f>AND(LEFT('EVENT DELIVERY'!B127,2)="HU",OR(LEN('EVENT DELIVERY'!B127)=6,AND(LEN('EVENT DELIVERY'!B127)=7,MID('EVENT DELIVERY'!B127,4,1)=" ")))</f>
        <v>0</v>
      </c>
      <c r="U109" s="2" t="b">
        <f>AND(LEFT('PROJECT DELIVERY TEAM'!B121,2)="HU",OR(LEN('PROJECT DELIVERY TEAM'!B121)=6,AND(LEN('PROJECT DELIVERY TEAM'!B121)=7,MID('PROJECT DELIVERY TEAM'!B121,4,1)=" ")))</f>
        <v>0</v>
      </c>
      <c r="V109" s="2" t="b">
        <f>AND(LEFT('AUDIENCES &amp; PART... - BY TYPE'!B138,2)="HU",OR(LEN('AUDIENCES &amp; PART... - BY TYPE'!B138)=6,AND(LEN('AUDIENCES &amp; PART... - BY TYPE'!B138)=7,MID('AUDIENCES &amp; PART... - BY TYPE'!B138,4,1)=" ")))</f>
        <v>0</v>
      </c>
      <c r="W109" s="2" t="b">
        <f>AND(LEFT(PARTNERS!B113,2)="HU",OR(LEN(PARTNERS!B113)=6,AND(LEN(PARTNERS!B113)=7,MID(PARTNERS!B113,4,1)=" ")),PARTNERS!E113="New partner")</f>
        <v>0</v>
      </c>
      <c r="X109" s="2" t="b">
        <f>AND(LEFT(PARTNERS!B113,2)="HU",OR(LEN(PARTNERS!B113)=6,AND(LEN(PARTNERS!B113)=7,MID(PARTNERS!B113,4,1)=" ")),PARTNERS!E113="Existing partner")</f>
        <v>0</v>
      </c>
      <c r="Y109" s="2" t="b">
        <f>AND(NOT(AND(LEFT(PARTNERS!B113,2)="HU",OR(LEN(PARTNERS!B113)=6,AND(LEN(PARTNERS!B113)=7,MID(PARTNERS!B113,4,1)=" ")))),PARTNERS!E113="New partner")</f>
        <v>0</v>
      </c>
      <c r="Z109" s="2" t="b">
        <f>AND(NOT(AND(LEFT(PARTNERS!B113,2)="HU",OR(LEN(PARTNERS!B113)=6,AND(LEN(PARTNERS!B113)=7,MID(PARTNERS!B113,4,1)=" ")))),PARTNERS!E113="Existing partner")</f>
        <v>0</v>
      </c>
      <c r="AA109" s="2" t="b">
        <f>AND(PARTNERS!$C113="Hull",PARTNERS!$E113="New partner")</f>
        <v>0</v>
      </c>
      <c r="AB109" s="2" t="b">
        <f>AND(PARTNERS!$C113="East Riding of Yorkshire",PARTNERS!$E113="New partner")</f>
        <v>0</v>
      </c>
      <c r="AC109" s="2" t="b">
        <f>AND(PARTNERS!$C113="Elsewhere in Yorkshire &amp; Humber",PARTNERS!$E113="New partner")</f>
        <v>0</v>
      </c>
      <c r="AD109" s="2" t="b">
        <f>AND(PARTNERS!$C113="Elsewhere in the UK",PARTNERS!$E113="New partner")</f>
        <v>0</v>
      </c>
      <c r="AE109" s="2" t="b">
        <f>AND(PARTNERS!$C113="Outside UK",PARTNERS!$E113="New partner")</f>
        <v>0</v>
      </c>
      <c r="AF109" s="2" t="b">
        <f>AND(PARTNERS!$C113="Hull",PARTNERS!$E113="Existing partner")</f>
        <v>0</v>
      </c>
      <c r="AG109" s="2" t="b">
        <f>AND(PARTNERS!$C113="East Riding of Yorkshire",PARTNERS!$E113="Existing partner")</f>
        <v>0</v>
      </c>
      <c r="AH109" s="2" t="b">
        <f>AND(PARTNERS!$C113="Elsewhere in Yorkshire &amp; Humber",PARTNERS!$E113="Existing partner")</f>
        <v>0</v>
      </c>
      <c r="AI109" s="2" t="b">
        <f>AND(PARTNERS!$C113="Elsewhere in the UK",PARTNERS!$E113="Existing partner")</f>
        <v>0</v>
      </c>
      <c r="AJ109" s="2" t="b">
        <f>AND(PARTNERS!$C113="Outside UK",PARTNERS!$E113="Existing partner")</f>
        <v>0</v>
      </c>
      <c r="AK109" s="2" t="b">
        <f>AND(PARTNERS!$D113="Artistic partner",PARTNERS!$E113="New partner")</f>
        <v>0</v>
      </c>
      <c r="AL109" s="2" t="b">
        <f>AND(PARTNERS!$D113="Heritage partner",PARTNERS!$E113="New partner")</f>
        <v>0</v>
      </c>
      <c r="AM109" s="2" t="b">
        <f>AND(PARTNERS!$D113="Funder",PARTNERS!$E113="New partner")</f>
        <v>0</v>
      </c>
      <c r="AN109" s="2" t="b">
        <f>AND(PARTNERS!$D113="Public Service partner",PARTNERS!$E113="New partner")</f>
        <v>0</v>
      </c>
      <c r="AO109" s="2" t="b">
        <f>AND(PARTNERS!$D113="Voluntary Sector / Charity partner",PARTNERS!$E113="New partner")</f>
        <v>0</v>
      </c>
      <c r="AP109" s="2" t="b">
        <f>AND(PARTNERS!$D113="Education partner",PARTNERS!$E113="New partner")</f>
        <v>0</v>
      </c>
      <c r="AQ109" s="2" t="b">
        <f>AND(PARTNERS!$D113="Other",PARTNERS!$E113="New partner")</f>
        <v>0</v>
      </c>
      <c r="AR109" s="2" t="b">
        <f>AND(PARTNERS!$D113="Artistic partner",PARTNERS!$E113="Existing partner")</f>
        <v>0</v>
      </c>
      <c r="AS109" s="2" t="b">
        <f>AND(PARTNERS!$D113="Heritage partner",PARTNERS!$E113="Existing partner")</f>
        <v>0</v>
      </c>
      <c r="AT109" s="2" t="b">
        <f>AND(PARTNERS!$D113="Funder",PARTNERS!$E113="Existing partner")</f>
        <v>0</v>
      </c>
      <c r="AU109" s="2" t="b">
        <f>AND(PARTNERS!$D113="Public Service partner",PARTNERS!$E113="Existing partner")</f>
        <v>0</v>
      </c>
      <c r="AV109" s="2" t="b">
        <f>AND(PARTNERS!$D113="Voluntary Sector / Charity partner",PARTNERS!$E113="Existing partner")</f>
        <v>0</v>
      </c>
      <c r="AW109" s="2" t="b">
        <f>AND(PARTNERS!$D113="Education partner",PARTNERS!$E113="Existing partner")</f>
        <v>0</v>
      </c>
      <c r="AX109" s="2" t="b">
        <f>AND(PARTNERS!$D113="Other",PARTNERS!$E113="Existing partner")</f>
        <v>0</v>
      </c>
    </row>
    <row r="110" spans="20:50" x14ac:dyDescent="0.3">
      <c r="T110" s="2" t="b">
        <f>AND(LEFT('EVENT DELIVERY'!B128,2)="HU",OR(LEN('EVENT DELIVERY'!B128)=6,AND(LEN('EVENT DELIVERY'!B128)=7,MID('EVENT DELIVERY'!B128,4,1)=" ")))</f>
        <v>0</v>
      </c>
      <c r="U110" s="2" t="b">
        <f>AND(LEFT('PROJECT DELIVERY TEAM'!B122,2)="HU",OR(LEN('PROJECT DELIVERY TEAM'!B122)=6,AND(LEN('PROJECT DELIVERY TEAM'!B122)=7,MID('PROJECT DELIVERY TEAM'!B122,4,1)=" ")))</f>
        <v>0</v>
      </c>
      <c r="V110" s="2" t="b">
        <f>AND(LEFT('AUDIENCES &amp; PART... - BY TYPE'!B139,2)="HU",OR(LEN('AUDIENCES &amp; PART... - BY TYPE'!B139)=6,AND(LEN('AUDIENCES &amp; PART... - BY TYPE'!B139)=7,MID('AUDIENCES &amp; PART... - BY TYPE'!B139,4,1)=" ")))</f>
        <v>0</v>
      </c>
      <c r="W110" s="2" t="b">
        <f>AND(LEFT(PARTNERS!B114,2)="HU",OR(LEN(PARTNERS!B114)=6,AND(LEN(PARTNERS!B114)=7,MID(PARTNERS!B114,4,1)=" ")),PARTNERS!E114="New partner")</f>
        <v>0</v>
      </c>
      <c r="X110" s="2" t="b">
        <f>AND(LEFT(PARTNERS!B114,2)="HU",OR(LEN(PARTNERS!B114)=6,AND(LEN(PARTNERS!B114)=7,MID(PARTNERS!B114,4,1)=" ")),PARTNERS!E114="Existing partner")</f>
        <v>0</v>
      </c>
      <c r="Y110" s="2" t="b">
        <f>AND(NOT(AND(LEFT(PARTNERS!B114,2)="HU",OR(LEN(PARTNERS!B114)=6,AND(LEN(PARTNERS!B114)=7,MID(PARTNERS!B114,4,1)=" ")))),PARTNERS!E114="New partner")</f>
        <v>0</v>
      </c>
      <c r="Z110" s="2" t="b">
        <f>AND(NOT(AND(LEFT(PARTNERS!B114,2)="HU",OR(LEN(PARTNERS!B114)=6,AND(LEN(PARTNERS!B114)=7,MID(PARTNERS!B114,4,1)=" ")))),PARTNERS!E114="Existing partner")</f>
        <v>0</v>
      </c>
      <c r="AA110" s="2" t="b">
        <f>AND(PARTNERS!$C114="Hull",PARTNERS!$E114="New partner")</f>
        <v>0</v>
      </c>
      <c r="AB110" s="2" t="b">
        <f>AND(PARTNERS!$C114="East Riding of Yorkshire",PARTNERS!$E114="New partner")</f>
        <v>0</v>
      </c>
      <c r="AC110" s="2" t="b">
        <f>AND(PARTNERS!$C114="Elsewhere in Yorkshire &amp; Humber",PARTNERS!$E114="New partner")</f>
        <v>0</v>
      </c>
      <c r="AD110" s="2" t="b">
        <f>AND(PARTNERS!$C114="Elsewhere in the UK",PARTNERS!$E114="New partner")</f>
        <v>0</v>
      </c>
      <c r="AE110" s="2" t="b">
        <f>AND(PARTNERS!$C114="Outside UK",PARTNERS!$E114="New partner")</f>
        <v>0</v>
      </c>
      <c r="AF110" s="2" t="b">
        <f>AND(PARTNERS!$C114="Hull",PARTNERS!$E114="Existing partner")</f>
        <v>0</v>
      </c>
      <c r="AG110" s="2" t="b">
        <f>AND(PARTNERS!$C114="East Riding of Yorkshire",PARTNERS!$E114="Existing partner")</f>
        <v>0</v>
      </c>
      <c r="AH110" s="2" t="b">
        <f>AND(PARTNERS!$C114="Elsewhere in Yorkshire &amp; Humber",PARTNERS!$E114="Existing partner")</f>
        <v>0</v>
      </c>
      <c r="AI110" s="2" t="b">
        <f>AND(PARTNERS!$C114="Elsewhere in the UK",PARTNERS!$E114="Existing partner")</f>
        <v>0</v>
      </c>
      <c r="AJ110" s="2" t="b">
        <f>AND(PARTNERS!$C114="Outside UK",PARTNERS!$E114="Existing partner")</f>
        <v>0</v>
      </c>
      <c r="AK110" s="2" t="b">
        <f>AND(PARTNERS!$D114="Artistic partner",PARTNERS!$E114="New partner")</f>
        <v>0</v>
      </c>
      <c r="AL110" s="2" t="b">
        <f>AND(PARTNERS!$D114="Heritage partner",PARTNERS!$E114="New partner")</f>
        <v>0</v>
      </c>
      <c r="AM110" s="2" t="b">
        <f>AND(PARTNERS!$D114="Funder",PARTNERS!$E114="New partner")</f>
        <v>0</v>
      </c>
      <c r="AN110" s="2" t="b">
        <f>AND(PARTNERS!$D114="Public Service partner",PARTNERS!$E114="New partner")</f>
        <v>0</v>
      </c>
      <c r="AO110" s="2" t="b">
        <f>AND(PARTNERS!$D114="Voluntary Sector / Charity partner",PARTNERS!$E114="New partner")</f>
        <v>0</v>
      </c>
      <c r="AP110" s="2" t="b">
        <f>AND(PARTNERS!$D114="Education partner",PARTNERS!$E114="New partner")</f>
        <v>0</v>
      </c>
      <c r="AQ110" s="2" t="b">
        <f>AND(PARTNERS!$D114="Other",PARTNERS!$E114="New partner")</f>
        <v>0</v>
      </c>
      <c r="AR110" s="2" t="b">
        <f>AND(PARTNERS!$D114="Artistic partner",PARTNERS!$E114="Existing partner")</f>
        <v>0</v>
      </c>
      <c r="AS110" s="2" t="b">
        <f>AND(PARTNERS!$D114="Heritage partner",PARTNERS!$E114="Existing partner")</f>
        <v>0</v>
      </c>
      <c r="AT110" s="2" t="b">
        <f>AND(PARTNERS!$D114="Funder",PARTNERS!$E114="Existing partner")</f>
        <v>0</v>
      </c>
      <c r="AU110" s="2" t="b">
        <f>AND(PARTNERS!$D114="Public Service partner",PARTNERS!$E114="Existing partner")</f>
        <v>0</v>
      </c>
      <c r="AV110" s="2" t="b">
        <f>AND(PARTNERS!$D114="Voluntary Sector / Charity partner",PARTNERS!$E114="Existing partner")</f>
        <v>0</v>
      </c>
      <c r="AW110" s="2" t="b">
        <f>AND(PARTNERS!$D114="Education partner",PARTNERS!$E114="Existing partner")</f>
        <v>0</v>
      </c>
      <c r="AX110" s="2" t="b">
        <f>AND(PARTNERS!$D114="Other",PARTNERS!$E114="Existing partner")</f>
        <v>0</v>
      </c>
    </row>
    <row r="111" spans="20:50" x14ac:dyDescent="0.3">
      <c r="T111" s="2" t="b">
        <f>AND(LEFT('EVENT DELIVERY'!B129,2)="HU",OR(LEN('EVENT DELIVERY'!B129)=6,AND(LEN('EVENT DELIVERY'!B129)=7,MID('EVENT DELIVERY'!B129,4,1)=" ")))</f>
        <v>0</v>
      </c>
      <c r="U111" s="2" t="b">
        <f>AND(LEFT('PROJECT DELIVERY TEAM'!B123,2)="HU",OR(LEN('PROJECT DELIVERY TEAM'!B123)=6,AND(LEN('PROJECT DELIVERY TEAM'!B123)=7,MID('PROJECT DELIVERY TEAM'!B123,4,1)=" ")))</f>
        <v>0</v>
      </c>
      <c r="V111" s="2" t="b">
        <f>AND(LEFT('AUDIENCES &amp; PART... - BY TYPE'!B140,2)="HU",OR(LEN('AUDIENCES &amp; PART... - BY TYPE'!B140)=6,AND(LEN('AUDIENCES &amp; PART... - BY TYPE'!B140)=7,MID('AUDIENCES &amp; PART... - BY TYPE'!B140,4,1)=" ")))</f>
        <v>0</v>
      </c>
      <c r="W111" s="2" t="b">
        <f>AND(LEFT(PARTNERS!B115,2)="HU",OR(LEN(PARTNERS!B115)=6,AND(LEN(PARTNERS!B115)=7,MID(PARTNERS!B115,4,1)=" ")),PARTNERS!E115="New partner")</f>
        <v>0</v>
      </c>
      <c r="X111" s="2" t="b">
        <f>AND(LEFT(PARTNERS!B115,2)="HU",OR(LEN(PARTNERS!B115)=6,AND(LEN(PARTNERS!B115)=7,MID(PARTNERS!B115,4,1)=" ")),PARTNERS!E115="Existing partner")</f>
        <v>0</v>
      </c>
      <c r="Y111" s="2" t="b">
        <f>AND(NOT(AND(LEFT(PARTNERS!B115,2)="HU",OR(LEN(PARTNERS!B115)=6,AND(LEN(PARTNERS!B115)=7,MID(PARTNERS!B115,4,1)=" ")))),PARTNERS!E115="New partner")</f>
        <v>0</v>
      </c>
      <c r="Z111" s="2" t="b">
        <f>AND(NOT(AND(LEFT(PARTNERS!B115,2)="HU",OR(LEN(PARTNERS!B115)=6,AND(LEN(PARTNERS!B115)=7,MID(PARTNERS!B115,4,1)=" ")))),PARTNERS!E115="Existing partner")</f>
        <v>0</v>
      </c>
      <c r="AA111" s="2" t="b">
        <f>AND(PARTNERS!$C115="Hull",PARTNERS!$E115="New partner")</f>
        <v>0</v>
      </c>
      <c r="AB111" s="2" t="b">
        <f>AND(PARTNERS!$C115="East Riding of Yorkshire",PARTNERS!$E115="New partner")</f>
        <v>0</v>
      </c>
      <c r="AC111" s="2" t="b">
        <f>AND(PARTNERS!$C115="Elsewhere in Yorkshire &amp; Humber",PARTNERS!$E115="New partner")</f>
        <v>0</v>
      </c>
      <c r="AD111" s="2" t="b">
        <f>AND(PARTNERS!$C115="Elsewhere in the UK",PARTNERS!$E115="New partner")</f>
        <v>0</v>
      </c>
      <c r="AE111" s="2" t="b">
        <f>AND(PARTNERS!$C115="Outside UK",PARTNERS!$E115="New partner")</f>
        <v>0</v>
      </c>
      <c r="AF111" s="2" t="b">
        <f>AND(PARTNERS!$C115="Hull",PARTNERS!$E115="Existing partner")</f>
        <v>0</v>
      </c>
      <c r="AG111" s="2" t="b">
        <f>AND(PARTNERS!$C115="East Riding of Yorkshire",PARTNERS!$E115="Existing partner")</f>
        <v>0</v>
      </c>
      <c r="AH111" s="2" t="b">
        <f>AND(PARTNERS!$C115="Elsewhere in Yorkshire &amp; Humber",PARTNERS!$E115="Existing partner")</f>
        <v>0</v>
      </c>
      <c r="AI111" s="2" t="b">
        <f>AND(PARTNERS!$C115="Elsewhere in the UK",PARTNERS!$E115="Existing partner")</f>
        <v>0</v>
      </c>
      <c r="AJ111" s="2" t="b">
        <f>AND(PARTNERS!$C115="Outside UK",PARTNERS!$E115="Existing partner")</f>
        <v>0</v>
      </c>
      <c r="AK111" s="2" t="b">
        <f>AND(PARTNERS!$D115="Artistic partner",PARTNERS!$E115="New partner")</f>
        <v>0</v>
      </c>
      <c r="AL111" s="2" t="b">
        <f>AND(PARTNERS!$D115="Heritage partner",PARTNERS!$E115="New partner")</f>
        <v>0</v>
      </c>
      <c r="AM111" s="2" t="b">
        <f>AND(PARTNERS!$D115="Funder",PARTNERS!$E115="New partner")</f>
        <v>0</v>
      </c>
      <c r="AN111" s="2" t="b">
        <f>AND(PARTNERS!$D115="Public Service partner",PARTNERS!$E115="New partner")</f>
        <v>0</v>
      </c>
      <c r="AO111" s="2" t="b">
        <f>AND(PARTNERS!$D115="Voluntary Sector / Charity partner",PARTNERS!$E115="New partner")</f>
        <v>0</v>
      </c>
      <c r="AP111" s="2" t="b">
        <f>AND(PARTNERS!$D115="Education partner",PARTNERS!$E115="New partner")</f>
        <v>0</v>
      </c>
      <c r="AQ111" s="2" t="b">
        <f>AND(PARTNERS!$D115="Other",PARTNERS!$E115="New partner")</f>
        <v>0</v>
      </c>
      <c r="AR111" s="2" t="b">
        <f>AND(PARTNERS!$D115="Artistic partner",PARTNERS!$E115="Existing partner")</f>
        <v>0</v>
      </c>
      <c r="AS111" s="2" t="b">
        <f>AND(PARTNERS!$D115="Heritage partner",PARTNERS!$E115="Existing partner")</f>
        <v>0</v>
      </c>
      <c r="AT111" s="2" t="b">
        <f>AND(PARTNERS!$D115="Funder",PARTNERS!$E115="Existing partner")</f>
        <v>0</v>
      </c>
      <c r="AU111" s="2" t="b">
        <f>AND(PARTNERS!$D115="Public Service partner",PARTNERS!$E115="Existing partner")</f>
        <v>0</v>
      </c>
      <c r="AV111" s="2" t="b">
        <f>AND(PARTNERS!$D115="Voluntary Sector / Charity partner",PARTNERS!$E115="Existing partner")</f>
        <v>0</v>
      </c>
      <c r="AW111" s="2" t="b">
        <f>AND(PARTNERS!$D115="Education partner",PARTNERS!$E115="Existing partner")</f>
        <v>0</v>
      </c>
      <c r="AX111" s="2" t="b">
        <f>AND(PARTNERS!$D115="Other",PARTNERS!$E115="Existing partner")</f>
        <v>0</v>
      </c>
    </row>
    <row r="112" spans="20:50" x14ac:dyDescent="0.3">
      <c r="T112" s="2" t="b">
        <f>AND(LEFT('EVENT DELIVERY'!B130,2)="HU",OR(LEN('EVENT DELIVERY'!B130)=6,AND(LEN('EVENT DELIVERY'!B130)=7,MID('EVENT DELIVERY'!B130,4,1)=" ")))</f>
        <v>0</v>
      </c>
      <c r="U112" s="2" t="b">
        <f>AND(LEFT('PROJECT DELIVERY TEAM'!B124,2)="HU",OR(LEN('PROJECT DELIVERY TEAM'!B124)=6,AND(LEN('PROJECT DELIVERY TEAM'!B124)=7,MID('PROJECT DELIVERY TEAM'!B124,4,1)=" ")))</f>
        <v>0</v>
      </c>
      <c r="V112" s="2" t="b">
        <f>AND(LEFT('AUDIENCES &amp; PART... - BY TYPE'!B141,2)="HU",OR(LEN('AUDIENCES &amp; PART... - BY TYPE'!B141)=6,AND(LEN('AUDIENCES &amp; PART... - BY TYPE'!B141)=7,MID('AUDIENCES &amp; PART... - BY TYPE'!B141,4,1)=" ")))</f>
        <v>0</v>
      </c>
      <c r="W112" s="2" t="b">
        <f>AND(LEFT(PARTNERS!B116,2)="HU",OR(LEN(PARTNERS!B116)=6,AND(LEN(PARTNERS!B116)=7,MID(PARTNERS!B116,4,1)=" ")),PARTNERS!E116="New partner")</f>
        <v>0</v>
      </c>
      <c r="X112" s="2" t="b">
        <f>AND(LEFT(PARTNERS!B116,2)="HU",OR(LEN(PARTNERS!B116)=6,AND(LEN(PARTNERS!B116)=7,MID(PARTNERS!B116,4,1)=" ")),PARTNERS!E116="Existing partner")</f>
        <v>0</v>
      </c>
      <c r="Y112" s="2" t="b">
        <f>AND(NOT(AND(LEFT(PARTNERS!B116,2)="HU",OR(LEN(PARTNERS!B116)=6,AND(LEN(PARTNERS!B116)=7,MID(PARTNERS!B116,4,1)=" ")))),PARTNERS!E116="New partner")</f>
        <v>0</v>
      </c>
      <c r="Z112" s="2" t="b">
        <f>AND(NOT(AND(LEFT(PARTNERS!B116,2)="HU",OR(LEN(PARTNERS!B116)=6,AND(LEN(PARTNERS!B116)=7,MID(PARTNERS!B116,4,1)=" ")))),PARTNERS!E116="Existing partner")</f>
        <v>0</v>
      </c>
      <c r="AA112" s="2" t="b">
        <f>AND(PARTNERS!$C116="Hull",PARTNERS!$E116="New partner")</f>
        <v>0</v>
      </c>
      <c r="AB112" s="2" t="b">
        <f>AND(PARTNERS!$C116="East Riding of Yorkshire",PARTNERS!$E116="New partner")</f>
        <v>0</v>
      </c>
      <c r="AC112" s="2" t="b">
        <f>AND(PARTNERS!$C116="Elsewhere in Yorkshire &amp; Humber",PARTNERS!$E116="New partner")</f>
        <v>0</v>
      </c>
      <c r="AD112" s="2" t="b">
        <f>AND(PARTNERS!$C116="Elsewhere in the UK",PARTNERS!$E116="New partner")</f>
        <v>0</v>
      </c>
      <c r="AE112" s="2" t="b">
        <f>AND(PARTNERS!$C116="Outside UK",PARTNERS!$E116="New partner")</f>
        <v>0</v>
      </c>
      <c r="AF112" s="2" t="b">
        <f>AND(PARTNERS!$C116="Hull",PARTNERS!$E116="Existing partner")</f>
        <v>0</v>
      </c>
      <c r="AG112" s="2" t="b">
        <f>AND(PARTNERS!$C116="East Riding of Yorkshire",PARTNERS!$E116="Existing partner")</f>
        <v>0</v>
      </c>
      <c r="AH112" s="2" t="b">
        <f>AND(PARTNERS!$C116="Elsewhere in Yorkshire &amp; Humber",PARTNERS!$E116="Existing partner")</f>
        <v>0</v>
      </c>
      <c r="AI112" s="2" t="b">
        <f>AND(PARTNERS!$C116="Elsewhere in the UK",PARTNERS!$E116="Existing partner")</f>
        <v>0</v>
      </c>
      <c r="AJ112" s="2" t="b">
        <f>AND(PARTNERS!$C116="Outside UK",PARTNERS!$E116="Existing partner")</f>
        <v>0</v>
      </c>
      <c r="AK112" s="2" t="b">
        <f>AND(PARTNERS!$D116="Artistic partner",PARTNERS!$E116="New partner")</f>
        <v>0</v>
      </c>
      <c r="AL112" s="2" t="b">
        <f>AND(PARTNERS!$D116="Heritage partner",PARTNERS!$E116="New partner")</f>
        <v>0</v>
      </c>
      <c r="AM112" s="2" t="b">
        <f>AND(PARTNERS!$D116="Funder",PARTNERS!$E116="New partner")</f>
        <v>0</v>
      </c>
      <c r="AN112" s="2" t="b">
        <f>AND(PARTNERS!$D116="Public Service partner",PARTNERS!$E116="New partner")</f>
        <v>0</v>
      </c>
      <c r="AO112" s="2" t="b">
        <f>AND(PARTNERS!$D116="Voluntary Sector / Charity partner",PARTNERS!$E116="New partner")</f>
        <v>0</v>
      </c>
      <c r="AP112" s="2" t="b">
        <f>AND(PARTNERS!$D116="Education partner",PARTNERS!$E116="New partner")</f>
        <v>0</v>
      </c>
      <c r="AQ112" s="2" t="b">
        <f>AND(PARTNERS!$D116="Other",PARTNERS!$E116="New partner")</f>
        <v>0</v>
      </c>
      <c r="AR112" s="2" t="b">
        <f>AND(PARTNERS!$D116="Artistic partner",PARTNERS!$E116="Existing partner")</f>
        <v>0</v>
      </c>
      <c r="AS112" s="2" t="b">
        <f>AND(PARTNERS!$D116="Heritage partner",PARTNERS!$E116="Existing partner")</f>
        <v>0</v>
      </c>
      <c r="AT112" s="2" t="b">
        <f>AND(PARTNERS!$D116="Funder",PARTNERS!$E116="Existing partner")</f>
        <v>0</v>
      </c>
      <c r="AU112" s="2" t="b">
        <f>AND(PARTNERS!$D116="Public Service partner",PARTNERS!$E116="Existing partner")</f>
        <v>0</v>
      </c>
      <c r="AV112" s="2" t="b">
        <f>AND(PARTNERS!$D116="Voluntary Sector / Charity partner",PARTNERS!$E116="Existing partner")</f>
        <v>0</v>
      </c>
      <c r="AW112" s="2" t="b">
        <f>AND(PARTNERS!$D116="Education partner",PARTNERS!$E116="Existing partner")</f>
        <v>0</v>
      </c>
      <c r="AX112" s="2" t="b">
        <f>AND(PARTNERS!$D116="Other",PARTNERS!$E116="Existing partner")</f>
        <v>0</v>
      </c>
    </row>
    <row r="113" spans="20:50" x14ac:dyDescent="0.3">
      <c r="T113" s="2" t="b">
        <f>AND(LEFT('EVENT DELIVERY'!B131,2)="HU",OR(LEN('EVENT DELIVERY'!B131)=6,AND(LEN('EVENT DELIVERY'!B131)=7,MID('EVENT DELIVERY'!B131,4,1)=" ")))</f>
        <v>0</v>
      </c>
      <c r="U113" s="2" t="b">
        <f>AND(LEFT('PROJECT DELIVERY TEAM'!B125,2)="HU",OR(LEN('PROJECT DELIVERY TEAM'!B125)=6,AND(LEN('PROJECT DELIVERY TEAM'!B125)=7,MID('PROJECT DELIVERY TEAM'!B125,4,1)=" ")))</f>
        <v>0</v>
      </c>
      <c r="V113" s="2" t="b">
        <f>AND(LEFT('AUDIENCES &amp; PART... - BY TYPE'!B142,2)="HU",OR(LEN('AUDIENCES &amp; PART... - BY TYPE'!B142)=6,AND(LEN('AUDIENCES &amp; PART... - BY TYPE'!B142)=7,MID('AUDIENCES &amp; PART... - BY TYPE'!B142,4,1)=" ")))</f>
        <v>0</v>
      </c>
      <c r="W113" s="2" t="b">
        <f>AND(LEFT(PARTNERS!B117,2)="HU",OR(LEN(PARTNERS!B117)=6,AND(LEN(PARTNERS!B117)=7,MID(PARTNERS!B117,4,1)=" ")),PARTNERS!E117="New partner")</f>
        <v>0</v>
      </c>
      <c r="X113" s="2" t="b">
        <f>AND(LEFT(PARTNERS!B117,2)="HU",OR(LEN(PARTNERS!B117)=6,AND(LEN(PARTNERS!B117)=7,MID(PARTNERS!B117,4,1)=" ")),PARTNERS!E117="Existing partner")</f>
        <v>0</v>
      </c>
      <c r="Y113" s="2" t="b">
        <f>AND(NOT(AND(LEFT(PARTNERS!B117,2)="HU",OR(LEN(PARTNERS!B117)=6,AND(LEN(PARTNERS!B117)=7,MID(PARTNERS!B117,4,1)=" ")))),PARTNERS!E117="New partner")</f>
        <v>0</v>
      </c>
      <c r="Z113" s="2" t="b">
        <f>AND(NOT(AND(LEFT(PARTNERS!B117,2)="HU",OR(LEN(PARTNERS!B117)=6,AND(LEN(PARTNERS!B117)=7,MID(PARTNERS!B117,4,1)=" ")))),PARTNERS!E117="Existing partner")</f>
        <v>0</v>
      </c>
      <c r="AA113" s="2" t="b">
        <f>AND(PARTNERS!$C117="Hull",PARTNERS!$E117="New partner")</f>
        <v>0</v>
      </c>
      <c r="AB113" s="2" t="b">
        <f>AND(PARTNERS!$C117="East Riding of Yorkshire",PARTNERS!$E117="New partner")</f>
        <v>0</v>
      </c>
      <c r="AC113" s="2" t="b">
        <f>AND(PARTNERS!$C117="Elsewhere in Yorkshire &amp; Humber",PARTNERS!$E117="New partner")</f>
        <v>0</v>
      </c>
      <c r="AD113" s="2" t="b">
        <f>AND(PARTNERS!$C117="Elsewhere in the UK",PARTNERS!$E117="New partner")</f>
        <v>0</v>
      </c>
      <c r="AE113" s="2" t="b">
        <f>AND(PARTNERS!$C117="Outside UK",PARTNERS!$E117="New partner")</f>
        <v>0</v>
      </c>
      <c r="AF113" s="2" t="b">
        <f>AND(PARTNERS!$C117="Hull",PARTNERS!$E117="Existing partner")</f>
        <v>0</v>
      </c>
      <c r="AG113" s="2" t="b">
        <f>AND(PARTNERS!$C117="East Riding of Yorkshire",PARTNERS!$E117="Existing partner")</f>
        <v>0</v>
      </c>
      <c r="AH113" s="2" t="b">
        <f>AND(PARTNERS!$C117="Elsewhere in Yorkshire &amp; Humber",PARTNERS!$E117="Existing partner")</f>
        <v>0</v>
      </c>
      <c r="AI113" s="2" t="b">
        <f>AND(PARTNERS!$C117="Elsewhere in the UK",PARTNERS!$E117="Existing partner")</f>
        <v>0</v>
      </c>
      <c r="AJ113" s="2" t="b">
        <f>AND(PARTNERS!$C117="Outside UK",PARTNERS!$E117="Existing partner")</f>
        <v>0</v>
      </c>
      <c r="AK113" s="2" t="b">
        <f>AND(PARTNERS!$D117="Artistic partner",PARTNERS!$E117="New partner")</f>
        <v>0</v>
      </c>
      <c r="AL113" s="2" t="b">
        <f>AND(PARTNERS!$D117="Heritage partner",PARTNERS!$E117="New partner")</f>
        <v>0</v>
      </c>
      <c r="AM113" s="2" t="b">
        <f>AND(PARTNERS!$D117="Funder",PARTNERS!$E117="New partner")</f>
        <v>0</v>
      </c>
      <c r="AN113" s="2" t="b">
        <f>AND(PARTNERS!$D117="Public Service partner",PARTNERS!$E117="New partner")</f>
        <v>0</v>
      </c>
      <c r="AO113" s="2" t="b">
        <f>AND(PARTNERS!$D117="Voluntary Sector / Charity partner",PARTNERS!$E117="New partner")</f>
        <v>0</v>
      </c>
      <c r="AP113" s="2" t="b">
        <f>AND(PARTNERS!$D117="Education partner",PARTNERS!$E117="New partner")</f>
        <v>0</v>
      </c>
      <c r="AQ113" s="2" t="b">
        <f>AND(PARTNERS!$D117="Other",PARTNERS!$E117="New partner")</f>
        <v>0</v>
      </c>
      <c r="AR113" s="2" t="b">
        <f>AND(PARTNERS!$D117="Artistic partner",PARTNERS!$E117="Existing partner")</f>
        <v>0</v>
      </c>
      <c r="AS113" s="2" t="b">
        <f>AND(PARTNERS!$D117="Heritage partner",PARTNERS!$E117="Existing partner")</f>
        <v>0</v>
      </c>
      <c r="AT113" s="2" t="b">
        <f>AND(PARTNERS!$D117="Funder",PARTNERS!$E117="Existing partner")</f>
        <v>0</v>
      </c>
      <c r="AU113" s="2" t="b">
        <f>AND(PARTNERS!$D117="Public Service partner",PARTNERS!$E117="Existing partner")</f>
        <v>0</v>
      </c>
      <c r="AV113" s="2" t="b">
        <f>AND(PARTNERS!$D117="Voluntary Sector / Charity partner",PARTNERS!$E117="Existing partner")</f>
        <v>0</v>
      </c>
      <c r="AW113" s="2" t="b">
        <f>AND(PARTNERS!$D117="Education partner",PARTNERS!$E117="Existing partner")</f>
        <v>0</v>
      </c>
      <c r="AX113" s="2" t="b">
        <f>AND(PARTNERS!$D117="Other",PARTNERS!$E117="Existing partner")</f>
        <v>0</v>
      </c>
    </row>
    <row r="114" spans="20:50" x14ac:dyDescent="0.3">
      <c r="T114" s="2" t="b">
        <f>AND(LEFT('EVENT DELIVERY'!B132,2)="HU",OR(LEN('EVENT DELIVERY'!B132)=6,AND(LEN('EVENT DELIVERY'!B132)=7,MID('EVENT DELIVERY'!B132,4,1)=" ")))</f>
        <v>0</v>
      </c>
      <c r="U114" s="2" t="b">
        <f>AND(LEFT('PROJECT DELIVERY TEAM'!B126,2)="HU",OR(LEN('PROJECT DELIVERY TEAM'!B126)=6,AND(LEN('PROJECT DELIVERY TEAM'!B126)=7,MID('PROJECT DELIVERY TEAM'!B126,4,1)=" ")))</f>
        <v>0</v>
      </c>
      <c r="V114" s="2" t="b">
        <f>AND(LEFT('AUDIENCES &amp; PART... - BY TYPE'!B143,2)="HU",OR(LEN('AUDIENCES &amp; PART... - BY TYPE'!B143)=6,AND(LEN('AUDIENCES &amp; PART... - BY TYPE'!B143)=7,MID('AUDIENCES &amp; PART... - BY TYPE'!B143,4,1)=" ")))</f>
        <v>0</v>
      </c>
      <c r="W114" s="2" t="b">
        <f>AND(LEFT(PARTNERS!B118,2)="HU",OR(LEN(PARTNERS!B118)=6,AND(LEN(PARTNERS!B118)=7,MID(PARTNERS!B118,4,1)=" ")),PARTNERS!E118="New partner")</f>
        <v>0</v>
      </c>
      <c r="X114" s="2" t="b">
        <f>AND(LEFT(PARTNERS!B118,2)="HU",OR(LEN(PARTNERS!B118)=6,AND(LEN(PARTNERS!B118)=7,MID(PARTNERS!B118,4,1)=" ")),PARTNERS!E118="Existing partner")</f>
        <v>0</v>
      </c>
      <c r="Y114" s="2" t="b">
        <f>AND(NOT(AND(LEFT(PARTNERS!B118,2)="HU",OR(LEN(PARTNERS!B118)=6,AND(LEN(PARTNERS!B118)=7,MID(PARTNERS!B118,4,1)=" ")))),PARTNERS!E118="New partner")</f>
        <v>0</v>
      </c>
      <c r="Z114" s="2" t="b">
        <f>AND(NOT(AND(LEFT(PARTNERS!B118,2)="HU",OR(LEN(PARTNERS!B118)=6,AND(LEN(PARTNERS!B118)=7,MID(PARTNERS!B118,4,1)=" ")))),PARTNERS!E118="Existing partner")</f>
        <v>0</v>
      </c>
      <c r="AA114" s="2" t="b">
        <f>AND(PARTNERS!$C118="Hull",PARTNERS!$E118="New partner")</f>
        <v>0</v>
      </c>
      <c r="AB114" s="2" t="b">
        <f>AND(PARTNERS!$C118="East Riding of Yorkshire",PARTNERS!$E118="New partner")</f>
        <v>0</v>
      </c>
      <c r="AC114" s="2" t="b">
        <f>AND(PARTNERS!$C118="Elsewhere in Yorkshire &amp; Humber",PARTNERS!$E118="New partner")</f>
        <v>0</v>
      </c>
      <c r="AD114" s="2" t="b">
        <f>AND(PARTNERS!$C118="Elsewhere in the UK",PARTNERS!$E118="New partner")</f>
        <v>0</v>
      </c>
      <c r="AE114" s="2" t="b">
        <f>AND(PARTNERS!$C118="Outside UK",PARTNERS!$E118="New partner")</f>
        <v>0</v>
      </c>
      <c r="AF114" s="2" t="b">
        <f>AND(PARTNERS!$C118="Hull",PARTNERS!$E118="Existing partner")</f>
        <v>0</v>
      </c>
      <c r="AG114" s="2" t="b">
        <f>AND(PARTNERS!$C118="East Riding of Yorkshire",PARTNERS!$E118="Existing partner")</f>
        <v>0</v>
      </c>
      <c r="AH114" s="2" t="b">
        <f>AND(PARTNERS!$C118="Elsewhere in Yorkshire &amp; Humber",PARTNERS!$E118="Existing partner")</f>
        <v>0</v>
      </c>
      <c r="AI114" s="2" t="b">
        <f>AND(PARTNERS!$C118="Elsewhere in the UK",PARTNERS!$E118="Existing partner")</f>
        <v>0</v>
      </c>
      <c r="AJ114" s="2" t="b">
        <f>AND(PARTNERS!$C118="Outside UK",PARTNERS!$E118="Existing partner")</f>
        <v>0</v>
      </c>
      <c r="AK114" s="2" t="b">
        <f>AND(PARTNERS!$D118="Artistic partner",PARTNERS!$E118="New partner")</f>
        <v>0</v>
      </c>
      <c r="AL114" s="2" t="b">
        <f>AND(PARTNERS!$D118="Heritage partner",PARTNERS!$E118="New partner")</f>
        <v>0</v>
      </c>
      <c r="AM114" s="2" t="b">
        <f>AND(PARTNERS!$D118="Funder",PARTNERS!$E118="New partner")</f>
        <v>0</v>
      </c>
      <c r="AN114" s="2" t="b">
        <f>AND(PARTNERS!$D118="Public Service partner",PARTNERS!$E118="New partner")</f>
        <v>0</v>
      </c>
      <c r="AO114" s="2" t="b">
        <f>AND(PARTNERS!$D118="Voluntary Sector / Charity partner",PARTNERS!$E118="New partner")</f>
        <v>0</v>
      </c>
      <c r="AP114" s="2" t="b">
        <f>AND(PARTNERS!$D118="Education partner",PARTNERS!$E118="New partner")</f>
        <v>0</v>
      </c>
      <c r="AQ114" s="2" t="b">
        <f>AND(PARTNERS!$D118="Other",PARTNERS!$E118="New partner")</f>
        <v>0</v>
      </c>
      <c r="AR114" s="2" t="b">
        <f>AND(PARTNERS!$D118="Artistic partner",PARTNERS!$E118="Existing partner")</f>
        <v>0</v>
      </c>
      <c r="AS114" s="2" t="b">
        <f>AND(PARTNERS!$D118="Heritage partner",PARTNERS!$E118="Existing partner")</f>
        <v>0</v>
      </c>
      <c r="AT114" s="2" t="b">
        <f>AND(PARTNERS!$D118="Funder",PARTNERS!$E118="Existing partner")</f>
        <v>0</v>
      </c>
      <c r="AU114" s="2" t="b">
        <f>AND(PARTNERS!$D118="Public Service partner",PARTNERS!$E118="Existing partner")</f>
        <v>0</v>
      </c>
      <c r="AV114" s="2" t="b">
        <f>AND(PARTNERS!$D118="Voluntary Sector / Charity partner",PARTNERS!$E118="Existing partner")</f>
        <v>0</v>
      </c>
      <c r="AW114" s="2" t="b">
        <f>AND(PARTNERS!$D118="Education partner",PARTNERS!$E118="Existing partner")</f>
        <v>0</v>
      </c>
      <c r="AX114" s="2" t="b">
        <f>AND(PARTNERS!$D118="Other",PARTNERS!$E118="Existing partner")</f>
        <v>0</v>
      </c>
    </row>
    <row r="115" spans="20:50" x14ac:dyDescent="0.3">
      <c r="T115" s="2" t="b">
        <f>AND(LEFT('EVENT DELIVERY'!B133,2)="HU",OR(LEN('EVENT DELIVERY'!B133)=6,AND(LEN('EVENT DELIVERY'!B133)=7,MID('EVENT DELIVERY'!B133,4,1)=" ")))</f>
        <v>0</v>
      </c>
      <c r="U115" s="2" t="b">
        <f>AND(LEFT('PROJECT DELIVERY TEAM'!B127,2)="HU",OR(LEN('PROJECT DELIVERY TEAM'!B127)=6,AND(LEN('PROJECT DELIVERY TEAM'!B127)=7,MID('PROJECT DELIVERY TEAM'!B127,4,1)=" ")))</f>
        <v>0</v>
      </c>
      <c r="V115" s="2" t="b">
        <f>AND(LEFT('AUDIENCES &amp; PART... - BY TYPE'!B144,2)="HU",OR(LEN('AUDIENCES &amp; PART... - BY TYPE'!B144)=6,AND(LEN('AUDIENCES &amp; PART... - BY TYPE'!B144)=7,MID('AUDIENCES &amp; PART... - BY TYPE'!B144,4,1)=" ")))</f>
        <v>0</v>
      </c>
      <c r="W115" s="2" t="b">
        <f>AND(LEFT(PARTNERS!B119,2)="HU",OR(LEN(PARTNERS!B119)=6,AND(LEN(PARTNERS!B119)=7,MID(PARTNERS!B119,4,1)=" ")),PARTNERS!E119="New partner")</f>
        <v>0</v>
      </c>
      <c r="X115" s="2" t="b">
        <f>AND(LEFT(PARTNERS!B119,2)="HU",OR(LEN(PARTNERS!B119)=6,AND(LEN(PARTNERS!B119)=7,MID(PARTNERS!B119,4,1)=" ")),PARTNERS!E119="Existing partner")</f>
        <v>0</v>
      </c>
      <c r="Y115" s="2" t="b">
        <f>AND(NOT(AND(LEFT(PARTNERS!B119,2)="HU",OR(LEN(PARTNERS!B119)=6,AND(LEN(PARTNERS!B119)=7,MID(PARTNERS!B119,4,1)=" ")))),PARTNERS!E119="New partner")</f>
        <v>0</v>
      </c>
      <c r="Z115" s="2" t="b">
        <f>AND(NOT(AND(LEFT(PARTNERS!B119,2)="HU",OR(LEN(PARTNERS!B119)=6,AND(LEN(PARTNERS!B119)=7,MID(PARTNERS!B119,4,1)=" ")))),PARTNERS!E119="Existing partner")</f>
        <v>0</v>
      </c>
      <c r="AA115" s="2" t="b">
        <f>AND(PARTNERS!$C119="Hull",PARTNERS!$E119="New partner")</f>
        <v>0</v>
      </c>
      <c r="AB115" s="2" t="b">
        <f>AND(PARTNERS!$C119="East Riding of Yorkshire",PARTNERS!$E119="New partner")</f>
        <v>0</v>
      </c>
      <c r="AC115" s="2" t="b">
        <f>AND(PARTNERS!$C119="Elsewhere in Yorkshire &amp; Humber",PARTNERS!$E119="New partner")</f>
        <v>0</v>
      </c>
      <c r="AD115" s="2" t="b">
        <f>AND(PARTNERS!$C119="Elsewhere in the UK",PARTNERS!$E119="New partner")</f>
        <v>0</v>
      </c>
      <c r="AE115" s="2" t="b">
        <f>AND(PARTNERS!$C119="Outside UK",PARTNERS!$E119="New partner")</f>
        <v>0</v>
      </c>
      <c r="AF115" s="2" t="b">
        <f>AND(PARTNERS!$C119="Hull",PARTNERS!$E119="Existing partner")</f>
        <v>0</v>
      </c>
      <c r="AG115" s="2" t="b">
        <f>AND(PARTNERS!$C119="East Riding of Yorkshire",PARTNERS!$E119="Existing partner")</f>
        <v>0</v>
      </c>
      <c r="AH115" s="2" t="b">
        <f>AND(PARTNERS!$C119="Elsewhere in Yorkshire &amp; Humber",PARTNERS!$E119="Existing partner")</f>
        <v>0</v>
      </c>
      <c r="AI115" s="2" t="b">
        <f>AND(PARTNERS!$C119="Elsewhere in the UK",PARTNERS!$E119="Existing partner")</f>
        <v>0</v>
      </c>
      <c r="AJ115" s="2" t="b">
        <f>AND(PARTNERS!$C119="Outside UK",PARTNERS!$E119="Existing partner")</f>
        <v>0</v>
      </c>
      <c r="AK115" s="2" t="b">
        <f>AND(PARTNERS!$D119="Artistic partner",PARTNERS!$E119="New partner")</f>
        <v>0</v>
      </c>
      <c r="AL115" s="2" t="b">
        <f>AND(PARTNERS!$D119="Heritage partner",PARTNERS!$E119="New partner")</f>
        <v>0</v>
      </c>
      <c r="AM115" s="2" t="b">
        <f>AND(PARTNERS!$D119="Funder",PARTNERS!$E119="New partner")</f>
        <v>0</v>
      </c>
      <c r="AN115" s="2" t="b">
        <f>AND(PARTNERS!$D119="Public Service partner",PARTNERS!$E119="New partner")</f>
        <v>0</v>
      </c>
      <c r="AO115" s="2" t="b">
        <f>AND(PARTNERS!$D119="Voluntary Sector / Charity partner",PARTNERS!$E119="New partner")</f>
        <v>0</v>
      </c>
      <c r="AP115" s="2" t="b">
        <f>AND(PARTNERS!$D119="Education partner",PARTNERS!$E119="New partner")</f>
        <v>0</v>
      </c>
      <c r="AQ115" s="2" t="b">
        <f>AND(PARTNERS!$D119="Other",PARTNERS!$E119="New partner")</f>
        <v>0</v>
      </c>
      <c r="AR115" s="2" t="b">
        <f>AND(PARTNERS!$D119="Artistic partner",PARTNERS!$E119="Existing partner")</f>
        <v>0</v>
      </c>
      <c r="AS115" s="2" t="b">
        <f>AND(PARTNERS!$D119="Heritage partner",PARTNERS!$E119="Existing partner")</f>
        <v>0</v>
      </c>
      <c r="AT115" s="2" t="b">
        <f>AND(PARTNERS!$D119="Funder",PARTNERS!$E119="Existing partner")</f>
        <v>0</v>
      </c>
      <c r="AU115" s="2" t="b">
        <f>AND(PARTNERS!$D119="Public Service partner",PARTNERS!$E119="Existing partner")</f>
        <v>0</v>
      </c>
      <c r="AV115" s="2" t="b">
        <f>AND(PARTNERS!$D119="Voluntary Sector / Charity partner",PARTNERS!$E119="Existing partner")</f>
        <v>0</v>
      </c>
      <c r="AW115" s="2" t="b">
        <f>AND(PARTNERS!$D119="Education partner",PARTNERS!$E119="Existing partner")</f>
        <v>0</v>
      </c>
      <c r="AX115" s="2" t="b">
        <f>AND(PARTNERS!$D119="Other",PARTNERS!$E119="Existing partner")</f>
        <v>0</v>
      </c>
    </row>
    <row r="116" spans="20:50" x14ac:dyDescent="0.3">
      <c r="T116" s="2" t="b">
        <f>AND(LEFT('EVENT DELIVERY'!B134,2)="HU",OR(LEN('EVENT DELIVERY'!B134)=6,AND(LEN('EVENT DELIVERY'!B134)=7,MID('EVENT DELIVERY'!B134,4,1)=" ")))</f>
        <v>0</v>
      </c>
      <c r="U116" s="2" t="b">
        <f>AND(LEFT('PROJECT DELIVERY TEAM'!B128,2)="HU",OR(LEN('PROJECT DELIVERY TEAM'!B128)=6,AND(LEN('PROJECT DELIVERY TEAM'!B128)=7,MID('PROJECT DELIVERY TEAM'!B128,4,1)=" ")))</f>
        <v>0</v>
      </c>
      <c r="V116" s="2" t="b">
        <f>AND(LEFT('AUDIENCES &amp; PART... - BY TYPE'!B145,2)="HU",OR(LEN('AUDIENCES &amp; PART... - BY TYPE'!B145)=6,AND(LEN('AUDIENCES &amp; PART... - BY TYPE'!B145)=7,MID('AUDIENCES &amp; PART... - BY TYPE'!B145,4,1)=" ")))</f>
        <v>0</v>
      </c>
      <c r="W116" s="2" t="b">
        <f>AND(LEFT(PARTNERS!B120,2)="HU",OR(LEN(PARTNERS!B120)=6,AND(LEN(PARTNERS!B120)=7,MID(PARTNERS!B120,4,1)=" ")),PARTNERS!E120="New partner")</f>
        <v>0</v>
      </c>
      <c r="X116" s="2" t="b">
        <f>AND(LEFT(PARTNERS!B120,2)="HU",OR(LEN(PARTNERS!B120)=6,AND(LEN(PARTNERS!B120)=7,MID(PARTNERS!B120,4,1)=" ")),PARTNERS!E120="Existing partner")</f>
        <v>0</v>
      </c>
      <c r="Y116" s="2" t="b">
        <f>AND(NOT(AND(LEFT(PARTNERS!B120,2)="HU",OR(LEN(PARTNERS!B120)=6,AND(LEN(PARTNERS!B120)=7,MID(PARTNERS!B120,4,1)=" ")))),PARTNERS!E120="New partner")</f>
        <v>0</v>
      </c>
      <c r="Z116" s="2" t="b">
        <f>AND(NOT(AND(LEFT(PARTNERS!B120,2)="HU",OR(LEN(PARTNERS!B120)=6,AND(LEN(PARTNERS!B120)=7,MID(PARTNERS!B120,4,1)=" ")))),PARTNERS!E120="Existing partner")</f>
        <v>0</v>
      </c>
      <c r="AA116" s="2" t="b">
        <f>AND(PARTNERS!$C120="Hull",PARTNERS!$E120="New partner")</f>
        <v>0</v>
      </c>
      <c r="AB116" s="2" t="b">
        <f>AND(PARTNERS!$C120="East Riding of Yorkshire",PARTNERS!$E120="New partner")</f>
        <v>0</v>
      </c>
      <c r="AC116" s="2" t="b">
        <f>AND(PARTNERS!$C120="Elsewhere in Yorkshire &amp; Humber",PARTNERS!$E120="New partner")</f>
        <v>0</v>
      </c>
      <c r="AD116" s="2" t="b">
        <f>AND(PARTNERS!$C120="Elsewhere in the UK",PARTNERS!$E120="New partner")</f>
        <v>0</v>
      </c>
      <c r="AE116" s="2" t="b">
        <f>AND(PARTNERS!$C120="Outside UK",PARTNERS!$E120="New partner")</f>
        <v>0</v>
      </c>
      <c r="AF116" s="2" t="b">
        <f>AND(PARTNERS!$C120="Hull",PARTNERS!$E120="Existing partner")</f>
        <v>0</v>
      </c>
      <c r="AG116" s="2" t="b">
        <f>AND(PARTNERS!$C120="East Riding of Yorkshire",PARTNERS!$E120="Existing partner")</f>
        <v>0</v>
      </c>
      <c r="AH116" s="2" t="b">
        <f>AND(PARTNERS!$C120="Elsewhere in Yorkshire &amp; Humber",PARTNERS!$E120="Existing partner")</f>
        <v>0</v>
      </c>
      <c r="AI116" s="2" t="b">
        <f>AND(PARTNERS!$C120="Elsewhere in the UK",PARTNERS!$E120="Existing partner")</f>
        <v>0</v>
      </c>
      <c r="AJ116" s="2" t="b">
        <f>AND(PARTNERS!$C120="Outside UK",PARTNERS!$E120="Existing partner")</f>
        <v>0</v>
      </c>
      <c r="AK116" s="2" t="b">
        <f>AND(PARTNERS!$D120="Artistic partner",PARTNERS!$E120="New partner")</f>
        <v>0</v>
      </c>
      <c r="AL116" s="2" t="b">
        <f>AND(PARTNERS!$D120="Heritage partner",PARTNERS!$E120="New partner")</f>
        <v>0</v>
      </c>
      <c r="AM116" s="2" t="b">
        <f>AND(PARTNERS!$D120="Funder",PARTNERS!$E120="New partner")</f>
        <v>0</v>
      </c>
      <c r="AN116" s="2" t="b">
        <f>AND(PARTNERS!$D120="Public Service partner",PARTNERS!$E120="New partner")</f>
        <v>0</v>
      </c>
      <c r="AO116" s="2" t="b">
        <f>AND(PARTNERS!$D120="Voluntary Sector / Charity partner",PARTNERS!$E120="New partner")</f>
        <v>0</v>
      </c>
      <c r="AP116" s="2" t="b">
        <f>AND(PARTNERS!$D120="Education partner",PARTNERS!$E120="New partner")</f>
        <v>0</v>
      </c>
      <c r="AQ116" s="2" t="b">
        <f>AND(PARTNERS!$D120="Other",PARTNERS!$E120="New partner")</f>
        <v>0</v>
      </c>
      <c r="AR116" s="2" t="b">
        <f>AND(PARTNERS!$D120="Artistic partner",PARTNERS!$E120="Existing partner")</f>
        <v>0</v>
      </c>
      <c r="AS116" s="2" t="b">
        <f>AND(PARTNERS!$D120="Heritage partner",PARTNERS!$E120="Existing partner")</f>
        <v>0</v>
      </c>
      <c r="AT116" s="2" t="b">
        <f>AND(PARTNERS!$D120="Funder",PARTNERS!$E120="Existing partner")</f>
        <v>0</v>
      </c>
      <c r="AU116" s="2" t="b">
        <f>AND(PARTNERS!$D120="Public Service partner",PARTNERS!$E120="Existing partner")</f>
        <v>0</v>
      </c>
      <c r="AV116" s="2" t="b">
        <f>AND(PARTNERS!$D120="Voluntary Sector / Charity partner",PARTNERS!$E120="Existing partner")</f>
        <v>0</v>
      </c>
      <c r="AW116" s="2" t="b">
        <f>AND(PARTNERS!$D120="Education partner",PARTNERS!$E120="Existing partner")</f>
        <v>0</v>
      </c>
      <c r="AX116" s="2" t="b">
        <f>AND(PARTNERS!$D120="Other",PARTNERS!$E120="Existing partner")</f>
        <v>0</v>
      </c>
    </row>
    <row r="117" spans="20:50" x14ac:dyDescent="0.3">
      <c r="T117" s="2" t="b">
        <f>AND(LEFT('EVENT DELIVERY'!B135,2)="HU",OR(LEN('EVENT DELIVERY'!B135)=6,AND(LEN('EVENT DELIVERY'!B135)=7,MID('EVENT DELIVERY'!B135,4,1)=" ")))</f>
        <v>0</v>
      </c>
      <c r="U117" s="2" t="b">
        <f>AND(LEFT('PROJECT DELIVERY TEAM'!B129,2)="HU",OR(LEN('PROJECT DELIVERY TEAM'!B129)=6,AND(LEN('PROJECT DELIVERY TEAM'!B129)=7,MID('PROJECT DELIVERY TEAM'!B129,4,1)=" ")))</f>
        <v>0</v>
      </c>
      <c r="V117" s="2" t="b">
        <f>AND(LEFT('AUDIENCES &amp; PART... - BY TYPE'!B146,2)="HU",OR(LEN('AUDIENCES &amp; PART... - BY TYPE'!B146)=6,AND(LEN('AUDIENCES &amp; PART... - BY TYPE'!B146)=7,MID('AUDIENCES &amp; PART... - BY TYPE'!B146,4,1)=" ")))</f>
        <v>0</v>
      </c>
      <c r="W117" s="2" t="b">
        <f>AND(LEFT(PARTNERS!B121,2)="HU",OR(LEN(PARTNERS!B121)=6,AND(LEN(PARTNERS!B121)=7,MID(PARTNERS!B121,4,1)=" ")),PARTNERS!E121="New partner")</f>
        <v>0</v>
      </c>
      <c r="X117" s="2" t="b">
        <f>AND(LEFT(PARTNERS!B121,2)="HU",OR(LEN(PARTNERS!B121)=6,AND(LEN(PARTNERS!B121)=7,MID(PARTNERS!B121,4,1)=" ")),PARTNERS!E121="Existing partner")</f>
        <v>0</v>
      </c>
      <c r="Y117" s="2" t="b">
        <f>AND(NOT(AND(LEFT(PARTNERS!B121,2)="HU",OR(LEN(PARTNERS!B121)=6,AND(LEN(PARTNERS!B121)=7,MID(PARTNERS!B121,4,1)=" ")))),PARTNERS!E121="New partner")</f>
        <v>0</v>
      </c>
      <c r="Z117" s="2" t="b">
        <f>AND(NOT(AND(LEFT(PARTNERS!B121,2)="HU",OR(LEN(PARTNERS!B121)=6,AND(LEN(PARTNERS!B121)=7,MID(PARTNERS!B121,4,1)=" ")))),PARTNERS!E121="Existing partner")</f>
        <v>0</v>
      </c>
      <c r="AA117" s="2" t="b">
        <f>AND(PARTNERS!$C121="Hull",PARTNERS!$E121="New partner")</f>
        <v>0</v>
      </c>
      <c r="AB117" s="2" t="b">
        <f>AND(PARTNERS!$C121="East Riding of Yorkshire",PARTNERS!$E121="New partner")</f>
        <v>0</v>
      </c>
      <c r="AC117" s="2" t="b">
        <f>AND(PARTNERS!$C121="Elsewhere in Yorkshire &amp; Humber",PARTNERS!$E121="New partner")</f>
        <v>0</v>
      </c>
      <c r="AD117" s="2" t="b">
        <f>AND(PARTNERS!$C121="Elsewhere in the UK",PARTNERS!$E121="New partner")</f>
        <v>0</v>
      </c>
      <c r="AE117" s="2" t="b">
        <f>AND(PARTNERS!$C121="Outside UK",PARTNERS!$E121="New partner")</f>
        <v>0</v>
      </c>
      <c r="AF117" s="2" t="b">
        <f>AND(PARTNERS!$C121="Hull",PARTNERS!$E121="Existing partner")</f>
        <v>0</v>
      </c>
      <c r="AG117" s="2" t="b">
        <f>AND(PARTNERS!$C121="East Riding of Yorkshire",PARTNERS!$E121="Existing partner")</f>
        <v>0</v>
      </c>
      <c r="AH117" s="2" t="b">
        <f>AND(PARTNERS!$C121="Elsewhere in Yorkshire &amp; Humber",PARTNERS!$E121="Existing partner")</f>
        <v>0</v>
      </c>
      <c r="AI117" s="2" t="b">
        <f>AND(PARTNERS!$C121="Elsewhere in the UK",PARTNERS!$E121="Existing partner")</f>
        <v>0</v>
      </c>
      <c r="AJ117" s="2" t="b">
        <f>AND(PARTNERS!$C121="Outside UK",PARTNERS!$E121="Existing partner")</f>
        <v>0</v>
      </c>
      <c r="AK117" s="2" t="b">
        <f>AND(PARTNERS!$D121="Artistic partner",PARTNERS!$E121="New partner")</f>
        <v>0</v>
      </c>
      <c r="AL117" s="2" t="b">
        <f>AND(PARTNERS!$D121="Heritage partner",PARTNERS!$E121="New partner")</f>
        <v>0</v>
      </c>
      <c r="AM117" s="2" t="b">
        <f>AND(PARTNERS!$D121="Funder",PARTNERS!$E121="New partner")</f>
        <v>0</v>
      </c>
      <c r="AN117" s="2" t="b">
        <f>AND(PARTNERS!$D121="Public Service partner",PARTNERS!$E121="New partner")</f>
        <v>0</v>
      </c>
      <c r="AO117" s="2" t="b">
        <f>AND(PARTNERS!$D121="Voluntary Sector / Charity partner",PARTNERS!$E121="New partner")</f>
        <v>0</v>
      </c>
      <c r="AP117" s="2" t="b">
        <f>AND(PARTNERS!$D121="Education partner",PARTNERS!$E121="New partner")</f>
        <v>0</v>
      </c>
      <c r="AQ117" s="2" t="b">
        <f>AND(PARTNERS!$D121="Other",PARTNERS!$E121="New partner")</f>
        <v>0</v>
      </c>
      <c r="AR117" s="2" t="b">
        <f>AND(PARTNERS!$D121="Artistic partner",PARTNERS!$E121="Existing partner")</f>
        <v>0</v>
      </c>
      <c r="AS117" s="2" t="b">
        <f>AND(PARTNERS!$D121="Heritage partner",PARTNERS!$E121="Existing partner")</f>
        <v>0</v>
      </c>
      <c r="AT117" s="2" t="b">
        <f>AND(PARTNERS!$D121="Funder",PARTNERS!$E121="Existing partner")</f>
        <v>0</v>
      </c>
      <c r="AU117" s="2" t="b">
        <f>AND(PARTNERS!$D121="Public Service partner",PARTNERS!$E121="Existing partner")</f>
        <v>0</v>
      </c>
      <c r="AV117" s="2" t="b">
        <f>AND(PARTNERS!$D121="Voluntary Sector / Charity partner",PARTNERS!$E121="Existing partner")</f>
        <v>0</v>
      </c>
      <c r="AW117" s="2" t="b">
        <f>AND(PARTNERS!$D121="Education partner",PARTNERS!$E121="Existing partner")</f>
        <v>0</v>
      </c>
      <c r="AX117" s="2" t="b">
        <f>AND(PARTNERS!$D121="Other",PARTNERS!$E121="Existing partner")</f>
        <v>0</v>
      </c>
    </row>
    <row r="118" spans="20:50" x14ac:dyDescent="0.3">
      <c r="T118" s="2" t="b">
        <f>AND(LEFT('EVENT DELIVERY'!B136,2)="HU",OR(LEN('EVENT DELIVERY'!B136)=6,AND(LEN('EVENT DELIVERY'!B136)=7,MID('EVENT DELIVERY'!B136,4,1)=" ")))</f>
        <v>0</v>
      </c>
      <c r="U118" s="2" t="b">
        <f>AND(LEFT('PROJECT DELIVERY TEAM'!B130,2)="HU",OR(LEN('PROJECT DELIVERY TEAM'!B130)=6,AND(LEN('PROJECT DELIVERY TEAM'!B130)=7,MID('PROJECT DELIVERY TEAM'!B130,4,1)=" ")))</f>
        <v>0</v>
      </c>
      <c r="V118" s="2" t="b">
        <f>AND(LEFT('AUDIENCES &amp; PART... - BY TYPE'!B147,2)="HU",OR(LEN('AUDIENCES &amp; PART... - BY TYPE'!B147)=6,AND(LEN('AUDIENCES &amp; PART... - BY TYPE'!B147)=7,MID('AUDIENCES &amp; PART... - BY TYPE'!B147,4,1)=" ")))</f>
        <v>0</v>
      </c>
      <c r="W118" s="2" t="b">
        <f>AND(LEFT(PARTNERS!B122,2)="HU",OR(LEN(PARTNERS!B122)=6,AND(LEN(PARTNERS!B122)=7,MID(PARTNERS!B122,4,1)=" ")),PARTNERS!E122="New partner")</f>
        <v>0</v>
      </c>
      <c r="X118" s="2" t="b">
        <f>AND(LEFT(PARTNERS!B122,2)="HU",OR(LEN(PARTNERS!B122)=6,AND(LEN(PARTNERS!B122)=7,MID(PARTNERS!B122,4,1)=" ")),PARTNERS!E122="Existing partner")</f>
        <v>0</v>
      </c>
      <c r="Y118" s="2" t="b">
        <f>AND(NOT(AND(LEFT(PARTNERS!B122,2)="HU",OR(LEN(PARTNERS!B122)=6,AND(LEN(PARTNERS!B122)=7,MID(PARTNERS!B122,4,1)=" ")))),PARTNERS!E122="New partner")</f>
        <v>0</v>
      </c>
      <c r="Z118" s="2" t="b">
        <f>AND(NOT(AND(LEFT(PARTNERS!B122,2)="HU",OR(LEN(PARTNERS!B122)=6,AND(LEN(PARTNERS!B122)=7,MID(PARTNERS!B122,4,1)=" ")))),PARTNERS!E122="Existing partner")</f>
        <v>0</v>
      </c>
      <c r="AA118" s="2" t="b">
        <f>AND(PARTNERS!$C122="Hull",PARTNERS!$E122="New partner")</f>
        <v>0</v>
      </c>
      <c r="AB118" s="2" t="b">
        <f>AND(PARTNERS!$C122="East Riding of Yorkshire",PARTNERS!$E122="New partner")</f>
        <v>0</v>
      </c>
      <c r="AC118" s="2" t="b">
        <f>AND(PARTNERS!$C122="Elsewhere in Yorkshire &amp; Humber",PARTNERS!$E122="New partner")</f>
        <v>0</v>
      </c>
      <c r="AD118" s="2" t="b">
        <f>AND(PARTNERS!$C122="Elsewhere in the UK",PARTNERS!$E122="New partner")</f>
        <v>0</v>
      </c>
      <c r="AE118" s="2" t="b">
        <f>AND(PARTNERS!$C122="Outside UK",PARTNERS!$E122="New partner")</f>
        <v>0</v>
      </c>
      <c r="AF118" s="2" t="b">
        <f>AND(PARTNERS!$C122="Hull",PARTNERS!$E122="Existing partner")</f>
        <v>0</v>
      </c>
      <c r="AG118" s="2" t="b">
        <f>AND(PARTNERS!$C122="East Riding of Yorkshire",PARTNERS!$E122="Existing partner")</f>
        <v>0</v>
      </c>
      <c r="AH118" s="2" t="b">
        <f>AND(PARTNERS!$C122="Elsewhere in Yorkshire &amp; Humber",PARTNERS!$E122="Existing partner")</f>
        <v>0</v>
      </c>
      <c r="AI118" s="2" t="b">
        <f>AND(PARTNERS!$C122="Elsewhere in the UK",PARTNERS!$E122="Existing partner")</f>
        <v>0</v>
      </c>
      <c r="AJ118" s="2" t="b">
        <f>AND(PARTNERS!$C122="Outside UK",PARTNERS!$E122="Existing partner")</f>
        <v>0</v>
      </c>
      <c r="AK118" s="2" t="b">
        <f>AND(PARTNERS!$D122="Artistic partner",PARTNERS!$E122="New partner")</f>
        <v>0</v>
      </c>
      <c r="AL118" s="2" t="b">
        <f>AND(PARTNERS!$D122="Heritage partner",PARTNERS!$E122="New partner")</f>
        <v>0</v>
      </c>
      <c r="AM118" s="2" t="b">
        <f>AND(PARTNERS!$D122="Funder",PARTNERS!$E122="New partner")</f>
        <v>0</v>
      </c>
      <c r="AN118" s="2" t="b">
        <f>AND(PARTNERS!$D122="Public Service partner",PARTNERS!$E122="New partner")</f>
        <v>0</v>
      </c>
      <c r="AO118" s="2" t="b">
        <f>AND(PARTNERS!$D122="Voluntary Sector / Charity partner",PARTNERS!$E122="New partner")</f>
        <v>0</v>
      </c>
      <c r="AP118" s="2" t="b">
        <f>AND(PARTNERS!$D122="Education partner",PARTNERS!$E122="New partner")</f>
        <v>0</v>
      </c>
      <c r="AQ118" s="2" t="b">
        <f>AND(PARTNERS!$D122="Other",PARTNERS!$E122="New partner")</f>
        <v>0</v>
      </c>
      <c r="AR118" s="2" t="b">
        <f>AND(PARTNERS!$D122="Artistic partner",PARTNERS!$E122="Existing partner")</f>
        <v>0</v>
      </c>
      <c r="AS118" s="2" t="b">
        <f>AND(PARTNERS!$D122="Heritage partner",PARTNERS!$E122="Existing partner")</f>
        <v>0</v>
      </c>
      <c r="AT118" s="2" t="b">
        <f>AND(PARTNERS!$D122="Funder",PARTNERS!$E122="Existing partner")</f>
        <v>0</v>
      </c>
      <c r="AU118" s="2" t="b">
        <f>AND(PARTNERS!$D122="Public Service partner",PARTNERS!$E122="Existing partner")</f>
        <v>0</v>
      </c>
      <c r="AV118" s="2" t="b">
        <f>AND(PARTNERS!$D122="Voluntary Sector / Charity partner",PARTNERS!$E122="Existing partner")</f>
        <v>0</v>
      </c>
      <c r="AW118" s="2" t="b">
        <f>AND(PARTNERS!$D122="Education partner",PARTNERS!$E122="Existing partner")</f>
        <v>0</v>
      </c>
      <c r="AX118" s="2" t="b">
        <f>AND(PARTNERS!$D122="Other",PARTNERS!$E122="Existing partner")</f>
        <v>0</v>
      </c>
    </row>
    <row r="119" spans="20:50" x14ac:dyDescent="0.3">
      <c r="T119" s="2" t="b">
        <f>AND(LEFT('EVENT DELIVERY'!B137,2)="HU",OR(LEN('EVENT DELIVERY'!B137)=6,AND(LEN('EVENT DELIVERY'!B137)=7,MID('EVENT DELIVERY'!B137,4,1)=" ")))</f>
        <v>0</v>
      </c>
      <c r="U119" s="2" t="b">
        <f>AND(LEFT('PROJECT DELIVERY TEAM'!B131,2)="HU",OR(LEN('PROJECT DELIVERY TEAM'!B131)=6,AND(LEN('PROJECT DELIVERY TEAM'!B131)=7,MID('PROJECT DELIVERY TEAM'!B131,4,1)=" ")))</f>
        <v>0</v>
      </c>
      <c r="V119" s="2" t="b">
        <f>AND(LEFT('AUDIENCES &amp; PART... - BY TYPE'!B148,2)="HU",OR(LEN('AUDIENCES &amp; PART... - BY TYPE'!B148)=6,AND(LEN('AUDIENCES &amp; PART... - BY TYPE'!B148)=7,MID('AUDIENCES &amp; PART... - BY TYPE'!B148,4,1)=" ")))</f>
        <v>0</v>
      </c>
      <c r="W119" s="2" t="b">
        <f>AND(LEFT(PARTNERS!B123,2)="HU",OR(LEN(PARTNERS!B123)=6,AND(LEN(PARTNERS!B123)=7,MID(PARTNERS!B123,4,1)=" ")),PARTNERS!E123="New partner")</f>
        <v>0</v>
      </c>
      <c r="X119" s="2" t="b">
        <f>AND(LEFT(PARTNERS!B123,2)="HU",OR(LEN(PARTNERS!B123)=6,AND(LEN(PARTNERS!B123)=7,MID(PARTNERS!B123,4,1)=" ")),PARTNERS!E123="Existing partner")</f>
        <v>0</v>
      </c>
      <c r="Y119" s="2" t="b">
        <f>AND(NOT(AND(LEFT(PARTNERS!B123,2)="HU",OR(LEN(PARTNERS!B123)=6,AND(LEN(PARTNERS!B123)=7,MID(PARTNERS!B123,4,1)=" ")))),PARTNERS!E123="New partner")</f>
        <v>0</v>
      </c>
      <c r="Z119" s="2" t="b">
        <f>AND(NOT(AND(LEFT(PARTNERS!B123,2)="HU",OR(LEN(PARTNERS!B123)=6,AND(LEN(PARTNERS!B123)=7,MID(PARTNERS!B123,4,1)=" ")))),PARTNERS!E123="Existing partner")</f>
        <v>0</v>
      </c>
      <c r="AA119" s="2" t="b">
        <f>AND(PARTNERS!$C123="Hull",PARTNERS!$E123="New partner")</f>
        <v>0</v>
      </c>
      <c r="AB119" s="2" t="b">
        <f>AND(PARTNERS!$C123="East Riding of Yorkshire",PARTNERS!$E123="New partner")</f>
        <v>0</v>
      </c>
      <c r="AC119" s="2" t="b">
        <f>AND(PARTNERS!$C123="Elsewhere in Yorkshire &amp; Humber",PARTNERS!$E123="New partner")</f>
        <v>0</v>
      </c>
      <c r="AD119" s="2" t="b">
        <f>AND(PARTNERS!$C123="Elsewhere in the UK",PARTNERS!$E123="New partner")</f>
        <v>0</v>
      </c>
      <c r="AE119" s="2" t="b">
        <f>AND(PARTNERS!$C123="Outside UK",PARTNERS!$E123="New partner")</f>
        <v>0</v>
      </c>
      <c r="AF119" s="2" t="b">
        <f>AND(PARTNERS!$C123="Hull",PARTNERS!$E123="Existing partner")</f>
        <v>0</v>
      </c>
      <c r="AG119" s="2" t="b">
        <f>AND(PARTNERS!$C123="East Riding of Yorkshire",PARTNERS!$E123="Existing partner")</f>
        <v>0</v>
      </c>
      <c r="AH119" s="2" t="b">
        <f>AND(PARTNERS!$C123="Elsewhere in Yorkshire &amp; Humber",PARTNERS!$E123="Existing partner")</f>
        <v>0</v>
      </c>
      <c r="AI119" s="2" t="b">
        <f>AND(PARTNERS!$C123="Elsewhere in the UK",PARTNERS!$E123="Existing partner")</f>
        <v>0</v>
      </c>
      <c r="AJ119" s="2" t="b">
        <f>AND(PARTNERS!$C123="Outside UK",PARTNERS!$E123="Existing partner")</f>
        <v>0</v>
      </c>
      <c r="AK119" s="2" t="b">
        <f>AND(PARTNERS!$D123="Artistic partner",PARTNERS!$E123="New partner")</f>
        <v>0</v>
      </c>
      <c r="AL119" s="2" t="b">
        <f>AND(PARTNERS!$D123="Heritage partner",PARTNERS!$E123="New partner")</f>
        <v>0</v>
      </c>
      <c r="AM119" s="2" t="b">
        <f>AND(PARTNERS!$D123="Funder",PARTNERS!$E123="New partner")</f>
        <v>0</v>
      </c>
      <c r="AN119" s="2" t="b">
        <f>AND(PARTNERS!$D123="Public Service partner",PARTNERS!$E123="New partner")</f>
        <v>0</v>
      </c>
      <c r="AO119" s="2" t="b">
        <f>AND(PARTNERS!$D123="Voluntary Sector / Charity partner",PARTNERS!$E123="New partner")</f>
        <v>0</v>
      </c>
      <c r="AP119" s="2" t="b">
        <f>AND(PARTNERS!$D123="Education partner",PARTNERS!$E123="New partner")</f>
        <v>0</v>
      </c>
      <c r="AQ119" s="2" t="b">
        <f>AND(PARTNERS!$D123="Other",PARTNERS!$E123="New partner")</f>
        <v>0</v>
      </c>
      <c r="AR119" s="2" t="b">
        <f>AND(PARTNERS!$D123="Artistic partner",PARTNERS!$E123="Existing partner")</f>
        <v>0</v>
      </c>
      <c r="AS119" s="2" t="b">
        <f>AND(PARTNERS!$D123="Heritage partner",PARTNERS!$E123="Existing partner")</f>
        <v>0</v>
      </c>
      <c r="AT119" s="2" t="b">
        <f>AND(PARTNERS!$D123="Funder",PARTNERS!$E123="Existing partner")</f>
        <v>0</v>
      </c>
      <c r="AU119" s="2" t="b">
        <f>AND(PARTNERS!$D123="Public Service partner",PARTNERS!$E123="Existing partner")</f>
        <v>0</v>
      </c>
      <c r="AV119" s="2" t="b">
        <f>AND(PARTNERS!$D123="Voluntary Sector / Charity partner",PARTNERS!$E123="Existing partner")</f>
        <v>0</v>
      </c>
      <c r="AW119" s="2" t="b">
        <f>AND(PARTNERS!$D123="Education partner",PARTNERS!$E123="Existing partner")</f>
        <v>0</v>
      </c>
      <c r="AX119" s="2" t="b">
        <f>AND(PARTNERS!$D123="Other",PARTNERS!$E123="Existing partner")</f>
        <v>0</v>
      </c>
    </row>
    <row r="120" spans="20:50" x14ac:dyDescent="0.3">
      <c r="T120" s="2" t="b">
        <f>AND(LEFT('EVENT DELIVERY'!B138,2)="HU",OR(LEN('EVENT DELIVERY'!B138)=6,AND(LEN('EVENT DELIVERY'!B138)=7,MID('EVENT DELIVERY'!B138,4,1)=" ")))</f>
        <v>0</v>
      </c>
      <c r="U120" s="2" t="b">
        <f>AND(LEFT('PROJECT DELIVERY TEAM'!B132,2)="HU",OR(LEN('PROJECT DELIVERY TEAM'!B132)=6,AND(LEN('PROJECT DELIVERY TEAM'!B132)=7,MID('PROJECT DELIVERY TEAM'!B132,4,1)=" ")))</f>
        <v>0</v>
      </c>
      <c r="V120" s="2" t="b">
        <f>AND(LEFT('AUDIENCES &amp; PART... - BY TYPE'!B149,2)="HU",OR(LEN('AUDIENCES &amp; PART... - BY TYPE'!B149)=6,AND(LEN('AUDIENCES &amp; PART... - BY TYPE'!B149)=7,MID('AUDIENCES &amp; PART... - BY TYPE'!B149,4,1)=" ")))</f>
        <v>0</v>
      </c>
      <c r="W120" s="2" t="b">
        <f>AND(LEFT(PARTNERS!B124,2)="HU",OR(LEN(PARTNERS!B124)=6,AND(LEN(PARTNERS!B124)=7,MID(PARTNERS!B124,4,1)=" ")),PARTNERS!E124="New partner")</f>
        <v>0</v>
      </c>
      <c r="X120" s="2" t="b">
        <f>AND(LEFT(PARTNERS!B124,2)="HU",OR(LEN(PARTNERS!B124)=6,AND(LEN(PARTNERS!B124)=7,MID(PARTNERS!B124,4,1)=" ")),PARTNERS!E124="Existing partner")</f>
        <v>0</v>
      </c>
      <c r="Y120" s="2" t="b">
        <f>AND(NOT(AND(LEFT(PARTNERS!B124,2)="HU",OR(LEN(PARTNERS!B124)=6,AND(LEN(PARTNERS!B124)=7,MID(PARTNERS!B124,4,1)=" ")))),PARTNERS!E124="New partner")</f>
        <v>0</v>
      </c>
      <c r="Z120" s="2" t="b">
        <f>AND(NOT(AND(LEFT(PARTNERS!B124,2)="HU",OR(LEN(PARTNERS!B124)=6,AND(LEN(PARTNERS!B124)=7,MID(PARTNERS!B124,4,1)=" ")))),PARTNERS!E124="Existing partner")</f>
        <v>0</v>
      </c>
      <c r="AA120" s="2" t="b">
        <f>AND(PARTNERS!$C124="Hull",PARTNERS!$E124="New partner")</f>
        <v>0</v>
      </c>
      <c r="AB120" s="2" t="b">
        <f>AND(PARTNERS!$C124="East Riding of Yorkshire",PARTNERS!$E124="New partner")</f>
        <v>0</v>
      </c>
      <c r="AC120" s="2" t="b">
        <f>AND(PARTNERS!$C124="Elsewhere in Yorkshire &amp; Humber",PARTNERS!$E124="New partner")</f>
        <v>0</v>
      </c>
      <c r="AD120" s="2" t="b">
        <f>AND(PARTNERS!$C124="Elsewhere in the UK",PARTNERS!$E124="New partner")</f>
        <v>0</v>
      </c>
      <c r="AE120" s="2" t="b">
        <f>AND(PARTNERS!$C124="Outside UK",PARTNERS!$E124="New partner")</f>
        <v>0</v>
      </c>
      <c r="AF120" s="2" t="b">
        <f>AND(PARTNERS!$C124="Hull",PARTNERS!$E124="Existing partner")</f>
        <v>0</v>
      </c>
      <c r="AG120" s="2" t="b">
        <f>AND(PARTNERS!$C124="East Riding of Yorkshire",PARTNERS!$E124="Existing partner")</f>
        <v>0</v>
      </c>
      <c r="AH120" s="2" t="b">
        <f>AND(PARTNERS!$C124="Elsewhere in Yorkshire &amp; Humber",PARTNERS!$E124="Existing partner")</f>
        <v>0</v>
      </c>
      <c r="AI120" s="2" t="b">
        <f>AND(PARTNERS!$C124="Elsewhere in the UK",PARTNERS!$E124="Existing partner")</f>
        <v>0</v>
      </c>
      <c r="AJ120" s="2" t="b">
        <f>AND(PARTNERS!$C124="Outside UK",PARTNERS!$E124="Existing partner")</f>
        <v>0</v>
      </c>
      <c r="AK120" s="2" t="b">
        <f>AND(PARTNERS!$D124="Artistic partner",PARTNERS!$E124="New partner")</f>
        <v>0</v>
      </c>
      <c r="AL120" s="2" t="b">
        <f>AND(PARTNERS!$D124="Heritage partner",PARTNERS!$E124="New partner")</f>
        <v>0</v>
      </c>
      <c r="AM120" s="2" t="b">
        <f>AND(PARTNERS!$D124="Funder",PARTNERS!$E124="New partner")</f>
        <v>0</v>
      </c>
      <c r="AN120" s="2" t="b">
        <f>AND(PARTNERS!$D124="Public Service partner",PARTNERS!$E124="New partner")</f>
        <v>0</v>
      </c>
      <c r="AO120" s="2" t="b">
        <f>AND(PARTNERS!$D124="Voluntary Sector / Charity partner",PARTNERS!$E124="New partner")</f>
        <v>0</v>
      </c>
      <c r="AP120" s="2" t="b">
        <f>AND(PARTNERS!$D124="Education partner",PARTNERS!$E124="New partner")</f>
        <v>0</v>
      </c>
      <c r="AQ120" s="2" t="b">
        <f>AND(PARTNERS!$D124="Other",PARTNERS!$E124="New partner")</f>
        <v>0</v>
      </c>
      <c r="AR120" s="2" t="b">
        <f>AND(PARTNERS!$D124="Artistic partner",PARTNERS!$E124="Existing partner")</f>
        <v>0</v>
      </c>
      <c r="AS120" s="2" t="b">
        <f>AND(PARTNERS!$D124="Heritage partner",PARTNERS!$E124="Existing partner")</f>
        <v>0</v>
      </c>
      <c r="AT120" s="2" t="b">
        <f>AND(PARTNERS!$D124="Funder",PARTNERS!$E124="Existing partner")</f>
        <v>0</v>
      </c>
      <c r="AU120" s="2" t="b">
        <f>AND(PARTNERS!$D124="Public Service partner",PARTNERS!$E124="Existing partner")</f>
        <v>0</v>
      </c>
      <c r="AV120" s="2" t="b">
        <f>AND(PARTNERS!$D124="Voluntary Sector / Charity partner",PARTNERS!$E124="Existing partner")</f>
        <v>0</v>
      </c>
      <c r="AW120" s="2" t="b">
        <f>AND(PARTNERS!$D124="Education partner",PARTNERS!$E124="Existing partner")</f>
        <v>0</v>
      </c>
      <c r="AX120" s="2" t="b">
        <f>AND(PARTNERS!$D124="Other",PARTNERS!$E124="Existing partner")</f>
        <v>0</v>
      </c>
    </row>
    <row r="121" spans="20:50" x14ac:dyDescent="0.3">
      <c r="T121" s="2" t="b">
        <f>AND(LEFT('EVENT DELIVERY'!B139,2)="HU",OR(LEN('EVENT DELIVERY'!B139)=6,AND(LEN('EVENT DELIVERY'!B139)=7,MID('EVENT DELIVERY'!B139,4,1)=" ")))</f>
        <v>0</v>
      </c>
      <c r="U121" s="2" t="b">
        <f>AND(LEFT('PROJECT DELIVERY TEAM'!B133,2)="HU",OR(LEN('PROJECT DELIVERY TEAM'!B133)=6,AND(LEN('PROJECT DELIVERY TEAM'!B133)=7,MID('PROJECT DELIVERY TEAM'!B133,4,1)=" ")))</f>
        <v>0</v>
      </c>
      <c r="V121" s="2" t="b">
        <f>AND(LEFT('AUDIENCES &amp; PART... - BY TYPE'!B150,2)="HU",OR(LEN('AUDIENCES &amp; PART... - BY TYPE'!B150)=6,AND(LEN('AUDIENCES &amp; PART... - BY TYPE'!B150)=7,MID('AUDIENCES &amp; PART... - BY TYPE'!B150,4,1)=" ")))</f>
        <v>0</v>
      </c>
      <c r="W121" s="2" t="b">
        <f>AND(LEFT(PARTNERS!B125,2)="HU",OR(LEN(PARTNERS!B125)=6,AND(LEN(PARTNERS!B125)=7,MID(PARTNERS!B125,4,1)=" ")),PARTNERS!E125="New partner")</f>
        <v>0</v>
      </c>
      <c r="X121" s="2" t="b">
        <f>AND(LEFT(PARTNERS!B125,2)="HU",OR(LEN(PARTNERS!B125)=6,AND(LEN(PARTNERS!B125)=7,MID(PARTNERS!B125,4,1)=" ")),PARTNERS!E125="Existing partner")</f>
        <v>0</v>
      </c>
      <c r="Y121" s="2" t="b">
        <f>AND(NOT(AND(LEFT(PARTNERS!B125,2)="HU",OR(LEN(PARTNERS!B125)=6,AND(LEN(PARTNERS!B125)=7,MID(PARTNERS!B125,4,1)=" ")))),PARTNERS!E125="New partner")</f>
        <v>0</v>
      </c>
      <c r="Z121" s="2" t="b">
        <f>AND(NOT(AND(LEFT(PARTNERS!B125,2)="HU",OR(LEN(PARTNERS!B125)=6,AND(LEN(PARTNERS!B125)=7,MID(PARTNERS!B125,4,1)=" ")))),PARTNERS!E125="Existing partner")</f>
        <v>0</v>
      </c>
      <c r="AA121" s="2" t="b">
        <f>AND(PARTNERS!$C125="Hull",PARTNERS!$E125="New partner")</f>
        <v>0</v>
      </c>
      <c r="AB121" s="2" t="b">
        <f>AND(PARTNERS!$C125="East Riding of Yorkshire",PARTNERS!$E125="New partner")</f>
        <v>0</v>
      </c>
      <c r="AC121" s="2" t="b">
        <f>AND(PARTNERS!$C125="Elsewhere in Yorkshire &amp; Humber",PARTNERS!$E125="New partner")</f>
        <v>0</v>
      </c>
      <c r="AD121" s="2" t="b">
        <f>AND(PARTNERS!$C125="Elsewhere in the UK",PARTNERS!$E125="New partner")</f>
        <v>0</v>
      </c>
      <c r="AE121" s="2" t="b">
        <f>AND(PARTNERS!$C125="Outside UK",PARTNERS!$E125="New partner")</f>
        <v>0</v>
      </c>
      <c r="AF121" s="2" t="b">
        <f>AND(PARTNERS!$C125="Hull",PARTNERS!$E125="Existing partner")</f>
        <v>0</v>
      </c>
      <c r="AG121" s="2" t="b">
        <f>AND(PARTNERS!$C125="East Riding of Yorkshire",PARTNERS!$E125="Existing partner")</f>
        <v>0</v>
      </c>
      <c r="AH121" s="2" t="b">
        <f>AND(PARTNERS!$C125="Elsewhere in Yorkshire &amp; Humber",PARTNERS!$E125="Existing partner")</f>
        <v>0</v>
      </c>
      <c r="AI121" s="2" t="b">
        <f>AND(PARTNERS!$C125="Elsewhere in the UK",PARTNERS!$E125="Existing partner")</f>
        <v>0</v>
      </c>
      <c r="AJ121" s="2" t="b">
        <f>AND(PARTNERS!$C125="Outside UK",PARTNERS!$E125="Existing partner")</f>
        <v>0</v>
      </c>
      <c r="AK121" s="2" t="b">
        <f>AND(PARTNERS!$D125="Artistic partner",PARTNERS!$E125="New partner")</f>
        <v>0</v>
      </c>
      <c r="AL121" s="2" t="b">
        <f>AND(PARTNERS!$D125="Heritage partner",PARTNERS!$E125="New partner")</f>
        <v>0</v>
      </c>
      <c r="AM121" s="2" t="b">
        <f>AND(PARTNERS!$D125="Funder",PARTNERS!$E125="New partner")</f>
        <v>0</v>
      </c>
      <c r="AN121" s="2" t="b">
        <f>AND(PARTNERS!$D125="Public Service partner",PARTNERS!$E125="New partner")</f>
        <v>0</v>
      </c>
      <c r="AO121" s="2" t="b">
        <f>AND(PARTNERS!$D125="Voluntary Sector / Charity partner",PARTNERS!$E125="New partner")</f>
        <v>0</v>
      </c>
      <c r="AP121" s="2" t="b">
        <f>AND(PARTNERS!$D125="Education partner",PARTNERS!$E125="New partner")</f>
        <v>0</v>
      </c>
      <c r="AQ121" s="2" t="b">
        <f>AND(PARTNERS!$D125="Other",PARTNERS!$E125="New partner")</f>
        <v>0</v>
      </c>
      <c r="AR121" s="2" t="b">
        <f>AND(PARTNERS!$D125="Artistic partner",PARTNERS!$E125="Existing partner")</f>
        <v>0</v>
      </c>
      <c r="AS121" s="2" t="b">
        <f>AND(PARTNERS!$D125="Heritage partner",PARTNERS!$E125="Existing partner")</f>
        <v>0</v>
      </c>
      <c r="AT121" s="2" t="b">
        <f>AND(PARTNERS!$D125="Funder",PARTNERS!$E125="Existing partner")</f>
        <v>0</v>
      </c>
      <c r="AU121" s="2" t="b">
        <f>AND(PARTNERS!$D125="Public Service partner",PARTNERS!$E125="Existing partner")</f>
        <v>0</v>
      </c>
      <c r="AV121" s="2" t="b">
        <f>AND(PARTNERS!$D125="Voluntary Sector / Charity partner",PARTNERS!$E125="Existing partner")</f>
        <v>0</v>
      </c>
      <c r="AW121" s="2" t="b">
        <f>AND(PARTNERS!$D125="Education partner",PARTNERS!$E125="Existing partner")</f>
        <v>0</v>
      </c>
      <c r="AX121" s="2" t="b">
        <f>AND(PARTNERS!$D125="Other",PARTNERS!$E125="Existing partner")</f>
        <v>0</v>
      </c>
    </row>
    <row r="122" spans="20:50" x14ac:dyDescent="0.3">
      <c r="T122" s="2" t="b">
        <f>AND(LEFT('EVENT DELIVERY'!B140,2)="HU",OR(LEN('EVENT DELIVERY'!B140)=6,AND(LEN('EVENT DELIVERY'!B140)=7,MID('EVENT DELIVERY'!B140,4,1)=" ")))</f>
        <v>0</v>
      </c>
      <c r="U122" s="2" t="b">
        <f>AND(LEFT('PROJECT DELIVERY TEAM'!B134,2)="HU",OR(LEN('PROJECT DELIVERY TEAM'!B134)=6,AND(LEN('PROJECT DELIVERY TEAM'!B134)=7,MID('PROJECT DELIVERY TEAM'!B134,4,1)=" ")))</f>
        <v>0</v>
      </c>
      <c r="V122" s="2" t="b">
        <f>AND(LEFT('AUDIENCES &amp; PART... - BY TYPE'!B151,2)="HU",OR(LEN('AUDIENCES &amp; PART... - BY TYPE'!B151)=6,AND(LEN('AUDIENCES &amp; PART... - BY TYPE'!B151)=7,MID('AUDIENCES &amp; PART... - BY TYPE'!B151,4,1)=" ")))</f>
        <v>0</v>
      </c>
      <c r="W122" s="2" t="b">
        <f>AND(LEFT(PARTNERS!B126,2)="HU",OR(LEN(PARTNERS!B126)=6,AND(LEN(PARTNERS!B126)=7,MID(PARTNERS!B126,4,1)=" ")),PARTNERS!E126="New partner")</f>
        <v>0</v>
      </c>
      <c r="X122" s="2" t="b">
        <f>AND(LEFT(PARTNERS!B126,2)="HU",OR(LEN(PARTNERS!B126)=6,AND(LEN(PARTNERS!B126)=7,MID(PARTNERS!B126,4,1)=" ")),PARTNERS!E126="Existing partner")</f>
        <v>0</v>
      </c>
      <c r="Y122" s="2" t="b">
        <f>AND(NOT(AND(LEFT(PARTNERS!B126,2)="HU",OR(LEN(PARTNERS!B126)=6,AND(LEN(PARTNERS!B126)=7,MID(PARTNERS!B126,4,1)=" ")))),PARTNERS!E126="New partner")</f>
        <v>0</v>
      </c>
      <c r="Z122" s="2" t="b">
        <f>AND(NOT(AND(LEFT(PARTNERS!B126,2)="HU",OR(LEN(PARTNERS!B126)=6,AND(LEN(PARTNERS!B126)=7,MID(PARTNERS!B126,4,1)=" ")))),PARTNERS!E126="Existing partner")</f>
        <v>0</v>
      </c>
      <c r="AA122" s="2" t="b">
        <f>AND(PARTNERS!$C126="Hull",PARTNERS!$E126="New partner")</f>
        <v>0</v>
      </c>
      <c r="AB122" s="2" t="b">
        <f>AND(PARTNERS!$C126="East Riding of Yorkshire",PARTNERS!$E126="New partner")</f>
        <v>0</v>
      </c>
      <c r="AC122" s="2" t="b">
        <f>AND(PARTNERS!$C126="Elsewhere in Yorkshire &amp; Humber",PARTNERS!$E126="New partner")</f>
        <v>0</v>
      </c>
      <c r="AD122" s="2" t="b">
        <f>AND(PARTNERS!$C126="Elsewhere in the UK",PARTNERS!$E126="New partner")</f>
        <v>0</v>
      </c>
      <c r="AE122" s="2" t="b">
        <f>AND(PARTNERS!$C126="Outside UK",PARTNERS!$E126="New partner")</f>
        <v>0</v>
      </c>
      <c r="AF122" s="2" t="b">
        <f>AND(PARTNERS!$C126="Hull",PARTNERS!$E126="Existing partner")</f>
        <v>0</v>
      </c>
      <c r="AG122" s="2" t="b">
        <f>AND(PARTNERS!$C126="East Riding of Yorkshire",PARTNERS!$E126="Existing partner")</f>
        <v>0</v>
      </c>
      <c r="AH122" s="2" t="b">
        <f>AND(PARTNERS!$C126="Elsewhere in Yorkshire &amp; Humber",PARTNERS!$E126="Existing partner")</f>
        <v>0</v>
      </c>
      <c r="AI122" s="2" t="b">
        <f>AND(PARTNERS!$C126="Elsewhere in the UK",PARTNERS!$E126="Existing partner")</f>
        <v>0</v>
      </c>
      <c r="AJ122" s="2" t="b">
        <f>AND(PARTNERS!$C126="Outside UK",PARTNERS!$E126="Existing partner")</f>
        <v>0</v>
      </c>
      <c r="AK122" s="2" t="b">
        <f>AND(PARTNERS!$D126="Artistic partner",PARTNERS!$E126="New partner")</f>
        <v>0</v>
      </c>
      <c r="AL122" s="2" t="b">
        <f>AND(PARTNERS!$D126="Heritage partner",PARTNERS!$E126="New partner")</f>
        <v>0</v>
      </c>
      <c r="AM122" s="2" t="b">
        <f>AND(PARTNERS!$D126="Funder",PARTNERS!$E126="New partner")</f>
        <v>0</v>
      </c>
      <c r="AN122" s="2" t="b">
        <f>AND(PARTNERS!$D126="Public Service partner",PARTNERS!$E126="New partner")</f>
        <v>0</v>
      </c>
      <c r="AO122" s="2" t="b">
        <f>AND(PARTNERS!$D126="Voluntary Sector / Charity partner",PARTNERS!$E126="New partner")</f>
        <v>0</v>
      </c>
      <c r="AP122" s="2" t="b">
        <f>AND(PARTNERS!$D126="Education partner",PARTNERS!$E126="New partner")</f>
        <v>0</v>
      </c>
      <c r="AQ122" s="2" t="b">
        <f>AND(PARTNERS!$D126="Other",PARTNERS!$E126="New partner")</f>
        <v>0</v>
      </c>
      <c r="AR122" s="2" t="b">
        <f>AND(PARTNERS!$D126="Artistic partner",PARTNERS!$E126="Existing partner")</f>
        <v>0</v>
      </c>
      <c r="AS122" s="2" t="b">
        <f>AND(PARTNERS!$D126="Heritage partner",PARTNERS!$E126="Existing partner")</f>
        <v>0</v>
      </c>
      <c r="AT122" s="2" t="b">
        <f>AND(PARTNERS!$D126="Funder",PARTNERS!$E126="Existing partner")</f>
        <v>0</v>
      </c>
      <c r="AU122" s="2" t="b">
        <f>AND(PARTNERS!$D126="Public Service partner",PARTNERS!$E126="Existing partner")</f>
        <v>0</v>
      </c>
      <c r="AV122" s="2" t="b">
        <f>AND(PARTNERS!$D126="Voluntary Sector / Charity partner",PARTNERS!$E126="Existing partner")</f>
        <v>0</v>
      </c>
      <c r="AW122" s="2" t="b">
        <f>AND(PARTNERS!$D126="Education partner",PARTNERS!$E126="Existing partner")</f>
        <v>0</v>
      </c>
      <c r="AX122" s="2" t="b">
        <f>AND(PARTNERS!$D126="Other",PARTNERS!$E126="Existing partner")</f>
        <v>0</v>
      </c>
    </row>
    <row r="123" spans="20:50" x14ac:dyDescent="0.3">
      <c r="T123" s="2" t="b">
        <f>AND(LEFT('EVENT DELIVERY'!B141,2)="HU",OR(LEN('EVENT DELIVERY'!B141)=6,AND(LEN('EVENT DELIVERY'!B141)=7,MID('EVENT DELIVERY'!B141,4,1)=" ")))</f>
        <v>0</v>
      </c>
      <c r="U123" s="2" t="b">
        <f>AND(LEFT('PROJECT DELIVERY TEAM'!B135,2)="HU",OR(LEN('PROJECT DELIVERY TEAM'!B135)=6,AND(LEN('PROJECT DELIVERY TEAM'!B135)=7,MID('PROJECT DELIVERY TEAM'!B135,4,1)=" ")))</f>
        <v>0</v>
      </c>
      <c r="V123" s="2" t="b">
        <f>AND(LEFT('AUDIENCES &amp; PART... - BY TYPE'!B152,2)="HU",OR(LEN('AUDIENCES &amp; PART... - BY TYPE'!B152)=6,AND(LEN('AUDIENCES &amp; PART... - BY TYPE'!B152)=7,MID('AUDIENCES &amp; PART... - BY TYPE'!B152,4,1)=" ")))</f>
        <v>0</v>
      </c>
      <c r="W123" s="2" t="b">
        <f>AND(LEFT(PARTNERS!B127,2)="HU",OR(LEN(PARTNERS!B127)=6,AND(LEN(PARTNERS!B127)=7,MID(PARTNERS!B127,4,1)=" ")),PARTNERS!E127="New partner")</f>
        <v>0</v>
      </c>
      <c r="X123" s="2" t="b">
        <f>AND(LEFT(PARTNERS!B127,2)="HU",OR(LEN(PARTNERS!B127)=6,AND(LEN(PARTNERS!B127)=7,MID(PARTNERS!B127,4,1)=" ")),PARTNERS!E127="Existing partner")</f>
        <v>0</v>
      </c>
      <c r="Y123" s="2" t="b">
        <f>AND(NOT(AND(LEFT(PARTNERS!B127,2)="HU",OR(LEN(PARTNERS!B127)=6,AND(LEN(PARTNERS!B127)=7,MID(PARTNERS!B127,4,1)=" ")))),PARTNERS!E127="New partner")</f>
        <v>0</v>
      </c>
      <c r="Z123" s="2" t="b">
        <f>AND(NOT(AND(LEFT(PARTNERS!B127,2)="HU",OR(LEN(PARTNERS!B127)=6,AND(LEN(PARTNERS!B127)=7,MID(PARTNERS!B127,4,1)=" ")))),PARTNERS!E127="Existing partner")</f>
        <v>0</v>
      </c>
      <c r="AA123" s="2" t="b">
        <f>AND(PARTNERS!$C127="Hull",PARTNERS!$E127="New partner")</f>
        <v>0</v>
      </c>
      <c r="AB123" s="2" t="b">
        <f>AND(PARTNERS!$C127="East Riding of Yorkshire",PARTNERS!$E127="New partner")</f>
        <v>0</v>
      </c>
      <c r="AC123" s="2" t="b">
        <f>AND(PARTNERS!$C127="Elsewhere in Yorkshire &amp; Humber",PARTNERS!$E127="New partner")</f>
        <v>0</v>
      </c>
      <c r="AD123" s="2" t="b">
        <f>AND(PARTNERS!$C127="Elsewhere in the UK",PARTNERS!$E127="New partner")</f>
        <v>0</v>
      </c>
      <c r="AE123" s="2" t="b">
        <f>AND(PARTNERS!$C127="Outside UK",PARTNERS!$E127="New partner")</f>
        <v>0</v>
      </c>
      <c r="AF123" s="2" t="b">
        <f>AND(PARTNERS!$C127="Hull",PARTNERS!$E127="Existing partner")</f>
        <v>0</v>
      </c>
      <c r="AG123" s="2" t="b">
        <f>AND(PARTNERS!$C127="East Riding of Yorkshire",PARTNERS!$E127="Existing partner")</f>
        <v>0</v>
      </c>
      <c r="AH123" s="2" t="b">
        <f>AND(PARTNERS!$C127="Elsewhere in Yorkshire &amp; Humber",PARTNERS!$E127="Existing partner")</f>
        <v>0</v>
      </c>
      <c r="AI123" s="2" t="b">
        <f>AND(PARTNERS!$C127="Elsewhere in the UK",PARTNERS!$E127="Existing partner")</f>
        <v>0</v>
      </c>
      <c r="AJ123" s="2" t="b">
        <f>AND(PARTNERS!$C127="Outside UK",PARTNERS!$E127="Existing partner")</f>
        <v>0</v>
      </c>
      <c r="AK123" s="2" t="b">
        <f>AND(PARTNERS!$D127="Artistic partner",PARTNERS!$E127="New partner")</f>
        <v>0</v>
      </c>
      <c r="AL123" s="2" t="b">
        <f>AND(PARTNERS!$D127="Heritage partner",PARTNERS!$E127="New partner")</f>
        <v>0</v>
      </c>
      <c r="AM123" s="2" t="b">
        <f>AND(PARTNERS!$D127="Funder",PARTNERS!$E127="New partner")</f>
        <v>0</v>
      </c>
      <c r="AN123" s="2" t="b">
        <f>AND(PARTNERS!$D127="Public Service partner",PARTNERS!$E127="New partner")</f>
        <v>0</v>
      </c>
      <c r="AO123" s="2" t="b">
        <f>AND(PARTNERS!$D127="Voluntary Sector / Charity partner",PARTNERS!$E127="New partner")</f>
        <v>0</v>
      </c>
      <c r="AP123" s="2" t="b">
        <f>AND(PARTNERS!$D127="Education partner",PARTNERS!$E127="New partner")</f>
        <v>0</v>
      </c>
      <c r="AQ123" s="2" t="b">
        <f>AND(PARTNERS!$D127="Other",PARTNERS!$E127="New partner")</f>
        <v>0</v>
      </c>
      <c r="AR123" s="2" t="b">
        <f>AND(PARTNERS!$D127="Artistic partner",PARTNERS!$E127="Existing partner")</f>
        <v>0</v>
      </c>
      <c r="AS123" s="2" t="b">
        <f>AND(PARTNERS!$D127="Heritage partner",PARTNERS!$E127="Existing partner")</f>
        <v>0</v>
      </c>
      <c r="AT123" s="2" t="b">
        <f>AND(PARTNERS!$D127="Funder",PARTNERS!$E127="Existing partner")</f>
        <v>0</v>
      </c>
      <c r="AU123" s="2" t="b">
        <f>AND(PARTNERS!$D127="Public Service partner",PARTNERS!$E127="Existing partner")</f>
        <v>0</v>
      </c>
      <c r="AV123" s="2" t="b">
        <f>AND(PARTNERS!$D127="Voluntary Sector / Charity partner",PARTNERS!$E127="Existing partner")</f>
        <v>0</v>
      </c>
      <c r="AW123" s="2" t="b">
        <f>AND(PARTNERS!$D127="Education partner",PARTNERS!$E127="Existing partner")</f>
        <v>0</v>
      </c>
      <c r="AX123" s="2" t="b">
        <f>AND(PARTNERS!$D127="Other",PARTNERS!$E127="Existing partner")</f>
        <v>0</v>
      </c>
    </row>
    <row r="124" spans="20:50" x14ac:dyDescent="0.3">
      <c r="T124" s="2" t="b">
        <f>AND(LEFT('EVENT DELIVERY'!B142,2)="HU",OR(LEN('EVENT DELIVERY'!B142)=6,AND(LEN('EVENT DELIVERY'!B142)=7,MID('EVENT DELIVERY'!B142,4,1)=" ")))</f>
        <v>0</v>
      </c>
      <c r="U124" s="2" t="b">
        <f>AND(LEFT('PROJECT DELIVERY TEAM'!B136,2)="HU",OR(LEN('PROJECT DELIVERY TEAM'!B136)=6,AND(LEN('PROJECT DELIVERY TEAM'!B136)=7,MID('PROJECT DELIVERY TEAM'!B136,4,1)=" ")))</f>
        <v>0</v>
      </c>
      <c r="V124" s="2" t="b">
        <f>AND(LEFT('AUDIENCES &amp; PART... - BY TYPE'!B153,2)="HU",OR(LEN('AUDIENCES &amp; PART... - BY TYPE'!B153)=6,AND(LEN('AUDIENCES &amp; PART... - BY TYPE'!B153)=7,MID('AUDIENCES &amp; PART... - BY TYPE'!B153,4,1)=" ")))</f>
        <v>0</v>
      </c>
      <c r="W124" s="2" t="b">
        <f>AND(LEFT(PARTNERS!B128,2)="HU",OR(LEN(PARTNERS!B128)=6,AND(LEN(PARTNERS!B128)=7,MID(PARTNERS!B128,4,1)=" ")),PARTNERS!E128="New partner")</f>
        <v>0</v>
      </c>
      <c r="X124" s="2" t="b">
        <f>AND(LEFT(PARTNERS!B128,2)="HU",OR(LEN(PARTNERS!B128)=6,AND(LEN(PARTNERS!B128)=7,MID(PARTNERS!B128,4,1)=" ")),PARTNERS!E128="Existing partner")</f>
        <v>0</v>
      </c>
      <c r="Y124" s="2" t="b">
        <f>AND(NOT(AND(LEFT(PARTNERS!B128,2)="HU",OR(LEN(PARTNERS!B128)=6,AND(LEN(PARTNERS!B128)=7,MID(PARTNERS!B128,4,1)=" ")))),PARTNERS!E128="New partner")</f>
        <v>0</v>
      </c>
      <c r="Z124" s="2" t="b">
        <f>AND(NOT(AND(LEFT(PARTNERS!B128,2)="HU",OR(LEN(PARTNERS!B128)=6,AND(LEN(PARTNERS!B128)=7,MID(PARTNERS!B128,4,1)=" ")))),PARTNERS!E128="Existing partner")</f>
        <v>0</v>
      </c>
      <c r="AA124" s="2" t="b">
        <f>AND(PARTNERS!$C128="Hull",PARTNERS!$E128="New partner")</f>
        <v>0</v>
      </c>
      <c r="AB124" s="2" t="b">
        <f>AND(PARTNERS!$C128="East Riding of Yorkshire",PARTNERS!$E128="New partner")</f>
        <v>0</v>
      </c>
      <c r="AC124" s="2" t="b">
        <f>AND(PARTNERS!$C128="Elsewhere in Yorkshire &amp; Humber",PARTNERS!$E128="New partner")</f>
        <v>0</v>
      </c>
      <c r="AD124" s="2" t="b">
        <f>AND(PARTNERS!$C128="Elsewhere in the UK",PARTNERS!$E128="New partner")</f>
        <v>0</v>
      </c>
      <c r="AE124" s="2" t="b">
        <f>AND(PARTNERS!$C128="Outside UK",PARTNERS!$E128="New partner")</f>
        <v>0</v>
      </c>
      <c r="AF124" s="2" t="b">
        <f>AND(PARTNERS!$C128="Hull",PARTNERS!$E128="Existing partner")</f>
        <v>0</v>
      </c>
      <c r="AG124" s="2" t="b">
        <f>AND(PARTNERS!$C128="East Riding of Yorkshire",PARTNERS!$E128="Existing partner")</f>
        <v>0</v>
      </c>
      <c r="AH124" s="2" t="b">
        <f>AND(PARTNERS!$C128="Elsewhere in Yorkshire &amp; Humber",PARTNERS!$E128="Existing partner")</f>
        <v>0</v>
      </c>
      <c r="AI124" s="2" t="b">
        <f>AND(PARTNERS!$C128="Elsewhere in the UK",PARTNERS!$E128="Existing partner")</f>
        <v>0</v>
      </c>
      <c r="AJ124" s="2" t="b">
        <f>AND(PARTNERS!$C128="Outside UK",PARTNERS!$E128="Existing partner")</f>
        <v>0</v>
      </c>
      <c r="AK124" s="2" t="b">
        <f>AND(PARTNERS!$D128="Artistic partner",PARTNERS!$E128="New partner")</f>
        <v>0</v>
      </c>
      <c r="AL124" s="2" t="b">
        <f>AND(PARTNERS!$D128="Heritage partner",PARTNERS!$E128="New partner")</f>
        <v>0</v>
      </c>
      <c r="AM124" s="2" t="b">
        <f>AND(PARTNERS!$D128="Funder",PARTNERS!$E128="New partner")</f>
        <v>0</v>
      </c>
      <c r="AN124" s="2" t="b">
        <f>AND(PARTNERS!$D128="Public Service partner",PARTNERS!$E128="New partner")</f>
        <v>0</v>
      </c>
      <c r="AO124" s="2" t="b">
        <f>AND(PARTNERS!$D128="Voluntary Sector / Charity partner",PARTNERS!$E128="New partner")</f>
        <v>0</v>
      </c>
      <c r="AP124" s="2" t="b">
        <f>AND(PARTNERS!$D128="Education partner",PARTNERS!$E128="New partner")</f>
        <v>0</v>
      </c>
      <c r="AQ124" s="2" t="b">
        <f>AND(PARTNERS!$D128="Other",PARTNERS!$E128="New partner")</f>
        <v>0</v>
      </c>
      <c r="AR124" s="2" t="b">
        <f>AND(PARTNERS!$D128="Artistic partner",PARTNERS!$E128="Existing partner")</f>
        <v>0</v>
      </c>
      <c r="AS124" s="2" t="b">
        <f>AND(PARTNERS!$D128="Heritage partner",PARTNERS!$E128="Existing partner")</f>
        <v>0</v>
      </c>
      <c r="AT124" s="2" t="b">
        <f>AND(PARTNERS!$D128="Funder",PARTNERS!$E128="Existing partner")</f>
        <v>0</v>
      </c>
      <c r="AU124" s="2" t="b">
        <f>AND(PARTNERS!$D128="Public Service partner",PARTNERS!$E128="Existing partner")</f>
        <v>0</v>
      </c>
      <c r="AV124" s="2" t="b">
        <f>AND(PARTNERS!$D128="Voluntary Sector / Charity partner",PARTNERS!$E128="Existing partner")</f>
        <v>0</v>
      </c>
      <c r="AW124" s="2" t="b">
        <f>AND(PARTNERS!$D128="Education partner",PARTNERS!$E128="Existing partner")</f>
        <v>0</v>
      </c>
      <c r="AX124" s="2" t="b">
        <f>AND(PARTNERS!$D128="Other",PARTNERS!$E128="Existing partner")</f>
        <v>0</v>
      </c>
    </row>
    <row r="125" spans="20:50" x14ac:dyDescent="0.3">
      <c r="T125" s="2" t="b">
        <f>AND(LEFT('EVENT DELIVERY'!B143,2)="HU",OR(LEN('EVENT DELIVERY'!B143)=6,AND(LEN('EVENT DELIVERY'!B143)=7,MID('EVENT DELIVERY'!B143,4,1)=" ")))</f>
        <v>0</v>
      </c>
      <c r="U125" s="2" t="b">
        <f>AND(LEFT('PROJECT DELIVERY TEAM'!B137,2)="HU",OR(LEN('PROJECT DELIVERY TEAM'!B137)=6,AND(LEN('PROJECT DELIVERY TEAM'!B137)=7,MID('PROJECT DELIVERY TEAM'!B137,4,1)=" ")))</f>
        <v>0</v>
      </c>
      <c r="V125" s="2" t="b">
        <f>AND(LEFT('AUDIENCES &amp; PART... - BY TYPE'!B154,2)="HU",OR(LEN('AUDIENCES &amp; PART... - BY TYPE'!B154)=6,AND(LEN('AUDIENCES &amp; PART... - BY TYPE'!B154)=7,MID('AUDIENCES &amp; PART... - BY TYPE'!B154,4,1)=" ")))</f>
        <v>0</v>
      </c>
      <c r="W125" s="2" t="b">
        <f>AND(LEFT(PARTNERS!B129,2)="HU",OR(LEN(PARTNERS!B129)=6,AND(LEN(PARTNERS!B129)=7,MID(PARTNERS!B129,4,1)=" ")),PARTNERS!E129="New partner")</f>
        <v>0</v>
      </c>
      <c r="X125" s="2" t="b">
        <f>AND(LEFT(PARTNERS!B129,2)="HU",OR(LEN(PARTNERS!B129)=6,AND(LEN(PARTNERS!B129)=7,MID(PARTNERS!B129,4,1)=" ")),PARTNERS!E129="Existing partner")</f>
        <v>0</v>
      </c>
      <c r="Y125" s="2" t="b">
        <f>AND(NOT(AND(LEFT(PARTNERS!B129,2)="HU",OR(LEN(PARTNERS!B129)=6,AND(LEN(PARTNERS!B129)=7,MID(PARTNERS!B129,4,1)=" ")))),PARTNERS!E129="New partner")</f>
        <v>0</v>
      </c>
      <c r="Z125" s="2" t="b">
        <f>AND(NOT(AND(LEFT(PARTNERS!B129,2)="HU",OR(LEN(PARTNERS!B129)=6,AND(LEN(PARTNERS!B129)=7,MID(PARTNERS!B129,4,1)=" ")))),PARTNERS!E129="Existing partner")</f>
        <v>0</v>
      </c>
      <c r="AA125" s="2" t="b">
        <f>AND(PARTNERS!$C129="Hull",PARTNERS!$E129="New partner")</f>
        <v>0</v>
      </c>
      <c r="AB125" s="2" t="b">
        <f>AND(PARTNERS!$C129="East Riding of Yorkshire",PARTNERS!$E129="New partner")</f>
        <v>0</v>
      </c>
      <c r="AC125" s="2" t="b">
        <f>AND(PARTNERS!$C129="Elsewhere in Yorkshire &amp; Humber",PARTNERS!$E129="New partner")</f>
        <v>0</v>
      </c>
      <c r="AD125" s="2" t="b">
        <f>AND(PARTNERS!$C129="Elsewhere in the UK",PARTNERS!$E129="New partner")</f>
        <v>0</v>
      </c>
      <c r="AE125" s="2" t="b">
        <f>AND(PARTNERS!$C129="Outside UK",PARTNERS!$E129="New partner")</f>
        <v>0</v>
      </c>
      <c r="AF125" s="2" t="b">
        <f>AND(PARTNERS!$C129="Hull",PARTNERS!$E129="Existing partner")</f>
        <v>0</v>
      </c>
      <c r="AG125" s="2" t="b">
        <f>AND(PARTNERS!$C129="East Riding of Yorkshire",PARTNERS!$E129="Existing partner")</f>
        <v>0</v>
      </c>
      <c r="AH125" s="2" t="b">
        <f>AND(PARTNERS!$C129="Elsewhere in Yorkshire &amp; Humber",PARTNERS!$E129="Existing partner")</f>
        <v>0</v>
      </c>
      <c r="AI125" s="2" t="b">
        <f>AND(PARTNERS!$C129="Elsewhere in the UK",PARTNERS!$E129="Existing partner")</f>
        <v>0</v>
      </c>
      <c r="AJ125" s="2" t="b">
        <f>AND(PARTNERS!$C129="Outside UK",PARTNERS!$E129="Existing partner")</f>
        <v>0</v>
      </c>
      <c r="AK125" s="2" t="b">
        <f>AND(PARTNERS!$D129="Artistic partner",PARTNERS!$E129="New partner")</f>
        <v>0</v>
      </c>
      <c r="AL125" s="2" t="b">
        <f>AND(PARTNERS!$D129="Heritage partner",PARTNERS!$E129="New partner")</f>
        <v>0</v>
      </c>
      <c r="AM125" s="2" t="b">
        <f>AND(PARTNERS!$D129="Funder",PARTNERS!$E129="New partner")</f>
        <v>0</v>
      </c>
      <c r="AN125" s="2" t="b">
        <f>AND(PARTNERS!$D129="Public Service partner",PARTNERS!$E129="New partner")</f>
        <v>0</v>
      </c>
      <c r="AO125" s="2" t="b">
        <f>AND(PARTNERS!$D129="Voluntary Sector / Charity partner",PARTNERS!$E129="New partner")</f>
        <v>0</v>
      </c>
      <c r="AP125" s="2" t="b">
        <f>AND(PARTNERS!$D129="Education partner",PARTNERS!$E129="New partner")</f>
        <v>0</v>
      </c>
      <c r="AQ125" s="2" t="b">
        <f>AND(PARTNERS!$D129="Other",PARTNERS!$E129="New partner")</f>
        <v>0</v>
      </c>
      <c r="AR125" s="2" t="b">
        <f>AND(PARTNERS!$D129="Artistic partner",PARTNERS!$E129="Existing partner")</f>
        <v>0</v>
      </c>
      <c r="AS125" s="2" t="b">
        <f>AND(PARTNERS!$D129="Heritage partner",PARTNERS!$E129="Existing partner")</f>
        <v>0</v>
      </c>
      <c r="AT125" s="2" t="b">
        <f>AND(PARTNERS!$D129="Funder",PARTNERS!$E129="Existing partner")</f>
        <v>0</v>
      </c>
      <c r="AU125" s="2" t="b">
        <f>AND(PARTNERS!$D129="Public Service partner",PARTNERS!$E129="Existing partner")</f>
        <v>0</v>
      </c>
      <c r="AV125" s="2" t="b">
        <f>AND(PARTNERS!$D129="Voluntary Sector / Charity partner",PARTNERS!$E129="Existing partner")</f>
        <v>0</v>
      </c>
      <c r="AW125" s="2" t="b">
        <f>AND(PARTNERS!$D129="Education partner",PARTNERS!$E129="Existing partner")</f>
        <v>0</v>
      </c>
      <c r="AX125" s="2" t="b">
        <f>AND(PARTNERS!$D129="Other",PARTNERS!$E129="Existing partner")</f>
        <v>0</v>
      </c>
    </row>
    <row r="126" spans="20:50" x14ac:dyDescent="0.3">
      <c r="T126" s="2" t="b">
        <f>AND(LEFT('EVENT DELIVERY'!B144,2)="HU",OR(LEN('EVENT DELIVERY'!B144)=6,AND(LEN('EVENT DELIVERY'!B144)=7,MID('EVENT DELIVERY'!B144,4,1)=" ")))</f>
        <v>0</v>
      </c>
      <c r="U126" s="2" t="b">
        <f>AND(LEFT('PROJECT DELIVERY TEAM'!B138,2)="HU",OR(LEN('PROJECT DELIVERY TEAM'!B138)=6,AND(LEN('PROJECT DELIVERY TEAM'!B138)=7,MID('PROJECT DELIVERY TEAM'!B138,4,1)=" ")))</f>
        <v>0</v>
      </c>
      <c r="V126" s="2" t="b">
        <f>AND(LEFT('AUDIENCES &amp; PART... - BY TYPE'!B155,2)="HU",OR(LEN('AUDIENCES &amp; PART... - BY TYPE'!B155)=6,AND(LEN('AUDIENCES &amp; PART... - BY TYPE'!B155)=7,MID('AUDIENCES &amp; PART... - BY TYPE'!B155,4,1)=" ")))</f>
        <v>0</v>
      </c>
      <c r="W126" s="2" t="b">
        <f>AND(LEFT(PARTNERS!B130,2)="HU",OR(LEN(PARTNERS!B130)=6,AND(LEN(PARTNERS!B130)=7,MID(PARTNERS!B130,4,1)=" ")),PARTNERS!E130="New partner")</f>
        <v>0</v>
      </c>
      <c r="X126" s="2" t="b">
        <f>AND(LEFT(PARTNERS!B130,2)="HU",OR(LEN(PARTNERS!B130)=6,AND(LEN(PARTNERS!B130)=7,MID(PARTNERS!B130,4,1)=" ")),PARTNERS!E130="Existing partner")</f>
        <v>0</v>
      </c>
      <c r="Y126" s="2" t="b">
        <f>AND(NOT(AND(LEFT(PARTNERS!B130,2)="HU",OR(LEN(PARTNERS!B130)=6,AND(LEN(PARTNERS!B130)=7,MID(PARTNERS!B130,4,1)=" ")))),PARTNERS!E130="New partner")</f>
        <v>0</v>
      </c>
      <c r="Z126" s="2" t="b">
        <f>AND(NOT(AND(LEFT(PARTNERS!B130,2)="HU",OR(LEN(PARTNERS!B130)=6,AND(LEN(PARTNERS!B130)=7,MID(PARTNERS!B130,4,1)=" ")))),PARTNERS!E130="Existing partner")</f>
        <v>0</v>
      </c>
      <c r="AA126" s="2" t="b">
        <f>AND(PARTNERS!$C130="Hull",PARTNERS!$E130="New partner")</f>
        <v>0</v>
      </c>
      <c r="AB126" s="2" t="b">
        <f>AND(PARTNERS!$C130="East Riding of Yorkshire",PARTNERS!$E130="New partner")</f>
        <v>0</v>
      </c>
      <c r="AC126" s="2" t="b">
        <f>AND(PARTNERS!$C130="Elsewhere in Yorkshire &amp; Humber",PARTNERS!$E130="New partner")</f>
        <v>0</v>
      </c>
      <c r="AD126" s="2" t="b">
        <f>AND(PARTNERS!$C130="Elsewhere in the UK",PARTNERS!$E130="New partner")</f>
        <v>0</v>
      </c>
      <c r="AE126" s="2" t="b">
        <f>AND(PARTNERS!$C130="Outside UK",PARTNERS!$E130="New partner")</f>
        <v>0</v>
      </c>
      <c r="AF126" s="2" t="b">
        <f>AND(PARTNERS!$C130="Hull",PARTNERS!$E130="Existing partner")</f>
        <v>0</v>
      </c>
      <c r="AG126" s="2" t="b">
        <f>AND(PARTNERS!$C130="East Riding of Yorkshire",PARTNERS!$E130="Existing partner")</f>
        <v>0</v>
      </c>
      <c r="AH126" s="2" t="b">
        <f>AND(PARTNERS!$C130="Elsewhere in Yorkshire &amp; Humber",PARTNERS!$E130="Existing partner")</f>
        <v>0</v>
      </c>
      <c r="AI126" s="2" t="b">
        <f>AND(PARTNERS!$C130="Elsewhere in the UK",PARTNERS!$E130="Existing partner")</f>
        <v>0</v>
      </c>
      <c r="AJ126" s="2" t="b">
        <f>AND(PARTNERS!$C130="Outside UK",PARTNERS!$E130="Existing partner")</f>
        <v>0</v>
      </c>
      <c r="AK126" s="2" t="b">
        <f>AND(PARTNERS!$D130="Artistic partner",PARTNERS!$E130="New partner")</f>
        <v>0</v>
      </c>
      <c r="AL126" s="2" t="b">
        <f>AND(PARTNERS!$D130="Heritage partner",PARTNERS!$E130="New partner")</f>
        <v>0</v>
      </c>
      <c r="AM126" s="2" t="b">
        <f>AND(PARTNERS!$D130="Funder",PARTNERS!$E130="New partner")</f>
        <v>0</v>
      </c>
      <c r="AN126" s="2" t="b">
        <f>AND(PARTNERS!$D130="Public Service partner",PARTNERS!$E130="New partner")</f>
        <v>0</v>
      </c>
      <c r="AO126" s="2" t="b">
        <f>AND(PARTNERS!$D130="Voluntary Sector / Charity partner",PARTNERS!$E130="New partner")</f>
        <v>0</v>
      </c>
      <c r="AP126" s="2" t="b">
        <f>AND(PARTNERS!$D130="Education partner",PARTNERS!$E130="New partner")</f>
        <v>0</v>
      </c>
      <c r="AQ126" s="2" t="b">
        <f>AND(PARTNERS!$D130="Other",PARTNERS!$E130="New partner")</f>
        <v>0</v>
      </c>
      <c r="AR126" s="2" t="b">
        <f>AND(PARTNERS!$D130="Artistic partner",PARTNERS!$E130="Existing partner")</f>
        <v>0</v>
      </c>
      <c r="AS126" s="2" t="b">
        <f>AND(PARTNERS!$D130="Heritage partner",PARTNERS!$E130="Existing partner")</f>
        <v>0</v>
      </c>
      <c r="AT126" s="2" t="b">
        <f>AND(PARTNERS!$D130="Funder",PARTNERS!$E130="Existing partner")</f>
        <v>0</v>
      </c>
      <c r="AU126" s="2" t="b">
        <f>AND(PARTNERS!$D130="Public Service partner",PARTNERS!$E130="Existing partner")</f>
        <v>0</v>
      </c>
      <c r="AV126" s="2" t="b">
        <f>AND(PARTNERS!$D130="Voluntary Sector / Charity partner",PARTNERS!$E130="Existing partner")</f>
        <v>0</v>
      </c>
      <c r="AW126" s="2" t="b">
        <f>AND(PARTNERS!$D130="Education partner",PARTNERS!$E130="Existing partner")</f>
        <v>0</v>
      </c>
      <c r="AX126" s="2" t="b">
        <f>AND(PARTNERS!$D130="Other",PARTNERS!$E130="Existing partner")</f>
        <v>0</v>
      </c>
    </row>
    <row r="127" spans="20:50" x14ac:dyDescent="0.3">
      <c r="T127" s="2" t="b">
        <f>AND(LEFT('EVENT DELIVERY'!B145,2)="HU",OR(LEN('EVENT DELIVERY'!B145)=6,AND(LEN('EVENT DELIVERY'!B145)=7,MID('EVENT DELIVERY'!B145,4,1)=" ")))</f>
        <v>0</v>
      </c>
      <c r="U127" s="2" t="b">
        <f>AND(LEFT('PROJECT DELIVERY TEAM'!B139,2)="HU",OR(LEN('PROJECT DELIVERY TEAM'!B139)=6,AND(LEN('PROJECT DELIVERY TEAM'!B139)=7,MID('PROJECT DELIVERY TEAM'!B139,4,1)=" ")))</f>
        <v>0</v>
      </c>
      <c r="V127" s="2" t="b">
        <f>AND(LEFT('AUDIENCES &amp; PART... - BY TYPE'!B156,2)="HU",OR(LEN('AUDIENCES &amp; PART... - BY TYPE'!B156)=6,AND(LEN('AUDIENCES &amp; PART... - BY TYPE'!B156)=7,MID('AUDIENCES &amp; PART... - BY TYPE'!B156,4,1)=" ")))</f>
        <v>0</v>
      </c>
      <c r="W127" s="2" t="b">
        <f>AND(LEFT(PARTNERS!B131,2)="HU",OR(LEN(PARTNERS!B131)=6,AND(LEN(PARTNERS!B131)=7,MID(PARTNERS!B131,4,1)=" ")),PARTNERS!E131="New partner")</f>
        <v>0</v>
      </c>
      <c r="X127" s="2" t="b">
        <f>AND(LEFT(PARTNERS!B131,2)="HU",OR(LEN(PARTNERS!B131)=6,AND(LEN(PARTNERS!B131)=7,MID(PARTNERS!B131,4,1)=" ")),PARTNERS!E131="Existing partner")</f>
        <v>0</v>
      </c>
      <c r="Y127" s="2" t="b">
        <f>AND(NOT(AND(LEFT(PARTNERS!B131,2)="HU",OR(LEN(PARTNERS!B131)=6,AND(LEN(PARTNERS!B131)=7,MID(PARTNERS!B131,4,1)=" ")))),PARTNERS!E131="New partner")</f>
        <v>0</v>
      </c>
      <c r="Z127" s="2" t="b">
        <f>AND(NOT(AND(LEFT(PARTNERS!B131,2)="HU",OR(LEN(PARTNERS!B131)=6,AND(LEN(PARTNERS!B131)=7,MID(PARTNERS!B131,4,1)=" ")))),PARTNERS!E131="Existing partner")</f>
        <v>0</v>
      </c>
      <c r="AA127" s="2" t="b">
        <f>AND(PARTNERS!$C131="Hull",PARTNERS!$E131="New partner")</f>
        <v>0</v>
      </c>
      <c r="AB127" s="2" t="b">
        <f>AND(PARTNERS!$C131="East Riding of Yorkshire",PARTNERS!$E131="New partner")</f>
        <v>0</v>
      </c>
      <c r="AC127" s="2" t="b">
        <f>AND(PARTNERS!$C131="Elsewhere in Yorkshire &amp; Humber",PARTNERS!$E131="New partner")</f>
        <v>0</v>
      </c>
      <c r="AD127" s="2" t="b">
        <f>AND(PARTNERS!$C131="Elsewhere in the UK",PARTNERS!$E131="New partner")</f>
        <v>0</v>
      </c>
      <c r="AE127" s="2" t="b">
        <f>AND(PARTNERS!$C131="Outside UK",PARTNERS!$E131="New partner")</f>
        <v>0</v>
      </c>
      <c r="AF127" s="2" t="b">
        <f>AND(PARTNERS!$C131="Hull",PARTNERS!$E131="Existing partner")</f>
        <v>0</v>
      </c>
      <c r="AG127" s="2" t="b">
        <f>AND(PARTNERS!$C131="East Riding of Yorkshire",PARTNERS!$E131="Existing partner")</f>
        <v>0</v>
      </c>
      <c r="AH127" s="2" t="b">
        <f>AND(PARTNERS!$C131="Elsewhere in Yorkshire &amp; Humber",PARTNERS!$E131="Existing partner")</f>
        <v>0</v>
      </c>
      <c r="AI127" s="2" t="b">
        <f>AND(PARTNERS!$C131="Elsewhere in the UK",PARTNERS!$E131="Existing partner")</f>
        <v>0</v>
      </c>
      <c r="AJ127" s="2" t="b">
        <f>AND(PARTNERS!$C131="Outside UK",PARTNERS!$E131="Existing partner")</f>
        <v>0</v>
      </c>
      <c r="AK127" s="2" t="b">
        <f>AND(PARTNERS!$D131="Artistic partner",PARTNERS!$E131="New partner")</f>
        <v>0</v>
      </c>
      <c r="AL127" s="2" t="b">
        <f>AND(PARTNERS!$D131="Heritage partner",PARTNERS!$E131="New partner")</f>
        <v>0</v>
      </c>
      <c r="AM127" s="2" t="b">
        <f>AND(PARTNERS!$D131="Funder",PARTNERS!$E131="New partner")</f>
        <v>0</v>
      </c>
      <c r="AN127" s="2" t="b">
        <f>AND(PARTNERS!$D131="Public Service partner",PARTNERS!$E131="New partner")</f>
        <v>0</v>
      </c>
      <c r="AO127" s="2" t="b">
        <f>AND(PARTNERS!$D131="Voluntary Sector / Charity partner",PARTNERS!$E131="New partner")</f>
        <v>0</v>
      </c>
      <c r="AP127" s="2" t="b">
        <f>AND(PARTNERS!$D131="Education partner",PARTNERS!$E131="New partner")</f>
        <v>0</v>
      </c>
      <c r="AQ127" s="2" t="b">
        <f>AND(PARTNERS!$D131="Other",PARTNERS!$E131="New partner")</f>
        <v>0</v>
      </c>
      <c r="AR127" s="2" t="b">
        <f>AND(PARTNERS!$D131="Artistic partner",PARTNERS!$E131="Existing partner")</f>
        <v>0</v>
      </c>
      <c r="AS127" s="2" t="b">
        <f>AND(PARTNERS!$D131="Heritage partner",PARTNERS!$E131="Existing partner")</f>
        <v>0</v>
      </c>
      <c r="AT127" s="2" t="b">
        <f>AND(PARTNERS!$D131="Funder",PARTNERS!$E131="Existing partner")</f>
        <v>0</v>
      </c>
      <c r="AU127" s="2" t="b">
        <f>AND(PARTNERS!$D131="Public Service partner",PARTNERS!$E131="Existing partner")</f>
        <v>0</v>
      </c>
      <c r="AV127" s="2" t="b">
        <f>AND(PARTNERS!$D131="Voluntary Sector / Charity partner",PARTNERS!$E131="Existing partner")</f>
        <v>0</v>
      </c>
      <c r="AW127" s="2" t="b">
        <f>AND(PARTNERS!$D131="Education partner",PARTNERS!$E131="Existing partner")</f>
        <v>0</v>
      </c>
      <c r="AX127" s="2" t="b">
        <f>AND(PARTNERS!$D131="Other",PARTNERS!$E131="Existing partner")</f>
        <v>0</v>
      </c>
    </row>
    <row r="128" spans="20:50" x14ac:dyDescent="0.3">
      <c r="T128" s="2" t="b">
        <f>AND(LEFT('EVENT DELIVERY'!B146,2)="HU",OR(LEN('EVENT DELIVERY'!B146)=6,AND(LEN('EVENT DELIVERY'!B146)=7,MID('EVENT DELIVERY'!B146,4,1)=" ")))</f>
        <v>0</v>
      </c>
      <c r="U128" s="2" t="b">
        <f>AND(LEFT('PROJECT DELIVERY TEAM'!B140,2)="HU",OR(LEN('PROJECT DELIVERY TEAM'!B140)=6,AND(LEN('PROJECT DELIVERY TEAM'!B140)=7,MID('PROJECT DELIVERY TEAM'!B140,4,1)=" ")))</f>
        <v>0</v>
      </c>
      <c r="V128" s="2" t="b">
        <f>AND(LEFT('AUDIENCES &amp; PART... - BY TYPE'!B157,2)="HU",OR(LEN('AUDIENCES &amp; PART... - BY TYPE'!B157)=6,AND(LEN('AUDIENCES &amp; PART... - BY TYPE'!B157)=7,MID('AUDIENCES &amp; PART... - BY TYPE'!B157,4,1)=" ")))</f>
        <v>0</v>
      </c>
      <c r="W128" s="2" t="b">
        <f>AND(LEFT(PARTNERS!B132,2)="HU",OR(LEN(PARTNERS!B132)=6,AND(LEN(PARTNERS!B132)=7,MID(PARTNERS!B132,4,1)=" ")),PARTNERS!E132="New partner")</f>
        <v>0</v>
      </c>
      <c r="X128" s="2" t="b">
        <f>AND(LEFT(PARTNERS!B132,2)="HU",OR(LEN(PARTNERS!B132)=6,AND(LEN(PARTNERS!B132)=7,MID(PARTNERS!B132,4,1)=" ")),PARTNERS!E132="Existing partner")</f>
        <v>0</v>
      </c>
      <c r="Y128" s="2" t="b">
        <f>AND(NOT(AND(LEFT(PARTNERS!B132,2)="HU",OR(LEN(PARTNERS!B132)=6,AND(LEN(PARTNERS!B132)=7,MID(PARTNERS!B132,4,1)=" ")))),PARTNERS!E132="New partner")</f>
        <v>0</v>
      </c>
      <c r="Z128" s="2" t="b">
        <f>AND(NOT(AND(LEFT(PARTNERS!B132,2)="HU",OR(LEN(PARTNERS!B132)=6,AND(LEN(PARTNERS!B132)=7,MID(PARTNERS!B132,4,1)=" ")))),PARTNERS!E132="Existing partner")</f>
        <v>0</v>
      </c>
      <c r="AA128" s="2" t="b">
        <f>AND(PARTNERS!$C132="Hull",PARTNERS!$E132="New partner")</f>
        <v>0</v>
      </c>
      <c r="AB128" s="2" t="b">
        <f>AND(PARTNERS!$C132="East Riding of Yorkshire",PARTNERS!$E132="New partner")</f>
        <v>0</v>
      </c>
      <c r="AC128" s="2" t="b">
        <f>AND(PARTNERS!$C132="Elsewhere in Yorkshire &amp; Humber",PARTNERS!$E132="New partner")</f>
        <v>0</v>
      </c>
      <c r="AD128" s="2" t="b">
        <f>AND(PARTNERS!$C132="Elsewhere in the UK",PARTNERS!$E132="New partner")</f>
        <v>0</v>
      </c>
      <c r="AE128" s="2" t="b">
        <f>AND(PARTNERS!$C132="Outside UK",PARTNERS!$E132="New partner")</f>
        <v>0</v>
      </c>
      <c r="AF128" s="2" t="b">
        <f>AND(PARTNERS!$C132="Hull",PARTNERS!$E132="Existing partner")</f>
        <v>0</v>
      </c>
      <c r="AG128" s="2" t="b">
        <f>AND(PARTNERS!$C132="East Riding of Yorkshire",PARTNERS!$E132="Existing partner")</f>
        <v>0</v>
      </c>
      <c r="AH128" s="2" t="b">
        <f>AND(PARTNERS!$C132="Elsewhere in Yorkshire &amp; Humber",PARTNERS!$E132="Existing partner")</f>
        <v>0</v>
      </c>
      <c r="AI128" s="2" t="b">
        <f>AND(PARTNERS!$C132="Elsewhere in the UK",PARTNERS!$E132="Existing partner")</f>
        <v>0</v>
      </c>
      <c r="AJ128" s="2" t="b">
        <f>AND(PARTNERS!$C132="Outside UK",PARTNERS!$E132="Existing partner")</f>
        <v>0</v>
      </c>
      <c r="AK128" s="2" t="b">
        <f>AND(PARTNERS!$D132="Artistic partner",PARTNERS!$E132="New partner")</f>
        <v>0</v>
      </c>
      <c r="AL128" s="2" t="b">
        <f>AND(PARTNERS!$D132="Heritage partner",PARTNERS!$E132="New partner")</f>
        <v>0</v>
      </c>
      <c r="AM128" s="2" t="b">
        <f>AND(PARTNERS!$D132="Funder",PARTNERS!$E132="New partner")</f>
        <v>0</v>
      </c>
      <c r="AN128" s="2" t="b">
        <f>AND(PARTNERS!$D132="Public Service partner",PARTNERS!$E132="New partner")</f>
        <v>0</v>
      </c>
      <c r="AO128" s="2" t="b">
        <f>AND(PARTNERS!$D132="Voluntary Sector / Charity partner",PARTNERS!$E132="New partner")</f>
        <v>0</v>
      </c>
      <c r="AP128" s="2" t="b">
        <f>AND(PARTNERS!$D132="Education partner",PARTNERS!$E132="New partner")</f>
        <v>0</v>
      </c>
      <c r="AQ128" s="2" t="b">
        <f>AND(PARTNERS!$D132="Other",PARTNERS!$E132="New partner")</f>
        <v>0</v>
      </c>
      <c r="AR128" s="2" t="b">
        <f>AND(PARTNERS!$D132="Artistic partner",PARTNERS!$E132="Existing partner")</f>
        <v>0</v>
      </c>
      <c r="AS128" s="2" t="b">
        <f>AND(PARTNERS!$D132="Heritage partner",PARTNERS!$E132="Existing partner")</f>
        <v>0</v>
      </c>
      <c r="AT128" s="2" t="b">
        <f>AND(PARTNERS!$D132="Funder",PARTNERS!$E132="Existing partner")</f>
        <v>0</v>
      </c>
      <c r="AU128" s="2" t="b">
        <f>AND(PARTNERS!$D132="Public Service partner",PARTNERS!$E132="Existing partner")</f>
        <v>0</v>
      </c>
      <c r="AV128" s="2" t="b">
        <f>AND(PARTNERS!$D132="Voluntary Sector / Charity partner",PARTNERS!$E132="Existing partner")</f>
        <v>0</v>
      </c>
      <c r="AW128" s="2" t="b">
        <f>AND(PARTNERS!$D132="Education partner",PARTNERS!$E132="Existing partner")</f>
        <v>0</v>
      </c>
      <c r="AX128" s="2" t="b">
        <f>AND(PARTNERS!$D132="Other",PARTNERS!$E132="Existing partner")</f>
        <v>0</v>
      </c>
    </row>
    <row r="129" spans="20:50" x14ac:dyDescent="0.3">
      <c r="T129" s="2" t="b">
        <f>AND(LEFT('EVENT DELIVERY'!B147,2)="HU",OR(LEN('EVENT DELIVERY'!B147)=6,AND(LEN('EVENT DELIVERY'!B147)=7,MID('EVENT DELIVERY'!B147,4,1)=" ")))</f>
        <v>0</v>
      </c>
      <c r="U129" s="2" t="b">
        <f>AND(LEFT('PROJECT DELIVERY TEAM'!B141,2)="HU",OR(LEN('PROJECT DELIVERY TEAM'!B141)=6,AND(LEN('PROJECT DELIVERY TEAM'!B141)=7,MID('PROJECT DELIVERY TEAM'!B141,4,1)=" ")))</f>
        <v>0</v>
      </c>
      <c r="V129" s="2" t="b">
        <f>AND(LEFT('AUDIENCES &amp; PART... - BY TYPE'!B158,2)="HU",OR(LEN('AUDIENCES &amp; PART... - BY TYPE'!B158)=6,AND(LEN('AUDIENCES &amp; PART... - BY TYPE'!B158)=7,MID('AUDIENCES &amp; PART... - BY TYPE'!B158,4,1)=" ")))</f>
        <v>0</v>
      </c>
      <c r="W129" s="2" t="b">
        <f>AND(LEFT(PARTNERS!B133,2)="HU",OR(LEN(PARTNERS!B133)=6,AND(LEN(PARTNERS!B133)=7,MID(PARTNERS!B133,4,1)=" ")),PARTNERS!E133="New partner")</f>
        <v>0</v>
      </c>
      <c r="X129" s="2" t="b">
        <f>AND(LEFT(PARTNERS!B133,2)="HU",OR(LEN(PARTNERS!B133)=6,AND(LEN(PARTNERS!B133)=7,MID(PARTNERS!B133,4,1)=" ")),PARTNERS!E133="Existing partner")</f>
        <v>0</v>
      </c>
      <c r="Y129" s="2" t="b">
        <f>AND(NOT(AND(LEFT(PARTNERS!B133,2)="HU",OR(LEN(PARTNERS!B133)=6,AND(LEN(PARTNERS!B133)=7,MID(PARTNERS!B133,4,1)=" ")))),PARTNERS!E133="New partner")</f>
        <v>0</v>
      </c>
      <c r="Z129" s="2" t="b">
        <f>AND(NOT(AND(LEFT(PARTNERS!B133,2)="HU",OR(LEN(PARTNERS!B133)=6,AND(LEN(PARTNERS!B133)=7,MID(PARTNERS!B133,4,1)=" ")))),PARTNERS!E133="Existing partner")</f>
        <v>0</v>
      </c>
      <c r="AA129" s="2" t="b">
        <f>AND(PARTNERS!$C133="Hull",PARTNERS!$E133="New partner")</f>
        <v>0</v>
      </c>
      <c r="AB129" s="2" t="b">
        <f>AND(PARTNERS!$C133="East Riding of Yorkshire",PARTNERS!$E133="New partner")</f>
        <v>0</v>
      </c>
      <c r="AC129" s="2" t="b">
        <f>AND(PARTNERS!$C133="Elsewhere in Yorkshire &amp; Humber",PARTNERS!$E133="New partner")</f>
        <v>0</v>
      </c>
      <c r="AD129" s="2" t="b">
        <f>AND(PARTNERS!$C133="Elsewhere in the UK",PARTNERS!$E133="New partner")</f>
        <v>0</v>
      </c>
      <c r="AE129" s="2" t="b">
        <f>AND(PARTNERS!$C133="Outside UK",PARTNERS!$E133="New partner")</f>
        <v>0</v>
      </c>
      <c r="AF129" s="2" t="b">
        <f>AND(PARTNERS!$C133="Hull",PARTNERS!$E133="Existing partner")</f>
        <v>0</v>
      </c>
      <c r="AG129" s="2" t="b">
        <f>AND(PARTNERS!$C133="East Riding of Yorkshire",PARTNERS!$E133="Existing partner")</f>
        <v>0</v>
      </c>
      <c r="AH129" s="2" t="b">
        <f>AND(PARTNERS!$C133="Elsewhere in Yorkshire &amp; Humber",PARTNERS!$E133="Existing partner")</f>
        <v>0</v>
      </c>
      <c r="AI129" s="2" t="b">
        <f>AND(PARTNERS!$C133="Elsewhere in the UK",PARTNERS!$E133="Existing partner")</f>
        <v>0</v>
      </c>
      <c r="AJ129" s="2" t="b">
        <f>AND(PARTNERS!$C133="Outside UK",PARTNERS!$E133="Existing partner")</f>
        <v>0</v>
      </c>
      <c r="AK129" s="2" t="b">
        <f>AND(PARTNERS!$D133="Artistic partner",PARTNERS!$E133="New partner")</f>
        <v>0</v>
      </c>
      <c r="AL129" s="2" t="b">
        <f>AND(PARTNERS!$D133="Heritage partner",PARTNERS!$E133="New partner")</f>
        <v>0</v>
      </c>
      <c r="AM129" s="2" t="b">
        <f>AND(PARTNERS!$D133="Funder",PARTNERS!$E133="New partner")</f>
        <v>0</v>
      </c>
      <c r="AN129" s="2" t="b">
        <f>AND(PARTNERS!$D133="Public Service partner",PARTNERS!$E133="New partner")</f>
        <v>0</v>
      </c>
      <c r="AO129" s="2" t="b">
        <f>AND(PARTNERS!$D133="Voluntary Sector / Charity partner",PARTNERS!$E133="New partner")</f>
        <v>0</v>
      </c>
      <c r="AP129" s="2" t="b">
        <f>AND(PARTNERS!$D133="Education partner",PARTNERS!$E133="New partner")</f>
        <v>0</v>
      </c>
      <c r="AQ129" s="2" t="b">
        <f>AND(PARTNERS!$D133="Other",PARTNERS!$E133="New partner")</f>
        <v>0</v>
      </c>
      <c r="AR129" s="2" t="b">
        <f>AND(PARTNERS!$D133="Artistic partner",PARTNERS!$E133="Existing partner")</f>
        <v>0</v>
      </c>
      <c r="AS129" s="2" t="b">
        <f>AND(PARTNERS!$D133="Heritage partner",PARTNERS!$E133="Existing partner")</f>
        <v>0</v>
      </c>
      <c r="AT129" s="2" t="b">
        <f>AND(PARTNERS!$D133="Funder",PARTNERS!$E133="Existing partner")</f>
        <v>0</v>
      </c>
      <c r="AU129" s="2" t="b">
        <f>AND(PARTNERS!$D133="Public Service partner",PARTNERS!$E133="Existing partner")</f>
        <v>0</v>
      </c>
      <c r="AV129" s="2" t="b">
        <f>AND(PARTNERS!$D133="Voluntary Sector / Charity partner",PARTNERS!$E133="Existing partner")</f>
        <v>0</v>
      </c>
      <c r="AW129" s="2" t="b">
        <f>AND(PARTNERS!$D133="Education partner",PARTNERS!$E133="Existing partner")</f>
        <v>0</v>
      </c>
      <c r="AX129" s="2" t="b">
        <f>AND(PARTNERS!$D133="Other",PARTNERS!$E133="Existing partner")</f>
        <v>0</v>
      </c>
    </row>
    <row r="130" spans="20:50" x14ac:dyDescent="0.3">
      <c r="T130" s="2" t="b">
        <f>AND(LEFT('EVENT DELIVERY'!B148,2)="HU",OR(LEN('EVENT DELIVERY'!B148)=6,AND(LEN('EVENT DELIVERY'!B148)=7,MID('EVENT DELIVERY'!B148,4,1)=" ")))</f>
        <v>0</v>
      </c>
      <c r="U130" s="2" t="b">
        <f>AND(LEFT('PROJECT DELIVERY TEAM'!B142,2)="HU",OR(LEN('PROJECT DELIVERY TEAM'!B142)=6,AND(LEN('PROJECT DELIVERY TEAM'!B142)=7,MID('PROJECT DELIVERY TEAM'!B142,4,1)=" ")))</f>
        <v>0</v>
      </c>
      <c r="V130" s="2" t="b">
        <f>AND(LEFT('AUDIENCES &amp; PART... - BY TYPE'!B159,2)="HU",OR(LEN('AUDIENCES &amp; PART... - BY TYPE'!B159)=6,AND(LEN('AUDIENCES &amp; PART... - BY TYPE'!B159)=7,MID('AUDIENCES &amp; PART... - BY TYPE'!B159,4,1)=" ")))</f>
        <v>0</v>
      </c>
      <c r="W130" s="2" t="b">
        <f>AND(LEFT(PARTNERS!B134,2)="HU",OR(LEN(PARTNERS!B134)=6,AND(LEN(PARTNERS!B134)=7,MID(PARTNERS!B134,4,1)=" ")),PARTNERS!E134="New partner")</f>
        <v>0</v>
      </c>
      <c r="X130" s="2" t="b">
        <f>AND(LEFT(PARTNERS!B134,2)="HU",OR(LEN(PARTNERS!B134)=6,AND(LEN(PARTNERS!B134)=7,MID(PARTNERS!B134,4,1)=" ")),PARTNERS!E134="Existing partner")</f>
        <v>0</v>
      </c>
      <c r="Y130" s="2" t="b">
        <f>AND(NOT(AND(LEFT(PARTNERS!B134,2)="HU",OR(LEN(PARTNERS!B134)=6,AND(LEN(PARTNERS!B134)=7,MID(PARTNERS!B134,4,1)=" ")))),PARTNERS!E134="New partner")</f>
        <v>0</v>
      </c>
      <c r="Z130" s="2" t="b">
        <f>AND(NOT(AND(LEFT(PARTNERS!B134,2)="HU",OR(LEN(PARTNERS!B134)=6,AND(LEN(PARTNERS!B134)=7,MID(PARTNERS!B134,4,1)=" ")))),PARTNERS!E134="Existing partner")</f>
        <v>0</v>
      </c>
      <c r="AA130" s="2" t="b">
        <f>AND(PARTNERS!$C134="Hull",PARTNERS!$E134="New partner")</f>
        <v>0</v>
      </c>
      <c r="AB130" s="2" t="b">
        <f>AND(PARTNERS!$C134="East Riding of Yorkshire",PARTNERS!$E134="New partner")</f>
        <v>0</v>
      </c>
      <c r="AC130" s="2" t="b">
        <f>AND(PARTNERS!$C134="Elsewhere in Yorkshire &amp; Humber",PARTNERS!$E134="New partner")</f>
        <v>0</v>
      </c>
      <c r="AD130" s="2" t="b">
        <f>AND(PARTNERS!$C134="Elsewhere in the UK",PARTNERS!$E134="New partner")</f>
        <v>0</v>
      </c>
      <c r="AE130" s="2" t="b">
        <f>AND(PARTNERS!$C134="Outside UK",PARTNERS!$E134="New partner")</f>
        <v>0</v>
      </c>
      <c r="AF130" s="2" t="b">
        <f>AND(PARTNERS!$C134="Hull",PARTNERS!$E134="Existing partner")</f>
        <v>0</v>
      </c>
      <c r="AG130" s="2" t="b">
        <f>AND(PARTNERS!$C134="East Riding of Yorkshire",PARTNERS!$E134="Existing partner")</f>
        <v>0</v>
      </c>
      <c r="AH130" s="2" t="b">
        <f>AND(PARTNERS!$C134="Elsewhere in Yorkshire &amp; Humber",PARTNERS!$E134="Existing partner")</f>
        <v>0</v>
      </c>
      <c r="AI130" s="2" t="b">
        <f>AND(PARTNERS!$C134="Elsewhere in the UK",PARTNERS!$E134="Existing partner")</f>
        <v>0</v>
      </c>
      <c r="AJ130" s="2" t="b">
        <f>AND(PARTNERS!$C134="Outside UK",PARTNERS!$E134="Existing partner")</f>
        <v>0</v>
      </c>
      <c r="AK130" s="2" t="b">
        <f>AND(PARTNERS!$D134="Artistic partner",PARTNERS!$E134="New partner")</f>
        <v>0</v>
      </c>
      <c r="AL130" s="2" t="b">
        <f>AND(PARTNERS!$D134="Heritage partner",PARTNERS!$E134="New partner")</f>
        <v>0</v>
      </c>
      <c r="AM130" s="2" t="b">
        <f>AND(PARTNERS!$D134="Funder",PARTNERS!$E134="New partner")</f>
        <v>0</v>
      </c>
      <c r="AN130" s="2" t="b">
        <f>AND(PARTNERS!$D134="Public Service partner",PARTNERS!$E134="New partner")</f>
        <v>0</v>
      </c>
      <c r="AO130" s="2" t="b">
        <f>AND(PARTNERS!$D134="Voluntary Sector / Charity partner",PARTNERS!$E134="New partner")</f>
        <v>0</v>
      </c>
      <c r="AP130" s="2" t="b">
        <f>AND(PARTNERS!$D134="Education partner",PARTNERS!$E134="New partner")</f>
        <v>0</v>
      </c>
      <c r="AQ130" s="2" t="b">
        <f>AND(PARTNERS!$D134="Other",PARTNERS!$E134="New partner")</f>
        <v>0</v>
      </c>
      <c r="AR130" s="2" t="b">
        <f>AND(PARTNERS!$D134="Artistic partner",PARTNERS!$E134="Existing partner")</f>
        <v>0</v>
      </c>
      <c r="AS130" s="2" t="b">
        <f>AND(PARTNERS!$D134="Heritage partner",PARTNERS!$E134="Existing partner")</f>
        <v>0</v>
      </c>
      <c r="AT130" s="2" t="b">
        <f>AND(PARTNERS!$D134="Funder",PARTNERS!$E134="Existing partner")</f>
        <v>0</v>
      </c>
      <c r="AU130" s="2" t="b">
        <f>AND(PARTNERS!$D134="Public Service partner",PARTNERS!$E134="Existing partner")</f>
        <v>0</v>
      </c>
      <c r="AV130" s="2" t="b">
        <f>AND(PARTNERS!$D134="Voluntary Sector / Charity partner",PARTNERS!$E134="Existing partner")</f>
        <v>0</v>
      </c>
      <c r="AW130" s="2" t="b">
        <f>AND(PARTNERS!$D134="Education partner",PARTNERS!$E134="Existing partner")</f>
        <v>0</v>
      </c>
      <c r="AX130" s="2" t="b">
        <f>AND(PARTNERS!$D134="Other",PARTNERS!$E134="Existing partner")</f>
        <v>0</v>
      </c>
    </row>
    <row r="131" spans="20:50" x14ac:dyDescent="0.3">
      <c r="T131" s="2" t="b">
        <f>AND(LEFT('EVENT DELIVERY'!B149,2)="HU",OR(LEN('EVENT DELIVERY'!B149)=6,AND(LEN('EVENT DELIVERY'!B149)=7,MID('EVENT DELIVERY'!B149,4,1)=" ")))</f>
        <v>0</v>
      </c>
      <c r="U131" s="2" t="b">
        <f>AND(LEFT('PROJECT DELIVERY TEAM'!B143,2)="HU",OR(LEN('PROJECT DELIVERY TEAM'!B143)=6,AND(LEN('PROJECT DELIVERY TEAM'!B143)=7,MID('PROJECT DELIVERY TEAM'!B143,4,1)=" ")))</f>
        <v>0</v>
      </c>
      <c r="V131" s="2" t="b">
        <f>AND(LEFT('AUDIENCES &amp; PART... - BY TYPE'!B160,2)="HU",OR(LEN('AUDIENCES &amp; PART... - BY TYPE'!B160)=6,AND(LEN('AUDIENCES &amp; PART... - BY TYPE'!B160)=7,MID('AUDIENCES &amp; PART... - BY TYPE'!B160,4,1)=" ")))</f>
        <v>0</v>
      </c>
      <c r="W131" s="2" t="b">
        <f>AND(LEFT(PARTNERS!B135,2)="HU",OR(LEN(PARTNERS!B135)=6,AND(LEN(PARTNERS!B135)=7,MID(PARTNERS!B135,4,1)=" ")),PARTNERS!E135="New partner")</f>
        <v>0</v>
      </c>
      <c r="X131" s="2" t="b">
        <f>AND(LEFT(PARTNERS!B135,2)="HU",OR(LEN(PARTNERS!B135)=6,AND(LEN(PARTNERS!B135)=7,MID(PARTNERS!B135,4,1)=" ")),PARTNERS!E135="Existing partner")</f>
        <v>0</v>
      </c>
      <c r="Y131" s="2" t="b">
        <f>AND(NOT(AND(LEFT(PARTNERS!B135,2)="HU",OR(LEN(PARTNERS!B135)=6,AND(LEN(PARTNERS!B135)=7,MID(PARTNERS!B135,4,1)=" ")))),PARTNERS!E135="New partner")</f>
        <v>0</v>
      </c>
      <c r="Z131" s="2" t="b">
        <f>AND(NOT(AND(LEFT(PARTNERS!B135,2)="HU",OR(LEN(PARTNERS!B135)=6,AND(LEN(PARTNERS!B135)=7,MID(PARTNERS!B135,4,1)=" ")))),PARTNERS!E135="Existing partner")</f>
        <v>0</v>
      </c>
      <c r="AA131" s="2" t="b">
        <f>AND(PARTNERS!$C135="Hull",PARTNERS!$E135="New partner")</f>
        <v>0</v>
      </c>
      <c r="AB131" s="2" t="b">
        <f>AND(PARTNERS!$C135="East Riding of Yorkshire",PARTNERS!$E135="New partner")</f>
        <v>0</v>
      </c>
      <c r="AC131" s="2" t="b">
        <f>AND(PARTNERS!$C135="Elsewhere in Yorkshire &amp; Humber",PARTNERS!$E135="New partner")</f>
        <v>0</v>
      </c>
      <c r="AD131" s="2" t="b">
        <f>AND(PARTNERS!$C135="Elsewhere in the UK",PARTNERS!$E135="New partner")</f>
        <v>0</v>
      </c>
      <c r="AE131" s="2" t="b">
        <f>AND(PARTNERS!$C135="Outside UK",PARTNERS!$E135="New partner")</f>
        <v>0</v>
      </c>
      <c r="AF131" s="2" t="b">
        <f>AND(PARTNERS!$C135="Hull",PARTNERS!$E135="Existing partner")</f>
        <v>0</v>
      </c>
      <c r="AG131" s="2" t="b">
        <f>AND(PARTNERS!$C135="East Riding of Yorkshire",PARTNERS!$E135="Existing partner")</f>
        <v>0</v>
      </c>
      <c r="AH131" s="2" t="b">
        <f>AND(PARTNERS!$C135="Elsewhere in Yorkshire &amp; Humber",PARTNERS!$E135="Existing partner")</f>
        <v>0</v>
      </c>
      <c r="AI131" s="2" t="b">
        <f>AND(PARTNERS!$C135="Elsewhere in the UK",PARTNERS!$E135="Existing partner")</f>
        <v>0</v>
      </c>
      <c r="AJ131" s="2" t="b">
        <f>AND(PARTNERS!$C135="Outside UK",PARTNERS!$E135="Existing partner")</f>
        <v>0</v>
      </c>
      <c r="AK131" s="2" t="b">
        <f>AND(PARTNERS!$D135="Artistic partner",PARTNERS!$E135="New partner")</f>
        <v>0</v>
      </c>
      <c r="AL131" s="2" t="b">
        <f>AND(PARTNERS!$D135="Heritage partner",PARTNERS!$E135="New partner")</f>
        <v>0</v>
      </c>
      <c r="AM131" s="2" t="b">
        <f>AND(PARTNERS!$D135="Funder",PARTNERS!$E135="New partner")</f>
        <v>0</v>
      </c>
      <c r="AN131" s="2" t="b">
        <f>AND(PARTNERS!$D135="Public Service partner",PARTNERS!$E135="New partner")</f>
        <v>0</v>
      </c>
      <c r="AO131" s="2" t="b">
        <f>AND(PARTNERS!$D135="Voluntary Sector / Charity partner",PARTNERS!$E135="New partner")</f>
        <v>0</v>
      </c>
      <c r="AP131" s="2" t="b">
        <f>AND(PARTNERS!$D135="Education partner",PARTNERS!$E135="New partner")</f>
        <v>0</v>
      </c>
      <c r="AQ131" s="2" t="b">
        <f>AND(PARTNERS!$D135="Other",PARTNERS!$E135="New partner")</f>
        <v>0</v>
      </c>
      <c r="AR131" s="2" t="b">
        <f>AND(PARTNERS!$D135="Artistic partner",PARTNERS!$E135="Existing partner")</f>
        <v>0</v>
      </c>
      <c r="AS131" s="2" t="b">
        <f>AND(PARTNERS!$D135="Heritage partner",PARTNERS!$E135="Existing partner")</f>
        <v>0</v>
      </c>
      <c r="AT131" s="2" t="b">
        <f>AND(PARTNERS!$D135="Funder",PARTNERS!$E135="Existing partner")</f>
        <v>0</v>
      </c>
      <c r="AU131" s="2" t="b">
        <f>AND(PARTNERS!$D135="Public Service partner",PARTNERS!$E135="Existing partner")</f>
        <v>0</v>
      </c>
      <c r="AV131" s="2" t="b">
        <f>AND(PARTNERS!$D135="Voluntary Sector / Charity partner",PARTNERS!$E135="Existing partner")</f>
        <v>0</v>
      </c>
      <c r="AW131" s="2" t="b">
        <f>AND(PARTNERS!$D135="Education partner",PARTNERS!$E135="Existing partner")</f>
        <v>0</v>
      </c>
      <c r="AX131" s="2" t="b">
        <f>AND(PARTNERS!$D135="Other",PARTNERS!$E135="Existing partner")</f>
        <v>0</v>
      </c>
    </row>
    <row r="132" spans="20:50" x14ac:dyDescent="0.3">
      <c r="T132" s="2" t="b">
        <f>AND(LEFT('EVENT DELIVERY'!B150,2)="HU",OR(LEN('EVENT DELIVERY'!B150)=6,AND(LEN('EVENT DELIVERY'!B150)=7,MID('EVENT DELIVERY'!B150,4,1)=" ")))</f>
        <v>0</v>
      </c>
      <c r="U132" s="2" t="b">
        <f>AND(LEFT('PROJECT DELIVERY TEAM'!B144,2)="HU",OR(LEN('PROJECT DELIVERY TEAM'!B144)=6,AND(LEN('PROJECT DELIVERY TEAM'!B144)=7,MID('PROJECT DELIVERY TEAM'!B144,4,1)=" ")))</f>
        <v>0</v>
      </c>
      <c r="V132" s="2" t="b">
        <f>AND(LEFT('AUDIENCES &amp; PART... - BY TYPE'!B161,2)="HU",OR(LEN('AUDIENCES &amp; PART... - BY TYPE'!B161)=6,AND(LEN('AUDIENCES &amp; PART... - BY TYPE'!B161)=7,MID('AUDIENCES &amp; PART... - BY TYPE'!B161,4,1)=" ")))</f>
        <v>0</v>
      </c>
      <c r="W132" s="2" t="b">
        <f>AND(LEFT(PARTNERS!B136,2)="HU",OR(LEN(PARTNERS!B136)=6,AND(LEN(PARTNERS!B136)=7,MID(PARTNERS!B136,4,1)=" ")),PARTNERS!E136="New partner")</f>
        <v>0</v>
      </c>
      <c r="X132" s="2" t="b">
        <f>AND(LEFT(PARTNERS!B136,2)="HU",OR(LEN(PARTNERS!B136)=6,AND(LEN(PARTNERS!B136)=7,MID(PARTNERS!B136,4,1)=" ")),PARTNERS!E136="Existing partner")</f>
        <v>0</v>
      </c>
      <c r="Y132" s="2" t="b">
        <f>AND(NOT(AND(LEFT(PARTNERS!B136,2)="HU",OR(LEN(PARTNERS!B136)=6,AND(LEN(PARTNERS!B136)=7,MID(PARTNERS!B136,4,1)=" ")))),PARTNERS!E136="New partner")</f>
        <v>0</v>
      </c>
      <c r="Z132" s="2" t="b">
        <f>AND(NOT(AND(LEFT(PARTNERS!B136,2)="HU",OR(LEN(PARTNERS!B136)=6,AND(LEN(PARTNERS!B136)=7,MID(PARTNERS!B136,4,1)=" ")))),PARTNERS!E136="Existing partner")</f>
        <v>0</v>
      </c>
      <c r="AA132" s="2" t="b">
        <f>AND(PARTNERS!$C136="Hull",PARTNERS!$E136="New partner")</f>
        <v>0</v>
      </c>
      <c r="AB132" s="2" t="b">
        <f>AND(PARTNERS!$C136="East Riding of Yorkshire",PARTNERS!$E136="New partner")</f>
        <v>0</v>
      </c>
      <c r="AC132" s="2" t="b">
        <f>AND(PARTNERS!$C136="Elsewhere in Yorkshire &amp; Humber",PARTNERS!$E136="New partner")</f>
        <v>0</v>
      </c>
      <c r="AD132" s="2" t="b">
        <f>AND(PARTNERS!$C136="Elsewhere in the UK",PARTNERS!$E136="New partner")</f>
        <v>0</v>
      </c>
      <c r="AE132" s="2" t="b">
        <f>AND(PARTNERS!$C136="Outside UK",PARTNERS!$E136="New partner")</f>
        <v>0</v>
      </c>
      <c r="AF132" s="2" t="b">
        <f>AND(PARTNERS!$C136="Hull",PARTNERS!$E136="Existing partner")</f>
        <v>0</v>
      </c>
      <c r="AG132" s="2" t="b">
        <f>AND(PARTNERS!$C136="East Riding of Yorkshire",PARTNERS!$E136="Existing partner")</f>
        <v>0</v>
      </c>
      <c r="AH132" s="2" t="b">
        <f>AND(PARTNERS!$C136="Elsewhere in Yorkshire &amp; Humber",PARTNERS!$E136="Existing partner")</f>
        <v>0</v>
      </c>
      <c r="AI132" s="2" t="b">
        <f>AND(PARTNERS!$C136="Elsewhere in the UK",PARTNERS!$E136="Existing partner")</f>
        <v>0</v>
      </c>
      <c r="AJ132" s="2" t="b">
        <f>AND(PARTNERS!$C136="Outside UK",PARTNERS!$E136="Existing partner")</f>
        <v>0</v>
      </c>
      <c r="AK132" s="2" t="b">
        <f>AND(PARTNERS!$D136="Artistic partner",PARTNERS!$E136="New partner")</f>
        <v>0</v>
      </c>
      <c r="AL132" s="2" t="b">
        <f>AND(PARTNERS!$D136="Heritage partner",PARTNERS!$E136="New partner")</f>
        <v>0</v>
      </c>
      <c r="AM132" s="2" t="b">
        <f>AND(PARTNERS!$D136="Funder",PARTNERS!$E136="New partner")</f>
        <v>0</v>
      </c>
      <c r="AN132" s="2" t="b">
        <f>AND(PARTNERS!$D136="Public Service partner",PARTNERS!$E136="New partner")</f>
        <v>0</v>
      </c>
      <c r="AO132" s="2" t="b">
        <f>AND(PARTNERS!$D136="Voluntary Sector / Charity partner",PARTNERS!$E136="New partner")</f>
        <v>0</v>
      </c>
      <c r="AP132" s="2" t="b">
        <f>AND(PARTNERS!$D136="Education partner",PARTNERS!$E136="New partner")</f>
        <v>0</v>
      </c>
      <c r="AQ132" s="2" t="b">
        <f>AND(PARTNERS!$D136="Other",PARTNERS!$E136="New partner")</f>
        <v>0</v>
      </c>
      <c r="AR132" s="2" t="b">
        <f>AND(PARTNERS!$D136="Artistic partner",PARTNERS!$E136="Existing partner")</f>
        <v>0</v>
      </c>
      <c r="AS132" s="2" t="b">
        <f>AND(PARTNERS!$D136="Heritage partner",PARTNERS!$E136="Existing partner")</f>
        <v>0</v>
      </c>
      <c r="AT132" s="2" t="b">
        <f>AND(PARTNERS!$D136="Funder",PARTNERS!$E136="Existing partner")</f>
        <v>0</v>
      </c>
      <c r="AU132" s="2" t="b">
        <f>AND(PARTNERS!$D136="Public Service partner",PARTNERS!$E136="Existing partner")</f>
        <v>0</v>
      </c>
      <c r="AV132" s="2" t="b">
        <f>AND(PARTNERS!$D136="Voluntary Sector / Charity partner",PARTNERS!$E136="Existing partner")</f>
        <v>0</v>
      </c>
      <c r="AW132" s="2" t="b">
        <f>AND(PARTNERS!$D136="Education partner",PARTNERS!$E136="Existing partner")</f>
        <v>0</v>
      </c>
      <c r="AX132" s="2" t="b">
        <f>AND(PARTNERS!$D136="Other",PARTNERS!$E136="Existing partner")</f>
        <v>0</v>
      </c>
    </row>
    <row r="133" spans="20:50" x14ac:dyDescent="0.3">
      <c r="T133" s="2" t="b">
        <f>AND(LEFT('EVENT DELIVERY'!B151,2)="HU",OR(LEN('EVENT DELIVERY'!B151)=6,AND(LEN('EVENT DELIVERY'!B151)=7,MID('EVENT DELIVERY'!B151,4,1)=" ")))</f>
        <v>0</v>
      </c>
      <c r="U133" s="2" t="b">
        <f>AND(LEFT('PROJECT DELIVERY TEAM'!B145,2)="HU",OR(LEN('PROJECT DELIVERY TEAM'!B145)=6,AND(LEN('PROJECT DELIVERY TEAM'!B145)=7,MID('PROJECT DELIVERY TEAM'!B145,4,1)=" ")))</f>
        <v>0</v>
      </c>
      <c r="V133" s="2" t="b">
        <f>AND(LEFT('AUDIENCES &amp; PART... - BY TYPE'!B162,2)="HU",OR(LEN('AUDIENCES &amp; PART... - BY TYPE'!B162)=6,AND(LEN('AUDIENCES &amp; PART... - BY TYPE'!B162)=7,MID('AUDIENCES &amp; PART... - BY TYPE'!B162,4,1)=" ")))</f>
        <v>0</v>
      </c>
      <c r="W133" s="2" t="b">
        <f>AND(LEFT(PARTNERS!B137,2)="HU",OR(LEN(PARTNERS!B137)=6,AND(LEN(PARTNERS!B137)=7,MID(PARTNERS!B137,4,1)=" ")),PARTNERS!E137="New partner")</f>
        <v>0</v>
      </c>
      <c r="X133" s="2" t="b">
        <f>AND(LEFT(PARTNERS!B137,2)="HU",OR(LEN(PARTNERS!B137)=6,AND(LEN(PARTNERS!B137)=7,MID(PARTNERS!B137,4,1)=" ")),PARTNERS!E137="Existing partner")</f>
        <v>0</v>
      </c>
      <c r="Y133" s="2" t="b">
        <f>AND(NOT(AND(LEFT(PARTNERS!B137,2)="HU",OR(LEN(PARTNERS!B137)=6,AND(LEN(PARTNERS!B137)=7,MID(PARTNERS!B137,4,1)=" ")))),PARTNERS!E137="New partner")</f>
        <v>0</v>
      </c>
      <c r="Z133" s="2" t="b">
        <f>AND(NOT(AND(LEFT(PARTNERS!B137,2)="HU",OR(LEN(PARTNERS!B137)=6,AND(LEN(PARTNERS!B137)=7,MID(PARTNERS!B137,4,1)=" ")))),PARTNERS!E137="Existing partner")</f>
        <v>0</v>
      </c>
      <c r="AA133" s="2" t="b">
        <f>AND(PARTNERS!$C137="Hull",PARTNERS!$E137="New partner")</f>
        <v>0</v>
      </c>
      <c r="AB133" s="2" t="b">
        <f>AND(PARTNERS!$C137="East Riding of Yorkshire",PARTNERS!$E137="New partner")</f>
        <v>0</v>
      </c>
      <c r="AC133" s="2" t="b">
        <f>AND(PARTNERS!$C137="Elsewhere in Yorkshire &amp; Humber",PARTNERS!$E137="New partner")</f>
        <v>0</v>
      </c>
      <c r="AD133" s="2" t="b">
        <f>AND(PARTNERS!$C137="Elsewhere in the UK",PARTNERS!$E137="New partner")</f>
        <v>0</v>
      </c>
      <c r="AE133" s="2" t="b">
        <f>AND(PARTNERS!$C137="Outside UK",PARTNERS!$E137="New partner")</f>
        <v>0</v>
      </c>
      <c r="AF133" s="2" t="b">
        <f>AND(PARTNERS!$C137="Hull",PARTNERS!$E137="Existing partner")</f>
        <v>0</v>
      </c>
      <c r="AG133" s="2" t="b">
        <f>AND(PARTNERS!$C137="East Riding of Yorkshire",PARTNERS!$E137="Existing partner")</f>
        <v>0</v>
      </c>
      <c r="AH133" s="2" t="b">
        <f>AND(PARTNERS!$C137="Elsewhere in Yorkshire &amp; Humber",PARTNERS!$E137="Existing partner")</f>
        <v>0</v>
      </c>
      <c r="AI133" s="2" t="b">
        <f>AND(PARTNERS!$C137="Elsewhere in the UK",PARTNERS!$E137="Existing partner")</f>
        <v>0</v>
      </c>
      <c r="AJ133" s="2" t="b">
        <f>AND(PARTNERS!$C137="Outside UK",PARTNERS!$E137="Existing partner")</f>
        <v>0</v>
      </c>
      <c r="AK133" s="2" t="b">
        <f>AND(PARTNERS!$D137="Artistic partner",PARTNERS!$E137="New partner")</f>
        <v>0</v>
      </c>
      <c r="AL133" s="2" t="b">
        <f>AND(PARTNERS!$D137="Heritage partner",PARTNERS!$E137="New partner")</f>
        <v>0</v>
      </c>
      <c r="AM133" s="2" t="b">
        <f>AND(PARTNERS!$D137="Funder",PARTNERS!$E137="New partner")</f>
        <v>0</v>
      </c>
      <c r="AN133" s="2" t="b">
        <f>AND(PARTNERS!$D137="Public Service partner",PARTNERS!$E137="New partner")</f>
        <v>0</v>
      </c>
      <c r="AO133" s="2" t="b">
        <f>AND(PARTNERS!$D137="Voluntary Sector / Charity partner",PARTNERS!$E137="New partner")</f>
        <v>0</v>
      </c>
      <c r="AP133" s="2" t="b">
        <f>AND(PARTNERS!$D137="Education partner",PARTNERS!$E137="New partner")</f>
        <v>0</v>
      </c>
      <c r="AQ133" s="2" t="b">
        <f>AND(PARTNERS!$D137="Other",PARTNERS!$E137="New partner")</f>
        <v>0</v>
      </c>
      <c r="AR133" s="2" t="b">
        <f>AND(PARTNERS!$D137="Artistic partner",PARTNERS!$E137="Existing partner")</f>
        <v>0</v>
      </c>
      <c r="AS133" s="2" t="b">
        <f>AND(PARTNERS!$D137="Heritage partner",PARTNERS!$E137="Existing partner")</f>
        <v>0</v>
      </c>
      <c r="AT133" s="2" t="b">
        <f>AND(PARTNERS!$D137="Funder",PARTNERS!$E137="Existing partner")</f>
        <v>0</v>
      </c>
      <c r="AU133" s="2" t="b">
        <f>AND(PARTNERS!$D137="Public Service partner",PARTNERS!$E137="Existing partner")</f>
        <v>0</v>
      </c>
      <c r="AV133" s="2" t="b">
        <f>AND(PARTNERS!$D137="Voluntary Sector / Charity partner",PARTNERS!$E137="Existing partner")</f>
        <v>0</v>
      </c>
      <c r="AW133" s="2" t="b">
        <f>AND(PARTNERS!$D137="Education partner",PARTNERS!$E137="Existing partner")</f>
        <v>0</v>
      </c>
      <c r="AX133" s="2" t="b">
        <f>AND(PARTNERS!$D137="Other",PARTNERS!$E137="Existing partner")</f>
        <v>0</v>
      </c>
    </row>
    <row r="134" spans="20:50" x14ac:dyDescent="0.3">
      <c r="T134" s="2" t="b">
        <f>AND(LEFT('EVENT DELIVERY'!B152,2)="HU",OR(LEN('EVENT DELIVERY'!B152)=6,AND(LEN('EVENT DELIVERY'!B152)=7,MID('EVENT DELIVERY'!B152,4,1)=" ")))</f>
        <v>0</v>
      </c>
      <c r="U134" s="2" t="b">
        <f>AND(LEFT('PROJECT DELIVERY TEAM'!B146,2)="HU",OR(LEN('PROJECT DELIVERY TEAM'!B146)=6,AND(LEN('PROJECT DELIVERY TEAM'!B146)=7,MID('PROJECT DELIVERY TEAM'!B146,4,1)=" ")))</f>
        <v>0</v>
      </c>
      <c r="V134" s="2" t="b">
        <f>AND(LEFT('AUDIENCES &amp; PART... - BY TYPE'!B163,2)="HU",OR(LEN('AUDIENCES &amp; PART... - BY TYPE'!B163)=6,AND(LEN('AUDIENCES &amp; PART... - BY TYPE'!B163)=7,MID('AUDIENCES &amp; PART... - BY TYPE'!B163,4,1)=" ")))</f>
        <v>0</v>
      </c>
      <c r="W134" s="2" t="b">
        <f>AND(LEFT(PARTNERS!B138,2)="HU",OR(LEN(PARTNERS!B138)=6,AND(LEN(PARTNERS!B138)=7,MID(PARTNERS!B138,4,1)=" ")),PARTNERS!E138="New partner")</f>
        <v>0</v>
      </c>
      <c r="X134" s="2" t="b">
        <f>AND(LEFT(PARTNERS!B138,2)="HU",OR(LEN(PARTNERS!B138)=6,AND(LEN(PARTNERS!B138)=7,MID(PARTNERS!B138,4,1)=" ")),PARTNERS!E138="Existing partner")</f>
        <v>0</v>
      </c>
      <c r="Y134" s="2" t="b">
        <f>AND(NOT(AND(LEFT(PARTNERS!B138,2)="HU",OR(LEN(PARTNERS!B138)=6,AND(LEN(PARTNERS!B138)=7,MID(PARTNERS!B138,4,1)=" ")))),PARTNERS!E138="New partner")</f>
        <v>0</v>
      </c>
      <c r="Z134" s="2" t="b">
        <f>AND(NOT(AND(LEFT(PARTNERS!B138,2)="HU",OR(LEN(PARTNERS!B138)=6,AND(LEN(PARTNERS!B138)=7,MID(PARTNERS!B138,4,1)=" ")))),PARTNERS!E138="Existing partner")</f>
        <v>0</v>
      </c>
      <c r="AA134" s="2" t="b">
        <f>AND(PARTNERS!$C138="Hull",PARTNERS!$E138="New partner")</f>
        <v>0</v>
      </c>
      <c r="AB134" s="2" t="b">
        <f>AND(PARTNERS!$C138="East Riding of Yorkshire",PARTNERS!$E138="New partner")</f>
        <v>0</v>
      </c>
      <c r="AC134" s="2" t="b">
        <f>AND(PARTNERS!$C138="Elsewhere in Yorkshire &amp; Humber",PARTNERS!$E138="New partner")</f>
        <v>0</v>
      </c>
      <c r="AD134" s="2" t="b">
        <f>AND(PARTNERS!$C138="Elsewhere in the UK",PARTNERS!$E138="New partner")</f>
        <v>0</v>
      </c>
      <c r="AE134" s="2" t="b">
        <f>AND(PARTNERS!$C138="Outside UK",PARTNERS!$E138="New partner")</f>
        <v>0</v>
      </c>
      <c r="AF134" s="2" t="b">
        <f>AND(PARTNERS!$C138="Hull",PARTNERS!$E138="Existing partner")</f>
        <v>0</v>
      </c>
      <c r="AG134" s="2" t="b">
        <f>AND(PARTNERS!$C138="East Riding of Yorkshire",PARTNERS!$E138="Existing partner")</f>
        <v>0</v>
      </c>
      <c r="AH134" s="2" t="b">
        <f>AND(PARTNERS!$C138="Elsewhere in Yorkshire &amp; Humber",PARTNERS!$E138="Existing partner")</f>
        <v>0</v>
      </c>
      <c r="AI134" s="2" t="b">
        <f>AND(PARTNERS!$C138="Elsewhere in the UK",PARTNERS!$E138="Existing partner")</f>
        <v>0</v>
      </c>
      <c r="AJ134" s="2" t="b">
        <f>AND(PARTNERS!$C138="Outside UK",PARTNERS!$E138="Existing partner")</f>
        <v>0</v>
      </c>
      <c r="AK134" s="2" t="b">
        <f>AND(PARTNERS!$D138="Artistic partner",PARTNERS!$E138="New partner")</f>
        <v>0</v>
      </c>
      <c r="AL134" s="2" t="b">
        <f>AND(PARTNERS!$D138="Heritage partner",PARTNERS!$E138="New partner")</f>
        <v>0</v>
      </c>
      <c r="AM134" s="2" t="b">
        <f>AND(PARTNERS!$D138="Funder",PARTNERS!$E138="New partner")</f>
        <v>0</v>
      </c>
      <c r="AN134" s="2" t="b">
        <f>AND(PARTNERS!$D138="Public Service partner",PARTNERS!$E138="New partner")</f>
        <v>0</v>
      </c>
      <c r="AO134" s="2" t="b">
        <f>AND(PARTNERS!$D138="Voluntary Sector / Charity partner",PARTNERS!$E138="New partner")</f>
        <v>0</v>
      </c>
      <c r="AP134" s="2" t="b">
        <f>AND(PARTNERS!$D138="Education partner",PARTNERS!$E138="New partner")</f>
        <v>0</v>
      </c>
      <c r="AQ134" s="2" t="b">
        <f>AND(PARTNERS!$D138="Other",PARTNERS!$E138="New partner")</f>
        <v>0</v>
      </c>
      <c r="AR134" s="2" t="b">
        <f>AND(PARTNERS!$D138="Artistic partner",PARTNERS!$E138="Existing partner")</f>
        <v>0</v>
      </c>
      <c r="AS134" s="2" t="b">
        <f>AND(PARTNERS!$D138="Heritage partner",PARTNERS!$E138="Existing partner")</f>
        <v>0</v>
      </c>
      <c r="AT134" s="2" t="b">
        <f>AND(PARTNERS!$D138="Funder",PARTNERS!$E138="Existing partner")</f>
        <v>0</v>
      </c>
      <c r="AU134" s="2" t="b">
        <f>AND(PARTNERS!$D138="Public Service partner",PARTNERS!$E138="Existing partner")</f>
        <v>0</v>
      </c>
      <c r="AV134" s="2" t="b">
        <f>AND(PARTNERS!$D138="Voluntary Sector / Charity partner",PARTNERS!$E138="Existing partner")</f>
        <v>0</v>
      </c>
      <c r="AW134" s="2" t="b">
        <f>AND(PARTNERS!$D138="Education partner",PARTNERS!$E138="Existing partner")</f>
        <v>0</v>
      </c>
      <c r="AX134" s="2" t="b">
        <f>AND(PARTNERS!$D138="Other",PARTNERS!$E138="Existing partner")</f>
        <v>0</v>
      </c>
    </row>
    <row r="135" spans="20:50" x14ac:dyDescent="0.3">
      <c r="T135" s="2" t="b">
        <f>AND(LEFT('EVENT DELIVERY'!B153,2)="HU",OR(LEN('EVENT DELIVERY'!B153)=6,AND(LEN('EVENT DELIVERY'!B153)=7,MID('EVENT DELIVERY'!B153,4,1)=" ")))</f>
        <v>0</v>
      </c>
      <c r="U135" s="2" t="b">
        <f>AND(LEFT('PROJECT DELIVERY TEAM'!B147,2)="HU",OR(LEN('PROJECT DELIVERY TEAM'!B147)=6,AND(LEN('PROJECT DELIVERY TEAM'!B147)=7,MID('PROJECT DELIVERY TEAM'!B147,4,1)=" ")))</f>
        <v>0</v>
      </c>
      <c r="V135" s="2" t="b">
        <f>AND(LEFT('AUDIENCES &amp; PART... - BY TYPE'!B164,2)="HU",OR(LEN('AUDIENCES &amp; PART... - BY TYPE'!B164)=6,AND(LEN('AUDIENCES &amp; PART... - BY TYPE'!B164)=7,MID('AUDIENCES &amp; PART... - BY TYPE'!B164,4,1)=" ")))</f>
        <v>0</v>
      </c>
      <c r="W135" s="2" t="b">
        <f>AND(LEFT(PARTNERS!B139,2)="HU",OR(LEN(PARTNERS!B139)=6,AND(LEN(PARTNERS!B139)=7,MID(PARTNERS!B139,4,1)=" ")),PARTNERS!E139="New partner")</f>
        <v>0</v>
      </c>
      <c r="X135" s="2" t="b">
        <f>AND(LEFT(PARTNERS!B139,2)="HU",OR(LEN(PARTNERS!B139)=6,AND(LEN(PARTNERS!B139)=7,MID(PARTNERS!B139,4,1)=" ")),PARTNERS!E139="Existing partner")</f>
        <v>0</v>
      </c>
      <c r="Y135" s="2" t="b">
        <f>AND(NOT(AND(LEFT(PARTNERS!B139,2)="HU",OR(LEN(PARTNERS!B139)=6,AND(LEN(PARTNERS!B139)=7,MID(PARTNERS!B139,4,1)=" ")))),PARTNERS!E139="New partner")</f>
        <v>0</v>
      </c>
      <c r="Z135" s="2" t="b">
        <f>AND(NOT(AND(LEFT(PARTNERS!B139,2)="HU",OR(LEN(PARTNERS!B139)=6,AND(LEN(PARTNERS!B139)=7,MID(PARTNERS!B139,4,1)=" ")))),PARTNERS!E139="Existing partner")</f>
        <v>0</v>
      </c>
      <c r="AA135" s="2" t="b">
        <f>AND(PARTNERS!$C139="Hull",PARTNERS!$E139="New partner")</f>
        <v>0</v>
      </c>
      <c r="AB135" s="2" t="b">
        <f>AND(PARTNERS!$C139="East Riding of Yorkshire",PARTNERS!$E139="New partner")</f>
        <v>0</v>
      </c>
      <c r="AC135" s="2" t="b">
        <f>AND(PARTNERS!$C139="Elsewhere in Yorkshire &amp; Humber",PARTNERS!$E139="New partner")</f>
        <v>0</v>
      </c>
      <c r="AD135" s="2" t="b">
        <f>AND(PARTNERS!$C139="Elsewhere in the UK",PARTNERS!$E139="New partner")</f>
        <v>0</v>
      </c>
      <c r="AE135" s="2" t="b">
        <f>AND(PARTNERS!$C139="Outside UK",PARTNERS!$E139="New partner")</f>
        <v>0</v>
      </c>
      <c r="AF135" s="2" t="b">
        <f>AND(PARTNERS!$C139="Hull",PARTNERS!$E139="Existing partner")</f>
        <v>0</v>
      </c>
      <c r="AG135" s="2" t="b">
        <f>AND(PARTNERS!$C139="East Riding of Yorkshire",PARTNERS!$E139="Existing partner")</f>
        <v>0</v>
      </c>
      <c r="AH135" s="2" t="b">
        <f>AND(PARTNERS!$C139="Elsewhere in Yorkshire &amp; Humber",PARTNERS!$E139="Existing partner")</f>
        <v>0</v>
      </c>
      <c r="AI135" s="2" t="b">
        <f>AND(PARTNERS!$C139="Elsewhere in the UK",PARTNERS!$E139="Existing partner")</f>
        <v>0</v>
      </c>
      <c r="AJ135" s="2" t="b">
        <f>AND(PARTNERS!$C139="Outside UK",PARTNERS!$E139="Existing partner")</f>
        <v>0</v>
      </c>
      <c r="AK135" s="2" t="b">
        <f>AND(PARTNERS!$D139="Artistic partner",PARTNERS!$E139="New partner")</f>
        <v>0</v>
      </c>
      <c r="AL135" s="2" t="b">
        <f>AND(PARTNERS!$D139="Heritage partner",PARTNERS!$E139="New partner")</f>
        <v>0</v>
      </c>
      <c r="AM135" s="2" t="b">
        <f>AND(PARTNERS!$D139="Funder",PARTNERS!$E139="New partner")</f>
        <v>0</v>
      </c>
      <c r="AN135" s="2" t="b">
        <f>AND(PARTNERS!$D139="Public Service partner",PARTNERS!$E139="New partner")</f>
        <v>0</v>
      </c>
      <c r="AO135" s="2" t="b">
        <f>AND(PARTNERS!$D139="Voluntary Sector / Charity partner",PARTNERS!$E139="New partner")</f>
        <v>0</v>
      </c>
      <c r="AP135" s="2" t="b">
        <f>AND(PARTNERS!$D139="Education partner",PARTNERS!$E139="New partner")</f>
        <v>0</v>
      </c>
      <c r="AQ135" s="2" t="b">
        <f>AND(PARTNERS!$D139="Other",PARTNERS!$E139="New partner")</f>
        <v>0</v>
      </c>
      <c r="AR135" s="2" t="b">
        <f>AND(PARTNERS!$D139="Artistic partner",PARTNERS!$E139="Existing partner")</f>
        <v>0</v>
      </c>
      <c r="AS135" s="2" t="b">
        <f>AND(PARTNERS!$D139="Heritage partner",PARTNERS!$E139="Existing partner")</f>
        <v>0</v>
      </c>
      <c r="AT135" s="2" t="b">
        <f>AND(PARTNERS!$D139="Funder",PARTNERS!$E139="Existing partner")</f>
        <v>0</v>
      </c>
      <c r="AU135" s="2" t="b">
        <f>AND(PARTNERS!$D139="Public Service partner",PARTNERS!$E139="Existing partner")</f>
        <v>0</v>
      </c>
      <c r="AV135" s="2" t="b">
        <f>AND(PARTNERS!$D139="Voluntary Sector / Charity partner",PARTNERS!$E139="Existing partner")</f>
        <v>0</v>
      </c>
      <c r="AW135" s="2" t="b">
        <f>AND(PARTNERS!$D139="Education partner",PARTNERS!$E139="Existing partner")</f>
        <v>0</v>
      </c>
      <c r="AX135" s="2" t="b">
        <f>AND(PARTNERS!$D139="Other",PARTNERS!$E139="Existing partner")</f>
        <v>0</v>
      </c>
    </row>
    <row r="136" spans="20:50" x14ac:dyDescent="0.3">
      <c r="T136" s="2" t="b">
        <f>AND(LEFT('EVENT DELIVERY'!B154,2)="HU",OR(LEN('EVENT DELIVERY'!B154)=6,AND(LEN('EVENT DELIVERY'!B154)=7,MID('EVENT DELIVERY'!B154,4,1)=" ")))</f>
        <v>0</v>
      </c>
      <c r="U136" s="2" t="b">
        <f>AND(LEFT('PROJECT DELIVERY TEAM'!B148,2)="HU",OR(LEN('PROJECT DELIVERY TEAM'!B148)=6,AND(LEN('PROJECT DELIVERY TEAM'!B148)=7,MID('PROJECT DELIVERY TEAM'!B148,4,1)=" ")))</f>
        <v>0</v>
      </c>
      <c r="V136" s="2" t="b">
        <f>AND(LEFT('AUDIENCES &amp; PART... - BY TYPE'!B165,2)="HU",OR(LEN('AUDIENCES &amp; PART... - BY TYPE'!B165)=6,AND(LEN('AUDIENCES &amp; PART... - BY TYPE'!B165)=7,MID('AUDIENCES &amp; PART... - BY TYPE'!B165,4,1)=" ")))</f>
        <v>0</v>
      </c>
      <c r="W136" s="2" t="b">
        <f>AND(LEFT(PARTNERS!B140,2)="HU",OR(LEN(PARTNERS!B140)=6,AND(LEN(PARTNERS!B140)=7,MID(PARTNERS!B140,4,1)=" ")),PARTNERS!E140="New partner")</f>
        <v>0</v>
      </c>
      <c r="X136" s="2" t="b">
        <f>AND(LEFT(PARTNERS!B140,2)="HU",OR(LEN(PARTNERS!B140)=6,AND(LEN(PARTNERS!B140)=7,MID(PARTNERS!B140,4,1)=" ")),PARTNERS!E140="Existing partner")</f>
        <v>0</v>
      </c>
      <c r="Y136" s="2" t="b">
        <f>AND(NOT(AND(LEFT(PARTNERS!B140,2)="HU",OR(LEN(PARTNERS!B140)=6,AND(LEN(PARTNERS!B140)=7,MID(PARTNERS!B140,4,1)=" ")))),PARTNERS!E140="New partner")</f>
        <v>0</v>
      </c>
      <c r="Z136" s="2" t="b">
        <f>AND(NOT(AND(LEFT(PARTNERS!B140,2)="HU",OR(LEN(PARTNERS!B140)=6,AND(LEN(PARTNERS!B140)=7,MID(PARTNERS!B140,4,1)=" ")))),PARTNERS!E140="Existing partner")</f>
        <v>0</v>
      </c>
      <c r="AA136" s="2" t="b">
        <f>AND(PARTNERS!$C140="Hull",PARTNERS!$E140="New partner")</f>
        <v>0</v>
      </c>
      <c r="AB136" s="2" t="b">
        <f>AND(PARTNERS!$C140="East Riding of Yorkshire",PARTNERS!$E140="New partner")</f>
        <v>0</v>
      </c>
      <c r="AC136" s="2" t="b">
        <f>AND(PARTNERS!$C140="Elsewhere in Yorkshire &amp; Humber",PARTNERS!$E140="New partner")</f>
        <v>0</v>
      </c>
      <c r="AD136" s="2" t="b">
        <f>AND(PARTNERS!$C140="Elsewhere in the UK",PARTNERS!$E140="New partner")</f>
        <v>0</v>
      </c>
      <c r="AE136" s="2" t="b">
        <f>AND(PARTNERS!$C140="Outside UK",PARTNERS!$E140="New partner")</f>
        <v>0</v>
      </c>
      <c r="AF136" s="2" t="b">
        <f>AND(PARTNERS!$C140="Hull",PARTNERS!$E140="Existing partner")</f>
        <v>0</v>
      </c>
      <c r="AG136" s="2" t="b">
        <f>AND(PARTNERS!$C140="East Riding of Yorkshire",PARTNERS!$E140="Existing partner")</f>
        <v>0</v>
      </c>
      <c r="AH136" s="2" t="b">
        <f>AND(PARTNERS!$C140="Elsewhere in Yorkshire &amp; Humber",PARTNERS!$E140="Existing partner")</f>
        <v>0</v>
      </c>
      <c r="AI136" s="2" t="b">
        <f>AND(PARTNERS!$C140="Elsewhere in the UK",PARTNERS!$E140="Existing partner")</f>
        <v>0</v>
      </c>
      <c r="AJ136" s="2" t="b">
        <f>AND(PARTNERS!$C140="Outside UK",PARTNERS!$E140="Existing partner")</f>
        <v>0</v>
      </c>
      <c r="AK136" s="2" t="b">
        <f>AND(PARTNERS!$D140="Artistic partner",PARTNERS!$E140="New partner")</f>
        <v>0</v>
      </c>
      <c r="AL136" s="2" t="b">
        <f>AND(PARTNERS!$D140="Heritage partner",PARTNERS!$E140="New partner")</f>
        <v>0</v>
      </c>
      <c r="AM136" s="2" t="b">
        <f>AND(PARTNERS!$D140="Funder",PARTNERS!$E140="New partner")</f>
        <v>0</v>
      </c>
      <c r="AN136" s="2" t="b">
        <f>AND(PARTNERS!$D140="Public Service partner",PARTNERS!$E140="New partner")</f>
        <v>0</v>
      </c>
      <c r="AO136" s="2" t="b">
        <f>AND(PARTNERS!$D140="Voluntary Sector / Charity partner",PARTNERS!$E140="New partner")</f>
        <v>0</v>
      </c>
      <c r="AP136" s="2" t="b">
        <f>AND(PARTNERS!$D140="Education partner",PARTNERS!$E140="New partner")</f>
        <v>0</v>
      </c>
      <c r="AQ136" s="2" t="b">
        <f>AND(PARTNERS!$D140="Other",PARTNERS!$E140="New partner")</f>
        <v>0</v>
      </c>
      <c r="AR136" s="2" t="b">
        <f>AND(PARTNERS!$D140="Artistic partner",PARTNERS!$E140="Existing partner")</f>
        <v>0</v>
      </c>
      <c r="AS136" s="2" t="b">
        <f>AND(PARTNERS!$D140="Heritage partner",PARTNERS!$E140="Existing partner")</f>
        <v>0</v>
      </c>
      <c r="AT136" s="2" t="b">
        <f>AND(PARTNERS!$D140="Funder",PARTNERS!$E140="Existing partner")</f>
        <v>0</v>
      </c>
      <c r="AU136" s="2" t="b">
        <f>AND(PARTNERS!$D140="Public Service partner",PARTNERS!$E140="Existing partner")</f>
        <v>0</v>
      </c>
      <c r="AV136" s="2" t="b">
        <f>AND(PARTNERS!$D140="Voluntary Sector / Charity partner",PARTNERS!$E140="Existing partner")</f>
        <v>0</v>
      </c>
      <c r="AW136" s="2" t="b">
        <f>AND(PARTNERS!$D140="Education partner",PARTNERS!$E140="Existing partner")</f>
        <v>0</v>
      </c>
      <c r="AX136" s="2" t="b">
        <f>AND(PARTNERS!$D140="Other",PARTNERS!$E140="Existing partner")</f>
        <v>0</v>
      </c>
    </row>
    <row r="137" spans="20:50" x14ac:dyDescent="0.3">
      <c r="T137" s="2" t="b">
        <f>AND(LEFT('EVENT DELIVERY'!B155,2)="HU",OR(LEN('EVENT DELIVERY'!B155)=6,AND(LEN('EVENT DELIVERY'!B155)=7,MID('EVENT DELIVERY'!B155,4,1)=" ")))</f>
        <v>0</v>
      </c>
      <c r="U137" s="2" t="b">
        <f>AND(LEFT('PROJECT DELIVERY TEAM'!B149,2)="HU",OR(LEN('PROJECT DELIVERY TEAM'!B149)=6,AND(LEN('PROJECT DELIVERY TEAM'!B149)=7,MID('PROJECT DELIVERY TEAM'!B149,4,1)=" ")))</f>
        <v>0</v>
      </c>
      <c r="V137" s="2" t="b">
        <f>AND(LEFT('AUDIENCES &amp; PART... - BY TYPE'!B166,2)="HU",OR(LEN('AUDIENCES &amp; PART... - BY TYPE'!B166)=6,AND(LEN('AUDIENCES &amp; PART... - BY TYPE'!B166)=7,MID('AUDIENCES &amp; PART... - BY TYPE'!B166,4,1)=" ")))</f>
        <v>0</v>
      </c>
      <c r="W137" s="2" t="b">
        <f>AND(LEFT(PARTNERS!B141,2)="HU",OR(LEN(PARTNERS!B141)=6,AND(LEN(PARTNERS!B141)=7,MID(PARTNERS!B141,4,1)=" ")),PARTNERS!E141="New partner")</f>
        <v>0</v>
      </c>
      <c r="X137" s="2" t="b">
        <f>AND(LEFT(PARTNERS!B141,2)="HU",OR(LEN(PARTNERS!B141)=6,AND(LEN(PARTNERS!B141)=7,MID(PARTNERS!B141,4,1)=" ")),PARTNERS!E141="Existing partner")</f>
        <v>0</v>
      </c>
      <c r="Y137" s="2" t="b">
        <f>AND(NOT(AND(LEFT(PARTNERS!B141,2)="HU",OR(LEN(PARTNERS!B141)=6,AND(LEN(PARTNERS!B141)=7,MID(PARTNERS!B141,4,1)=" ")))),PARTNERS!E141="New partner")</f>
        <v>0</v>
      </c>
      <c r="Z137" s="2" t="b">
        <f>AND(NOT(AND(LEFT(PARTNERS!B141,2)="HU",OR(LEN(PARTNERS!B141)=6,AND(LEN(PARTNERS!B141)=7,MID(PARTNERS!B141,4,1)=" ")))),PARTNERS!E141="Existing partner")</f>
        <v>0</v>
      </c>
      <c r="AA137" s="2" t="b">
        <f>AND(PARTNERS!$C141="Hull",PARTNERS!$E141="New partner")</f>
        <v>0</v>
      </c>
      <c r="AB137" s="2" t="b">
        <f>AND(PARTNERS!$C141="East Riding of Yorkshire",PARTNERS!$E141="New partner")</f>
        <v>0</v>
      </c>
      <c r="AC137" s="2" t="b">
        <f>AND(PARTNERS!$C141="Elsewhere in Yorkshire &amp; Humber",PARTNERS!$E141="New partner")</f>
        <v>0</v>
      </c>
      <c r="AD137" s="2" t="b">
        <f>AND(PARTNERS!$C141="Elsewhere in the UK",PARTNERS!$E141="New partner")</f>
        <v>0</v>
      </c>
      <c r="AE137" s="2" t="b">
        <f>AND(PARTNERS!$C141="Outside UK",PARTNERS!$E141="New partner")</f>
        <v>0</v>
      </c>
      <c r="AF137" s="2" t="b">
        <f>AND(PARTNERS!$C141="Hull",PARTNERS!$E141="Existing partner")</f>
        <v>0</v>
      </c>
      <c r="AG137" s="2" t="b">
        <f>AND(PARTNERS!$C141="East Riding of Yorkshire",PARTNERS!$E141="Existing partner")</f>
        <v>0</v>
      </c>
      <c r="AH137" s="2" t="b">
        <f>AND(PARTNERS!$C141="Elsewhere in Yorkshire &amp; Humber",PARTNERS!$E141="Existing partner")</f>
        <v>0</v>
      </c>
      <c r="AI137" s="2" t="b">
        <f>AND(PARTNERS!$C141="Elsewhere in the UK",PARTNERS!$E141="Existing partner")</f>
        <v>0</v>
      </c>
      <c r="AJ137" s="2" t="b">
        <f>AND(PARTNERS!$C141="Outside UK",PARTNERS!$E141="Existing partner")</f>
        <v>0</v>
      </c>
      <c r="AK137" s="2" t="b">
        <f>AND(PARTNERS!$D141="Artistic partner",PARTNERS!$E141="New partner")</f>
        <v>0</v>
      </c>
      <c r="AL137" s="2" t="b">
        <f>AND(PARTNERS!$D141="Heritage partner",PARTNERS!$E141="New partner")</f>
        <v>0</v>
      </c>
      <c r="AM137" s="2" t="b">
        <f>AND(PARTNERS!$D141="Funder",PARTNERS!$E141="New partner")</f>
        <v>0</v>
      </c>
      <c r="AN137" s="2" t="b">
        <f>AND(PARTNERS!$D141="Public Service partner",PARTNERS!$E141="New partner")</f>
        <v>0</v>
      </c>
      <c r="AO137" s="2" t="b">
        <f>AND(PARTNERS!$D141="Voluntary Sector / Charity partner",PARTNERS!$E141="New partner")</f>
        <v>0</v>
      </c>
      <c r="AP137" s="2" t="b">
        <f>AND(PARTNERS!$D141="Education partner",PARTNERS!$E141="New partner")</f>
        <v>0</v>
      </c>
      <c r="AQ137" s="2" t="b">
        <f>AND(PARTNERS!$D141="Other",PARTNERS!$E141="New partner")</f>
        <v>0</v>
      </c>
      <c r="AR137" s="2" t="b">
        <f>AND(PARTNERS!$D141="Artistic partner",PARTNERS!$E141="Existing partner")</f>
        <v>0</v>
      </c>
      <c r="AS137" s="2" t="b">
        <f>AND(PARTNERS!$D141="Heritage partner",PARTNERS!$E141="Existing partner")</f>
        <v>0</v>
      </c>
      <c r="AT137" s="2" t="b">
        <f>AND(PARTNERS!$D141="Funder",PARTNERS!$E141="Existing partner")</f>
        <v>0</v>
      </c>
      <c r="AU137" s="2" t="b">
        <f>AND(PARTNERS!$D141="Public Service partner",PARTNERS!$E141="Existing partner")</f>
        <v>0</v>
      </c>
      <c r="AV137" s="2" t="b">
        <f>AND(PARTNERS!$D141="Voluntary Sector / Charity partner",PARTNERS!$E141="Existing partner")</f>
        <v>0</v>
      </c>
      <c r="AW137" s="2" t="b">
        <f>AND(PARTNERS!$D141="Education partner",PARTNERS!$E141="Existing partner")</f>
        <v>0</v>
      </c>
      <c r="AX137" s="2" t="b">
        <f>AND(PARTNERS!$D141="Other",PARTNERS!$E141="Existing partner")</f>
        <v>0</v>
      </c>
    </row>
    <row r="138" spans="20:50" x14ac:dyDescent="0.3">
      <c r="T138" s="2" t="b">
        <f>AND(LEFT('EVENT DELIVERY'!B156,2)="HU",OR(LEN('EVENT DELIVERY'!B156)=6,AND(LEN('EVENT DELIVERY'!B156)=7,MID('EVENT DELIVERY'!B156,4,1)=" ")))</f>
        <v>0</v>
      </c>
      <c r="U138" s="2" t="b">
        <f>AND(LEFT('PROJECT DELIVERY TEAM'!B150,2)="HU",OR(LEN('PROJECT DELIVERY TEAM'!B150)=6,AND(LEN('PROJECT DELIVERY TEAM'!B150)=7,MID('PROJECT DELIVERY TEAM'!B150,4,1)=" ")))</f>
        <v>0</v>
      </c>
      <c r="V138" s="2" t="b">
        <f>AND(LEFT('AUDIENCES &amp; PART... - BY TYPE'!B167,2)="HU",OR(LEN('AUDIENCES &amp; PART... - BY TYPE'!B167)=6,AND(LEN('AUDIENCES &amp; PART... - BY TYPE'!B167)=7,MID('AUDIENCES &amp; PART... - BY TYPE'!B167,4,1)=" ")))</f>
        <v>0</v>
      </c>
      <c r="W138" s="2" t="b">
        <f>AND(LEFT(PARTNERS!B142,2)="HU",OR(LEN(PARTNERS!B142)=6,AND(LEN(PARTNERS!B142)=7,MID(PARTNERS!B142,4,1)=" ")),PARTNERS!E142="New partner")</f>
        <v>0</v>
      </c>
      <c r="X138" s="2" t="b">
        <f>AND(LEFT(PARTNERS!B142,2)="HU",OR(LEN(PARTNERS!B142)=6,AND(LEN(PARTNERS!B142)=7,MID(PARTNERS!B142,4,1)=" ")),PARTNERS!E142="Existing partner")</f>
        <v>0</v>
      </c>
      <c r="Y138" s="2" t="b">
        <f>AND(NOT(AND(LEFT(PARTNERS!B142,2)="HU",OR(LEN(PARTNERS!B142)=6,AND(LEN(PARTNERS!B142)=7,MID(PARTNERS!B142,4,1)=" ")))),PARTNERS!E142="New partner")</f>
        <v>0</v>
      </c>
      <c r="Z138" s="2" t="b">
        <f>AND(NOT(AND(LEFT(PARTNERS!B142,2)="HU",OR(LEN(PARTNERS!B142)=6,AND(LEN(PARTNERS!B142)=7,MID(PARTNERS!B142,4,1)=" ")))),PARTNERS!E142="Existing partner")</f>
        <v>0</v>
      </c>
      <c r="AA138" s="2" t="b">
        <f>AND(PARTNERS!$C142="Hull",PARTNERS!$E142="New partner")</f>
        <v>0</v>
      </c>
      <c r="AB138" s="2" t="b">
        <f>AND(PARTNERS!$C142="East Riding of Yorkshire",PARTNERS!$E142="New partner")</f>
        <v>0</v>
      </c>
      <c r="AC138" s="2" t="b">
        <f>AND(PARTNERS!$C142="Elsewhere in Yorkshire &amp; Humber",PARTNERS!$E142="New partner")</f>
        <v>0</v>
      </c>
      <c r="AD138" s="2" t="b">
        <f>AND(PARTNERS!$C142="Elsewhere in the UK",PARTNERS!$E142="New partner")</f>
        <v>0</v>
      </c>
      <c r="AE138" s="2" t="b">
        <f>AND(PARTNERS!$C142="Outside UK",PARTNERS!$E142="New partner")</f>
        <v>0</v>
      </c>
      <c r="AF138" s="2" t="b">
        <f>AND(PARTNERS!$C142="Hull",PARTNERS!$E142="Existing partner")</f>
        <v>0</v>
      </c>
      <c r="AG138" s="2" t="b">
        <f>AND(PARTNERS!$C142="East Riding of Yorkshire",PARTNERS!$E142="Existing partner")</f>
        <v>0</v>
      </c>
      <c r="AH138" s="2" t="b">
        <f>AND(PARTNERS!$C142="Elsewhere in Yorkshire &amp; Humber",PARTNERS!$E142="Existing partner")</f>
        <v>0</v>
      </c>
      <c r="AI138" s="2" t="b">
        <f>AND(PARTNERS!$C142="Elsewhere in the UK",PARTNERS!$E142="Existing partner")</f>
        <v>0</v>
      </c>
      <c r="AJ138" s="2" t="b">
        <f>AND(PARTNERS!$C142="Outside UK",PARTNERS!$E142="Existing partner")</f>
        <v>0</v>
      </c>
      <c r="AK138" s="2" t="b">
        <f>AND(PARTNERS!$D142="Artistic partner",PARTNERS!$E142="New partner")</f>
        <v>0</v>
      </c>
      <c r="AL138" s="2" t="b">
        <f>AND(PARTNERS!$D142="Heritage partner",PARTNERS!$E142="New partner")</f>
        <v>0</v>
      </c>
      <c r="AM138" s="2" t="b">
        <f>AND(PARTNERS!$D142="Funder",PARTNERS!$E142="New partner")</f>
        <v>0</v>
      </c>
      <c r="AN138" s="2" t="b">
        <f>AND(PARTNERS!$D142="Public Service partner",PARTNERS!$E142="New partner")</f>
        <v>0</v>
      </c>
      <c r="AO138" s="2" t="b">
        <f>AND(PARTNERS!$D142="Voluntary Sector / Charity partner",PARTNERS!$E142="New partner")</f>
        <v>0</v>
      </c>
      <c r="AP138" s="2" t="b">
        <f>AND(PARTNERS!$D142="Education partner",PARTNERS!$E142="New partner")</f>
        <v>0</v>
      </c>
      <c r="AQ138" s="2" t="b">
        <f>AND(PARTNERS!$D142="Other",PARTNERS!$E142="New partner")</f>
        <v>0</v>
      </c>
      <c r="AR138" s="2" t="b">
        <f>AND(PARTNERS!$D142="Artistic partner",PARTNERS!$E142="Existing partner")</f>
        <v>0</v>
      </c>
      <c r="AS138" s="2" t="b">
        <f>AND(PARTNERS!$D142="Heritage partner",PARTNERS!$E142="Existing partner")</f>
        <v>0</v>
      </c>
      <c r="AT138" s="2" t="b">
        <f>AND(PARTNERS!$D142="Funder",PARTNERS!$E142="Existing partner")</f>
        <v>0</v>
      </c>
      <c r="AU138" s="2" t="b">
        <f>AND(PARTNERS!$D142="Public Service partner",PARTNERS!$E142="Existing partner")</f>
        <v>0</v>
      </c>
      <c r="AV138" s="2" t="b">
        <f>AND(PARTNERS!$D142="Voluntary Sector / Charity partner",PARTNERS!$E142="Existing partner")</f>
        <v>0</v>
      </c>
      <c r="AW138" s="2" t="b">
        <f>AND(PARTNERS!$D142="Education partner",PARTNERS!$E142="Existing partner")</f>
        <v>0</v>
      </c>
      <c r="AX138" s="2" t="b">
        <f>AND(PARTNERS!$D142="Other",PARTNERS!$E142="Existing partner")</f>
        <v>0</v>
      </c>
    </row>
    <row r="139" spans="20:50" x14ac:dyDescent="0.3">
      <c r="T139" s="2" t="b">
        <f>AND(LEFT('EVENT DELIVERY'!B157,2)="HU",OR(LEN('EVENT DELIVERY'!B157)=6,AND(LEN('EVENT DELIVERY'!B157)=7,MID('EVENT DELIVERY'!B157,4,1)=" ")))</f>
        <v>0</v>
      </c>
      <c r="U139" s="2" t="b">
        <f>AND(LEFT('PROJECT DELIVERY TEAM'!B151,2)="HU",OR(LEN('PROJECT DELIVERY TEAM'!B151)=6,AND(LEN('PROJECT DELIVERY TEAM'!B151)=7,MID('PROJECT DELIVERY TEAM'!B151,4,1)=" ")))</f>
        <v>0</v>
      </c>
      <c r="V139" s="2" t="b">
        <f>AND(LEFT('AUDIENCES &amp; PART... - BY TYPE'!B168,2)="HU",OR(LEN('AUDIENCES &amp; PART... - BY TYPE'!B168)=6,AND(LEN('AUDIENCES &amp; PART... - BY TYPE'!B168)=7,MID('AUDIENCES &amp; PART... - BY TYPE'!B168,4,1)=" ")))</f>
        <v>0</v>
      </c>
      <c r="W139" s="2" t="b">
        <f>AND(LEFT(PARTNERS!B143,2)="HU",OR(LEN(PARTNERS!B143)=6,AND(LEN(PARTNERS!B143)=7,MID(PARTNERS!B143,4,1)=" ")),PARTNERS!E143="New partner")</f>
        <v>0</v>
      </c>
      <c r="X139" s="2" t="b">
        <f>AND(LEFT(PARTNERS!B143,2)="HU",OR(LEN(PARTNERS!B143)=6,AND(LEN(PARTNERS!B143)=7,MID(PARTNERS!B143,4,1)=" ")),PARTNERS!E143="Existing partner")</f>
        <v>0</v>
      </c>
      <c r="Y139" s="2" t="b">
        <f>AND(NOT(AND(LEFT(PARTNERS!B143,2)="HU",OR(LEN(PARTNERS!B143)=6,AND(LEN(PARTNERS!B143)=7,MID(PARTNERS!B143,4,1)=" ")))),PARTNERS!E143="New partner")</f>
        <v>0</v>
      </c>
      <c r="Z139" s="2" t="b">
        <f>AND(NOT(AND(LEFT(PARTNERS!B143,2)="HU",OR(LEN(PARTNERS!B143)=6,AND(LEN(PARTNERS!B143)=7,MID(PARTNERS!B143,4,1)=" ")))),PARTNERS!E143="Existing partner")</f>
        <v>0</v>
      </c>
      <c r="AA139" s="2" t="b">
        <f>AND(PARTNERS!$C143="Hull",PARTNERS!$E143="New partner")</f>
        <v>0</v>
      </c>
      <c r="AB139" s="2" t="b">
        <f>AND(PARTNERS!$C143="East Riding of Yorkshire",PARTNERS!$E143="New partner")</f>
        <v>0</v>
      </c>
      <c r="AC139" s="2" t="b">
        <f>AND(PARTNERS!$C143="Elsewhere in Yorkshire &amp; Humber",PARTNERS!$E143="New partner")</f>
        <v>0</v>
      </c>
      <c r="AD139" s="2" t="b">
        <f>AND(PARTNERS!$C143="Elsewhere in the UK",PARTNERS!$E143="New partner")</f>
        <v>0</v>
      </c>
      <c r="AE139" s="2" t="b">
        <f>AND(PARTNERS!$C143="Outside UK",PARTNERS!$E143="New partner")</f>
        <v>0</v>
      </c>
      <c r="AF139" s="2" t="b">
        <f>AND(PARTNERS!$C143="Hull",PARTNERS!$E143="Existing partner")</f>
        <v>0</v>
      </c>
      <c r="AG139" s="2" t="b">
        <f>AND(PARTNERS!$C143="East Riding of Yorkshire",PARTNERS!$E143="Existing partner")</f>
        <v>0</v>
      </c>
      <c r="AH139" s="2" t="b">
        <f>AND(PARTNERS!$C143="Elsewhere in Yorkshire &amp; Humber",PARTNERS!$E143="Existing partner")</f>
        <v>0</v>
      </c>
      <c r="AI139" s="2" t="b">
        <f>AND(PARTNERS!$C143="Elsewhere in the UK",PARTNERS!$E143="Existing partner")</f>
        <v>0</v>
      </c>
      <c r="AJ139" s="2" t="b">
        <f>AND(PARTNERS!$C143="Outside UK",PARTNERS!$E143="Existing partner")</f>
        <v>0</v>
      </c>
      <c r="AK139" s="2" t="b">
        <f>AND(PARTNERS!$D143="Artistic partner",PARTNERS!$E143="New partner")</f>
        <v>0</v>
      </c>
      <c r="AL139" s="2" t="b">
        <f>AND(PARTNERS!$D143="Heritage partner",PARTNERS!$E143="New partner")</f>
        <v>0</v>
      </c>
      <c r="AM139" s="2" t="b">
        <f>AND(PARTNERS!$D143="Funder",PARTNERS!$E143="New partner")</f>
        <v>0</v>
      </c>
      <c r="AN139" s="2" t="b">
        <f>AND(PARTNERS!$D143="Public Service partner",PARTNERS!$E143="New partner")</f>
        <v>0</v>
      </c>
      <c r="AO139" s="2" t="b">
        <f>AND(PARTNERS!$D143="Voluntary Sector / Charity partner",PARTNERS!$E143="New partner")</f>
        <v>0</v>
      </c>
      <c r="AP139" s="2" t="b">
        <f>AND(PARTNERS!$D143="Education partner",PARTNERS!$E143="New partner")</f>
        <v>0</v>
      </c>
      <c r="AQ139" s="2" t="b">
        <f>AND(PARTNERS!$D143="Other",PARTNERS!$E143="New partner")</f>
        <v>0</v>
      </c>
      <c r="AR139" s="2" t="b">
        <f>AND(PARTNERS!$D143="Artistic partner",PARTNERS!$E143="Existing partner")</f>
        <v>0</v>
      </c>
      <c r="AS139" s="2" t="b">
        <f>AND(PARTNERS!$D143="Heritage partner",PARTNERS!$E143="Existing partner")</f>
        <v>0</v>
      </c>
      <c r="AT139" s="2" t="b">
        <f>AND(PARTNERS!$D143="Funder",PARTNERS!$E143="Existing partner")</f>
        <v>0</v>
      </c>
      <c r="AU139" s="2" t="b">
        <f>AND(PARTNERS!$D143="Public Service partner",PARTNERS!$E143="Existing partner")</f>
        <v>0</v>
      </c>
      <c r="AV139" s="2" t="b">
        <f>AND(PARTNERS!$D143="Voluntary Sector / Charity partner",PARTNERS!$E143="Existing partner")</f>
        <v>0</v>
      </c>
      <c r="AW139" s="2" t="b">
        <f>AND(PARTNERS!$D143="Education partner",PARTNERS!$E143="Existing partner")</f>
        <v>0</v>
      </c>
      <c r="AX139" s="2" t="b">
        <f>AND(PARTNERS!$D143="Other",PARTNERS!$E143="Existing partner")</f>
        <v>0</v>
      </c>
    </row>
    <row r="140" spans="20:50" x14ac:dyDescent="0.3">
      <c r="T140" s="2" t="b">
        <f>AND(LEFT('EVENT DELIVERY'!B158,2)="HU",OR(LEN('EVENT DELIVERY'!B158)=6,AND(LEN('EVENT DELIVERY'!B158)=7,MID('EVENT DELIVERY'!B158,4,1)=" ")))</f>
        <v>0</v>
      </c>
      <c r="U140" s="2" t="b">
        <f>AND(LEFT('PROJECT DELIVERY TEAM'!B152,2)="HU",OR(LEN('PROJECT DELIVERY TEAM'!B152)=6,AND(LEN('PROJECT DELIVERY TEAM'!B152)=7,MID('PROJECT DELIVERY TEAM'!B152,4,1)=" ")))</f>
        <v>0</v>
      </c>
      <c r="V140" s="2" t="b">
        <f>AND(LEFT('AUDIENCES &amp; PART... - BY TYPE'!B169,2)="HU",OR(LEN('AUDIENCES &amp; PART... - BY TYPE'!B169)=6,AND(LEN('AUDIENCES &amp; PART... - BY TYPE'!B169)=7,MID('AUDIENCES &amp; PART... - BY TYPE'!B169,4,1)=" ")))</f>
        <v>0</v>
      </c>
      <c r="W140" s="2" t="b">
        <f>AND(LEFT(PARTNERS!B144,2)="HU",OR(LEN(PARTNERS!B144)=6,AND(LEN(PARTNERS!B144)=7,MID(PARTNERS!B144,4,1)=" ")),PARTNERS!E144="New partner")</f>
        <v>0</v>
      </c>
      <c r="X140" s="2" t="b">
        <f>AND(LEFT(PARTNERS!B144,2)="HU",OR(LEN(PARTNERS!B144)=6,AND(LEN(PARTNERS!B144)=7,MID(PARTNERS!B144,4,1)=" ")),PARTNERS!E144="Existing partner")</f>
        <v>0</v>
      </c>
      <c r="Y140" s="2" t="b">
        <f>AND(NOT(AND(LEFT(PARTNERS!B144,2)="HU",OR(LEN(PARTNERS!B144)=6,AND(LEN(PARTNERS!B144)=7,MID(PARTNERS!B144,4,1)=" ")))),PARTNERS!E144="New partner")</f>
        <v>0</v>
      </c>
      <c r="Z140" s="2" t="b">
        <f>AND(NOT(AND(LEFT(PARTNERS!B144,2)="HU",OR(LEN(PARTNERS!B144)=6,AND(LEN(PARTNERS!B144)=7,MID(PARTNERS!B144,4,1)=" ")))),PARTNERS!E144="Existing partner")</f>
        <v>0</v>
      </c>
      <c r="AA140" s="2" t="b">
        <f>AND(PARTNERS!$C144="Hull",PARTNERS!$E144="New partner")</f>
        <v>0</v>
      </c>
      <c r="AB140" s="2" t="b">
        <f>AND(PARTNERS!$C144="East Riding of Yorkshire",PARTNERS!$E144="New partner")</f>
        <v>0</v>
      </c>
      <c r="AC140" s="2" t="b">
        <f>AND(PARTNERS!$C144="Elsewhere in Yorkshire &amp; Humber",PARTNERS!$E144="New partner")</f>
        <v>0</v>
      </c>
      <c r="AD140" s="2" t="b">
        <f>AND(PARTNERS!$C144="Elsewhere in the UK",PARTNERS!$E144="New partner")</f>
        <v>0</v>
      </c>
      <c r="AE140" s="2" t="b">
        <f>AND(PARTNERS!$C144="Outside UK",PARTNERS!$E144="New partner")</f>
        <v>0</v>
      </c>
      <c r="AF140" s="2" t="b">
        <f>AND(PARTNERS!$C144="Hull",PARTNERS!$E144="Existing partner")</f>
        <v>0</v>
      </c>
      <c r="AG140" s="2" t="b">
        <f>AND(PARTNERS!$C144="East Riding of Yorkshire",PARTNERS!$E144="Existing partner")</f>
        <v>0</v>
      </c>
      <c r="AH140" s="2" t="b">
        <f>AND(PARTNERS!$C144="Elsewhere in Yorkshire &amp; Humber",PARTNERS!$E144="Existing partner")</f>
        <v>0</v>
      </c>
      <c r="AI140" s="2" t="b">
        <f>AND(PARTNERS!$C144="Elsewhere in the UK",PARTNERS!$E144="Existing partner")</f>
        <v>0</v>
      </c>
      <c r="AJ140" s="2" t="b">
        <f>AND(PARTNERS!$C144="Outside UK",PARTNERS!$E144="Existing partner")</f>
        <v>0</v>
      </c>
      <c r="AK140" s="2" t="b">
        <f>AND(PARTNERS!$D144="Artistic partner",PARTNERS!$E144="New partner")</f>
        <v>0</v>
      </c>
      <c r="AL140" s="2" t="b">
        <f>AND(PARTNERS!$D144="Heritage partner",PARTNERS!$E144="New partner")</f>
        <v>0</v>
      </c>
      <c r="AM140" s="2" t="b">
        <f>AND(PARTNERS!$D144="Funder",PARTNERS!$E144="New partner")</f>
        <v>0</v>
      </c>
      <c r="AN140" s="2" t="b">
        <f>AND(PARTNERS!$D144="Public Service partner",PARTNERS!$E144="New partner")</f>
        <v>0</v>
      </c>
      <c r="AO140" s="2" t="b">
        <f>AND(PARTNERS!$D144="Voluntary Sector / Charity partner",PARTNERS!$E144="New partner")</f>
        <v>0</v>
      </c>
      <c r="AP140" s="2" t="b">
        <f>AND(PARTNERS!$D144="Education partner",PARTNERS!$E144="New partner")</f>
        <v>0</v>
      </c>
      <c r="AQ140" s="2" t="b">
        <f>AND(PARTNERS!$D144="Other",PARTNERS!$E144="New partner")</f>
        <v>0</v>
      </c>
      <c r="AR140" s="2" t="b">
        <f>AND(PARTNERS!$D144="Artistic partner",PARTNERS!$E144="Existing partner")</f>
        <v>0</v>
      </c>
      <c r="AS140" s="2" t="b">
        <f>AND(PARTNERS!$D144="Heritage partner",PARTNERS!$E144="Existing partner")</f>
        <v>0</v>
      </c>
      <c r="AT140" s="2" t="b">
        <f>AND(PARTNERS!$D144="Funder",PARTNERS!$E144="Existing partner")</f>
        <v>0</v>
      </c>
      <c r="AU140" s="2" t="b">
        <f>AND(PARTNERS!$D144="Public Service partner",PARTNERS!$E144="Existing partner")</f>
        <v>0</v>
      </c>
      <c r="AV140" s="2" t="b">
        <f>AND(PARTNERS!$D144="Voluntary Sector / Charity partner",PARTNERS!$E144="Existing partner")</f>
        <v>0</v>
      </c>
      <c r="AW140" s="2" t="b">
        <f>AND(PARTNERS!$D144="Education partner",PARTNERS!$E144="Existing partner")</f>
        <v>0</v>
      </c>
      <c r="AX140" s="2" t="b">
        <f>AND(PARTNERS!$D144="Other",PARTNERS!$E144="Existing partner")</f>
        <v>0</v>
      </c>
    </row>
    <row r="141" spans="20:50" x14ac:dyDescent="0.3">
      <c r="T141" s="2" t="b">
        <f>AND(LEFT('EVENT DELIVERY'!B159,2)="HU",OR(LEN('EVENT DELIVERY'!B159)=6,AND(LEN('EVENT DELIVERY'!B159)=7,MID('EVENT DELIVERY'!B159,4,1)=" ")))</f>
        <v>0</v>
      </c>
      <c r="U141" s="2" t="b">
        <f>AND(LEFT('PROJECT DELIVERY TEAM'!B153,2)="HU",OR(LEN('PROJECT DELIVERY TEAM'!B153)=6,AND(LEN('PROJECT DELIVERY TEAM'!B153)=7,MID('PROJECT DELIVERY TEAM'!B153,4,1)=" ")))</f>
        <v>0</v>
      </c>
      <c r="V141" s="2" t="b">
        <f>AND(LEFT('AUDIENCES &amp; PART... - BY TYPE'!B170,2)="HU",OR(LEN('AUDIENCES &amp; PART... - BY TYPE'!B170)=6,AND(LEN('AUDIENCES &amp; PART... - BY TYPE'!B170)=7,MID('AUDIENCES &amp; PART... - BY TYPE'!B170,4,1)=" ")))</f>
        <v>0</v>
      </c>
      <c r="W141" s="2" t="b">
        <f>AND(LEFT(PARTNERS!B145,2)="HU",OR(LEN(PARTNERS!B145)=6,AND(LEN(PARTNERS!B145)=7,MID(PARTNERS!B145,4,1)=" ")),PARTNERS!E145="New partner")</f>
        <v>0</v>
      </c>
      <c r="X141" s="2" t="b">
        <f>AND(LEFT(PARTNERS!B145,2)="HU",OR(LEN(PARTNERS!B145)=6,AND(LEN(PARTNERS!B145)=7,MID(PARTNERS!B145,4,1)=" ")),PARTNERS!E145="Existing partner")</f>
        <v>0</v>
      </c>
      <c r="Y141" s="2" t="b">
        <f>AND(NOT(AND(LEFT(PARTNERS!B145,2)="HU",OR(LEN(PARTNERS!B145)=6,AND(LEN(PARTNERS!B145)=7,MID(PARTNERS!B145,4,1)=" ")))),PARTNERS!E145="New partner")</f>
        <v>0</v>
      </c>
      <c r="Z141" s="2" t="b">
        <f>AND(NOT(AND(LEFT(PARTNERS!B145,2)="HU",OR(LEN(PARTNERS!B145)=6,AND(LEN(PARTNERS!B145)=7,MID(PARTNERS!B145,4,1)=" ")))),PARTNERS!E145="Existing partner")</f>
        <v>0</v>
      </c>
      <c r="AA141" s="2" t="b">
        <f>AND(PARTNERS!$C145="Hull",PARTNERS!$E145="New partner")</f>
        <v>0</v>
      </c>
      <c r="AB141" s="2" t="b">
        <f>AND(PARTNERS!$C145="East Riding of Yorkshire",PARTNERS!$E145="New partner")</f>
        <v>0</v>
      </c>
      <c r="AC141" s="2" t="b">
        <f>AND(PARTNERS!$C145="Elsewhere in Yorkshire &amp; Humber",PARTNERS!$E145="New partner")</f>
        <v>0</v>
      </c>
      <c r="AD141" s="2" t="b">
        <f>AND(PARTNERS!$C145="Elsewhere in the UK",PARTNERS!$E145="New partner")</f>
        <v>0</v>
      </c>
      <c r="AE141" s="2" t="b">
        <f>AND(PARTNERS!$C145="Outside UK",PARTNERS!$E145="New partner")</f>
        <v>0</v>
      </c>
      <c r="AF141" s="2" t="b">
        <f>AND(PARTNERS!$C145="Hull",PARTNERS!$E145="Existing partner")</f>
        <v>0</v>
      </c>
      <c r="AG141" s="2" t="b">
        <f>AND(PARTNERS!$C145="East Riding of Yorkshire",PARTNERS!$E145="Existing partner")</f>
        <v>0</v>
      </c>
      <c r="AH141" s="2" t="b">
        <f>AND(PARTNERS!$C145="Elsewhere in Yorkshire &amp; Humber",PARTNERS!$E145="Existing partner")</f>
        <v>0</v>
      </c>
      <c r="AI141" s="2" t="b">
        <f>AND(PARTNERS!$C145="Elsewhere in the UK",PARTNERS!$E145="Existing partner")</f>
        <v>0</v>
      </c>
      <c r="AJ141" s="2" t="b">
        <f>AND(PARTNERS!$C145="Outside UK",PARTNERS!$E145="Existing partner")</f>
        <v>0</v>
      </c>
      <c r="AK141" s="2" t="b">
        <f>AND(PARTNERS!$D145="Artistic partner",PARTNERS!$E145="New partner")</f>
        <v>0</v>
      </c>
      <c r="AL141" s="2" t="b">
        <f>AND(PARTNERS!$D145="Heritage partner",PARTNERS!$E145="New partner")</f>
        <v>0</v>
      </c>
      <c r="AM141" s="2" t="b">
        <f>AND(PARTNERS!$D145="Funder",PARTNERS!$E145="New partner")</f>
        <v>0</v>
      </c>
      <c r="AN141" s="2" t="b">
        <f>AND(PARTNERS!$D145="Public Service partner",PARTNERS!$E145="New partner")</f>
        <v>0</v>
      </c>
      <c r="AO141" s="2" t="b">
        <f>AND(PARTNERS!$D145="Voluntary Sector / Charity partner",PARTNERS!$E145="New partner")</f>
        <v>0</v>
      </c>
      <c r="AP141" s="2" t="b">
        <f>AND(PARTNERS!$D145="Education partner",PARTNERS!$E145="New partner")</f>
        <v>0</v>
      </c>
      <c r="AQ141" s="2" t="b">
        <f>AND(PARTNERS!$D145="Other",PARTNERS!$E145="New partner")</f>
        <v>0</v>
      </c>
      <c r="AR141" s="2" t="b">
        <f>AND(PARTNERS!$D145="Artistic partner",PARTNERS!$E145="Existing partner")</f>
        <v>0</v>
      </c>
      <c r="AS141" s="2" t="b">
        <f>AND(PARTNERS!$D145="Heritage partner",PARTNERS!$E145="Existing partner")</f>
        <v>0</v>
      </c>
      <c r="AT141" s="2" t="b">
        <f>AND(PARTNERS!$D145="Funder",PARTNERS!$E145="Existing partner")</f>
        <v>0</v>
      </c>
      <c r="AU141" s="2" t="b">
        <f>AND(PARTNERS!$D145="Public Service partner",PARTNERS!$E145="Existing partner")</f>
        <v>0</v>
      </c>
      <c r="AV141" s="2" t="b">
        <f>AND(PARTNERS!$D145="Voluntary Sector / Charity partner",PARTNERS!$E145="Existing partner")</f>
        <v>0</v>
      </c>
      <c r="AW141" s="2" t="b">
        <f>AND(PARTNERS!$D145="Education partner",PARTNERS!$E145="Existing partner")</f>
        <v>0</v>
      </c>
      <c r="AX141" s="2" t="b">
        <f>AND(PARTNERS!$D145="Other",PARTNERS!$E145="Existing partner")</f>
        <v>0</v>
      </c>
    </row>
    <row r="142" spans="20:50" x14ac:dyDescent="0.3">
      <c r="T142" s="2" t="b">
        <f>AND(LEFT('EVENT DELIVERY'!B160,2)="HU",OR(LEN('EVENT DELIVERY'!B160)=6,AND(LEN('EVENT DELIVERY'!B160)=7,MID('EVENT DELIVERY'!B160,4,1)=" ")))</f>
        <v>0</v>
      </c>
      <c r="U142" s="2" t="b">
        <f>AND(LEFT('PROJECT DELIVERY TEAM'!B154,2)="HU",OR(LEN('PROJECT DELIVERY TEAM'!B154)=6,AND(LEN('PROJECT DELIVERY TEAM'!B154)=7,MID('PROJECT DELIVERY TEAM'!B154,4,1)=" ")))</f>
        <v>0</v>
      </c>
      <c r="V142" s="2" t="b">
        <f>AND(LEFT('AUDIENCES &amp; PART... - BY TYPE'!B171,2)="HU",OR(LEN('AUDIENCES &amp; PART... - BY TYPE'!B171)=6,AND(LEN('AUDIENCES &amp; PART... - BY TYPE'!B171)=7,MID('AUDIENCES &amp; PART... - BY TYPE'!B171,4,1)=" ")))</f>
        <v>0</v>
      </c>
      <c r="W142" s="2" t="b">
        <f>AND(LEFT(PARTNERS!B146,2)="HU",OR(LEN(PARTNERS!B146)=6,AND(LEN(PARTNERS!B146)=7,MID(PARTNERS!B146,4,1)=" ")),PARTNERS!E146="New partner")</f>
        <v>0</v>
      </c>
      <c r="X142" s="2" t="b">
        <f>AND(LEFT(PARTNERS!B146,2)="HU",OR(LEN(PARTNERS!B146)=6,AND(LEN(PARTNERS!B146)=7,MID(PARTNERS!B146,4,1)=" ")),PARTNERS!E146="Existing partner")</f>
        <v>0</v>
      </c>
      <c r="Y142" s="2" t="b">
        <f>AND(NOT(AND(LEFT(PARTNERS!B146,2)="HU",OR(LEN(PARTNERS!B146)=6,AND(LEN(PARTNERS!B146)=7,MID(PARTNERS!B146,4,1)=" ")))),PARTNERS!E146="New partner")</f>
        <v>0</v>
      </c>
      <c r="Z142" s="2" t="b">
        <f>AND(NOT(AND(LEFT(PARTNERS!B146,2)="HU",OR(LEN(PARTNERS!B146)=6,AND(LEN(PARTNERS!B146)=7,MID(PARTNERS!B146,4,1)=" ")))),PARTNERS!E146="Existing partner")</f>
        <v>0</v>
      </c>
      <c r="AA142" s="2" t="b">
        <f>AND(PARTNERS!$C146="Hull",PARTNERS!$E146="New partner")</f>
        <v>0</v>
      </c>
      <c r="AB142" s="2" t="b">
        <f>AND(PARTNERS!$C146="East Riding of Yorkshire",PARTNERS!$E146="New partner")</f>
        <v>0</v>
      </c>
      <c r="AC142" s="2" t="b">
        <f>AND(PARTNERS!$C146="Elsewhere in Yorkshire &amp; Humber",PARTNERS!$E146="New partner")</f>
        <v>0</v>
      </c>
      <c r="AD142" s="2" t="b">
        <f>AND(PARTNERS!$C146="Elsewhere in the UK",PARTNERS!$E146="New partner")</f>
        <v>0</v>
      </c>
      <c r="AE142" s="2" t="b">
        <f>AND(PARTNERS!$C146="Outside UK",PARTNERS!$E146="New partner")</f>
        <v>0</v>
      </c>
      <c r="AF142" s="2" t="b">
        <f>AND(PARTNERS!$C146="Hull",PARTNERS!$E146="Existing partner")</f>
        <v>0</v>
      </c>
      <c r="AG142" s="2" t="b">
        <f>AND(PARTNERS!$C146="East Riding of Yorkshire",PARTNERS!$E146="Existing partner")</f>
        <v>0</v>
      </c>
      <c r="AH142" s="2" t="b">
        <f>AND(PARTNERS!$C146="Elsewhere in Yorkshire &amp; Humber",PARTNERS!$E146="Existing partner")</f>
        <v>0</v>
      </c>
      <c r="AI142" s="2" t="b">
        <f>AND(PARTNERS!$C146="Elsewhere in the UK",PARTNERS!$E146="Existing partner")</f>
        <v>0</v>
      </c>
      <c r="AJ142" s="2" t="b">
        <f>AND(PARTNERS!$C146="Outside UK",PARTNERS!$E146="Existing partner")</f>
        <v>0</v>
      </c>
      <c r="AK142" s="2" t="b">
        <f>AND(PARTNERS!$D146="Artistic partner",PARTNERS!$E146="New partner")</f>
        <v>0</v>
      </c>
      <c r="AL142" s="2" t="b">
        <f>AND(PARTNERS!$D146="Heritage partner",PARTNERS!$E146="New partner")</f>
        <v>0</v>
      </c>
      <c r="AM142" s="2" t="b">
        <f>AND(PARTNERS!$D146="Funder",PARTNERS!$E146="New partner")</f>
        <v>0</v>
      </c>
      <c r="AN142" s="2" t="b">
        <f>AND(PARTNERS!$D146="Public Service partner",PARTNERS!$E146="New partner")</f>
        <v>0</v>
      </c>
      <c r="AO142" s="2" t="b">
        <f>AND(PARTNERS!$D146="Voluntary Sector / Charity partner",PARTNERS!$E146="New partner")</f>
        <v>0</v>
      </c>
      <c r="AP142" s="2" t="b">
        <f>AND(PARTNERS!$D146="Education partner",PARTNERS!$E146="New partner")</f>
        <v>0</v>
      </c>
      <c r="AQ142" s="2" t="b">
        <f>AND(PARTNERS!$D146="Other",PARTNERS!$E146="New partner")</f>
        <v>0</v>
      </c>
      <c r="AR142" s="2" t="b">
        <f>AND(PARTNERS!$D146="Artistic partner",PARTNERS!$E146="Existing partner")</f>
        <v>0</v>
      </c>
      <c r="AS142" s="2" t="b">
        <f>AND(PARTNERS!$D146="Heritage partner",PARTNERS!$E146="Existing partner")</f>
        <v>0</v>
      </c>
      <c r="AT142" s="2" t="b">
        <f>AND(PARTNERS!$D146="Funder",PARTNERS!$E146="Existing partner")</f>
        <v>0</v>
      </c>
      <c r="AU142" s="2" t="b">
        <f>AND(PARTNERS!$D146="Public Service partner",PARTNERS!$E146="Existing partner")</f>
        <v>0</v>
      </c>
      <c r="AV142" s="2" t="b">
        <f>AND(PARTNERS!$D146="Voluntary Sector / Charity partner",PARTNERS!$E146="Existing partner")</f>
        <v>0</v>
      </c>
      <c r="AW142" s="2" t="b">
        <f>AND(PARTNERS!$D146="Education partner",PARTNERS!$E146="Existing partner")</f>
        <v>0</v>
      </c>
      <c r="AX142" s="2" t="b">
        <f>AND(PARTNERS!$D146="Other",PARTNERS!$E146="Existing partner")</f>
        <v>0</v>
      </c>
    </row>
    <row r="143" spans="20:50" x14ac:dyDescent="0.3">
      <c r="T143" s="2" t="b">
        <f>AND(LEFT('EVENT DELIVERY'!B161,2)="HU",OR(LEN('EVENT DELIVERY'!B161)=6,AND(LEN('EVENT DELIVERY'!B161)=7,MID('EVENT DELIVERY'!B161,4,1)=" ")))</f>
        <v>0</v>
      </c>
      <c r="U143" s="2" t="b">
        <f>AND(LEFT('PROJECT DELIVERY TEAM'!B155,2)="HU",OR(LEN('PROJECT DELIVERY TEAM'!B155)=6,AND(LEN('PROJECT DELIVERY TEAM'!B155)=7,MID('PROJECT DELIVERY TEAM'!B155,4,1)=" ")))</f>
        <v>0</v>
      </c>
      <c r="V143" s="2" t="b">
        <f>AND(LEFT('AUDIENCES &amp; PART... - BY TYPE'!B172,2)="HU",OR(LEN('AUDIENCES &amp; PART... - BY TYPE'!B172)=6,AND(LEN('AUDIENCES &amp; PART... - BY TYPE'!B172)=7,MID('AUDIENCES &amp; PART... - BY TYPE'!B172,4,1)=" ")))</f>
        <v>0</v>
      </c>
      <c r="W143" s="2" t="b">
        <f>AND(LEFT(PARTNERS!B147,2)="HU",OR(LEN(PARTNERS!B147)=6,AND(LEN(PARTNERS!B147)=7,MID(PARTNERS!B147,4,1)=" ")),PARTNERS!E147="New partner")</f>
        <v>0</v>
      </c>
      <c r="X143" s="2" t="b">
        <f>AND(LEFT(PARTNERS!B147,2)="HU",OR(LEN(PARTNERS!B147)=6,AND(LEN(PARTNERS!B147)=7,MID(PARTNERS!B147,4,1)=" ")),PARTNERS!E147="Existing partner")</f>
        <v>0</v>
      </c>
      <c r="Y143" s="2" t="b">
        <f>AND(NOT(AND(LEFT(PARTNERS!B147,2)="HU",OR(LEN(PARTNERS!B147)=6,AND(LEN(PARTNERS!B147)=7,MID(PARTNERS!B147,4,1)=" ")))),PARTNERS!E147="New partner")</f>
        <v>0</v>
      </c>
      <c r="Z143" s="2" t="b">
        <f>AND(NOT(AND(LEFT(PARTNERS!B147,2)="HU",OR(LEN(PARTNERS!B147)=6,AND(LEN(PARTNERS!B147)=7,MID(PARTNERS!B147,4,1)=" ")))),PARTNERS!E147="Existing partner")</f>
        <v>0</v>
      </c>
      <c r="AA143" s="2" t="b">
        <f>AND(PARTNERS!$C147="Hull",PARTNERS!$E147="New partner")</f>
        <v>0</v>
      </c>
      <c r="AB143" s="2" t="b">
        <f>AND(PARTNERS!$C147="East Riding of Yorkshire",PARTNERS!$E147="New partner")</f>
        <v>0</v>
      </c>
      <c r="AC143" s="2" t="b">
        <f>AND(PARTNERS!$C147="Elsewhere in Yorkshire &amp; Humber",PARTNERS!$E147="New partner")</f>
        <v>0</v>
      </c>
      <c r="AD143" s="2" t="b">
        <f>AND(PARTNERS!$C147="Elsewhere in the UK",PARTNERS!$E147="New partner")</f>
        <v>0</v>
      </c>
      <c r="AE143" s="2" t="b">
        <f>AND(PARTNERS!$C147="Outside UK",PARTNERS!$E147="New partner")</f>
        <v>0</v>
      </c>
      <c r="AF143" s="2" t="b">
        <f>AND(PARTNERS!$C147="Hull",PARTNERS!$E147="Existing partner")</f>
        <v>0</v>
      </c>
      <c r="AG143" s="2" t="b">
        <f>AND(PARTNERS!$C147="East Riding of Yorkshire",PARTNERS!$E147="Existing partner")</f>
        <v>0</v>
      </c>
      <c r="AH143" s="2" t="b">
        <f>AND(PARTNERS!$C147="Elsewhere in Yorkshire &amp; Humber",PARTNERS!$E147="Existing partner")</f>
        <v>0</v>
      </c>
      <c r="AI143" s="2" t="b">
        <f>AND(PARTNERS!$C147="Elsewhere in the UK",PARTNERS!$E147="Existing partner")</f>
        <v>0</v>
      </c>
      <c r="AJ143" s="2" t="b">
        <f>AND(PARTNERS!$C147="Outside UK",PARTNERS!$E147="Existing partner")</f>
        <v>0</v>
      </c>
      <c r="AK143" s="2" t="b">
        <f>AND(PARTNERS!$D147="Artistic partner",PARTNERS!$E147="New partner")</f>
        <v>0</v>
      </c>
      <c r="AL143" s="2" t="b">
        <f>AND(PARTNERS!$D147="Heritage partner",PARTNERS!$E147="New partner")</f>
        <v>0</v>
      </c>
      <c r="AM143" s="2" t="b">
        <f>AND(PARTNERS!$D147="Funder",PARTNERS!$E147="New partner")</f>
        <v>0</v>
      </c>
      <c r="AN143" s="2" t="b">
        <f>AND(PARTNERS!$D147="Public Service partner",PARTNERS!$E147="New partner")</f>
        <v>0</v>
      </c>
      <c r="AO143" s="2" t="b">
        <f>AND(PARTNERS!$D147="Voluntary Sector / Charity partner",PARTNERS!$E147="New partner")</f>
        <v>0</v>
      </c>
      <c r="AP143" s="2" t="b">
        <f>AND(PARTNERS!$D147="Education partner",PARTNERS!$E147="New partner")</f>
        <v>0</v>
      </c>
      <c r="AQ143" s="2" t="b">
        <f>AND(PARTNERS!$D147="Other",PARTNERS!$E147="New partner")</f>
        <v>0</v>
      </c>
      <c r="AR143" s="2" t="b">
        <f>AND(PARTNERS!$D147="Artistic partner",PARTNERS!$E147="Existing partner")</f>
        <v>0</v>
      </c>
      <c r="AS143" s="2" t="b">
        <f>AND(PARTNERS!$D147="Heritage partner",PARTNERS!$E147="Existing partner")</f>
        <v>0</v>
      </c>
      <c r="AT143" s="2" t="b">
        <f>AND(PARTNERS!$D147="Funder",PARTNERS!$E147="Existing partner")</f>
        <v>0</v>
      </c>
      <c r="AU143" s="2" t="b">
        <f>AND(PARTNERS!$D147="Public Service partner",PARTNERS!$E147="Existing partner")</f>
        <v>0</v>
      </c>
      <c r="AV143" s="2" t="b">
        <f>AND(PARTNERS!$D147="Voluntary Sector / Charity partner",PARTNERS!$E147="Existing partner")</f>
        <v>0</v>
      </c>
      <c r="AW143" s="2" t="b">
        <f>AND(PARTNERS!$D147="Education partner",PARTNERS!$E147="Existing partner")</f>
        <v>0</v>
      </c>
      <c r="AX143" s="2" t="b">
        <f>AND(PARTNERS!$D147="Other",PARTNERS!$E147="Existing partner")</f>
        <v>0</v>
      </c>
    </row>
    <row r="144" spans="20:50" x14ac:dyDescent="0.3">
      <c r="T144" s="2" t="b">
        <f>AND(LEFT('EVENT DELIVERY'!B162,2)="HU",OR(LEN('EVENT DELIVERY'!B162)=6,AND(LEN('EVENT DELIVERY'!B162)=7,MID('EVENT DELIVERY'!B162,4,1)=" ")))</f>
        <v>0</v>
      </c>
      <c r="U144" s="2" t="b">
        <f>AND(LEFT('PROJECT DELIVERY TEAM'!B156,2)="HU",OR(LEN('PROJECT DELIVERY TEAM'!B156)=6,AND(LEN('PROJECT DELIVERY TEAM'!B156)=7,MID('PROJECT DELIVERY TEAM'!B156,4,1)=" ")))</f>
        <v>0</v>
      </c>
      <c r="V144" s="2" t="b">
        <f>AND(LEFT('AUDIENCES &amp; PART... - BY TYPE'!B173,2)="HU",OR(LEN('AUDIENCES &amp; PART... - BY TYPE'!B173)=6,AND(LEN('AUDIENCES &amp; PART... - BY TYPE'!B173)=7,MID('AUDIENCES &amp; PART... - BY TYPE'!B173,4,1)=" ")))</f>
        <v>0</v>
      </c>
      <c r="W144" s="2" t="b">
        <f>AND(LEFT(PARTNERS!B148,2)="HU",OR(LEN(PARTNERS!B148)=6,AND(LEN(PARTNERS!B148)=7,MID(PARTNERS!B148,4,1)=" ")),PARTNERS!E148="New partner")</f>
        <v>0</v>
      </c>
      <c r="X144" s="2" t="b">
        <f>AND(LEFT(PARTNERS!B148,2)="HU",OR(LEN(PARTNERS!B148)=6,AND(LEN(PARTNERS!B148)=7,MID(PARTNERS!B148,4,1)=" ")),PARTNERS!E148="Existing partner")</f>
        <v>0</v>
      </c>
      <c r="Y144" s="2" t="b">
        <f>AND(NOT(AND(LEFT(PARTNERS!B148,2)="HU",OR(LEN(PARTNERS!B148)=6,AND(LEN(PARTNERS!B148)=7,MID(PARTNERS!B148,4,1)=" ")))),PARTNERS!E148="New partner")</f>
        <v>0</v>
      </c>
      <c r="Z144" s="2" t="b">
        <f>AND(NOT(AND(LEFT(PARTNERS!B148,2)="HU",OR(LEN(PARTNERS!B148)=6,AND(LEN(PARTNERS!B148)=7,MID(PARTNERS!B148,4,1)=" ")))),PARTNERS!E148="Existing partner")</f>
        <v>0</v>
      </c>
      <c r="AA144" s="2" t="b">
        <f>AND(PARTNERS!$C148="Hull",PARTNERS!$E148="New partner")</f>
        <v>0</v>
      </c>
      <c r="AB144" s="2" t="b">
        <f>AND(PARTNERS!$C148="East Riding of Yorkshire",PARTNERS!$E148="New partner")</f>
        <v>0</v>
      </c>
      <c r="AC144" s="2" t="b">
        <f>AND(PARTNERS!$C148="Elsewhere in Yorkshire &amp; Humber",PARTNERS!$E148="New partner")</f>
        <v>0</v>
      </c>
      <c r="AD144" s="2" t="b">
        <f>AND(PARTNERS!$C148="Elsewhere in the UK",PARTNERS!$E148="New partner")</f>
        <v>0</v>
      </c>
      <c r="AE144" s="2" t="b">
        <f>AND(PARTNERS!$C148="Outside UK",PARTNERS!$E148="New partner")</f>
        <v>0</v>
      </c>
      <c r="AF144" s="2" t="b">
        <f>AND(PARTNERS!$C148="Hull",PARTNERS!$E148="Existing partner")</f>
        <v>0</v>
      </c>
      <c r="AG144" s="2" t="b">
        <f>AND(PARTNERS!$C148="East Riding of Yorkshire",PARTNERS!$E148="Existing partner")</f>
        <v>0</v>
      </c>
      <c r="AH144" s="2" t="b">
        <f>AND(PARTNERS!$C148="Elsewhere in Yorkshire &amp; Humber",PARTNERS!$E148="Existing partner")</f>
        <v>0</v>
      </c>
      <c r="AI144" s="2" t="b">
        <f>AND(PARTNERS!$C148="Elsewhere in the UK",PARTNERS!$E148="Existing partner")</f>
        <v>0</v>
      </c>
      <c r="AJ144" s="2" t="b">
        <f>AND(PARTNERS!$C148="Outside UK",PARTNERS!$E148="Existing partner")</f>
        <v>0</v>
      </c>
      <c r="AK144" s="2" t="b">
        <f>AND(PARTNERS!$D148="Artistic partner",PARTNERS!$E148="New partner")</f>
        <v>0</v>
      </c>
      <c r="AL144" s="2" t="b">
        <f>AND(PARTNERS!$D148="Heritage partner",PARTNERS!$E148="New partner")</f>
        <v>0</v>
      </c>
      <c r="AM144" s="2" t="b">
        <f>AND(PARTNERS!$D148="Funder",PARTNERS!$E148="New partner")</f>
        <v>0</v>
      </c>
      <c r="AN144" s="2" t="b">
        <f>AND(PARTNERS!$D148="Public Service partner",PARTNERS!$E148="New partner")</f>
        <v>0</v>
      </c>
      <c r="AO144" s="2" t="b">
        <f>AND(PARTNERS!$D148="Voluntary Sector / Charity partner",PARTNERS!$E148="New partner")</f>
        <v>0</v>
      </c>
      <c r="AP144" s="2" t="b">
        <f>AND(PARTNERS!$D148="Education partner",PARTNERS!$E148="New partner")</f>
        <v>0</v>
      </c>
      <c r="AQ144" s="2" t="b">
        <f>AND(PARTNERS!$D148="Other",PARTNERS!$E148="New partner")</f>
        <v>0</v>
      </c>
      <c r="AR144" s="2" t="b">
        <f>AND(PARTNERS!$D148="Artistic partner",PARTNERS!$E148="Existing partner")</f>
        <v>0</v>
      </c>
      <c r="AS144" s="2" t="b">
        <f>AND(PARTNERS!$D148="Heritage partner",PARTNERS!$E148="Existing partner")</f>
        <v>0</v>
      </c>
      <c r="AT144" s="2" t="b">
        <f>AND(PARTNERS!$D148="Funder",PARTNERS!$E148="Existing partner")</f>
        <v>0</v>
      </c>
      <c r="AU144" s="2" t="b">
        <f>AND(PARTNERS!$D148="Public Service partner",PARTNERS!$E148="Existing partner")</f>
        <v>0</v>
      </c>
      <c r="AV144" s="2" t="b">
        <f>AND(PARTNERS!$D148="Voluntary Sector / Charity partner",PARTNERS!$E148="Existing partner")</f>
        <v>0</v>
      </c>
      <c r="AW144" s="2" t="b">
        <f>AND(PARTNERS!$D148="Education partner",PARTNERS!$E148="Existing partner")</f>
        <v>0</v>
      </c>
      <c r="AX144" s="2" t="b">
        <f>AND(PARTNERS!$D148="Other",PARTNERS!$E148="Existing partner")</f>
        <v>0</v>
      </c>
    </row>
    <row r="145" spans="20:50" x14ac:dyDescent="0.3">
      <c r="T145" s="2" t="b">
        <f>AND(LEFT('EVENT DELIVERY'!B163,2)="HU",OR(LEN('EVENT DELIVERY'!B163)=6,AND(LEN('EVENT DELIVERY'!B163)=7,MID('EVENT DELIVERY'!B163,4,1)=" ")))</f>
        <v>0</v>
      </c>
      <c r="U145" s="2" t="b">
        <f>AND(LEFT('PROJECT DELIVERY TEAM'!B157,2)="HU",OR(LEN('PROJECT DELIVERY TEAM'!B157)=6,AND(LEN('PROJECT DELIVERY TEAM'!B157)=7,MID('PROJECT DELIVERY TEAM'!B157,4,1)=" ")))</f>
        <v>0</v>
      </c>
      <c r="V145" s="2" t="b">
        <f>AND(LEFT('AUDIENCES &amp; PART... - BY TYPE'!B174,2)="HU",OR(LEN('AUDIENCES &amp; PART... - BY TYPE'!B174)=6,AND(LEN('AUDIENCES &amp; PART... - BY TYPE'!B174)=7,MID('AUDIENCES &amp; PART... - BY TYPE'!B174,4,1)=" ")))</f>
        <v>0</v>
      </c>
      <c r="W145" s="2" t="b">
        <f>AND(LEFT(PARTNERS!B149,2)="HU",OR(LEN(PARTNERS!B149)=6,AND(LEN(PARTNERS!B149)=7,MID(PARTNERS!B149,4,1)=" ")),PARTNERS!E149="New partner")</f>
        <v>0</v>
      </c>
      <c r="X145" s="2" t="b">
        <f>AND(LEFT(PARTNERS!B149,2)="HU",OR(LEN(PARTNERS!B149)=6,AND(LEN(PARTNERS!B149)=7,MID(PARTNERS!B149,4,1)=" ")),PARTNERS!E149="Existing partner")</f>
        <v>0</v>
      </c>
      <c r="Y145" s="2" t="b">
        <f>AND(NOT(AND(LEFT(PARTNERS!B149,2)="HU",OR(LEN(PARTNERS!B149)=6,AND(LEN(PARTNERS!B149)=7,MID(PARTNERS!B149,4,1)=" ")))),PARTNERS!E149="New partner")</f>
        <v>0</v>
      </c>
      <c r="Z145" s="2" t="b">
        <f>AND(NOT(AND(LEFT(PARTNERS!B149,2)="HU",OR(LEN(PARTNERS!B149)=6,AND(LEN(PARTNERS!B149)=7,MID(PARTNERS!B149,4,1)=" ")))),PARTNERS!E149="Existing partner")</f>
        <v>0</v>
      </c>
      <c r="AA145" s="2" t="b">
        <f>AND(PARTNERS!$C149="Hull",PARTNERS!$E149="New partner")</f>
        <v>0</v>
      </c>
      <c r="AB145" s="2" t="b">
        <f>AND(PARTNERS!$C149="East Riding of Yorkshire",PARTNERS!$E149="New partner")</f>
        <v>0</v>
      </c>
      <c r="AC145" s="2" t="b">
        <f>AND(PARTNERS!$C149="Elsewhere in Yorkshire &amp; Humber",PARTNERS!$E149="New partner")</f>
        <v>0</v>
      </c>
      <c r="AD145" s="2" t="b">
        <f>AND(PARTNERS!$C149="Elsewhere in the UK",PARTNERS!$E149="New partner")</f>
        <v>0</v>
      </c>
      <c r="AE145" s="2" t="b">
        <f>AND(PARTNERS!$C149="Outside UK",PARTNERS!$E149="New partner")</f>
        <v>0</v>
      </c>
      <c r="AF145" s="2" t="b">
        <f>AND(PARTNERS!$C149="Hull",PARTNERS!$E149="Existing partner")</f>
        <v>0</v>
      </c>
      <c r="AG145" s="2" t="b">
        <f>AND(PARTNERS!$C149="East Riding of Yorkshire",PARTNERS!$E149="Existing partner")</f>
        <v>0</v>
      </c>
      <c r="AH145" s="2" t="b">
        <f>AND(PARTNERS!$C149="Elsewhere in Yorkshire &amp; Humber",PARTNERS!$E149="Existing partner")</f>
        <v>0</v>
      </c>
      <c r="AI145" s="2" t="b">
        <f>AND(PARTNERS!$C149="Elsewhere in the UK",PARTNERS!$E149="Existing partner")</f>
        <v>0</v>
      </c>
      <c r="AJ145" s="2" t="b">
        <f>AND(PARTNERS!$C149="Outside UK",PARTNERS!$E149="Existing partner")</f>
        <v>0</v>
      </c>
      <c r="AK145" s="2" t="b">
        <f>AND(PARTNERS!$D149="Artistic partner",PARTNERS!$E149="New partner")</f>
        <v>0</v>
      </c>
      <c r="AL145" s="2" t="b">
        <f>AND(PARTNERS!$D149="Heritage partner",PARTNERS!$E149="New partner")</f>
        <v>0</v>
      </c>
      <c r="AM145" s="2" t="b">
        <f>AND(PARTNERS!$D149="Funder",PARTNERS!$E149="New partner")</f>
        <v>0</v>
      </c>
      <c r="AN145" s="2" t="b">
        <f>AND(PARTNERS!$D149="Public Service partner",PARTNERS!$E149="New partner")</f>
        <v>0</v>
      </c>
      <c r="AO145" s="2" t="b">
        <f>AND(PARTNERS!$D149="Voluntary Sector / Charity partner",PARTNERS!$E149="New partner")</f>
        <v>0</v>
      </c>
      <c r="AP145" s="2" t="b">
        <f>AND(PARTNERS!$D149="Education partner",PARTNERS!$E149="New partner")</f>
        <v>0</v>
      </c>
      <c r="AQ145" s="2" t="b">
        <f>AND(PARTNERS!$D149="Other",PARTNERS!$E149="New partner")</f>
        <v>0</v>
      </c>
      <c r="AR145" s="2" t="b">
        <f>AND(PARTNERS!$D149="Artistic partner",PARTNERS!$E149="Existing partner")</f>
        <v>0</v>
      </c>
      <c r="AS145" s="2" t="b">
        <f>AND(PARTNERS!$D149="Heritage partner",PARTNERS!$E149="Existing partner")</f>
        <v>0</v>
      </c>
      <c r="AT145" s="2" t="b">
        <f>AND(PARTNERS!$D149="Funder",PARTNERS!$E149="Existing partner")</f>
        <v>0</v>
      </c>
      <c r="AU145" s="2" t="b">
        <f>AND(PARTNERS!$D149="Public Service partner",PARTNERS!$E149="Existing partner")</f>
        <v>0</v>
      </c>
      <c r="AV145" s="2" t="b">
        <f>AND(PARTNERS!$D149="Voluntary Sector / Charity partner",PARTNERS!$E149="Existing partner")</f>
        <v>0</v>
      </c>
      <c r="AW145" s="2" t="b">
        <f>AND(PARTNERS!$D149="Education partner",PARTNERS!$E149="Existing partner")</f>
        <v>0</v>
      </c>
      <c r="AX145" s="2" t="b">
        <f>AND(PARTNERS!$D149="Other",PARTNERS!$E149="Existing partner")</f>
        <v>0</v>
      </c>
    </row>
    <row r="146" spans="20:50" x14ac:dyDescent="0.3">
      <c r="T146" s="2" t="b">
        <f>AND(LEFT('EVENT DELIVERY'!B164,2)="HU",OR(LEN('EVENT DELIVERY'!B164)=6,AND(LEN('EVENT DELIVERY'!B164)=7,MID('EVENT DELIVERY'!B164,4,1)=" ")))</f>
        <v>0</v>
      </c>
      <c r="U146" s="2" t="b">
        <f>AND(LEFT('PROJECT DELIVERY TEAM'!B158,2)="HU",OR(LEN('PROJECT DELIVERY TEAM'!B158)=6,AND(LEN('PROJECT DELIVERY TEAM'!B158)=7,MID('PROJECT DELIVERY TEAM'!B158,4,1)=" ")))</f>
        <v>0</v>
      </c>
      <c r="V146" s="2" t="b">
        <f>AND(LEFT('AUDIENCES &amp; PART... - BY TYPE'!B175,2)="HU",OR(LEN('AUDIENCES &amp; PART... - BY TYPE'!B175)=6,AND(LEN('AUDIENCES &amp; PART... - BY TYPE'!B175)=7,MID('AUDIENCES &amp; PART... - BY TYPE'!B175,4,1)=" ")))</f>
        <v>0</v>
      </c>
      <c r="W146" s="2" t="b">
        <f>AND(LEFT(PARTNERS!B150,2)="HU",OR(LEN(PARTNERS!B150)=6,AND(LEN(PARTNERS!B150)=7,MID(PARTNERS!B150,4,1)=" ")),PARTNERS!E150="New partner")</f>
        <v>0</v>
      </c>
      <c r="X146" s="2" t="b">
        <f>AND(LEFT(PARTNERS!B150,2)="HU",OR(LEN(PARTNERS!B150)=6,AND(LEN(PARTNERS!B150)=7,MID(PARTNERS!B150,4,1)=" ")),PARTNERS!E150="Existing partner")</f>
        <v>0</v>
      </c>
      <c r="Y146" s="2" t="b">
        <f>AND(NOT(AND(LEFT(PARTNERS!B150,2)="HU",OR(LEN(PARTNERS!B150)=6,AND(LEN(PARTNERS!B150)=7,MID(PARTNERS!B150,4,1)=" ")))),PARTNERS!E150="New partner")</f>
        <v>0</v>
      </c>
      <c r="Z146" s="2" t="b">
        <f>AND(NOT(AND(LEFT(PARTNERS!B150,2)="HU",OR(LEN(PARTNERS!B150)=6,AND(LEN(PARTNERS!B150)=7,MID(PARTNERS!B150,4,1)=" ")))),PARTNERS!E150="Existing partner")</f>
        <v>0</v>
      </c>
      <c r="AA146" s="2" t="b">
        <f>AND(PARTNERS!$C150="Hull",PARTNERS!$E150="New partner")</f>
        <v>0</v>
      </c>
      <c r="AB146" s="2" t="b">
        <f>AND(PARTNERS!$C150="East Riding of Yorkshire",PARTNERS!$E150="New partner")</f>
        <v>0</v>
      </c>
      <c r="AC146" s="2" t="b">
        <f>AND(PARTNERS!$C150="Elsewhere in Yorkshire &amp; Humber",PARTNERS!$E150="New partner")</f>
        <v>0</v>
      </c>
      <c r="AD146" s="2" t="b">
        <f>AND(PARTNERS!$C150="Elsewhere in the UK",PARTNERS!$E150="New partner")</f>
        <v>0</v>
      </c>
      <c r="AE146" s="2" t="b">
        <f>AND(PARTNERS!$C150="Outside UK",PARTNERS!$E150="New partner")</f>
        <v>0</v>
      </c>
      <c r="AF146" s="2" t="b">
        <f>AND(PARTNERS!$C150="Hull",PARTNERS!$E150="Existing partner")</f>
        <v>0</v>
      </c>
      <c r="AG146" s="2" t="b">
        <f>AND(PARTNERS!$C150="East Riding of Yorkshire",PARTNERS!$E150="Existing partner")</f>
        <v>0</v>
      </c>
      <c r="AH146" s="2" t="b">
        <f>AND(PARTNERS!$C150="Elsewhere in Yorkshire &amp; Humber",PARTNERS!$E150="Existing partner")</f>
        <v>0</v>
      </c>
      <c r="AI146" s="2" t="b">
        <f>AND(PARTNERS!$C150="Elsewhere in the UK",PARTNERS!$E150="Existing partner")</f>
        <v>0</v>
      </c>
      <c r="AJ146" s="2" t="b">
        <f>AND(PARTNERS!$C150="Outside UK",PARTNERS!$E150="Existing partner")</f>
        <v>0</v>
      </c>
      <c r="AK146" s="2" t="b">
        <f>AND(PARTNERS!$D150="Artistic partner",PARTNERS!$E150="New partner")</f>
        <v>0</v>
      </c>
      <c r="AL146" s="2" t="b">
        <f>AND(PARTNERS!$D150="Heritage partner",PARTNERS!$E150="New partner")</f>
        <v>0</v>
      </c>
      <c r="AM146" s="2" t="b">
        <f>AND(PARTNERS!$D150="Funder",PARTNERS!$E150="New partner")</f>
        <v>0</v>
      </c>
      <c r="AN146" s="2" t="b">
        <f>AND(PARTNERS!$D150="Public Service partner",PARTNERS!$E150="New partner")</f>
        <v>0</v>
      </c>
      <c r="AO146" s="2" t="b">
        <f>AND(PARTNERS!$D150="Voluntary Sector / Charity partner",PARTNERS!$E150="New partner")</f>
        <v>0</v>
      </c>
      <c r="AP146" s="2" t="b">
        <f>AND(PARTNERS!$D150="Education partner",PARTNERS!$E150="New partner")</f>
        <v>0</v>
      </c>
      <c r="AQ146" s="2" t="b">
        <f>AND(PARTNERS!$D150="Other",PARTNERS!$E150="New partner")</f>
        <v>0</v>
      </c>
      <c r="AR146" s="2" t="b">
        <f>AND(PARTNERS!$D150="Artistic partner",PARTNERS!$E150="Existing partner")</f>
        <v>0</v>
      </c>
      <c r="AS146" s="2" t="b">
        <f>AND(PARTNERS!$D150="Heritage partner",PARTNERS!$E150="Existing partner")</f>
        <v>0</v>
      </c>
      <c r="AT146" s="2" t="b">
        <f>AND(PARTNERS!$D150="Funder",PARTNERS!$E150="Existing partner")</f>
        <v>0</v>
      </c>
      <c r="AU146" s="2" t="b">
        <f>AND(PARTNERS!$D150="Public Service partner",PARTNERS!$E150="Existing partner")</f>
        <v>0</v>
      </c>
      <c r="AV146" s="2" t="b">
        <f>AND(PARTNERS!$D150="Voluntary Sector / Charity partner",PARTNERS!$E150="Existing partner")</f>
        <v>0</v>
      </c>
      <c r="AW146" s="2" t="b">
        <f>AND(PARTNERS!$D150="Education partner",PARTNERS!$E150="Existing partner")</f>
        <v>0</v>
      </c>
      <c r="AX146" s="2" t="b">
        <f>AND(PARTNERS!$D150="Other",PARTNERS!$E150="Existing partner")</f>
        <v>0</v>
      </c>
    </row>
    <row r="147" spans="20:50" x14ac:dyDescent="0.3">
      <c r="T147" s="2" t="b">
        <f>AND(LEFT('EVENT DELIVERY'!B165,2)="HU",OR(LEN('EVENT DELIVERY'!B165)=6,AND(LEN('EVENT DELIVERY'!B165)=7,MID('EVENT DELIVERY'!B165,4,1)=" ")))</f>
        <v>0</v>
      </c>
      <c r="U147" s="2" t="b">
        <f>AND(LEFT('PROJECT DELIVERY TEAM'!B159,2)="HU",OR(LEN('PROJECT DELIVERY TEAM'!B159)=6,AND(LEN('PROJECT DELIVERY TEAM'!B159)=7,MID('PROJECT DELIVERY TEAM'!B159,4,1)=" ")))</f>
        <v>0</v>
      </c>
      <c r="V147" s="2" t="b">
        <f>AND(LEFT('AUDIENCES &amp; PART... - BY TYPE'!B176,2)="HU",OR(LEN('AUDIENCES &amp; PART... - BY TYPE'!B176)=6,AND(LEN('AUDIENCES &amp; PART... - BY TYPE'!B176)=7,MID('AUDIENCES &amp; PART... - BY TYPE'!B176,4,1)=" ")))</f>
        <v>0</v>
      </c>
      <c r="W147" s="2" t="b">
        <f>AND(LEFT(PARTNERS!B151,2)="HU",OR(LEN(PARTNERS!B151)=6,AND(LEN(PARTNERS!B151)=7,MID(PARTNERS!B151,4,1)=" ")),PARTNERS!E151="New partner")</f>
        <v>0</v>
      </c>
      <c r="X147" s="2" t="b">
        <f>AND(LEFT(PARTNERS!B151,2)="HU",OR(LEN(PARTNERS!B151)=6,AND(LEN(PARTNERS!B151)=7,MID(PARTNERS!B151,4,1)=" ")),PARTNERS!E151="Existing partner")</f>
        <v>0</v>
      </c>
      <c r="Y147" s="2" t="b">
        <f>AND(NOT(AND(LEFT(PARTNERS!B151,2)="HU",OR(LEN(PARTNERS!B151)=6,AND(LEN(PARTNERS!B151)=7,MID(PARTNERS!B151,4,1)=" ")))),PARTNERS!E151="New partner")</f>
        <v>0</v>
      </c>
      <c r="Z147" s="2" t="b">
        <f>AND(NOT(AND(LEFT(PARTNERS!B151,2)="HU",OR(LEN(PARTNERS!B151)=6,AND(LEN(PARTNERS!B151)=7,MID(PARTNERS!B151,4,1)=" ")))),PARTNERS!E151="Existing partner")</f>
        <v>0</v>
      </c>
      <c r="AA147" s="2" t="b">
        <f>AND(PARTNERS!$C151="Hull",PARTNERS!$E151="New partner")</f>
        <v>0</v>
      </c>
      <c r="AB147" s="2" t="b">
        <f>AND(PARTNERS!$C151="East Riding of Yorkshire",PARTNERS!$E151="New partner")</f>
        <v>0</v>
      </c>
      <c r="AC147" s="2" t="b">
        <f>AND(PARTNERS!$C151="Elsewhere in Yorkshire &amp; Humber",PARTNERS!$E151="New partner")</f>
        <v>0</v>
      </c>
      <c r="AD147" s="2" t="b">
        <f>AND(PARTNERS!$C151="Elsewhere in the UK",PARTNERS!$E151="New partner")</f>
        <v>0</v>
      </c>
      <c r="AE147" s="2" t="b">
        <f>AND(PARTNERS!$C151="Outside UK",PARTNERS!$E151="New partner")</f>
        <v>0</v>
      </c>
      <c r="AF147" s="2" t="b">
        <f>AND(PARTNERS!$C151="Hull",PARTNERS!$E151="Existing partner")</f>
        <v>0</v>
      </c>
      <c r="AG147" s="2" t="b">
        <f>AND(PARTNERS!$C151="East Riding of Yorkshire",PARTNERS!$E151="Existing partner")</f>
        <v>0</v>
      </c>
      <c r="AH147" s="2" t="b">
        <f>AND(PARTNERS!$C151="Elsewhere in Yorkshire &amp; Humber",PARTNERS!$E151="Existing partner")</f>
        <v>0</v>
      </c>
      <c r="AI147" s="2" t="b">
        <f>AND(PARTNERS!$C151="Elsewhere in the UK",PARTNERS!$E151="Existing partner")</f>
        <v>0</v>
      </c>
      <c r="AJ147" s="2" t="b">
        <f>AND(PARTNERS!$C151="Outside UK",PARTNERS!$E151="Existing partner")</f>
        <v>0</v>
      </c>
      <c r="AK147" s="2" t="b">
        <f>AND(PARTNERS!$D151="Artistic partner",PARTNERS!$E151="New partner")</f>
        <v>0</v>
      </c>
      <c r="AL147" s="2" t="b">
        <f>AND(PARTNERS!$D151="Heritage partner",PARTNERS!$E151="New partner")</f>
        <v>0</v>
      </c>
      <c r="AM147" s="2" t="b">
        <f>AND(PARTNERS!$D151="Funder",PARTNERS!$E151="New partner")</f>
        <v>0</v>
      </c>
      <c r="AN147" s="2" t="b">
        <f>AND(PARTNERS!$D151="Public Service partner",PARTNERS!$E151="New partner")</f>
        <v>0</v>
      </c>
      <c r="AO147" s="2" t="b">
        <f>AND(PARTNERS!$D151="Voluntary Sector / Charity partner",PARTNERS!$E151="New partner")</f>
        <v>0</v>
      </c>
      <c r="AP147" s="2" t="b">
        <f>AND(PARTNERS!$D151="Education partner",PARTNERS!$E151="New partner")</f>
        <v>0</v>
      </c>
      <c r="AQ147" s="2" t="b">
        <f>AND(PARTNERS!$D151="Other",PARTNERS!$E151="New partner")</f>
        <v>0</v>
      </c>
      <c r="AR147" s="2" t="b">
        <f>AND(PARTNERS!$D151="Artistic partner",PARTNERS!$E151="Existing partner")</f>
        <v>0</v>
      </c>
      <c r="AS147" s="2" t="b">
        <f>AND(PARTNERS!$D151="Heritage partner",PARTNERS!$E151="Existing partner")</f>
        <v>0</v>
      </c>
      <c r="AT147" s="2" t="b">
        <f>AND(PARTNERS!$D151="Funder",PARTNERS!$E151="Existing partner")</f>
        <v>0</v>
      </c>
      <c r="AU147" s="2" t="b">
        <f>AND(PARTNERS!$D151="Public Service partner",PARTNERS!$E151="Existing partner")</f>
        <v>0</v>
      </c>
      <c r="AV147" s="2" t="b">
        <f>AND(PARTNERS!$D151="Voluntary Sector / Charity partner",PARTNERS!$E151="Existing partner")</f>
        <v>0</v>
      </c>
      <c r="AW147" s="2" t="b">
        <f>AND(PARTNERS!$D151="Education partner",PARTNERS!$E151="Existing partner")</f>
        <v>0</v>
      </c>
      <c r="AX147" s="2" t="b">
        <f>AND(PARTNERS!$D151="Other",PARTNERS!$E151="Existing partner")</f>
        <v>0</v>
      </c>
    </row>
    <row r="148" spans="20:50" x14ac:dyDescent="0.3">
      <c r="T148" s="2" t="b">
        <f>AND(LEFT('EVENT DELIVERY'!B166,2)="HU",OR(LEN('EVENT DELIVERY'!B166)=6,AND(LEN('EVENT DELIVERY'!B166)=7,MID('EVENT DELIVERY'!B166,4,1)=" ")))</f>
        <v>0</v>
      </c>
      <c r="U148" s="2" t="b">
        <f>AND(LEFT('PROJECT DELIVERY TEAM'!B160,2)="HU",OR(LEN('PROJECT DELIVERY TEAM'!B160)=6,AND(LEN('PROJECT DELIVERY TEAM'!B160)=7,MID('PROJECT DELIVERY TEAM'!B160,4,1)=" ")))</f>
        <v>0</v>
      </c>
      <c r="V148" s="2" t="b">
        <f>AND(LEFT('AUDIENCES &amp; PART... - BY TYPE'!B177,2)="HU",OR(LEN('AUDIENCES &amp; PART... - BY TYPE'!B177)=6,AND(LEN('AUDIENCES &amp; PART... - BY TYPE'!B177)=7,MID('AUDIENCES &amp; PART... - BY TYPE'!B177,4,1)=" ")))</f>
        <v>0</v>
      </c>
      <c r="W148" s="2" t="b">
        <f>AND(LEFT(PARTNERS!B152,2)="HU",OR(LEN(PARTNERS!B152)=6,AND(LEN(PARTNERS!B152)=7,MID(PARTNERS!B152,4,1)=" ")),PARTNERS!E152="New partner")</f>
        <v>0</v>
      </c>
      <c r="X148" s="2" t="b">
        <f>AND(LEFT(PARTNERS!B152,2)="HU",OR(LEN(PARTNERS!B152)=6,AND(LEN(PARTNERS!B152)=7,MID(PARTNERS!B152,4,1)=" ")),PARTNERS!E152="Existing partner")</f>
        <v>0</v>
      </c>
      <c r="Y148" s="2" t="b">
        <f>AND(NOT(AND(LEFT(PARTNERS!B152,2)="HU",OR(LEN(PARTNERS!B152)=6,AND(LEN(PARTNERS!B152)=7,MID(PARTNERS!B152,4,1)=" ")))),PARTNERS!E152="New partner")</f>
        <v>0</v>
      </c>
      <c r="Z148" s="2" t="b">
        <f>AND(NOT(AND(LEFT(PARTNERS!B152,2)="HU",OR(LEN(PARTNERS!B152)=6,AND(LEN(PARTNERS!B152)=7,MID(PARTNERS!B152,4,1)=" ")))),PARTNERS!E152="Existing partner")</f>
        <v>0</v>
      </c>
      <c r="AA148" s="2" t="b">
        <f>AND(PARTNERS!$C152="Hull",PARTNERS!$E152="New partner")</f>
        <v>0</v>
      </c>
      <c r="AB148" s="2" t="b">
        <f>AND(PARTNERS!$C152="East Riding of Yorkshire",PARTNERS!$E152="New partner")</f>
        <v>0</v>
      </c>
      <c r="AC148" s="2" t="b">
        <f>AND(PARTNERS!$C152="Elsewhere in Yorkshire &amp; Humber",PARTNERS!$E152="New partner")</f>
        <v>0</v>
      </c>
      <c r="AD148" s="2" t="b">
        <f>AND(PARTNERS!$C152="Elsewhere in the UK",PARTNERS!$E152="New partner")</f>
        <v>0</v>
      </c>
      <c r="AE148" s="2" t="b">
        <f>AND(PARTNERS!$C152="Outside UK",PARTNERS!$E152="New partner")</f>
        <v>0</v>
      </c>
      <c r="AF148" s="2" t="b">
        <f>AND(PARTNERS!$C152="Hull",PARTNERS!$E152="Existing partner")</f>
        <v>0</v>
      </c>
      <c r="AG148" s="2" t="b">
        <f>AND(PARTNERS!$C152="East Riding of Yorkshire",PARTNERS!$E152="Existing partner")</f>
        <v>0</v>
      </c>
      <c r="AH148" s="2" t="b">
        <f>AND(PARTNERS!$C152="Elsewhere in Yorkshire &amp; Humber",PARTNERS!$E152="Existing partner")</f>
        <v>0</v>
      </c>
      <c r="AI148" s="2" t="b">
        <f>AND(PARTNERS!$C152="Elsewhere in the UK",PARTNERS!$E152="Existing partner")</f>
        <v>0</v>
      </c>
      <c r="AJ148" s="2" t="b">
        <f>AND(PARTNERS!$C152="Outside UK",PARTNERS!$E152="Existing partner")</f>
        <v>0</v>
      </c>
      <c r="AK148" s="2" t="b">
        <f>AND(PARTNERS!$D152="Artistic partner",PARTNERS!$E152="New partner")</f>
        <v>0</v>
      </c>
      <c r="AL148" s="2" t="b">
        <f>AND(PARTNERS!$D152="Heritage partner",PARTNERS!$E152="New partner")</f>
        <v>0</v>
      </c>
      <c r="AM148" s="2" t="b">
        <f>AND(PARTNERS!$D152="Funder",PARTNERS!$E152="New partner")</f>
        <v>0</v>
      </c>
      <c r="AN148" s="2" t="b">
        <f>AND(PARTNERS!$D152="Public Service partner",PARTNERS!$E152="New partner")</f>
        <v>0</v>
      </c>
      <c r="AO148" s="2" t="b">
        <f>AND(PARTNERS!$D152="Voluntary Sector / Charity partner",PARTNERS!$E152="New partner")</f>
        <v>0</v>
      </c>
      <c r="AP148" s="2" t="b">
        <f>AND(PARTNERS!$D152="Education partner",PARTNERS!$E152="New partner")</f>
        <v>0</v>
      </c>
      <c r="AQ148" s="2" t="b">
        <f>AND(PARTNERS!$D152="Other",PARTNERS!$E152="New partner")</f>
        <v>0</v>
      </c>
      <c r="AR148" s="2" t="b">
        <f>AND(PARTNERS!$D152="Artistic partner",PARTNERS!$E152="Existing partner")</f>
        <v>0</v>
      </c>
      <c r="AS148" s="2" t="b">
        <f>AND(PARTNERS!$D152="Heritage partner",PARTNERS!$E152="Existing partner")</f>
        <v>0</v>
      </c>
      <c r="AT148" s="2" t="b">
        <f>AND(PARTNERS!$D152="Funder",PARTNERS!$E152="Existing partner")</f>
        <v>0</v>
      </c>
      <c r="AU148" s="2" t="b">
        <f>AND(PARTNERS!$D152="Public Service partner",PARTNERS!$E152="Existing partner")</f>
        <v>0</v>
      </c>
      <c r="AV148" s="2" t="b">
        <f>AND(PARTNERS!$D152="Voluntary Sector / Charity partner",PARTNERS!$E152="Existing partner")</f>
        <v>0</v>
      </c>
      <c r="AW148" s="2" t="b">
        <f>AND(PARTNERS!$D152="Education partner",PARTNERS!$E152="Existing partner")</f>
        <v>0</v>
      </c>
      <c r="AX148" s="2" t="b">
        <f>AND(PARTNERS!$D152="Other",PARTNERS!$E152="Existing partner")</f>
        <v>0</v>
      </c>
    </row>
    <row r="149" spans="20:50" x14ac:dyDescent="0.3">
      <c r="T149" s="2" t="b">
        <f>AND(LEFT('EVENT DELIVERY'!B167,2)="HU",OR(LEN('EVENT DELIVERY'!B167)=6,AND(LEN('EVENT DELIVERY'!B167)=7,MID('EVENT DELIVERY'!B167,4,1)=" ")))</f>
        <v>0</v>
      </c>
      <c r="U149" s="2" t="b">
        <f>AND(LEFT('PROJECT DELIVERY TEAM'!B161,2)="HU",OR(LEN('PROJECT DELIVERY TEAM'!B161)=6,AND(LEN('PROJECT DELIVERY TEAM'!B161)=7,MID('PROJECT DELIVERY TEAM'!B161,4,1)=" ")))</f>
        <v>0</v>
      </c>
      <c r="V149" s="2" t="b">
        <f>AND(LEFT('AUDIENCES &amp; PART... - BY TYPE'!B178,2)="HU",OR(LEN('AUDIENCES &amp; PART... - BY TYPE'!B178)=6,AND(LEN('AUDIENCES &amp; PART... - BY TYPE'!B178)=7,MID('AUDIENCES &amp; PART... - BY TYPE'!B178,4,1)=" ")))</f>
        <v>0</v>
      </c>
      <c r="W149" s="2" t="b">
        <f>AND(LEFT(PARTNERS!B153,2)="HU",OR(LEN(PARTNERS!B153)=6,AND(LEN(PARTNERS!B153)=7,MID(PARTNERS!B153,4,1)=" ")),PARTNERS!E153="New partner")</f>
        <v>0</v>
      </c>
      <c r="X149" s="2" t="b">
        <f>AND(LEFT(PARTNERS!B153,2)="HU",OR(LEN(PARTNERS!B153)=6,AND(LEN(PARTNERS!B153)=7,MID(PARTNERS!B153,4,1)=" ")),PARTNERS!E153="Existing partner")</f>
        <v>0</v>
      </c>
      <c r="Y149" s="2" t="b">
        <f>AND(NOT(AND(LEFT(PARTNERS!B153,2)="HU",OR(LEN(PARTNERS!B153)=6,AND(LEN(PARTNERS!B153)=7,MID(PARTNERS!B153,4,1)=" ")))),PARTNERS!E153="New partner")</f>
        <v>0</v>
      </c>
      <c r="Z149" s="2" t="b">
        <f>AND(NOT(AND(LEFT(PARTNERS!B153,2)="HU",OR(LEN(PARTNERS!B153)=6,AND(LEN(PARTNERS!B153)=7,MID(PARTNERS!B153,4,1)=" ")))),PARTNERS!E153="Existing partner")</f>
        <v>0</v>
      </c>
      <c r="AA149" s="2" t="b">
        <f>AND(PARTNERS!$C153="Hull",PARTNERS!$E153="New partner")</f>
        <v>0</v>
      </c>
      <c r="AB149" s="2" t="b">
        <f>AND(PARTNERS!$C153="East Riding of Yorkshire",PARTNERS!$E153="New partner")</f>
        <v>0</v>
      </c>
      <c r="AC149" s="2" t="b">
        <f>AND(PARTNERS!$C153="Elsewhere in Yorkshire &amp; Humber",PARTNERS!$E153="New partner")</f>
        <v>0</v>
      </c>
      <c r="AD149" s="2" t="b">
        <f>AND(PARTNERS!$C153="Elsewhere in the UK",PARTNERS!$E153="New partner")</f>
        <v>0</v>
      </c>
      <c r="AE149" s="2" t="b">
        <f>AND(PARTNERS!$C153="Outside UK",PARTNERS!$E153="New partner")</f>
        <v>0</v>
      </c>
      <c r="AF149" s="2" t="b">
        <f>AND(PARTNERS!$C153="Hull",PARTNERS!$E153="Existing partner")</f>
        <v>0</v>
      </c>
      <c r="AG149" s="2" t="b">
        <f>AND(PARTNERS!$C153="East Riding of Yorkshire",PARTNERS!$E153="Existing partner")</f>
        <v>0</v>
      </c>
      <c r="AH149" s="2" t="b">
        <f>AND(PARTNERS!$C153="Elsewhere in Yorkshire &amp; Humber",PARTNERS!$E153="Existing partner")</f>
        <v>0</v>
      </c>
      <c r="AI149" s="2" t="b">
        <f>AND(PARTNERS!$C153="Elsewhere in the UK",PARTNERS!$E153="Existing partner")</f>
        <v>0</v>
      </c>
      <c r="AJ149" s="2" t="b">
        <f>AND(PARTNERS!$C153="Outside UK",PARTNERS!$E153="Existing partner")</f>
        <v>0</v>
      </c>
      <c r="AK149" s="2" t="b">
        <f>AND(PARTNERS!$D153="Artistic partner",PARTNERS!$E153="New partner")</f>
        <v>0</v>
      </c>
      <c r="AL149" s="2" t="b">
        <f>AND(PARTNERS!$D153="Heritage partner",PARTNERS!$E153="New partner")</f>
        <v>0</v>
      </c>
      <c r="AM149" s="2" t="b">
        <f>AND(PARTNERS!$D153="Funder",PARTNERS!$E153="New partner")</f>
        <v>0</v>
      </c>
      <c r="AN149" s="2" t="b">
        <f>AND(PARTNERS!$D153="Public Service partner",PARTNERS!$E153="New partner")</f>
        <v>0</v>
      </c>
      <c r="AO149" s="2" t="b">
        <f>AND(PARTNERS!$D153="Voluntary Sector / Charity partner",PARTNERS!$E153="New partner")</f>
        <v>0</v>
      </c>
      <c r="AP149" s="2" t="b">
        <f>AND(PARTNERS!$D153="Education partner",PARTNERS!$E153="New partner")</f>
        <v>0</v>
      </c>
      <c r="AQ149" s="2" t="b">
        <f>AND(PARTNERS!$D153="Other",PARTNERS!$E153="New partner")</f>
        <v>0</v>
      </c>
      <c r="AR149" s="2" t="b">
        <f>AND(PARTNERS!$D153="Artistic partner",PARTNERS!$E153="Existing partner")</f>
        <v>0</v>
      </c>
      <c r="AS149" s="2" t="b">
        <f>AND(PARTNERS!$D153="Heritage partner",PARTNERS!$E153="Existing partner")</f>
        <v>0</v>
      </c>
      <c r="AT149" s="2" t="b">
        <f>AND(PARTNERS!$D153="Funder",PARTNERS!$E153="Existing partner")</f>
        <v>0</v>
      </c>
      <c r="AU149" s="2" t="b">
        <f>AND(PARTNERS!$D153="Public Service partner",PARTNERS!$E153="Existing partner")</f>
        <v>0</v>
      </c>
      <c r="AV149" s="2" t="b">
        <f>AND(PARTNERS!$D153="Voluntary Sector / Charity partner",PARTNERS!$E153="Existing partner")</f>
        <v>0</v>
      </c>
      <c r="AW149" s="2" t="b">
        <f>AND(PARTNERS!$D153="Education partner",PARTNERS!$E153="Existing partner")</f>
        <v>0</v>
      </c>
      <c r="AX149" s="2" t="b">
        <f>AND(PARTNERS!$D153="Other",PARTNERS!$E153="Existing partner")</f>
        <v>0</v>
      </c>
    </row>
    <row r="150" spans="20:50" x14ac:dyDescent="0.3">
      <c r="T150" s="2" t="b">
        <f>AND(LEFT('EVENT DELIVERY'!B168,2)="HU",OR(LEN('EVENT DELIVERY'!B168)=6,AND(LEN('EVENT DELIVERY'!B168)=7,MID('EVENT DELIVERY'!B168,4,1)=" ")))</f>
        <v>0</v>
      </c>
      <c r="U150" s="2" t="b">
        <f>AND(LEFT('PROJECT DELIVERY TEAM'!B162,2)="HU",OR(LEN('PROJECT DELIVERY TEAM'!B162)=6,AND(LEN('PROJECT DELIVERY TEAM'!B162)=7,MID('PROJECT DELIVERY TEAM'!B162,4,1)=" ")))</f>
        <v>0</v>
      </c>
      <c r="V150" s="2" t="b">
        <f>AND(LEFT('AUDIENCES &amp; PART... - BY TYPE'!B179,2)="HU",OR(LEN('AUDIENCES &amp; PART... - BY TYPE'!B179)=6,AND(LEN('AUDIENCES &amp; PART... - BY TYPE'!B179)=7,MID('AUDIENCES &amp; PART... - BY TYPE'!B179,4,1)=" ")))</f>
        <v>0</v>
      </c>
      <c r="W150" s="2" t="b">
        <f>AND(LEFT(PARTNERS!B154,2)="HU",OR(LEN(PARTNERS!B154)=6,AND(LEN(PARTNERS!B154)=7,MID(PARTNERS!B154,4,1)=" ")),PARTNERS!E154="New partner")</f>
        <v>0</v>
      </c>
      <c r="X150" s="2" t="b">
        <f>AND(LEFT(PARTNERS!B154,2)="HU",OR(LEN(PARTNERS!B154)=6,AND(LEN(PARTNERS!B154)=7,MID(PARTNERS!B154,4,1)=" ")),PARTNERS!E154="Existing partner")</f>
        <v>0</v>
      </c>
      <c r="Y150" s="2" t="b">
        <f>AND(NOT(AND(LEFT(PARTNERS!B154,2)="HU",OR(LEN(PARTNERS!B154)=6,AND(LEN(PARTNERS!B154)=7,MID(PARTNERS!B154,4,1)=" ")))),PARTNERS!E154="New partner")</f>
        <v>0</v>
      </c>
      <c r="Z150" s="2" t="b">
        <f>AND(NOT(AND(LEFT(PARTNERS!B154,2)="HU",OR(LEN(PARTNERS!B154)=6,AND(LEN(PARTNERS!B154)=7,MID(PARTNERS!B154,4,1)=" ")))),PARTNERS!E154="Existing partner")</f>
        <v>0</v>
      </c>
      <c r="AA150" s="2" t="b">
        <f>AND(PARTNERS!$C154="Hull",PARTNERS!$E154="New partner")</f>
        <v>0</v>
      </c>
      <c r="AB150" s="2" t="b">
        <f>AND(PARTNERS!$C154="East Riding of Yorkshire",PARTNERS!$E154="New partner")</f>
        <v>0</v>
      </c>
      <c r="AC150" s="2" t="b">
        <f>AND(PARTNERS!$C154="Elsewhere in Yorkshire &amp; Humber",PARTNERS!$E154="New partner")</f>
        <v>0</v>
      </c>
      <c r="AD150" s="2" t="b">
        <f>AND(PARTNERS!$C154="Elsewhere in the UK",PARTNERS!$E154="New partner")</f>
        <v>0</v>
      </c>
      <c r="AE150" s="2" t="b">
        <f>AND(PARTNERS!$C154="Outside UK",PARTNERS!$E154="New partner")</f>
        <v>0</v>
      </c>
      <c r="AF150" s="2" t="b">
        <f>AND(PARTNERS!$C154="Hull",PARTNERS!$E154="Existing partner")</f>
        <v>0</v>
      </c>
      <c r="AG150" s="2" t="b">
        <f>AND(PARTNERS!$C154="East Riding of Yorkshire",PARTNERS!$E154="Existing partner")</f>
        <v>0</v>
      </c>
      <c r="AH150" s="2" t="b">
        <f>AND(PARTNERS!$C154="Elsewhere in Yorkshire &amp; Humber",PARTNERS!$E154="Existing partner")</f>
        <v>0</v>
      </c>
      <c r="AI150" s="2" t="b">
        <f>AND(PARTNERS!$C154="Elsewhere in the UK",PARTNERS!$E154="Existing partner")</f>
        <v>0</v>
      </c>
      <c r="AJ150" s="2" t="b">
        <f>AND(PARTNERS!$C154="Outside UK",PARTNERS!$E154="Existing partner")</f>
        <v>0</v>
      </c>
      <c r="AK150" s="2" t="b">
        <f>AND(PARTNERS!$D154="Artistic partner",PARTNERS!$E154="New partner")</f>
        <v>0</v>
      </c>
      <c r="AL150" s="2" t="b">
        <f>AND(PARTNERS!$D154="Heritage partner",PARTNERS!$E154="New partner")</f>
        <v>0</v>
      </c>
      <c r="AM150" s="2" t="b">
        <f>AND(PARTNERS!$D154="Funder",PARTNERS!$E154="New partner")</f>
        <v>0</v>
      </c>
      <c r="AN150" s="2" t="b">
        <f>AND(PARTNERS!$D154="Public Service partner",PARTNERS!$E154="New partner")</f>
        <v>0</v>
      </c>
      <c r="AO150" s="2" t="b">
        <f>AND(PARTNERS!$D154="Voluntary Sector / Charity partner",PARTNERS!$E154="New partner")</f>
        <v>0</v>
      </c>
      <c r="AP150" s="2" t="b">
        <f>AND(PARTNERS!$D154="Education partner",PARTNERS!$E154="New partner")</f>
        <v>0</v>
      </c>
      <c r="AQ150" s="2" t="b">
        <f>AND(PARTNERS!$D154="Other",PARTNERS!$E154="New partner")</f>
        <v>0</v>
      </c>
      <c r="AR150" s="2" t="b">
        <f>AND(PARTNERS!$D154="Artistic partner",PARTNERS!$E154="Existing partner")</f>
        <v>0</v>
      </c>
      <c r="AS150" s="2" t="b">
        <f>AND(PARTNERS!$D154="Heritage partner",PARTNERS!$E154="Existing partner")</f>
        <v>0</v>
      </c>
      <c r="AT150" s="2" t="b">
        <f>AND(PARTNERS!$D154="Funder",PARTNERS!$E154="Existing partner")</f>
        <v>0</v>
      </c>
      <c r="AU150" s="2" t="b">
        <f>AND(PARTNERS!$D154="Public Service partner",PARTNERS!$E154="Existing partner")</f>
        <v>0</v>
      </c>
      <c r="AV150" s="2" t="b">
        <f>AND(PARTNERS!$D154="Voluntary Sector / Charity partner",PARTNERS!$E154="Existing partner")</f>
        <v>0</v>
      </c>
      <c r="AW150" s="2" t="b">
        <f>AND(PARTNERS!$D154="Education partner",PARTNERS!$E154="Existing partner")</f>
        <v>0</v>
      </c>
      <c r="AX150" s="2" t="b">
        <f>AND(PARTNERS!$D154="Other",PARTNERS!$E154="Existing partner")</f>
        <v>0</v>
      </c>
    </row>
    <row r="151" spans="20:50" x14ac:dyDescent="0.3">
      <c r="T151" s="2" t="b">
        <f>AND(LEFT('EVENT DELIVERY'!B169,2)="HU",OR(LEN('EVENT DELIVERY'!B169)=6,AND(LEN('EVENT DELIVERY'!B169)=7,MID('EVENT DELIVERY'!B169,4,1)=" ")))</f>
        <v>0</v>
      </c>
      <c r="U151" s="2" t="b">
        <f>AND(LEFT('PROJECT DELIVERY TEAM'!B163,2)="HU",OR(LEN('PROJECT DELIVERY TEAM'!B163)=6,AND(LEN('PROJECT DELIVERY TEAM'!B163)=7,MID('PROJECT DELIVERY TEAM'!B163,4,1)=" ")))</f>
        <v>0</v>
      </c>
      <c r="V151" s="2" t="b">
        <f>AND(LEFT('AUDIENCES &amp; PART... - BY TYPE'!B180,2)="HU",OR(LEN('AUDIENCES &amp; PART... - BY TYPE'!B180)=6,AND(LEN('AUDIENCES &amp; PART... - BY TYPE'!B180)=7,MID('AUDIENCES &amp; PART... - BY TYPE'!B180,4,1)=" ")))</f>
        <v>0</v>
      </c>
      <c r="W151" s="2" t="b">
        <f>AND(LEFT(PARTNERS!B155,2)="HU",OR(LEN(PARTNERS!B155)=6,AND(LEN(PARTNERS!B155)=7,MID(PARTNERS!B155,4,1)=" ")),PARTNERS!E155="New partner")</f>
        <v>0</v>
      </c>
      <c r="X151" s="2" t="b">
        <f>AND(LEFT(PARTNERS!B155,2)="HU",OR(LEN(PARTNERS!B155)=6,AND(LEN(PARTNERS!B155)=7,MID(PARTNERS!B155,4,1)=" ")),PARTNERS!E155="Existing partner")</f>
        <v>0</v>
      </c>
      <c r="Y151" s="2" t="b">
        <f>AND(NOT(AND(LEFT(PARTNERS!B155,2)="HU",OR(LEN(PARTNERS!B155)=6,AND(LEN(PARTNERS!B155)=7,MID(PARTNERS!B155,4,1)=" ")))),PARTNERS!E155="New partner")</f>
        <v>0</v>
      </c>
      <c r="Z151" s="2" t="b">
        <f>AND(NOT(AND(LEFT(PARTNERS!B155,2)="HU",OR(LEN(PARTNERS!B155)=6,AND(LEN(PARTNERS!B155)=7,MID(PARTNERS!B155,4,1)=" ")))),PARTNERS!E155="Existing partner")</f>
        <v>0</v>
      </c>
      <c r="AA151" s="2" t="b">
        <f>AND(PARTNERS!$C155="Hull",PARTNERS!$E155="New partner")</f>
        <v>0</v>
      </c>
      <c r="AB151" s="2" t="b">
        <f>AND(PARTNERS!$C155="East Riding of Yorkshire",PARTNERS!$E155="New partner")</f>
        <v>0</v>
      </c>
      <c r="AC151" s="2" t="b">
        <f>AND(PARTNERS!$C155="Elsewhere in Yorkshire &amp; Humber",PARTNERS!$E155="New partner")</f>
        <v>0</v>
      </c>
      <c r="AD151" s="2" t="b">
        <f>AND(PARTNERS!$C155="Elsewhere in the UK",PARTNERS!$E155="New partner")</f>
        <v>0</v>
      </c>
      <c r="AE151" s="2" t="b">
        <f>AND(PARTNERS!$C155="Outside UK",PARTNERS!$E155="New partner")</f>
        <v>0</v>
      </c>
      <c r="AF151" s="2" t="b">
        <f>AND(PARTNERS!$C155="Hull",PARTNERS!$E155="Existing partner")</f>
        <v>0</v>
      </c>
      <c r="AG151" s="2" t="b">
        <f>AND(PARTNERS!$C155="East Riding of Yorkshire",PARTNERS!$E155="Existing partner")</f>
        <v>0</v>
      </c>
      <c r="AH151" s="2" t="b">
        <f>AND(PARTNERS!$C155="Elsewhere in Yorkshire &amp; Humber",PARTNERS!$E155="Existing partner")</f>
        <v>0</v>
      </c>
      <c r="AI151" s="2" t="b">
        <f>AND(PARTNERS!$C155="Elsewhere in the UK",PARTNERS!$E155="Existing partner")</f>
        <v>0</v>
      </c>
      <c r="AJ151" s="2" t="b">
        <f>AND(PARTNERS!$C155="Outside UK",PARTNERS!$E155="Existing partner")</f>
        <v>0</v>
      </c>
      <c r="AK151" s="2" t="b">
        <f>AND(PARTNERS!$D155="Artistic partner",PARTNERS!$E155="New partner")</f>
        <v>0</v>
      </c>
      <c r="AL151" s="2" t="b">
        <f>AND(PARTNERS!$D155="Heritage partner",PARTNERS!$E155="New partner")</f>
        <v>0</v>
      </c>
      <c r="AM151" s="2" t="b">
        <f>AND(PARTNERS!$D155="Funder",PARTNERS!$E155="New partner")</f>
        <v>0</v>
      </c>
      <c r="AN151" s="2" t="b">
        <f>AND(PARTNERS!$D155="Public Service partner",PARTNERS!$E155="New partner")</f>
        <v>0</v>
      </c>
      <c r="AO151" s="2" t="b">
        <f>AND(PARTNERS!$D155="Voluntary Sector / Charity partner",PARTNERS!$E155="New partner")</f>
        <v>0</v>
      </c>
      <c r="AP151" s="2" t="b">
        <f>AND(PARTNERS!$D155="Education partner",PARTNERS!$E155="New partner")</f>
        <v>0</v>
      </c>
      <c r="AQ151" s="2" t="b">
        <f>AND(PARTNERS!$D155="Other",PARTNERS!$E155="New partner")</f>
        <v>0</v>
      </c>
      <c r="AR151" s="2" t="b">
        <f>AND(PARTNERS!$D155="Artistic partner",PARTNERS!$E155="Existing partner")</f>
        <v>0</v>
      </c>
      <c r="AS151" s="2" t="b">
        <f>AND(PARTNERS!$D155="Heritage partner",PARTNERS!$E155="Existing partner")</f>
        <v>0</v>
      </c>
      <c r="AT151" s="2" t="b">
        <f>AND(PARTNERS!$D155="Funder",PARTNERS!$E155="Existing partner")</f>
        <v>0</v>
      </c>
      <c r="AU151" s="2" t="b">
        <f>AND(PARTNERS!$D155="Public Service partner",PARTNERS!$E155="Existing partner")</f>
        <v>0</v>
      </c>
      <c r="AV151" s="2" t="b">
        <f>AND(PARTNERS!$D155="Voluntary Sector / Charity partner",PARTNERS!$E155="Existing partner")</f>
        <v>0</v>
      </c>
      <c r="AW151" s="2" t="b">
        <f>AND(PARTNERS!$D155="Education partner",PARTNERS!$E155="Existing partner")</f>
        <v>0</v>
      </c>
      <c r="AX151" s="2" t="b">
        <f>AND(PARTNERS!$D155="Other",PARTNERS!$E155="Existing partner")</f>
        <v>0</v>
      </c>
    </row>
    <row r="152" spans="20:50" x14ac:dyDescent="0.3">
      <c r="T152" s="2" t="b">
        <f>AND(LEFT('EVENT DELIVERY'!B170,2)="HU",OR(LEN('EVENT DELIVERY'!B170)=6,AND(LEN('EVENT DELIVERY'!B170)=7,MID('EVENT DELIVERY'!B170,4,1)=" ")))</f>
        <v>0</v>
      </c>
      <c r="U152" s="2" t="b">
        <f>AND(LEFT('PROJECT DELIVERY TEAM'!B164,2)="HU",OR(LEN('PROJECT DELIVERY TEAM'!B164)=6,AND(LEN('PROJECT DELIVERY TEAM'!B164)=7,MID('PROJECT DELIVERY TEAM'!B164,4,1)=" ")))</f>
        <v>0</v>
      </c>
      <c r="V152" s="2" t="b">
        <f>AND(LEFT('AUDIENCES &amp; PART... - BY TYPE'!B181,2)="HU",OR(LEN('AUDIENCES &amp; PART... - BY TYPE'!B181)=6,AND(LEN('AUDIENCES &amp; PART... - BY TYPE'!B181)=7,MID('AUDIENCES &amp; PART... - BY TYPE'!B181,4,1)=" ")))</f>
        <v>0</v>
      </c>
      <c r="W152" s="2" t="b">
        <f>AND(LEFT(PARTNERS!B156,2)="HU",OR(LEN(PARTNERS!B156)=6,AND(LEN(PARTNERS!B156)=7,MID(PARTNERS!B156,4,1)=" ")),PARTNERS!E156="New partner")</f>
        <v>0</v>
      </c>
      <c r="X152" s="2" t="b">
        <f>AND(LEFT(PARTNERS!B156,2)="HU",OR(LEN(PARTNERS!B156)=6,AND(LEN(PARTNERS!B156)=7,MID(PARTNERS!B156,4,1)=" ")),PARTNERS!E156="Existing partner")</f>
        <v>0</v>
      </c>
      <c r="Y152" s="2" t="b">
        <f>AND(NOT(AND(LEFT(PARTNERS!B156,2)="HU",OR(LEN(PARTNERS!B156)=6,AND(LEN(PARTNERS!B156)=7,MID(PARTNERS!B156,4,1)=" ")))),PARTNERS!E156="New partner")</f>
        <v>0</v>
      </c>
      <c r="Z152" s="2" t="b">
        <f>AND(NOT(AND(LEFT(PARTNERS!B156,2)="HU",OR(LEN(PARTNERS!B156)=6,AND(LEN(PARTNERS!B156)=7,MID(PARTNERS!B156,4,1)=" ")))),PARTNERS!E156="Existing partner")</f>
        <v>0</v>
      </c>
      <c r="AA152" s="2" t="b">
        <f>AND(PARTNERS!$C156="Hull",PARTNERS!$E156="New partner")</f>
        <v>0</v>
      </c>
      <c r="AB152" s="2" t="b">
        <f>AND(PARTNERS!$C156="East Riding of Yorkshire",PARTNERS!$E156="New partner")</f>
        <v>0</v>
      </c>
      <c r="AC152" s="2" t="b">
        <f>AND(PARTNERS!$C156="Elsewhere in Yorkshire &amp; Humber",PARTNERS!$E156="New partner")</f>
        <v>0</v>
      </c>
      <c r="AD152" s="2" t="b">
        <f>AND(PARTNERS!$C156="Elsewhere in the UK",PARTNERS!$E156="New partner")</f>
        <v>0</v>
      </c>
      <c r="AE152" s="2" t="b">
        <f>AND(PARTNERS!$C156="Outside UK",PARTNERS!$E156="New partner")</f>
        <v>0</v>
      </c>
      <c r="AF152" s="2" t="b">
        <f>AND(PARTNERS!$C156="Hull",PARTNERS!$E156="Existing partner")</f>
        <v>0</v>
      </c>
      <c r="AG152" s="2" t="b">
        <f>AND(PARTNERS!$C156="East Riding of Yorkshire",PARTNERS!$E156="Existing partner")</f>
        <v>0</v>
      </c>
      <c r="AH152" s="2" t="b">
        <f>AND(PARTNERS!$C156="Elsewhere in Yorkshire &amp; Humber",PARTNERS!$E156="Existing partner")</f>
        <v>0</v>
      </c>
      <c r="AI152" s="2" t="b">
        <f>AND(PARTNERS!$C156="Elsewhere in the UK",PARTNERS!$E156="Existing partner")</f>
        <v>0</v>
      </c>
      <c r="AJ152" s="2" t="b">
        <f>AND(PARTNERS!$C156="Outside UK",PARTNERS!$E156="Existing partner")</f>
        <v>0</v>
      </c>
      <c r="AK152" s="2" t="b">
        <f>AND(PARTNERS!$D156="Artistic partner",PARTNERS!$E156="New partner")</f>
        <v>0</v>
      </c>
      <c r="AL152" s="2" t="b">
        <f>AND(PARTNERS!$D156="Heritage partner",PARTNERS!$E156="New partner")</f>
        <v>0</v>
      </c>
      <c r="AM152" s="2" t="b">
        <f>AND(PARTNERS!$D156="Funder",PARTNERS!$E156="New partner")</f>
        <v>0</v>
      </c>
      <c r="AN152" s="2" t="b">
        <f>AND(PARTNERS!$D156="Public Service partner",PARTNERS!$E156="New partner")</f>
        <v>0</v>
      </c>
      <c r="AO152" s="2" t="b">
        <f>AND(PARTNERS!$D156="Voluntary Sector / Charity partner",PARTNERS!$E156="New partner")</f>
        <v>0</v>
      </c>
      <c r="AP152" s="2" t="b">
        <f>AND(PARTNERS!$D156="Education partner",PARTNERS!$E156="New partner")</f>
        <v>0</v>
      </c>
      <c r="AQ152" s="2" t="b">
        <f>AND(PARTNERS!$D156="Other",PARTNERS!$E156="New partner")</f>
        <v>0</v>
      </c>
      <c r="AR152" s="2" t="b">
        <f>AND(PARTNERS!$D156="Artistic partner",PARTNERS!$E156="Existing partner")</f>
        <v>0</v>
      </c>
      <c r="AS152" s="2" t="b">
        <f>AND(PARTNERS!$D156="Heritage partner",PARTNERS!$E156="Existing partner")</f>
        <v>0</v>
      </c>
      <c r="AT152" s="2" t="b">
        <f>AND(PARTNERS!$D156="Funder",PARTNERS!$E156="Existing partner")</f>
        <v>0</v>
      </c>
      <c r="AU152" s="2" t="b">
        <f>AND(PARTNERS!$D156="Public Service partner",PARTNERS!$E156="Existing partner")</f>
        <v>0</v>
      </c>
      <c r="AV152" s="2" t="b">
        <f>AND(PARTNERS!$D156="Voluntary Sector / Charity partner",PARTNERS!$E156="Existing partner")</f>
        <v>0</v>
      </c>
      <c r="AW152" s="2" t="b">
        <f>AND(PARTNERS!$D156="Education partner",PARTNERS!$E156="Existing partner")</f>
        <v>0</v>
      </c>
      <c r="AX152" s="2" t="b">
        <f>AND(PARTNERS!$D156="Other",PARTNERS!$E156="Existing partner")</f>
        <v>0</v>
      </c>
    </row>
    <row r="153" spans="20:50" x14ac:dyDescent="0.3">
      <c r="T153" s="2" t="b">
        <f>AND(LEFT('EVENT DELIVERY'!B171,2)="HU",OR(LEN('EVENT DELIVERY'!B171)=6,AND(LEN('EVENT DELIVERY'!B171)=7,MID('EVENT DELIVERY'!B171,4,1)=" ")))</f>
        <v>0</v>
      </c>
      <c r="U153" s="2" t="b">
        <f>AND(LEFT('PROJECT DELIVERY TEAM'!B165,2)="HU",OR(LEN('PROJECT DELIVERY TEAM'!B165)=6,AND(LEN('PROJECT DELIVERY TEAM'!B165)=7,MID('PROJECT DELIVERY TEAM'!B165,4,1)=" ")))</f>
        <v>0</v>
      </c>
      <c r="V153" s="2" t="b">
        <f>AND(LEFT('AUDIENCES &amp; PART... - BY TYPE'!B182,2)="HU",OR(LEN('AUDIENCES &amp; PART... - BY TYPE'!B182)=6,AND(LEN('AUDIENCES &amp; PART... - BY TYPE'!B182)=7,MID('AUDIENCES &amp; PART... - BY TYPE'!B182,4,1)=" ")))</f>
        <v>0</v>
      </c>
      <c r="W153" s="2" t="b">
        <f>AND(LEFT(PARTNERS!B157,2)="HU",OR(LEN(PARTNERS!B157)=6,AND(LEN(PARTNERS!B157)=7,MID(PARTNERS!B157,4,1)=" ")),PARTNERS!E157="New partner")</f>
        <v>0</v>
      </c>
      <c r="X153" s="2" t="b">
        <f>AND(LEFT(PARTNERS!B157,2)="HU",OR(LEN(PARTNERS!B157)=6,AND(LEN(PARTNERS!B157)=7,MID(PARTNERS!B157,4,1)=" ")),PARTNERS!E157="Existing partner")</f>
        <v>0</v>
      </c>
      <c r="Y153" s="2" t="b">
        <f>AND(NOT(AND(LEFT(PARTNERS!B157,2)="HU",OR(LEN(PARTNERS!B157)=6,AND(LEN(PARTNERS!B157)=7,MID(PARTNERS!B157,4,1)=" ")))),PARTNERS!E157="New partner")</f>
        <v>0</v>
      </c>
      <c r="Z153" s="2" t="b">
        <f>AND(NOT(AND(LEFT(PARTNERS!B157,2)="HU",OR(LEN(PARTNERS!B157)=6,AND(LEN(PARTNERS!B157)=7,MID(PARTNERS!B157,4,1)=" ")))),PARTNERS!E157="Existing partner")</f>
        <v>0</v>
      </c>
      <c r="AA153" s="2" t="b">
        <f>AND(PARTNERS!$C157="Hull",PARTNERS!$E157="New partner")</f>
        <v>0</v>
      </c>
      <c r="AB153" s="2" t="b">
        <f>AND(PARTNERS!$C157="East Riding of Yorkshire",PARTNERS!$E157="New partner")</f>
        <v>0</v>
      </c>
      <c r="AC153" s="2" t="b">
        <f>AND(PARTNERS!$C157="Elsewhere in Yorkshire &amp; Humber",PARTNERS!$E157="New partner")</f>
        <v>0</v>
      </c>
      <c r="AD153" s="2" t="b">
        <f>AND(PARTNERS!$C157="Elsewhere in the UK",PARTNERS!$E157="New partner")</f>
        <v>0</v>
      </c>
      <c r="AE153" s="2" t="b">
        <f>AND(PARTNERS!$C157="Outside UK",PARTNERS!$E157="New partner")</f>
        <v>0</v>
      </c>
      <c r="AF153" s="2" t="b">
        <f>AND(PARTNERS!$C157="Hull",PARTNERS!$E157="Existing partner")</f>
        <v>0</v>
      </c>
      <c r="AG153" s="2" t="b">
        <f>AND(PARTNERS!$C157="East Riding of Yorkshire",PARTNERS!$E157="Existing partner")</f>
        <v>0</v>
      </c>
      <c r="AH153" s="2" t="b">
        <f>AND(PARTNERS!$C157="Elsewhere in Yorkshire &amp; Humber",PARTNERS!$E157="Existing partner")</f>
        <v>0</v>
      </c>
      <c r="AI153" s="2" t="b">
        <f>AND(PARTNERS!$C157="Elsewhere in the UK",PARTNERS!$E157="Existing partner")</f>
        <v>0</v>
      </c>
      <c r="AJ153" s="2" t="b">
        <f>AND(PARTNERS!$C157="Outside UK",PARTNERS!$E157="Existing partner")</f>
        <v>0</v>
      </c>
      <c r="AK153" s="2" t="b">
        <f>AND(PARTNERS!$D157="Artistic partner",PARTNERS!$E157="New partner")</f>
        <v>0</v>
      </c>
      <c r="AL153" s="2" t="b">
        <f>AND(PARTNERS!$D157="Heritage partner",PARTNERS!$E157="New partner")</f>
        <v>0</v>
      </c>
      <c r="AM153" s="2" t="b">
        <f>AND(PARTNERS!$D157="Funder",PARTNERS!$E157="New partner")</f>
        <v>0</v>
      </c>
      <c r="AN153" s="2" t="b">
        <f>AND(PARTNERS!$D157="Public Service partner",PARTNERS!$E157="New partner")</f>
        <v>0</v>
      </c>
      <c r="AO153" s="2" t="b">
        <f>AND(PARTNERS!$D157="Voluntary Sector / Charity partner",PARTNERS!$E157="New partner")</f>
        <v>0</v>
      </c>
      <c r="AP153" s="2" t="b">
        <f>AND(PARTNERS!$D157="Education partner",PARTNERS!$E157="New partner")</f>
        <v>0</v>
      </c>
      <c r="AQ153" s="2" t="b">
        <f>AND(PARTNERS!$D157="Other",PARTNERS!$E157="New partner")</f>
        <v>0</v>
      </c>
      <c r="AR153" s="2" t="b">
        <f>AND(PARTNERS!$D157="Artistic partner",PARTNERS!$E157="Existing partner")</f>
        <v>0</v>
      </c>
      <c r="AS153" s="2" t="b">
        <f>AND(PARTNERS!$D157="Heritage partner",PARTNERS!$E157="Existing partner")</f>
        <v>0</v>
      </c>
      <c r="AT153" s="2" t="b">
        <f>AND(PARTNERS!$D157="Funder",PARTNERS!$E157="Existing partner")</f>
        <v>0</v>
      </c>
      <c r="AU153" s="2" t="b">
        <f>AND(PARTNERS!$D157="Public Service partner",PARTNERS!$E157="Existing partner")</f>
        <v>0</v>
      </c>
      <c r="AV153" s="2" t="b">
        <f>AND(PARTNERS!$D157="Voluntary Sector / Charity partner",PARTNERS!$E157="Existing partner")</f>
        <v>0</v>
      </c>
      <c r="AW153" s="2" t="b">
        <f>AND(PARTNERS!$D157="Education partner",PARTNERS!$E157="Existing partner")</f>
        <v>0</v>
      </c>
      <c r="AX153" s="2" t="b">
        <f>AND(PARTNERS!$D157="Other",PARTNERS!$E157="Existing partner")</f>
        <v>0</v>
      </c>
    </row>
    <row r="154" spans="20:50" x14ac:dyDescent="0.3">
      <c r="T154" s="2" t="b">
        <f>AND(LEFT('EVENT DELIVERY'!B172,2)="HU",OR(LEN('EVENT DELIVERY'!B172)=6,AND(LEN('EVENT DELIVERY'!B172)=7,MID('EVENT DELIVERY'!B172,4,1)=" ")))</f>
        <v>0</v>
      </c>
      <c r="U154" s="2" t="b">
        <f>AND(LEFT('PROJECT DELIVERY TEAM'!B166,2)="HU",OR(LEN('PROJECT DELIVERY TEAM'!B166)=6,AND(LEN('PROJECT DELIVERY TEAM'!B166)=7,MID('PROJECT DELIVERY TEAM'!B166,4,1)=" ")))</f>
        <v>0</v>
      </c>
      <c r="V154" s="2" t="b">
        <f>AND(LEFT('AUDIENCES &amp; PART... - BY TYPE'!B183,2)="HU",OR(LEN('AUDIENCES &amp; PART... - BY TYPE'!B183)=6,AND(LEN('AUDIENCES &amp; PART... - BY TYPE'!B183)=7,MID('AUDIENCES &amp; PART... - BY TYPE'!B183,4,1)=" ")))</f>
        <v>0</v>
      </c>
      <c r="W154" s="2" t="b">
        <f>AND(LEFT(PARTNERS!B158,2)="HU",OR(LEN(PARTNERS!B158)=6,AND(LEN(PARTNERS!B158)=7,MID(PARTNERS!B158,4,1)=" ")),PARTNERS!E158="New partner")</f>
        <v>0</v>
      </c>
      <c r="X154" s="2" t="b">
        <f>AND(LEFT(PARTNERS!B158,2)="HU",OR(LEN(PARTNERS!B158)=6,AND(LEN(PARTNERS!B158)=7,MID(PARTNERS!B158,4,1)=" ")),PARTNERS!E158="Existing partner")</f>
        <v>0</v>
      </c>
      <c r="Y154" s="2" t="b">
        <f>AND(NOT(AND(LEFT(PARTNERS!B158,2)="HU",OR(LEN(PARTNERS!B158)=6,AND(LEN(PARTNERS!B158)=7,MID(PARTNERS!B158,4,1)=" ")))),PARTNERS!E158="New partner")</f>
        <v>0</v>
      </c>
      <c r="Z154" s="2" t="b">
        <f>AND(NOT(AND(LEFT(PARTNERS!B158,2)="HU",OR(LEN(PARTNERS!B158)=6,AND(LEN(PARTNERS!B158)=7,MID(PARTNERS!B158,4,1)=" ")))),PARTNERS!E158="Existing partner")</f>
        <v>0</v>
      </c>
      <c r="AA154" s="2" t="b">
        <f>AND(PARTNERS!$C158="Hull",PARTNERS!$E158="New partner")</f>
        <v>0</v>
      </c>
      <c r="AB154" s="2" t="b">
        <f>AND(PARTNERS!$C158="East Riding of Yorkshire",PARTNERS!$E158="New partner")</f>
        <v>0</v>
      </c>
      <c r="AC154" s="2" t="b">
        <f>AND(PARTNERS!$C158="Elsewhere in Yorkshire &amp; Humber",PARTNERS!$E158="New partner")</f>
        <v>0</v>
      </c>
      <c r="AD154" s="2" t="b">
        <f>AND(PARTNERS!$C158="Elsewhere in the UK",PARTNERS!$E158="New partner")</f>
        <v>0</v>
      </c>
      <c r="AE154" s="2" t="b">
        <f>AND(PARTNERS!$C158="Outside UK",PARTNERS!$E158="New partner")</f>
        <v>0</v>
      </c>
      <c r="AF154" s="2" t="b">
        <f>AND(PARTNERS!$C158="Hull",PARTNERS!$E158="Existing partner")</f>
        <v>0</v>
      </c>
      <c r="AG154" s="2" t="b">
        <f>AND(PARTNERS!$C158="East Riding of Yorkshire",PARTNERS!$E158="Existing partner")</f>
        <v>0</v>
      </c>
      <c r="AH154" s="2" t="b">
        <f>AND(PARTNERS!$C158="Elsewhere in Yorkshire &amp; Humber",PARTNERS!$E158="Existing partner")</f>
        <v>0</v>
      </c>
      <c r="AI154" s="2" t="b">
        <f>AND(PARTNERS!$C158="Elsewhere in the UK",PARTNERS!$E158="Existing partner")</f>
        <v>0</v>
      </c>
      <c r="AJ154" s="2" t="b">
        <f>AND(PARTNERS!$C158="Outside UK",PARTNERS!$E158="Existing partner")</f>
        <v>0</v>
      </c>
      <c r="AK154" s="2" t="b">
        <f>AND(PARTNERS!$D158="Artistic partner",PARTNERS!$E158="New partner")</f>
        <v>0</v>
      </c>
      <c r="AL154" s="2" t="b">
        <f>AND(PARTNERS!$D158="Heritage partner",PARTNERS!$E158="New partner")</f>
        <v>0</v>
      </c>
      <c r="AM154" s="2" t="b">
        <f>AND(PARTNERS!$D158="Funder",PARTNERS!$E158="New partner")</f>
        <v>0</v>
      </c>
      <c r="AN154" s="2" t="b">
        <f>AND(PARTNERS!$D158="Public Service partner",PARTNERS!$E158="New partner")</f>
        <v>0</v>
      </c>
      <c r="AO154" s="2" t="b">
        <f>AND(PARTNERS!$D158="Voluntary Sector / Charity partner",PARTNERS!$E158="New partner")</f>
        <v>0</v>
      </c>
      <c r="AP154" s="2" t="b">
        <f>AND(PARTNERS!$D158="Education partner",PARTNERS!$E158="New partner")</f>
        <v>0</v>
      </c>
      <c r="AQ154" s="2" t="b">
        <f>AND(PARTNERS!$D158="Other",PARTNERS!$E158="New partner")</f>
        <v>0</v>
      </c>
      <c r="AR154" s="2" t="b">
        <f>AND(PARTNERS!$D158="Artistic partner",PARTNERS!$E158="Existing partner")</f>
        <v>0</v>
      </c>
      <c r="AS154" s="2" t="b">
        <f>AND(PARTNERS!$D158="Heritage partner",PARTNERS!$E158="Existing partner")</f>
        <v>0</v>
      </c>
      <c r="AT154" s="2" t="b">
        <f>AND(PARTNERS!$D158="Funder",PARTNERS!$E158="Existing partner")</f>
        <v>0</v>
      </c>
      <c r="AU154" s="2" t="b">
        <f>AND(PARTNERS!$D158="Public Service partner",PARTNERS!$E158="Existing partner")</f>
        <v>0</v>
      </c>
      <c r="AV154" s="2" t="b">
        <f>AND(PARTNERS!$D158="Voluntary Sector / Charity partner",PARTNERS!$E158="Existing partner")</f>
        <v>0</v>
      </c>
      <c r="AW154" s="2" t="b">
        <f>AND(PARTNERS!$D158="Education partner",PARTNERS!$E158="Existing partner")</f>
        <v>0</v>
      </c>
      <c r="AX154" s="2" t="b">
        <f>AND(PARTNERS!$D158="Other",PARTNERS!$E158="Existing partner")</f>
        <v>0</v>
      </c>
    </row>
    <row r="155" spans="20:50" x14ac:dyDescent="0.3">
      <c r="T155" s="2" t="b">
        <f>AND(LEFT('EVENT DELIVERY'!B173,2)="HU",OR(LEN('EVENT DELIVERY'!B173)=6,AND(LEN('EVENT DELIVERY'!B173)=7,MID('EVENT DELIVERY'!B173,4,1)=" ")))</f>
        <v>0</v>
      </c>
      <c r="U155" s="2" t="b">
        <f>AND(LEFT('PROJECT DELIVERY TEAM'!B167,2)="HU",OR(LEN('PROJECT DELIVERY TEAM'!B167)=6,AND(LEN('PROJECT DELIVERY TEAM'!B167)=7,MID('PROJECT DELIVERY TEAM'!B167,4,1)=" ")))</f>
        <v>0</v>
      </c>
      <c r="V155" s="2" t="b">
        <f>AND(LEFT('AUDIENCES &amp; PART... - BY TYPE'!B184,2)="HU",OR(LEN('AUDIENCES &amp; PART... - BY TYPE'!B184)=6,AND(LEN('AUDIENCES &amp; PART... - BY TYPE'!B184)=7,MID('AUDIENCES &amp; PART... - BY TYPE'!B184,4,1)=" ")))</f>
        <v>0</v>
      </c>
      <c r="W155" s="2" t="b">
        <f>AND(LEFT(PARTNERS!B159,2)="HU",OR(LEN(PARTNERS!B159)=6,AND(LEN(PARTNERS!B159)=7,MID(PARTNERS!B159,4,1)=" ")),PARTNERS!E159="New partner")</f>
        <v>0</v>
      </c>
      <c r="X155" s="2" t="b">
        <f>AND(LEFT(PARTNERS!B159,2)="HU",OR(LEN(PARTNERS!B159)=6,AND(LEN(PARTNERS!B159)=7,MID(PARTNERS!B159,4,1)=" ")),PARTNERS!E159="Existing partner")</f>
        <v>0</v>
      </c>
      <c r="Y155" s="2" t="b">
        <f>AND(NOT(AND(LEFT(PARTNERS!B159,2)="HU",OR(LEN(PARTNERS!B159)=6,AND(LEN(PARTNERS!B159)=7,MID(PARTNERS!B159,4,1)=" ")))),PARTNERS!E159="New partner")</f>
        <v>0</v>
      </c>
      <c r="Z155" s="2" t="b">
        <f>AND(NOT(AND(LEFT(PARTNERS!B159,2)="HU",OR(LEN(PARTNERS!B159)=6,AND(LEN(PARTNERS!B159)=7,MID(PARTNERS!B159,4,1)=" ")))),PARTNERS!E159="Existing partner")</f>
        <v>0</v>
      </c>
      <c r="AA155" s="2" t="b">
        <f>AND(PARTNERS!$C159="Hull",PARTNERS!$E159="New partner")</f>
        <v>0</v>
      </c>
      <c r="AB155" s="2" t="b">
        <f>AND(PARTNERS!$C159="East Riding of Yorkshire",PARTNERS!$E159="New partner")</f>
        <v>0</v>
      </c>
      <c r="AC155" s="2" t="b">
        <f>AND(PARTNERS!$C159="Elsewhere in Yorkshire &amp; Humber",PARTNERS!$E159="New partner")</f>
        <v>0</v>
      </c>
      <c r="AD155" s="2" t="b">
        <f>AND(PARTNERS!$C159="Elsewhere in the UK",PARTNERS!$E159="New partner")</f>
        <v>0</v>
      </c>
      <c r="AE155" s="2" t="b">
        <f>AND(PARTNERS!$C159="Outside UK",PARTNERS!$E159="New partner")</f>
        <v>0</v>
      </c>
      <c r="AF155" s="2" t="b">
        <f>AND(PARTNERS!$C159="Hull",PARTNERS!$E159="Existing partner")</f>
        <v>0</v>
      </c>
      <c r="AG155" s="2" t="b">
        <f>AND(PARTNERS!$C159="East Riding of Yorkshire",PARTNERS!$E159="Existing partner")</f>
        <v>0</v>
      </c>
      <c r="AH155" s="2" t="b">
        <f>AND(PARTNERS!$C159="Elsewhere in Yorkshire &amp; Humber",PARTNERS!$E159="Existing partner")</f>
        <v>0</v>
      </c>
      <c r="AI155" s="2" t="b">
        <f>AND(PARTNERS!$C159="Elsewhere in the UK",PARTNERS!$E159="Existing partner")</f>
        <v>0</v>
      </c>
      <c r="AJ155" s="2" t="b">
        <f>AND(PARTNERS!$C159="Outside UK",PARTNERS!$E159="Existing partner")</f>
        <v>0</v>
      </c>
      <c r="AK155" s="2" t="b">
        <f>AND(PARTNERS!$D159="Artistic partner",PARTNERS!$E159="New partner")</f>
        <v>0</v>
      </c>
      <c r="AL155" s="2" t="b">
        <f>AND(PARTNERS!$D159="Heritage partner",PARTNERS!$E159="New partner")</f>
        <v>0</v>
      </c>
      <c r="AM155" s="2" t="b">
        <f>AND(PARTNERS!$D159="Funder",PARTNERS!$E159="New partner")</f>
        <v>0</v>
      </c>
      <c r="AN155" s="2" t="b">
        <f>AND(PARTNERS!$D159="Public Service partner",PARTNERS!$E159="New partner")</f>
        <v>0</v>
      </c>
      <c r="AO155" s="2" t="b">
        <f>AND(PARTNERS!$D159="Voluntary Sector / Charity partner",PARTNERS!$E159="New partner")</f>
        <v>0</v>
      </c>
      <c r="AP155" s="2" t="b">
        <f>AND(PARTNERS!$D159="Education partner",PARTNERS!$E159="New partner")</f>
        <v>0</v>
      </c>
      <c r="AQ155" s="2" t="b">
        <f>AND(PARTNERS!$D159="Other",PARTNERS!$E159="New partner")</f>
        <v>0</v>
      </c>
      <c r="AR155" s="2" t="b">
        <f>AND(PARTNERS!$D159="Artistic partner",PARTNERS!$E159="Existing partner")</f>
        <v>0</v>
      </c>
      <c r="AS155" s="2" t="b">
        <f>AND(PARTNERS!$D159="Heritage partner",PARTNERS!$E159="Existing partner")</f>
        <v>0</v>
      </c>
      <c r="AT155" s="2" t="b">
        <f>AND(PARTNERS!$D159="Funder",PARTNERS!$E159="Existing partner")</f>
        <v>0</v>
      </c>
      <c r="AU155" s="2" t="b">
        <f>AND(PARTNERS!$D159="Public Service partner",PARTNERS!$E159="Existing partner")</f>
        <v>0</v>
      </c>
      <c r="AV155" s="2" t="b">
        <f>AND(PARTNERS!$D159="Voluntary Sector / Charity partner",PARTNERS!$E159="Existing partner")</f>
        <v>0</v>
      </c>
      <c r="AW155" s="2" t="b">
        <f>AND(PARTNERS!$D159="Education partner",PARTNERS!$E159="Existing partner")</f>
        <v>0</v>
      </c>
      <c r="AX155" s="2" t="b">
        <f>AND(PARTNERS!$D159="Other",PARTNERS!$E159="Existing partner")</f>
        <v>0</v>
      </c>
    </row>
    <row r="156" spans="20:50" x14ac:dyDescent="0.3">
      <c r="T156" s="2" t="b">
        <f>AND(LEFT('EVENT DELIVERY'!B174,2)="HU",OR(LEN('EVENT DELIVERY'!B174)=6,AND(LEN('EVENT DELIVERY'!B174)=7,MID('EVENT DELIVERY'!B174,4,1)=" ")))</f>
        <v>0</v>
      </c>
      <c r="U156" s="2" t="b">
        <f>AND(LEFT('PROJECT DELIVERY TEAM'!B168,2)="HU",OR(LEN('PROJECT DELIVERY TEAM'!B168)=6,AND(LEN('PROJECT DELIVERY TEAM'!B168)=7,MID('PROJECT DELIVERY TEAM'!B168,4,1)=" ")))</f>
        <v>0</v>
      </c>
      <c r="V156" s="2" t="b">
        <f>AND(LEFT('AUDIENCES &amp; PART... - BY TYPE'!B185,2)="HU",OR(LEN('AUDIENCES &amp; PART... - BY TYPE'!B185)=6,AND(LEN('AUDIENCES &amp; PART... - BY TYPE'!B185)=7,MID('AUDIENCES &amp; PART... - BY TYPE'!B185,4,1)=" ")))</f>
        <v>0</v>
      </c>
      <c r="W156" s="2" t="b">
        <f>AND(LEFT(PARTNERS!B160,2)="HU",OR(LEN(PARTNERS!B160)=6,AND(LEN(PARTNERS!B160)=7,MID(PARTNERS!B160,4,1)=" ")),PARTNERS!E160="New partner")</f>
        <v>0</v>
      </c>
      <c r="X156" s="2" t="b">
        <f>AND(LEFT(PARTNERS!B160,2)="HU",OR(LEN(PARTNERS!B160)=6,AND(LEN(PARTNERS!B160)=7,MID(PARTNERS!B160,4,1)=" ")),PARTNERS!E160="Existing partner")</f>
        <v>0</v>
      </c>
      <c r="Y156" s="2" t="b">
        <f>AND(NOT(AND(LEFT(PARTNERS!B160,2)="HU",OR(LEN(PARTNERS!B160)=6,AND(LEN(PARTNERS!B160)=7,MID(PARTNERS!B160,4,1)=" ")))),PARTNERS!E160="New partner")</f>
        <v>0</v>
      </c>
      <c r="Z156" s="2" t="b">
        <f>AND(NOT(AND(LEFT(PARTNERS!B160,2)="HU",OR(LEN(PARTNERS!B160)=6,AND(LEN(PARTNERS!B160)=7,MID(PARTNERS!B160,4,1)=" ")))),PARTNERS!E160="Existing partner")</f>
        <v>0</v>
      </c>
      <c r="AA156" s="2" t="b">
        <f>AND(PARTNERS!$C160="Hull",PARTNERS!$E160="New partner")</f>
        <v>0</v>
      </c>
      <c r="AB156" s="2" t="b">
        <f>AND(PARTNERS!$C160="East Riding of Yorkshire",PARTNERS!$E160="New partner")</f>
        <v>0</v>
      </c>
      <c r="AC156" s="2" t="b">
        <f>AND(PARTNERS!$C160="Elsewhere in Yorkshire &amp; Humber",PARTNERS!$E160="New partner")</f>
        <v>0</v>
      </c>
      <c r="AD156" s="2" t="b">
        <f>AND(PARTNERS!$C160="Elsewhere in the UK",PARTNERS!$E160="New partner")</f>
        <v>0</v>
      </c>
      <c r="AE156" s="2" t="b">
        <f>AND(PARTNERS!$C160="Outside UK",PARTNERS!$E160="New partner")</f>
        <v>0</v>
      </c>
      <c r="AF156" s="2" t="b">
        <f>AND(PARTNERS!$C160="Hull",PARTNERS!$E160="Existing partner")</f>
        <v>0</v>
      </c>
      <c r="AG156" s="2" t="b">
        <f>AND(PARTNERS!$C160="East Riding of Yorkshire",PARTNERS!$E160="Existing partner")</f>
        <v>0</v>
      </c>
      <c r="AH156" s="2" t="b">
        <f>AND(PARTNERS!$C160="Elsewhere in Yorkshire &amp; Humber",PARTNERS!$E160="Existing partner")</f>
        <v>0</v>
      </c>
      <c r="AI156" s="2" t="b">
        <f>AND(PARTNERS!$C160="Elsewhere in the UK",PARTNERS!$E160="Existing partner")</f>
        <v>0</v>
      </c>
      <c r="AJ156" s="2" t="b">
        <f>AND(PARTNERS!$C160="Outside UK",PARTNERS!$E160="Existing partner")</f>
        <v>0</v>
      </c>
      <c r="AK156" s="2" t="b">
        <f>AND(PARTNERS!$D160="Artistic partner",PARTNERS!$E160="New partner")</f>
        <v>0</v>
      </c>
      <c r="AL156" s="2" t="b">
        <f>AND(PARTNERS!$D160="Heritage partner",PARTNERS!$E160="New partner")</f>
        <v>0</v>
      </c>
      <c r="AM156" s="2" t="b">
        <f>AND(PARTNERS!$D160="Funder",PARTNERS!$E160="New partner")</f>
        <v>0</v>
      </c>
      <c r="AN156" s="2" t="b">
        <f>AND(PARTNERS!$D160="Public Service partner",PARTNERS!$E160="New partner")</f>
        <v>0</v>
      </c>
      <c r="AO156" s="2" t="b">
        <f>AND(PARTNERS!$D160="Voluntary Sector / Charity partner",PARTNERS!$E160="New partner")</f>
        <v>0</v>
      </c>
      <c r="AP156" s="2" t="b">
        <f>AND(PARTNERS!$D160="Education partner",PARTNERS!$E160="New partner")</f>
        <v>0</v>
      </c>
      <c r="AQ156" s="2" t="b">
        <f>AND(PARTNERS!$D160="Other",PARTNERS!$E160="New partner")</f>
        <v>0</v>
      </c>
      <c r="AR156" s="2" t="b">
        <f>AND(PARTNERS!$D160="Artistic partner",PARTNERS!$E160="Existing partner")</f>
        <v>0</v>
      </c>
      <c r="AS156" s="2" t="b">
        <f>AND(PARTNERS!$D160="Heritage partner",PARTNERS!$E160="Existing partner")</f>
        <v>0</v>
      </c>
      <c r="AT156" s="2" t="b">
        <f>AND(PARTNERS!$D160="Funder",PARTNERS!$E160="Existing partner")</f>
        <v>0</v>
      </c>
      <c r="AU156" s="2" t="b">
        <f>AND(PARTNERS!$D160="Public Service partner",PARTNERS!$E160="Existing partner")</f>
        <v>0</v>
      </c>
      <c r="AV156" s="2" t="b">
        <f>AND(PARTNERS!$D160="Voluntary Sector / Charity partner",PARTNERS!$E160="Existing partner")</f>
        <v>0</v>
      </c>
      <c r="AW156" s="2" t="b">
        <f>AND(PARTNERS!$D160="Education partner",PARTNERS!$E160="Existing partner")</f>
        <v>0</v>
      </c>
      <c r="AX156" s="2" t="b">
        <f>AND(PARTNERS!$D160="Other",PARTNERS!$E160="Existing partner")</f>
        <v>0</v>
      </c>
    </row>
    <row r="157" spans="20:50" x14ac:dyDescent="0.3">
      <c r="T157" s="2" t="b">
        <f>AND(LEFT('EVENT DELIVERY'!B175,2)="HU",OR(LEN('EVENT DELIVERY'!B175)=6,AND(LEN('EVENT DELIVERY'!B175)=7,MID('EVENT DELIVERY'!B175,4,1)=" ")))</f>
        <v>0</v>
      </c>
      <c r="U157" s="2" t="b">
        <f>AND(LEFT('PROJECT DELIVERY TEAM'!B169,2)="HU",OR(LEN('PROJECT DELIVERY TEAM'!B169)=6,AND(LEN('PROJECT DELIVERY TEAM'!B169)=7,MID('PROJECT DELIVERY TEAM'!B169,4,1)=" ")))</f>
        <v>0</v>
      </c>
      <c r="V157" s="2" t="b">
        <f>AND(LEFT('AUDIENCES &amp; PART... - BY TYPE'!B186,2)="HU",OR(LEN('AUDIENCES &amp; PART... - BY TYPE'!B186)=6,AND(LEN('AUDIENCES &amp; PART... - BY TYPE'!B186)=7,MID('AUDIENCES &amp; PART... - BY TYPE'!B186,4,1)=" ")))</f>
        <v>0</v>
      </c>
      <c r="W157" s="2" t="b">
        <f>AND(LEFT(PARTNERS!B161,2)="HU",OR(LEN(PARTNERS!B161)=6,AND(LEN(PARTNERS!B161)=7,MID(PARTNERS!B161,4,1)=" ")),PARTNERS!E161="New partner")</f>
        <v>0</v>
      </c>
      <c r="X157" s="2" t="b">
        <f>AND(LEFT(PARTNERS!B161,2)="HU",OR(LEN(PARTNERS!B161)=6,AND(LEN(PARTNERS!B161)=7,MID(PARTNERS!B161,4,1)=" ")),PARTNERS!E161="Existing partner")</f>
        <v>0</v>
      </c>
      <c r="Y157" s="2" t="b">
        <f>AND(NOT(AND(LEFT(PARTNERS!B161,2)="HU",OR(LEN(PARTNERS!B161)=6,AND(LEN(PARTNERS!B161)=7,MID(PARTNERS!B161,4,1)=" ")))),PARTNERS!E161="New partner")</f>
        <v>0</v>
      </c>
      <c r="Z157" s="2" t="b">
        <f>AND(NOT(AND(LEFT(PARTNERS!B161,2)="HU",OR(LEN(PARTNERS!B161)=6,AND(LEN(PARTNERS!B161)=7,MID(PARTNERS!B161,4,1)=" ")))),PARTNERS!E161="Existing partner")</f>
        <v>0</v>
      </c>
      <c r="AA157" s="2" t="b">
        <f>AND(PARTNERS!$C161="Hull",PARTNERS!$E161="New partner")</f>
        <v>0</v>
      </c>
      <c r="AB157" s="2" t="b">
        <f>AND(PARTNERS!$C161="East Riding of Yorkshire",PARTNERS!$E161="New partner")</f>
        <v>0</v>
      </c>
      <c r="AC157" s="2" t="b">
        <f>AND(PARTNERS!$C161="Elsewhere in Yorkshire &amp; Humber",PARTNERS!$E161="New partner")</f>
        <v>0</v>
      </c>
      <c r="AD157" s="2" t="b">
        <f>AND(PARTNERS!$C161="Elsewhere in the UK",PARTNERS!$E161="New partner")</f>
        <v>0</v>
      </c>
      <c r="AE157" s="2" t="b">
        <f>AND(PARTNERS!$C161="Outside UK",PARTNERS!$E161="New partner")</f>
        <v>0</v>
      </c>
      <c r="AF157" s="2" t="b">
        <f>AND(PARTNERS!$C161="Hull",PARTNERS!$E161="Existing partner")</f>
        <v>0</v>
      </c>
      <c r="AG157" s="2" t="b">
        <f>AND(PARTNERS!$C161="East Riding of Yorkshire",PARTNERS!$E161="Existing partner")</f>
        <v>0</v>
      </c>
      <c r="AH157" s="2" t="b">
        <f>AND(PARTNERS!$C161="Elsewhere in Yorkshire &amp; Humber",PARTNERS!$E161="Existing partner")</f>
        <v>0</v>
      </c>
      <c r="AI157" s="2" t="b">
        <f>AND(PARTNERS!$C161="Elsewhere in the UK",PARTNERS!$E161="Existing partner")</f>
        <v>0</v>
      </c>
      <c r="AJ157" s="2" t="b">
        <f>AND(PARTNERS!$C161="Outside UK",PARTNERS!$E161="Existing partner")</f>
        <v>0</v>
      </c>
      <c r="AK157" s="2" t="b">
        <f>AND(PARTNERS!$D161="Artistic partner",PARTNERS!$E161="New partner")</f>
        <v>0</v>
      </c>
      <c r="AL157" s="2" t="b">
        <f>AND(PARTNERS!$D161="Heritage partner",PARTNERS!$E161="New partner")</f>
        <v>0</v>
      </c>
      <c r="AM157" s="2" t="b">
        <f>AND(PARTNERS!$D161="Funder",PARTNERS!$E161="New partner")</f>
        <v>0</v>
      </c>
      <c r="AN157" s="2" t="b">
        <f>AND(PARTNERS!$D161="Public Service partner",PARTNERS!$E161="New partner")</f>
        <v>0</v>
      </c>
      <c r="AO157" s="2" t="b">
        <f>AND(PARTNERS!$D161="Voluntary Sector / Charity partner",PARTNERS!$E161="New partner")</f>
        <v>0</v>
      </c>
      <c r="AP157" s="2" t="b">
        <f>AND(PARTNERS!$D161="Education partner",PARTNERS!$E161="New partner")</f>
        <v>0</v>
      </c>
      <c r="AQ157" s="2" t="b">
        <f>AND(PARTNERS!$D161="Other",PARTNERS!$E161="New partner")</f>
        <v>0</v>
      </c>
      <c r="AR157" s="2" t="b">
        <f>AND(PARTNERS!$D161="Artistic partner",PARTNERS!$E161="Existing partner")</f>
        <v>0</v>
      </c>
      <c r="AS157" s="2" t="b">
        <f>AND(PARTNERS!$D161="Heritage partner",PARTNERS!$E161="Existing partner")</f>
        <v>0</v>
      </c>
      <c r="AT157" s="2" t="b">
        <f>AND(PARTNERS!$D161="Funder",PARTNERS!$E161="Existing partner")</f>
        <v>0</v>
      </c>
      <c r="AU157" s="2" t="b">
        <f>AND(PARTNERS!$D161="Public Service partner",PARTNERS!$E161="Existing partner")</f>
        <v>0</v>
      </c>
      <c r="AV157" s="2" t="b">
        <f>AND(PARTNERS!$D161="Voluntary Sector / Charity partner",PARTNERS!$E161="Existing partner")</f>
        <v>0</v>
      </c>
      <c r="AW157" s="2" t="b">
        <f>AND(PARTNERS!$D161="Education partner",PARTNERS!$E161="Existing partner")</f>
        <v>0</v>
      </c>
      <c r="AX157" s="2" t="b">
        <f>AND(PARTNERS!$D161="Other",PARTNERS!$E161="Existing partner")</f>
        <v>0</v>
      </c>
    </row>
    <row r="158" spans="20:50" x14ac:dyDescent="0.3">
      <c r="T158" s="2" t="b">
        <f>AND(LEFT('EVENT DELIVERY'!B176,2)="HU",OR(LEN('EVENT DELIVERY'!B176)=6,AND(LEN('EVENT DELIVERY'!B176)=7,MID('EVENT DELIVERY'!B176,4,1)=" ")))</f>
        <v>0</v>
      </c>
      <c r="U158" s="2" t="b">
        <f>AND(LEFT('PROJECT DELIVERY TEAM'!B170,2)="HU",OR(LEN('PROJECT DELIVERY TEAM'!B170)=6,AND(LEN('PROJECT DELIVERY TEAM'!B170)=7,MID('PROJECT DELIVERY TEAM'!B170,4,1)=" ")))</f>
        <v>0</v>
      </c>
      <c r="V158" s="2" t="b">
        <f>AND(LEFT('AUDIENCES &amp; PART... - BY TYPE'!B187,2)="HU",OR(LEN('AUDIENCES &amp; PART... - BY TYPE'!B187)=6,AND(LEN('AUDIENCES &amp; PART... - BY TYPE'!B187)=7,MID('AUDIENCES &amp; PART... - BY TYPE'!B187,4,1)=" ")))</f>
        <v>0</v>
      </c>
      <c r="W158" s="2" t="b">
        <f>AND(LEFT(PARTNERS!B162,2)="HU",OR(LEN(PARTNERS!B162)=6,AND(LEN(PARTNERS!B162)=7,MID(PARTNERS!B162,4,1)=" ")),PARTNERS!E162="New partner")</f>
        <v>0</v>
      </c>
      <c r="X158" s="2" t="b">
        <f>AND(LEFT(PARTNERS!B162,2)="HU",OR(LEN(PARTNERS!B162)=6,AND(LEN(PARTNERS!B162)=7,MID(PARTNERS!B162,4,1)=" ")),PARTNERS!E162="Existing partner")</f>
        <v>0</v>
      </c>
      <c r="Y158" s="2" t="b">
        <f>AND(NOT(AND(LEFT(PARTNERS!B162,2)="HU",OR(LEN(PARTNERS!B162)=6,AND(LEN(PARTNERS!B162)=7,MID(PARTNERS!B162,4,1)=" ")))),PARTNERS!E162="New partner")</f>
        <v>0</v>
      </c>
      <c r="Z158" s="2" t="b">
        <f>AND(NOT(AND(LEFT(PARTNERS!B162,2)="HU",OR(LEN(PARTNERS!B162)=6,AND(LEN(PARTNERS!B162)=7,MID(PARTNERS!B162,4,1)=" ")))),PARTNERS!E162="Existing partner")</f>
        <v>0</v>
      </c>
      <c r="AA158" s="2" t="b">
        <f>AND(PARTNERS!$C162="Hull",PARTNERS!$E162="New partner")</f>
        <v>0</v>
      </c>
      <c r="AB158" s="2" t="b">
        <f>AND(PARTNERS!$C162="East Riding of Yorkshire",PARTNERS!$E162="New partner")</f>
        <v>0</v>
      </c>
      <c r="AC158" s="2" t="b">
        <f>AND(PARTNERS!$C162="Elsewhere in Yorkshire &amp; Humber",PARTNERS!$E162="New partner")</f>
        <v>0</v>
      </c>
      <c r="AD158" s="2" t="b">
        <f>AND(PARTNERS!$C162="Elsewhere in the UK",PARTNERS!$E162="New partner")</f>
        <v>0</v>
      </c>
      <c r="AE158" s="2" t="b">
        <f>AND(PARTNERS!$C162="Outside UK",PARTNERS!$E162="New partner")</f>
        <v>0</v>
      </c>
      <c r="AF158" s="2" t="b">
        <f>AND(PARTNERS!$C162="Hull",PARTNERS!$E162="Existing partner")</f>
        <v>0</v>
      </c>
      <c r="AG158" s="2" t="b">
        <f>AND(PARTNERS!$C162="East Riding of Yorkshire",PARTNERS!$E162="Existing partner")</f>
        <v>0</v>
      </c>
      <c r="AH158" s="2" t="b">
        <f>AND(PARTNERS!$C162="Elsewhere in Yorkshire &amp; Humber",PARTNERS!$E162="Existing partner")</f>
        <v>0</v>
      </c>
      <c r="AI158" s="2" t="b">
        <f>AND(PARTNERS!$C162="Elsewhere in the UK",PARTNERS!$E162="Existing partner")</f>
        <v>0</v>
      </c>
      <c r="AJ158" s="2" t="b">
        <f>AND(PARTNERS!$C162="Outside UK",PARTNERS!$E162="Existing partner")</f>
        <v>0</v>
      </c>
      <c r="AK158" s="2" t="b">
        <f>AND(PARTNERS!$D162="Artistic partner",PARTNERS!$E162="New partner")</f>
        <v>0</v>
      </c>
      <c r="AL158" s="2" t="b">
        <f>AND(PARTNERS!$D162="Heritage partner",PARTNERS!$E162="New partner")</f>
        <v>0</v>
      </c>
      <c r="AM158" s="2" t="b">
        <f>AND(PARTNERS!$D162="Funder",PARTNERS!$E162="New partner")</f>
        <v>0</v>
      </c>
      <c r="AN158" s="2" t="b">
        <f>AND(PARTNERS!$D162="Public Service partner",PARTNERS!$E162="New partner")</f>
        <v>0</v>
      </c>
      <c r="AO158" s="2" t="b">
        <f>AND(PARTNERS!$D162="Voluntary Sector / Charity partner",PARTNERS!$E162="New partner")</f>
        <v>0</v>
      </c>
      <c r="AP158" s="2" t="b">
        <f>AND(PARTNERS!$D162="Education partner",PARTNERS!$E162="New partner")</f>
        <v>0</v>
      </c>
      <c r="AQ158" s="2" t="b">
        <f>AND(PARTNERS!$D162="Other",PARTNERS!$E162="New partner")</f>
        <v>0</v>
      </c>
      <c r="AR158" s="2" t="b">
        <f>AND(PARTNERS!$D162="Artistic partner",PARTNERS!$E162="Existing partner")</f>
        <v>0</v>
      </c>
      <c r="AS158" s="2" t="b">
        <f>AND(PARTNERS!$D162="Heritage partner",PARTNERS!$E162="Existing partner")</f>
        <v>0</v>
      </c>
      <c r="AT158" s="2" t="b">
        <f>AND(PARTNERS!$D162="Funder",PARTNERS!$E162="Existing partner")</f>
        <v>0</v>
      </c>
      <c r="AU158" s="2" t="b">
        <f>AND(PARTNERS!$D162="Public Service partner",PARTNERS!$E162="Existing partner")</f>
        <v>0</v>
      </c>
      <c r="AV158" s="2" t="b">
        <f>AND(PARTNERS!$D162="Voluntary Sector / Charity partner",PARTNERS!$E162="Existing partner")</f>
        <v>0</v>
      </c>
      <c r="AW158" s="2" t="b">
        <f>AND(PARTNERS!$D162="Education partner",PARTNERS!$E162="Existing partner")</f>
        <v>0</v>
      </c>
      <c r="AX158" s="2" t="b">
        <f>AND(PARTNERS!$D162="Other",PARTNERS!$E162="Existing partner")</f>
        <v>0</v>
      </c>
    </row>
    <row r="159" spans="20:50" x14ac:dyDescent="0.3">
      <c r="T159" s="2" t="b">
        <f>AND(LEFT('EVENT DELIVERY'!B177,2)="HU",OR(LEN('EVENT DELIVERY'!B177)=6,AND(LEN('EVENT DELIVERY'!B177)=7,MID('EVENT DELIVERY'!B177,4,1)=" ")))</f>
        <v>0</v>
      </c>
      <c r="U159" s="2" t="b">
        <f>AND(LEFT('PROJECT DELIVERY TEAM'!B171,2)="HU",OR(LEN('PROJECT DELIVERY TEAM'!B171)=6,AND(LEN('PROJECT DELIVERY TEAM'!B171)=7,MID('PROJECT DELIVERY TEAM'!B171,4,1)=" ")))</f>
        <v>0</v>
      </c>
      <c r="V159" s="2" t="b">
        <f>AND(LEFT('AUDIENCES &amp; PART... - BY TYPE'!B188,2)="HU",OR(LEN('AUDIENCES &amp; PART... - BY TYPE'!B188)=6,AND(LEN('AUDIENCES &amp; PART... - BY TYPE'!B188)=7,MID('AUDIENCES &amp; PART... - BY TYPE'!B188,4,1)=" ")))</f>
        <v>0</v>
      </c>
      <c r="W159" s="2" t="b">
        <f>AND(LEFT(PARTNERS!B163,2)="HU",OR(LEN(PARTNERS!B163)=6,AND(LEN(PARTNERS!B163)=7,MID(PARTNERS!B163,4,1)=" ")),PARTNERS!E163="New partner")</f>
        <v>0</v>
      </c>
      <c r="X159" s="2" t="b">
        <f>AND(LEFT(PARTNERS!B163,2)="HU",OR(LEN(PARTNERS!B163)=6,AND(LEN(PARTNERS!B163)=7,MID(PARTNERS!B163,4,1)=" ")),PARTNERS!E163="Existing partner")</f>
        <v>0</v>
      </c>
      <c r="Y159" s="2" t="b">
        <f>AND(NOT(AND(LEFT(PARTNERS!B163,2)="HU",OR(LEN(PARTNERS!B163)=6,AND(LEN(PARTNERS!B163)=7,MID(PARTNERS!B163,4,1)=" ")))),PARTNERS!E163="New partner")</f>
        <v>0</v>
      </c>
      <c r="Z159" s="2" t="b">
        <f>AND(NOT(AND(LEFT(PARTNERS!B163,2)="HU",OR(LEN(PARTNERS!B163)=6,AND(LEN(PARTNERS!B163)=7,MID(PARTNERS!B163,4,1)=" ")))),PARTNERS!E163="Existing partner")</f>
        <v>0</v>
      </c>
      <c r="AA159" s="2" t="b">
        <f>AND(PARTNERS!$C163="Hull",PARTNERS!$E163="New partner")</f>
        <v>0</v>
      </c>
      <c r="AB159" s="2" t="b">
        <f>AND(PARTNERS!$C163="East Riding of Yorkshire",PARTNERS!$E163="New partner")</f>
        <v>0</v>
      </c>
      <c r="AC159" s="2" t="b">
        <f>AND(PARTNERS!$C163="Elsewhere in Yorkshire &amp; Humber",PARTNERS!$E163="New partner")</f>
        <v>0</v>
      </c>
      <c r="AD159" s="2" t="b">
        <f>AND(PARTNERS!$C163="Elsewhere in the UK",PARTNERS!$E163="New partner")</f>
        <v>0</v>
      </c>
      <c r="AE159" s="2" t="b">
        <f>AND(PARTNERS!$C163="Outside UK",PARTNERS!$E163="New partner")</f>
        <v>0</v>
      </c>
      <c r="AF159" s="2" t="b">
        <f>AND(PARTNERS!$C163="Hull",PARTNERS!$E163="Existing partner")</f>
        <v>0</v>
      </c>
      <c r="AG159" s="2" t="b">
        <f>AND(PARTNERS!$C163="East Riding of Yorkshire",PARTNERS!$E163="Existing partner")</f>
        <v>0</v>
      </c>
      <c r="AH159" s="2" t="b">
        <f>AND(PARTNERS!$C163="Elsewhere in Yorkshire &amp; Humber",PARTNERS!$E163="Existing partner")</f>
        <v>0</v>
      </c>
      <c r="AI159" s="2" t="b">
        <f>AND(PARTNERS!$C163="Elsewhere in the UK",PARTNERS!$E163="Existing partner")</f>
        <v>0</v>
      </c>
      <c r="AJ159" s="2" t="b">
        <f>AND(PARTNERS!$C163="Outside UK",PARTNERS!$E163="Existing partner")</f>
        <v>0</v>
      </c>
      <c r="AK159" s="2" t="b">
        <f>AND(PARTNERS!$D163="Artistic partner",PARTNERS!$E163="New partner")</f>
        <v>0</v>
      </c>
      <c r="AL159" s="2" t="b">
        <f>AND(PARTNERS!$D163="Heritage partner",PARTNERS!$E163="New partner")</f>
        <v>0</v>
      </c>
      <c r="AM159" s="2" t="b">
        <f>AND(PARTNERS!$D163="Funder",PARTNERS!$E163="New partner")</f>
        <v>0</v>
      </c>
      <c r="AN159" s="2" t="b">
        <f>AND(PARTNERS!$D163="Public Service partner",PARTNERS!$E163="New partner")</f>
        <v>0</v>
      </c>
      <c r="AO159" s="2" t="b">
        <f>AND(PARTNERS!$D163="Voluntary Sector / Charity partner",PARTNERS!$E163="New partner")</f>
        <v>0</v>
      </c>
      <c r="AP159" s="2" t="b">
        <f>AND(PARTNERS!$D163="Education partner",PARTNERS!$E163="New partner")</f>
        <v>0</v>
      </c>
      <c r="AQ159" s="2" t="b">
        <f>AND(PARTNERS!$D163="Other",PARTNERS!$E163="New partner")</f>
        <v>0</v>
      </c>
      <c r="AR159" s="2" t="b">
        <f>AND(PARTNERS!$D163="Artistic partner",PARTNERS!$E163="Existing partner")</f>
        <v>0</v>
      </c>
      <c r="AS159" s="2" t="b">
        <f>AND(PARTNERS!$D163="Heritage partner",PARTNERS!$E163="Existing partner")</f>
        <v>0</v>
      </c>
      <c r="AT159" s="2" t="b">
        <f>AND(PARTNERS!$D163="Funder",PARTNERS!$E163="Existing partner")</f>
        <v>0</v>
      </c>
      <c r="AU159" s="2" t="b">
        <f>AND(PARTNERS!$D163="Public Service partner",PARTNERS!$E163="Existing partner")</f>
        <v>0</v>
      </c>
      <c r="AV159" s="2" t="b">
        <f>AND(PARTNERS!$D163="Voluntary Sector / Charity partner",PARTNERS!$E163="Existing partner")</f>
        <v>0</v>
      </c>
      <c r="AW159" s="2" t="b">
        <f>AND(PARTNERS!$D163="Education partner",PARTNERS!$E163="Existing partner")</f>
        <v>0</v>
      </c>
      <c r="AX159" s="2" t="b">
        <f>AND(PARTNERS!$D163="Other",PARTNERS!$E163="Existing partner")</f>
        <v>0</v>
      </c>
    </row>
    <row r="160" spans="20:50" x14ac:dyDescent="0.3">
      <c r="T160" s="2" t="b">
        <f>AND(LEFT('EVENT DELIVERY'!B178,2)="HU",OR(LEN('EVENT DELIVERY'!B178)=6,AND(LEN('EVENT DELIVERY'!B178)=7,MID('EVENT DELIVERY'!B178,4,1)=" ")))</f>
        <v>0</v>
      </c>
      <c r="U160" s="2" t="b">
        <f>AND(LEFT('PROJECT DELIVERY TEAM'!B172,2)="HU",OR(LEN('PROJECT DELIVERY TEAM'!B172)=6,AND(LEN('PROJECT DELIVERY TEAM'!B172)=7,MID('PROJECT DELIVERY TEAM'!B172,4,1)=" ")))</f>
        <v>0</v>
      </c>
      <c r="V160" s="2" t="b">
        <f>AND(LEFT('AUDIENCES &amp; PART... - BY TYPE'!B189,2)="HU",OR(LEN('AUDIENCES &amp; PART... - BY TYPE'!B189)=6,AND(LEN('AUDIENCES &amp; PART... - BY TYPE'!B189)=7,MID('AUDIENCES &amp; PART... - BY TYPE'!B189,4,1)=" ")))</f>
        <v>0</v>
      </c>
      <c r="W160" s="2" t="b">
        <f>AND(LEFT(PARTNERS!B164,2)="HU",OR(LEN(PARTNERS!B164)=6,AND(LEN(PARTNERS!B164)=7,MID(PARTNERS!B164,4,1)=" ")),PARTNERS!E164="New partner")</f>
        <v>0</v>
      </c>
      <c r="X160" s="2" t="b">
        <f>AND(LEFT(PARTNERS!B164,2)="HU",OR(LEN(PARTNERS!B164)=6,AND(LEN(PARTNERS!B164)=7,MID(PARTNERS!B164,4,1)=" ")),PARTNERS!E164="Existing partner")</f>
        <v>0</v>
      </c>
      <c r="Y160" s="2" t="b">
        <f>AND(NOT(AND(LEFT(PARTNERS!B164,2)="HU",OR(LEN(PARTNERS!B164)=6,AND(LEN(PARTNERS!B164)=7,MID(PARTNERS!B164,4,1)=" ")))),PARTNERS!E164="New partner")</f>
        <v>0</v>
      </c>
      <c r="Z160" s="2" t="b">
        <f>AND(NOT(AND(LEFT(PARTNERS!B164,2)="HU",OR(LEN(PARTNERS!B164)=6,AND(LEN(PARTNERS!B164)=7,MID(PARTNERS!B164,4,1)=" ")))),PARTNERS!E164="Existing partner")</f>
        <v>0</v>
      </c>
      <c r="AA160" s="2" t="b">
        <f>AND(PARTNERS!$C164="Hull",PARTNERS!$E164="New partner")</f>
        <v>0</v>
      </c>
      <c r="AB160" s="2" t="b">
        <f>AND(PARTNERS!$C164="East Riding of Yorkshire",PARTNERS!$E164="New partner")</f>
        <v>0</v>
      </c>
      <c r="AC160" s="2" t="b">
        <f>AND(PARTNERS!$C164="Elsewhere in Yorkshire &amp; Humber",PARTNERS!$E164="New partner")</f>
        <v>0</v>
      </c>
      <c r="AD160" s="2" t="b">
        <f>AND(PARTNERS!$C164="Elsewhere in the UK",PARTNERS!$E164="New partner")</f>
        <v>0</v>
      </c>
      <c r="AE160" s="2" t="b">
        <f>AND(PARTNERS!$C164="Outside UK",PARTNERS!$E164="New partner")</f>
        <v>0</v>
      </c>
      <c r="AF160" s="2" t="b">
        <f>AND(PARTNERS!$C164="Hull",PARTNERS!$E164="Existing partner")</f>
        <v>0</v>
      </c>
      <c r="AG160" s="2" t="b">
        <f>AND(PARTNERS!$C164="East Riding of Yorkshire",PARTNERS!$E164="Existing partner")</f>
        <v>0</v>
      </c>
      <c r="AH160" s="2" t="b">
        <f>AND(PARTNERS!$C164="Elsewhere in Yorkshire &amp; Humber",PARTNERS!$E164="Existing partner")</f>
        <v>0</v>
      </c>
      <c r="AI160" s="2" t="b">
        <f>AND(PARTNERS!$C164="Elsewhere in the UK",PARTNERS!$E164="Existing partner")</f>
        <v>0</v>
      </c>
      <c r="AJ160" s="2" t="b">
        <f>AND(PARTNERS!$C164="Outside UK",PARTNERS!$E164="Existing partner")</f>
        <v>0</v>
      </c>
      <c r="AK160" s="2" t="b">
        <f>AND(PARTNERS!$D164="Artistic partner",PARTNERS!$E164="New partner")</f>
        <v>0</v>
      </c>
      <c r="AL160" s="2" t="b">
        <f>AND(PARTNERS!$D164="Heritage partner",PARTNERS!$E164="New partner")</f>
        <v>0</v>
      </c>
      <c r="AM160" s="2" t="b">
        <f>AND(PARTNERS!$D164="Funder",PARTNERS!$E164="New partner")</f>
        <v>0</v>
      </c>
      <c r="AN160" s="2" t="b">
        <f>AND(PARTNERS!$D164="Public Service partner",PARTNERS!$E164="New partner")</f>
        <v>0</v>
      </c>
      <c r="AO160" s="2" t="b">
        <f>AND(PARTNERS!$D164="Voluntary Sector / Charity partner",PARTNERS!$E164="New partner")</f>
        <v>0</v>
      </c>
      <c r="AP160" s="2" t="b">
        <f>AND(PARTNERS!$D164="Education partner",PARTNERS!$E164="New partner")</f>
        <v>0</v>
      </c>
      <c r="AQ160" s="2" t="b">
        <f>AND(PARTNERS!$D164="Other",PARTNERS!$E164="New partner")</f>
        <v>0</v>
      </c>
      <c r="AR160" s="2" t="b">
        <f>AND(PARTNERS!$D164="Artistic partner",PARTNERS!$E164="Existing partner")</f>
        <v>0</v>
      </c>
      <c r="AS160" s="2" t="b">
        <f>AND(PARTNERS!$D164="Heritage partner",PARTNERS!$E164="Existing partner")</f>
        <v>0</v>
      </c>
      <c r="AT160" s="2" t="b">
        <f>AND(PARTNERS!$D164="Funder",PARTNERS!$E164="Existing partner")</f>
        <v>0</v>
      </c>
      <c r="AU160" s="2" t="b">
        <f>AND(PARTNERS!$D164="Public Service partner",PARTNERS!$E164="Existing partner")</f>
        <v>0</v>
      </c>
      <c r="AV160" s="2" t="b">
        <f>AND(PARTNERS!$D164="Voluntary Sector / Charity partner",PARTNERS!$E164="Existing partner")</f>
        <v>0</v>
      </c>
      <c r="AW160" s="2" t="b">
        <f>AND(PARTNERS!$D164="Education partner",PARTNERS!$E164="Existing partner")</f>
        <v>0</v>
      </c>
      <c r="AX160" s="2" t="b">
        <f>AND(PARTNERS!$D164="Other",PARTNERS!$E164="Existing partner")</f>
        <v>0</v>
      </c>
    </row>
    <row r="161" spans="20:50" x14ac:dyDescent="0.3">
      <c r="T161" s="2" t="b">
        <f>AND(LEFT('EVENT DELIVERY'!B179,2)="HU",OR(LEN('EVENT DELIVERY'!B179)=6,AND(LEN('EVENT DELIVERY'!B179)=7,MID('EVENT DELIVERY'!B179,4,1)=" ")))</f>
        <v>0</v>
      </c>
      <c r="U161" s="2" t="b">
        <f>AND(LEFT('PROJECT DELIVERY TEAM'!B173,2)="HU",OR(LEN('PROJECT DELIVERY TEAM'!B173)=6,AND(LEN('PROJECT DELIVERY TEAM'!B173)=7,MID('PROJECT DELIVERY TEAM'!B173,4,1)=" ")))</f>
        <v>0</v>
      </c>
      <c r="V161" s="2" t="b">
        <f>AND(LEFT('AUDIENCES &amp; PART... - BY TYPE'!B190,2)="HU",OR(LEN('AUDIENCES &amp; PART... - BY TYPE'!B190)=6,AND(LEN('AUDIENCES &amp; PART... - BY TYPE'!B190)=7,MID('AUDIENCES &amp; PART... - BY TYPE'!B190,4,1)=" ")))</f>
        <v>0</v>
      </c>
      <c r="W161" s="2" t="b">
        <f>AND(LEFT(PARTNERS!B165,2)="HU",OR(LEN(PARTNERS!B165)=6,AND(LEN(PARTNERS!B165)=7,MID(PARTNERS!B165,4,1)=" ")),PARTNERS!E165="New partner")</f>
        <v>0</v>
      </c>
      <c r="X161" s="2" t="b">
        <f>AND(LEFT(PARTNERS!B165,2)="HU",OR(LEN(PARTNERS!B165)=6,AND(LEN(PARTNERS!B165)=7,MID(PARTNERS!B165,4,1)=" ")),PARTNERS!E165="Existing partner")</f>
        <v>0</v>
      </c>
      <c r="Y161" s="2" t="b">
        <f>AND(NOT(AND(LEFT(PARTNERS!B165,2)="HU",OR(LEN(PARTNERS!B165)=6,AND(LEN(PARTNERS!B165)=7,MID(PARTNERS!B165,4,1)=" ")))),PARTNERS!E165="New partner")</f>
        <v>0</v>
      </c>
      <c r="Z161" s="2" t="b">
        <f>AND(NOT(AND(LEFT(PARTNERS!B165,2)="HU",OR(LEN(PARTNERS!B165)=6,AND(LEN(PARTNERS!B165)=7,MID(PARTNERS!B165,4,1)=" ")))),PARTNERS!E165="Existing partner")</f>
        <v>0</v>
      </c>
      <c r="AA161" s="2" t="b">
        <f>AND(PARTNERS!$C165="Hull",PARTNERS!$E165="New partner")</f>
        <v>0</v>
      </c>
      <c r="AB161" s="2" t="b">
        <f>AND(PARTNERS!$C165="East Riding of Yorkshire",PARTNERS!$E165="New partner")</f>
        <v>0</v>
      </c>
      <c r="AC161" s="2" t="b">
        <f>AND(PARTNERS!$C165="Elsewhere in Yorkshire &amp; Humber",PARTNERS!$E165="New partner")</f>
        <v>0</v>
      </c>
      <c r="AD161" s="2" t="b">
        <f>AND(PARTNERS!$C165="Elsewhere in the UK",PARTNERS!$E165="New partner")</f>
        <v>0</v>
      </c>
      <c r="AE161" s="2" t="b">
        <f>AND(PARTNERS!$C165="Outside UK",PARTNERS!$E165="New partner")</f>
        <v>0</v>
      </c>
      <c r="AF161" s="2" t="b">
        <f>AND(PARTNERS!$C165="Hull",PARTNERS!$E165="Existing partner")</f>
        <v>0</v>
      </c>
      <c r="AG161" s="2" t="b">
        <f>AND(PARTNERS!$C165="East Riding of Yorkshire",PARTNERS!$E165="Existing partner")</f>
        <v>0</v>
      </c>
      <c r="AH161" s="2" t="b">
        <f>AND(PARTNERS!$C165="Elsewhere in Yorkshire &amp; Humber",PARTNERS!$E165="Existing partner")</f>
        <v>0</v>
      </c>
      <c r="AI161" s="2" t="b">
        <f>AND(PARTNERS!$C165="Elsewhere in the UK",PARTNERS!$E165="Existing partner")</f>
        <v>0</v>
      </c>
      <c r="AJ161" s="2" t="b">
        <f>AND(PARTNERS!$C165="Outside UK",PARTNERS!$E165="Existing partner")</f>
        <v>0</v>
      </c>
      <c r="AK161" s="2" t="b">
        <f>AND(PARTNERS!$D165="Artistic partner",PARTNERS!$E165="New partner")</f>
        <v>0</v>
      </c>
      <c r="AL161" s="2" t="b">
        <f>AND(PARTNERS!$D165="Heritage partner",PARTNERS!$E165="New partner")</f>
        <v>0</v>
      </c>
      <c r="AM161" s="2" t="b">
        <f>AND(PARTNERS!$D165="Funder",PARTNERS!$E165="New partner")</f>
        <v>0</v>
      </c>
      <c r="AN161" s="2" t="b">
        <f>AND(PARTNERS!$D165="Public Service partner",PARTNERS!$E165="New partner")</f>
        <v>0</v>
      </c>
      <c r="AO161" s="2" t="b">
        <f>AND(PARTNERS!$D165="Voluntary Sector / Charity partner",PARTNERS!$E165="New partner")</f>
        <v>0</v>
      </c>
      <c r="AP161" s="2" t="b">
        <f>AND(PARTNERS!$D165="Education partner",PARTNERS!$E165="New partner")</f>
        <v>0</v>
      </c>
      <c r="AQ161" s="2" t="b">
        <f>AND(PARTNERS!$D165="Other",PARTNERS!$E165="New partner")</f>
        <v>0</v>
      </c>
      <c r="AR161" s="2" t="b">
        <f>AND(PARTNERS!$D165="Artistic partner",PARTNERS!$E165="Existing partner")</f>
        <v>0</v>
      </c>
      <c r="AS161" s="2" t="b">
        <f>AND(PARTNERS!$D165="Heritage partner",PARTNERS!$E165="Existing partner")</f>
        <v>0</v>
      </c>
      <c r="AT161" s="2" t="b">
        <f>AND(PARTNERS!$D165="Funder",PARTNERS!$E165="Existing partner")</f>
        <v>0</v>
      </c>
      <c r="AU161" s="2" t="b">
        <f>AND(PARTNERS!$D165="Public Service partner",PARTNERS!$E165="Existing partner")</f>
        <v>0</v>
      </c>
      <c r="AV161" s="2" t="b">
        <f>AND(PARTNERS!$D165="Voluntary Sector / Charity partner",PARTNERS!$E165="Existing partner")</f>
        <v>0</v>
      </c>
      <c r="AW161" s="2" t="b">
        <f>AND(PARTNERS!$D165="Education partner",PARTNERS!$E165="Existing partner")</f>
        <v>0</v>
      </c>
      <c r="AX161" s="2" t="b">
        <f>AND(PARTNERS!$D165="Other",PARTNERS!$E165="Existing partner")</f>
        <v>0</v>
      </c>
    </row>
    <row r="162" spans="20:50" x14ac:dyDescent="0.3">
      <c r="T162" s="2" t="b">
        <f>AND(LEFT('EVENT DELIVERY'!B180,2)="HU",OR(LEN('EVENT DELIVERY'!B180)=6,AND(LEN('EVENT DELIVERY'!B180)=7,MID('EVENT DELIVERY'!B180,4,1)=" ")))</f>
        <v>0</v>
      </c>
      <c r="U162" s="2" t="b">
        <f>AND(LEFT('PROJECT DELIVERY TEAM'!B174,2)="HU",OR(LEN('PROJECT DELIVERY TEAM'!B174)=6,AND(LEN('PROJECT DELIVERY TEAM'!B174)=7,MID('PROJECT DELIVERY TEAM'!B174,4,1)=" ")))</f>
        <v>0</v>
      </c>
      <c r="V162" s="2" t="b">
        <f>AND(LEFT('AUDIENCES &amp; PART... - BY TYPE'!B191,2)="HU",OR(LEN('AUDIENCES &amp; PART... - BY TYPE'!B191)=6,AND(LEN('AUDIENCES &amp; PART... - BY TYPE'!B191)=7,MID('AUDIENCES &amp; PART... - BY TYPE'!B191,4,1)=" ")))</f>
        <v>0</v>
      </c>
      <c r="W162" s="2" t="b">
        <f>AND(LEFT(PARTNERS!B166,2)="HU",OR(LEN(PARTNERS!B166)=6,AND(LEN(PARTNERS!B166)=7,MID(PARTNERS!B166,4,1)=" ")),PARTNERS!E166="New partner")</f>
        <v>0</v>
      </c>
      <c r="X162" s="2" t="b">
        <f>AND(LEFT(PARTNERS!B166,2)="HU",OR(LEN(PARTNERS!B166)=6,AND(LEN(PARTNERS!B166)=7,MID(PARTNERS!B166,4,1)=" ")),PARTNERS!E166="Existing partner")</f>
        <v>0</v>
      </c>
      <c r="Y162" s="2" t="b">
        <f>AND(NOT(AND(LEFT(PARTNERS!B166,2)="HU",OR(LEN(PARTNERS!B166)=6,AND(LEN(PARTNERS!B166)=7,MID(PARTNERS!B166,4,1)=" ")))),PARTNERS!E166="New partner")</f>
        <v>0</v>
      </c>
      <c r="Z162" s="2" t="b">
        <f>AND(NOT(AND(LEFT(PARTNERS!B166,2)="HU",OR(LEN(PARTNERS!B166)=6,AND(LEN(PARTNERS!B166)=7,MID(PARTNERS!B166,4,1)=" ")))),PARTNERS!E166="Existing partner")</f>
        <v>0</v>
      </c>
      <c r="AA162" s="2" t="b">
        <f>AND(PARTNERS!$C166="Hull",PARTNERS!$E166="New partner")</f>
        <v>0</v>
      </c>
      <c r="AB162" s="2" t="b">
        <f>AND(PARTNERS!$C166="East Riding of Yorkshire",PARTNERS!$E166="New partner")</f>
        <v>0</v>
      </c>
      <c r="AC162" s="2" t="b">
        <f>AND(PARTNERS!$C166="Elsewhere in Yorkshire &amp; Humber",PARTNERS!$E166="New partner")</f>
        <v>0</v>
      </c>
      <c r="AD162" s="2" t="b">
        <f>AND(PARTNERS!$C166="Elsewhere in the UK",PARTNERS!$E166="New partner")</f>
        <v>0</v>
      </c>
      <c r="AE162" s="2" t="b">
        <f>AND(PARTNERS!$C166="Outside UK",PARTNERS!$E166="New partner")</f>
        <v>0</v>
      </c>
      <c r="AF162" s="2" t="b">
        <f>AND(PARTNERS!$C166="Hull",PARTNERS!$E166="Existing partner")</f>
        <v>0</v>
      </c>
      <c r="AG162" s="2" t="b">
        <f>AND(PARTNERS!$C166="East Riding of Yorkshire",PARTNERS!$E166="Existing partner")</f>
        <v>0</v>
      </c>
      <c r="AH162" s="2" t="b">
        <f>AND(PARTNERS!$C166="Elsewhere in Yorkshire &amp; Humber",PARTNERS!$E166="Existing partner")</f>
        <v>0</v>
      </c>
      <c r="AI162" s="2" t="b">
        <f>AND(PARTNERS!$C166="Elsewhere in the UK",PARTNERS!$E166="Existing partner")</f>
        <v>0</v>
      </c>
      <c r="AJ162" s="2" t="b">
        <f>AND(PARTNERS!$C166="Outside UK",PARTNERS!$E166="Existing partner")</f>
        <v>0</v>
      </c>
      <c r="AK162" s="2" t="b">
        <f>AND(PARTNERS!$D166="Artistic partner",PARTNERS!$E166="New partner")</f>
        <v>0</v>
      </c>
      <c r="AL162" s="2" t="b">
        <f>AND(PARTNERS!$D166="Heritage partner",PARTNERS!$E166="New partner")</f>
        <v>0</v>
      </c>
      <c r="AM162" s="2" t="b">
        <f>AND(PARTNERS!$D166="Funder",PARTNERS!$E166="New partner")</f>
        <v>0</v>
      </c>
      <c r="AN162" s="2" t="b">
        <f>AND(PARTNERS!$D166="Public Service partner",PARTNERS!$E166="New partner")</f>
        <v>0</v>
      </c>
      <c r="AO162" s="2" t="b">
        <f>AND(PARTNERS!$D166="Voluntary Sector / Charity partner",PARTNERS!$E166="New partner")</f>
        <v>0</v>
      </c>
      <c r="AP162" s="2" t="b">
        <f>AND(PARTNERS!$D166="Education partner",PARTNERS!$E166="New partner")</f>
        <v>0</v>
      </c>
      <c r="AQ162" s="2" t="b">
        <f>AND(PARTNERS!$D166="Other",PARTNERS!$E166="New partner")</f>
        <v>0</v>
      </c>
      <c r="AR162" s="2" t="b">
        <f>AND(PARTNERS!$D166="Artistic partner",PARTNERS!$E166="Existing partner")</f>
        <v>0</v>
      </c>
      <c r="AS162" s="2" t="b">
        <f>AND(PARTNERS!$D166="Heritage partner",PARTNERS!$E166="Existing partner")</f>
        <v>0</v>
      </c>
      <c r="AT162" s="2" t="b">
        <f>AND(PARTNERS!$D166="Funder",PARTNERS!$E166="Existing partner")</f>
        <v>0</v>
      </c>
      <c r="AU162" s="2" t="b">
        <f>AND(PARTNERS!$D166="Public Service partner",PARTNERS!$E166="Existing partner")</f>
        <v>0</v>
      </c>
      <c r="AV162" s="2" t="b">
        <f>AND(PARTNERS!$D166="Voluntary Sector / Charity partner",PARTNERS!$E166="Existing partner")</f>
        <v>0</v>
      </c>
      <c r="AW162" s="2" t="b">
        <f>AND(PARTNERS!$D166="Education partner",PARTNERS!$E166="Existing partner")</f>
        <v>0</v>
      </c>
      <c r="AX162" s="2" t="b">
        <f>AND(PARTNERS!$D166="Other",PARTNERS!$E166="Existing partner")</f>
        <v>0</v>
      </c>
    </row>
    <row r="163" spans="20:50" x14ac:dyDescent="0.3">
      <c r="T163" s="2" t="b">
        <f>AND(LEFT('EVENT DELIVERY'!B181,2)="HU",OR(LEN('EVENT DELIVERY'!B181)=6,AND(LEN('EVENT DELIVERY'!B181)=7,MID('EVENT DELIVERY'!B181,4,1)=" ")))</f>
        <v>0</v>
      </c>
      <c r="U163" s="2" t="b">
        <f>AND(LEFT('PROJECT DELIVERY TEAM'!B175,2)="HU",OR(LEN('PROJECT DELIVERY TEAM'!B175)=6,AND(LEN('PROJECT DELIVERY TEAM'!B175)=7,MID('PROJECT DELIVERY TEAM'!B175,4,1)=" ")))</f>
        <v>0</v>
      </c>
      <c r="V163" s="2" t="b">
        <f>AND(LEFT('AUDIENCES &amp; PART... - BY TYPE'!B192,2)="HU",OR(LEN('AUDIENCES &amp; PART... - BY TYPE'!B192)=6,AND(LEN('AUDIENCES &amp; PART... - BY TYPE'!B192)=7,MID('AUDIENCES &amp; PART... - BY TYPE'!B192,4,1)=" ")))</f>
        <v>0</v>
      </c>
      <c r="W163" s="2" t="b">
        <f>AND(LEFT(PARTNERS!B167,2)="HU",OR(LEN(PARTNERS!B167)=6,AND(LEN(PARTNERS!B167)=7,MID(PARTNERS!B167,4,1)=" ")),PARTNERS!E167="New partner")</f>
        <v>0</v>
      </c>
      <c r="X163" s="2" t="b">
        <f>AND(LEFT(PARTNERS!B167,2)="HU",OR(LEN(PARTNERS!B167)=6,AND(LEN(PARTNERS!B167)=7,MID(PARTNERS!B167,4,1)=" ")),PARTNERS!E167="Existing partner")</f>
        <v>0</v>
      </c>
      <c r="Y163" s="2" t="b">
        <f>AND(NOT(AND(LEFT(PARTNERS!B167,2)="HU",OR(LEN(PARTNERS!B167)=6,AND(LEN(PARTNERS!B167)=7,MID(PARTNERS!B167,4,1)=" ")))),PARTNERS!E167="New partner")</f>
        <v>0</v>
      </c>
      <c r="Z163" s="2" t="b">
        <f>AND(NOT(AND(LEFT(PARTNERS!B167,2)="HU",OR(LEN(PARTNERS!B167)=6,AND(LEN(PARTNERS!B167)=7,MID(PARTNERS!B167,4,1)=" ")))),PARTNERS!E167="Existing partner")</f>
        <v>0</v>
      </c>
      <c r="AA163" s="2" t="b">
        <f>AND(PARTNERS!$C167="Hull",PARTNERS!$E167="New partner")</f>
        <v>0</v>
      </c>
      <c r="AB163" s="2" t="b">
        <f>AND(PARTNERS!$C167="East Riding of Yorkshire",PARTNERS!$E167="New partner")</f>
        <v>0</v>
      </c>
      <c r="AC163" s="2" t="b">
        <f>AND(PARTNERS!$C167="Elsewhere in Yorkshire &amp; Humber",PARTNERS!$E167="New partner")</f>
        <v>0</v>
      </c>
      <c r="AD163" s="2" t="b">
        <f>AND(PARTNERS!$C167="Elsewhere in the UK",PARTNERS!$E167="New partner")</f>
        <v>0</v>
      </c>
      <c r="AE163" s="2" t="b">
        <f>AND(PARTNERS!$C167="Outside UK",PARTNERS!$E167="New partner")</f>
        <v>0</v>
      </c>
      <c r="AF163" s="2" t="b">
        <f>AND(PARTNERS!$C167="Hull",PARTNERS!$E167="Existing partner")</f>
        <v>0</v>
      </c>
      <c r="AG163" s="2" t="b">
        <f>AND(PARTNERS!$C167="East Riding of Yorkshire",PARTNERS!$E167="Existing partner")</f>
        <v>0</v>
      </c>
      <c r="AH163" s="2" t="b">
        <f>AND(PARTNERS!$C167="Elsewhere in Yorkshire &amp; Humber",PARTNERS!$E167="Existing partner")</f>
        <v>0</v>
      </c>
      <c r="AI163" s="2" t="b">
        <f>AND(PARTNERS!$C167="Elsewhere in the UK",PARTNERS!$E167="Existing partner")</f>
        <v>0</v>
      </c>
      <c r="AJ163" s="2" t="b">
        <f>AND(PARTNERS!$C167="Outside UK",PARTNERS!$E167="Existing partner")</f>
        <v>0</v>
      </c>
      <c r="AK163" s="2" t="b">
        <f>AND(PARTNERS!$D167="Artistic partner",PARTNERS!$E167="New partner")</f>
        <v>0</v>
      </c>
      <c r="AL163" s="2" t="b">
        <f>AND(PARTNERS!$D167="Heritage partner",PARTNERS!$E167="New partner")</f>
        <v>0</v>
      </c>
      <c r="AM163" s="2" t="b">
        <f>AND(PARTNERS!$D167="Funder",PARTNERS!$E167="New partner")</f>
        <v>0</v>
      </c>
      <c r="AN163" s="2" t="b">
        <f>AND(PARTNERS!$D167="Public Service partner",PARTNERS!$E167="New partner")</f>
        <v>0</v>
      </c>
      <c r="AO163" s="2" t="b">
        <f>AND(PARTNERS!$D167="Voluntary Sector / Charity partner",PARTNERS!$E167="New partner")</f>
        <v>0</v>
      </c>
      <c r="AP163" s="2" t="b">
        <f>AND(PARTNERS!$D167="Education partner",PARTNERS!$E167="New partner")</f>
        <v>0</v>
      </c>
      <c r="AQ163" s="2" t="b">
        <f>AND(PARTNERS!$D167="Other",PARTNERS!$E167="New partner")</f>
        <v>0</v>
      </c>
      <c r="AR163" s="2" t="b">
        <f>AND(PARTNERS!$D167="Artistic partner",PARTNERS!$E167="Existing partner")</f>
        <v>0</v>
      </c>
      <c r="AS163" s="2" t="b">
        <f>AND(PARTNERS!$D167="Heritage partner",PARTNERS!$E167="Existing partner")</f>
        <v>0</v>
      </c>
      <c r="AT163" s="2" t="b">
        <f>AND(PARTNERS!$D167="Funder",PARTNERS!$E167="Existing partner")</f>
        <v>0</v>
      </c>
      <c r="AU163" s="2" t="b">
        <f>AND(PARTNERS!$D167="Public Service partner",PARTNERS!$E167="Existing partner")</f>
        <v>0</v>
      </c>
      <c r="AV163" s="2" t="b">
        <f>AND(PARTNERS!$D167="Voluntary Sector / Charity partner",PARTNERS!$E167="Existing partner")</f>
        <v>0</v>
      </c>
      <c r="AW163" s="2" t="b">
        <f>AND(PARTNERS!$D167="Education partner",PARTNERS!$E167="Existing partner")</f>
        <v>0</v>
      </c>
      <c r="AX163" s="2" t="b">
        <f>AND(PARTNERS!$D167="Other",PARTNERS!$E167="Existing partner")</f>
        <v>0</v>
      </c>
    </row>
    <row r="164" spans="20:50" x14ac:dyDescent="0.3">
      <c r="T164" s="2" t="b">
        <f>AND(LEFT('EVENT DELIVERY'!B182,2)="HU",OR(LEN('EVENT DELIVERY'!B182)=6,AND(LEN('EVENT DELIVERY'!B182)=7,MID('EVENT DELIVERY'!B182,4,1)=" ")))</f>
        <v>0</v>
      </c>
      <c r="U164" s="2" t="b">
        <f>AND(LEFT('PROJECT DELIVERY TEAM'!B176,2)="HU",OR(LEN('PROJECT DELIVERY TEAM'!B176)=6,AND(LEN('PROJECT DELIVERY TEAM'!B176)=7,MID('PROJECT DELIVERY TEAM'!B176,4,1)=" ")))</f>
        <v>0</v>
      </c>
      <c r="V164" s="2" t="b">
        <f>AND(LEFT('AUDIENCES &amp; PART... - BY TYPE'!B193,2)="HU",OR(LEN('AUDIENCES &amp; PART... - BY TYPE'!B193)=6,AND(LEN('AUDIENCES &amp; PART... - BY TYPE'!B193)=7,MID('AUDIENCES &amp; PART... - BY TYPE'!B193,4,1)=" ")))</f>
        <v>0</v>
      </c>
      <c r="W164" s="2" t="b">
        <f>AND(LEFT(PARTNERS!B168,2)="HU",OR(LEN(PARTNERS!B168)=6,AND(LEN(PARTNERS!B168)=7,MID(PARTNERS!B168,4,1)=" ")),PARTNERS!E168="New partner")</f>
        <v>0</v>
      </c>
      <c r="X164" s="2" t="b">
        <f>AND(LEFT(PARTNERS!B168,2)="HU",OR(LEN(PARTNERS!B168)=6,AND(LEN(PARTNERS!B168)=7,MID(PARTNERS!B168,4,1)=" ")),PARTNERS!E168="Existing partner")</f>
        <v>0</v>
      </c>
      <c r="Y164" s="2" t="b">
        <f>AND(NOT(AND(LEFT(PARTNERS!B168,2)="HU",OR(LEN(PARTNERS!B168)=6,AND(LEN(PARTNERS!B168)=7,MID(PARTNERS!B168,4,1)=" ")))),PARTNERS!E168="New partner")</f>
        <v>0</v>
      </c>
      <c r="Z164" s="2" t="b">
        <f>AND(NOT(AND(LEFT(PARTNERS!B168,2)="HU",OR(LEN(PARTNERS!B168)=6,AND(LEN(PARTNERS!B168)=7,MID(PARTNERS!B168,4,1)=" ")))),PARTNERS!E168="Existing partner")</f>
        <v>0</v>
      </c>
      <c r="AA164" s="2" t="b">
        <f>AND(PARTNERS!$C168="Hull",PARTNERS!$E168="New partner")</f>
        <v>0</v>
      </c>
      <c r="AB164" s="2" t="b">
        <f>AND(PARTNERS!$C168="East Riding of Yorkshire",PARTNERS!$E168="New partner")</f>
        <v>0</v>
      </c>
      <c r="AC164" s="2" t="b">
        <f>AND(PARTNERS!$C168="Elsewhere in Yorkshire &amp; Humber",PARTNERS!$E168="New partner")</f>
        <v>0</v>
      </c>
      <c r="AD164" s="2" t="b">
        <f>AND(PARTNERS!$C168="Elsewhere in the UK",PARTNERS!$E168="New partner")</f>
        <v>0</v>
      </c>
      <c r="AE164" s="2" t="b">
        <f>AND(PARTNERS!$C168="Outside UK",PARTNERS!$E168="New partner")</f>
        <v>0</v>
      </c>
      <c r="AF164" s="2" t="b">
        <f>AND(PARTNERS!$C168="Hull",PARTNERS!$E168="Existing partner")</f>
        <v>0</v>
      </c>
      <c r="AG164" s="2" t="b">
        <f>AND(PARTNERS!$C168="East Riding of Yorkshire",PARTNERS!$E168="Existing partner")</f>
        <v>0</v>
      </c>
      <c r="AH164" s="2" t="b">
        <f>AND(PARTNERS!$C168="Elsewhere in Yorkshire &amp; Humber",PARTNERS!$E168="Existing partner")</f>
        <v>0</v>
      </c>
      <c r="AI164" s="2" t="b">
        <f>AND(PARTNERS!$C168="Elsewhere in the UK",PARTNERS!$E168="Existing partner")</f>
        <v>0</v>
      </c>
      <c r="AJ164" s="2" t="b">
        <f>AND(PARTNERS!$C168="Outside UK",PARTNERS!$E168="Existing partner")</f>
        <v>0</v>
      </c>
      <c r="AK164" s="2" t="b">
        <f>AND(PARTNERS!$D168="Artistic partner",PARTNERS!$E168="New partner")</f>
        <v>0</v>
      </c>
      <c r="AL164" s="2" t="b">
        <f>AND(PARTNERS!$D168="Heritage partner",PARTNERS!$E168="New partner")</f>
        <v>0</v>
      </c>
      <c r="AM164" s="2" t="b">
        <f>AND(PARTNERS!$D168="Funder",PARTNERS!$E168="New partner")</f>
        <v>0</v>
      </c>
      <c r="AN164" s="2" t="b">
        <f>AND(PARTNERS!$D168="Public Service partner",PARTNERS!$E168="New partner")</f>
        <v>0</v>
      </c>
      <c r="AO164" s="2" t="b">
        <f>AND(PARTNERS!$D168="Voluntary Sector / Charity partner",PARTNERS!$E168="New partner")</f>
        <v>0</v>
      </c>
      <c r="AP164" s="2" t="b">
        <f>AND(PARTNERS!$D168="Education partner",PARTNERS!$E168="New partner")</f>
        <v>0</v>
      </c>
      <c r="AQ164" s="2" t="b">
        <f>AND(PARTNERS!$D168="Other",PARTNERS!$E168="New partner")</f>
        <v>0</v>
      </c>
      <c r="AR164" s="2" t="b">
        <f>AND(PARTNERS!$D168="Artistic partner",PARTNERS!$E168="Existing partner")</f>
        <v>0</v>
      </c>
      <c r="AS164" s="2" t="b">
        <f>AND(PARTNERS!$D168="Heritage partner",PARTNERS!$E168="Existing partner")</f>
        <v>0</v>
      </c>
      <c r="AT164" s="2" t="b">
        <f>AND(PARTNERS!$D168="Funder",PARTNERS!$E168="Existing partner")</f>
        <v>0</v>
      </c>
      <c r="AU164" s="2" t="b">
        <f>AND(PARTNERS!$D168="Public Service partner",PARTNERS!$E168="Existing partner")</f>
        <v>0</v>
      </c>
      <c r="AV164" s="2" t="b">
        <f>AND(PARTNERS!$D168="Voluntary Sector / Charity partner",PARTNERS!$E168="Existing partner")</f>
        <v>0</v>
      </c>
      <c r="AW164" s="2" t="b">
        <f>AND(PARTNERS!$D168="Education partner",PARTNERS!$E168="Existing partner")</f>
        <v>0</v>
      </c>
      <c r="AX164" s="2" t="b">
        <f>AND(PARTNERS!$D168="Other",PARTNERS!$E168="Existing partner")</f>
        <v>0</v>
      </c>
    </row>
    <row r="165" spans="20:50" x14ac:dyDescent="0.3">
      <c r="T165" s="2" t="b">
        <f>AND(LEFT('EVENT DELIVERY'!B201,2)="HU",OR(LEN('EVENT DELIVERY'!B201)=6,AND(LEN('EVENT DELIVERY'!B201)=7,MID('EVENT DELIVERY'!B201,4,1)=" ")))</f>
        <v>0</v>
      </c>
      <c r="U165" s="2" t="b">
        <f>AND(LEFT('PROJECT DELIVERY TEAM'!B177,2)="HU",OR(LEN('PROJECT DELIVERY TEAM'!B177)=6,AND(LEN('PROJECT DELIVERY TEAM'!B177)=7,MID('PROJECT DELIVERY TEAM'!B177,4,1)=" ")))</f>
        <v>0</v>
      </c>
      <c r="V165" s="2" t="b">
        <f>AND(LEFT('AUDIENCES &amp; PART... - BY TYPE'!B194,2)="HU",OR(LEN('AUDIENCES &amp; PART... - BY TYPE'!B194)=6,AND(LEN('AUDIENCES &amp; PART... - BY TYPE'!B194)=7,MID('AUDIENCES &amp; PART... - BY TYPE'!B194,4,1)=" ")))</f>
        <v>0</v>
      </c>
      <c r="W165" s="2" t="b">
        <f>AND(LEFT(PARTNERS!B169,2)="HU",OR(LEN(PARTNERS!B169)=6,AND(LEN(PARTNERS!B169)=7,MID(PARTNERS!B169,4,1)=" ")),PARTNERS!E169="New partner")</f>
        <v>0</v>
      </c>
      <c r="X165" s="2" t="b">
        <f>AND(LEFT(PARTNERS!B169,2)="HU",OR(LEN(PARTNERS!B169)=6,AND(LEN(PARTNERS!B169)=7,MID(PARTNERS!B169,4,1)=" ")),PARTNERS!E169="Existing partner")</f>
        <v>0</v>
      </c>
      <c r="Y165" s="2" t="b">
        <f>AND(NOT(AND(LEFT(PARTNERS!B169,2)="HU",OR(LEN(PARTNERS!B169)=6,AND(LEN(PARTNERS!B169)=7,MID(PARTNERS!B169,4,1)=" ")))),PARTNERS!E169="New partner")</f>
        <v>0</v>
      </c>
      <c r="Z165" s="2" t="b">
        <f>AND(NOT(AND(LEFT(PARTNERS!B169,2)="HU",OR(LEN(PARTNERS!B169)=6,AND(LEN(PARTNERS!B169)=7,MID(PARTNERS!B169,4,1)=" ")))),PARTNERS!E169="Existing partner")</f>
        <v>0</v>
      </c>
      <c r="AA165" s="2" t="b">
        <f>AND(PARTNERS!$C169="Hull",PARTNERS!$E169="New partner")</f>
        <v>0</v>
      </c>
      <c r="AB165" s="2" t="b">
        <f>AND(PARTNERS!$C169="East Riding of Yorkshire",PARTNERS!$E169="New partner")</f>
        <v>0</v>
      </c>
      <c r="AC165" s="2" t="b">
        <f>AND(PARTNERS!$C169="Elsewhere in Yorkshire &amp; Humber",PARTNERS!$E169="New partner")</f>
        <v>0</v>
      </c>
      <c r="AD165" s="2" t="b">
        <f>AND(PARTNERS!$C169="Elsewhere in the UK",PARTNERS!$E169="New partner")</f>
        <v>0</v>
      </c>
      <c r="AE165" s="2" t="b">
        <f>AND(PARTNERS!$C169="Outside UK",PARTNERS!$E169="New partner")</f>
        <v>0</v>
      </c>
      <c r="AF165" s="2" t="b">
        <f>AND(PARTNERS!$C169="Hull",PARTNERS!$E169="Existing partner")</f>
        <v>0</v>
      </c>
      <c r="AG165" s="2" t="b">
        <f>AND(PARTNERS!$C169="East Riding of Yorkshire",PARTNERS!$E169="Existing partner")</f>
        <v>0</v>
      </c>
      <c r="AH165" s="2" t="b">
        <f>AND(PARTNERS!$C169="Elsewhere in Yorkshire &amp; Humber",PARTNERS!$E169="Existing partner")</f>
        <v>0</v>
      </c>
      <c r="AI165" s="2" t="b">
        <f>AND(PARTNERS!$C169="Elsewhere in the UK",PARTNERS!$E169="Existing partner")</f>
        <v>0</v>
      </c>
      <c r="AJ165" s="2" t="b">
        <f>AND(PARTNERS!$C169="Outside UK",PARTNERS!$E169="Existing partner")</f>
        <v>0</v>
      </c>
      <c r="AK165" s="2" t="b">
        <f>AND(PARTNERS!$D169="Artistic partner",PARTNERS!$E169="New partner")</f>
        <v>0</v>
      </c>
      <c r="AL165" s="2" t="b">
        <f>AND(PARTNERS!$D169="Heritage partner",PARTNERS!$E169="New partner")</f>
        <v>0</v>
      </c>
      <c r="AM165" s="2" t="b">
        <f>AND(PARTNERS!$D169="Funder",PARTNERS!$E169="New partner")</f>
        <v>0</v>
      </c>
      <c r="AN165" s="2" t="b">
        <f>AND(PARTNERS!$D169="Public Service partner",PARTNERS!$E169="New partner")</f>
        <v>0</v>
      </c>
      <c r="AO165" s="2" t="b">
        <f>AND(PARTNERS!$D169="Voluntary Sector / Charity partner",PARTNERS!$E169="New partner")</f>
        <v>0</v>
      </c>
      <c r="AP165" s="2" t="b">
        <f>AND(PARTNERS!$D169="Education partner",PARTNERS!$E169="New partner")</f>
        <v>0</v>
      </c>
      <c r="AQ165" s="2" t="b">
        <f>AND(PARTNERS!$D169="Other",PARTNERS!$E169="New partner")</f>
        <v>0</v>
      </c>
      <c r="AR165" s="2" t="b">
        <f>AND(PARTNERS!$D169="Artistic partner",PARTNERS!$E169="Existing partner")</f>
        <v>0</v>
      </c>
      <c r="AS165" s="2" t="b">
        <f>AND(PARTNERS!$D169="Heritage partner",PARTNERS!$E169="Existing partner")</f>
        <v>0</v>
      </c>
      <c r="AT165" s="2" t="b">
        <f>AND(PARTNERS!$D169="Funder",PARTNERS!$E169="Existing partner")</f>
        <v>0</v>
      </c>
      <c r="AU165" s="2" t="b">
        <f>AND(PARTNERS!$D169="Public Service partner",PARTNERS!$E169="Existing partner")</f>
        <v>0</v>
      </c>
      <c r="AV165" s="2" t="b">
        <f>AND(PARTNERS!$D169="Voluntary Sector / Charity partner",PARTNERS!$E169="Existing partner")</f>
        <v>0</v>
      </c>
      <c r="AW165" s="2" t="b">
        <f>AND(PARTNERS!$D169="Education partner",PARTNERS!$E169="Existing partner")</f>
        <v>0</v>
      </c>
      <c r="AX165" s="2" t="b">
        <f>AND(PARTNERS!$D169="Other",PARTNERS!$E169="Existing partner")</f>
        <v>0</v>
      </c>
    </row>
    <row r="166" spans="20:50" x14ac:dyDescent="0.3">
      <c r="T166" s="2" t="b">
        <f>AND(LEFT('EVENT DELIVERY'!B202,2)="HU",OR(LEN('EVENT DELIVERY'!B202)=6,AND(LEN('EVENT DELIVERY'!B202)=7,MID('EVENT DELIVERY'!B202,4,1)=" ")))</f>
        <v>0</v>
      </c>
      <c r="U166" s="2" t="b">
        <f>AND(LEFT('PROJECT DELIVERY TEAM'!B178,2)="HU",OR(LEN('PROJECT DELIVERY TEAM'!B178)=6,AND(LEN('PROJECT DELIVERY TEAM'!B178)=7,MID('PROJECT DELIVERY TEAM'!B178,4,1)=" ")))</f>
        <v>0</v>
      </c>
      <c r="V166" s="2" t="b">
        <f>AND(LEFT('AUDIENCES &amp; PART... - BY TYPE'!B195,2)="HU",OR(LEN('AUDIENCES &amp; PART... - BY TYPE'!B195)=6,AND(LEN('AUDIENCES &amp; PART... - BY TYPE'!B195)=7,MID('AUDIENCES &amp; PART... - BY TYPE'!B195,4,1)=" ")))</f>
        <v>0</v>
      </c>
      <c r="W166" s="2" t="b">
        <f>AND(LEFT(PARTNERS!B170,2)="HU",OR(LEN(PARTNERS!B170)=6,AND(LEN(PARTNERS!B170)=7,MID(PARTNERS!B170,4,1)=" ")),PARTNERS!E170="New partner")</f>
        <v>0</v>
      </c>
      <c r="X166" s="2" t="b">
        <f>AND(LEFT(PARTNERS!B170,2)="HU",OR(LEN(PARTNERS!B170)=6,AND(LEN(PARTNERS!B170)=7,MID(PARTNERS!B170,4,1)=" ")),PARTNERS!E170="Existing partner")</f>
        <v>0</v>
      </c>
      <c r="Y166" s="2" t="b">
        <f>AND(NOT(AND(LEFT(PARTNERS!B170,2)="HU",OR(LEN(PARTNERS!B170)=6,AND(LEN(PARTNERS!B170)=7,MID(PARTNERS!B170,4,1)=" ")))),PARTNERS!E170="New partner")</f>
        <v>0</v>
      </c>
      <c r="Z166" s="2" t="b">
        <f>AND(NOT(AND(LEFT(PARTNERS!B170,2)="HU",OR(LEN(PARTNERS!B170)=6,AND(LEN(PARTNERS!B170)=7,MID(PARTNERS!B170,4,1)=" ")))),PARTNERS!E170="Existing partner")</f>
        <v>0</v>
      </c>
      <c r="AA166" s="2" t="b">
        <f>AND(PARTNERS!$C170="Hull",PARTNERS!$E170="New partner")</f>
        <v>0</v>
      </c>
      <c r="AB166" s="2" t="b">
        <f>AND(PARTNERS!$C170="East Riding of Yorkshire",PARTNERS!$E170="New partner")</f>
        <v>0</v>
      </c>
      <c r="AC166" s="2" t="b">
        <f>AND(PARTNERS!$C170="Elsewhere in Yorkshire &amp; Humber",PARTNERS!$E170="New partner")</f>
        <v>0</v>
      </c>
      <c r="AD166" s="2" t="b">
        <f>AND(PARTNERS!$C170="Elsewhere in the UK",PARTNERS!$E170="New partner")</f>
        <v>0</v>
      </c>
      <c r="AE166" s="2" t="b">
        <f>AND(PARTNERS!$C170="Outside UK",PARTNERS!$E170="New partner")</f>
        <v>0</v>
      </c>
      <c r="AF166" s="2" t="b">
        <f>AND(PARTNERS!$C170="Hull",PARTNERS!$E170="Existing partner")</f>
        <v>0</v>
      </c>
      <c r="AG166" s="2" t="b">
        <f>AND(PARTNERS!$C170="East Riding of Yorkshire",PARTNERS!$E170="Existing partner")</f>
        <v>0</v>
      </c>
      <c r="AH166" s="2" t="b">
        <f>AND(PARTNERS!$C170="Elsewhere in Yorkshire &amp; Humber",PARTNERS!$E170="Existing partner")</f>
        <v>0</v>
      </c>
      <c r="AI166" s="2" t="b">
        <f>AND(PARTNERS!$C170="Elsewhere in the UK",PARTNERS!$E170="Existing partner")</f>
        <v>0</v>
      </c>
      <c r="AJ166" s="2" t="b">
        <f>AND(PARTNERS!$C170="Outside UK",PARTNERS!$E170="Existing partner")</f>
        <v>0</v>
      </c>
      <c r="AK166" s="2" t="b">
        <f>AND(PARTNERS!$D170="Artistic partner",PARTNERS!$E170="New partner")</f>
        <v>0</v>
      </c>
      <c r="AL166" s="2" t="b">
        <f>AND(PARTNERS!$D170="Heritage partner",PARTNERS!$E170="New partner")</f>
        <v>0</v>
      </c>
      <c r="AM166" s="2" t="b">
        <f>AND(PARTNERS!$D170="Funder",PARTNERS!$E170="New partner")</f>
        <v>0</v>
      </c>
      <c r="AN166" s="2" t="b">
        <f>AND(PARTNERS!$D170="Public Service partner",PARTNERS!$E170="New partner")</f>
        <v>0</v>
      </c>
      <c r="AO166" s="2" t="b">
        <f>AND(PARTNERS!$D170="Voluntary Sector / Charity partner",PARTNERS!$E170="New partner")</f>
        <v>0</v>
      </c>
      <c r="AP166" s="2" t="b">
        <f>AND(PARTNERS!$D170="Education partner",PARTNERS!$E170="New partner")</f>
        <v>0</v>
      </c>
      <c r="AQ166" s="2" t="b">
        <f>AND(PARTNERS!$D170="Other",PARTNERS!$E170="New partner")</f>
        <v>0</v>
      </c>
      <c r="AR166" s="2" t="b">
        <f>AND(PARTNERS!$D170="Artistic partner",PARTNERS!$E170="Existing partner")</f>
        <v>0</v>
      </c>
      <c r="AS166" s="2" t="b">
        <f>AND(PARTNERS!$D170="Heritage partner",PARTNERS!$E170="Existing partner")</f>
        <v>0</v>
      </c>
      <c r="AT166" s="2" t="b">
        <f>AND(PARTNERS!$D170="Funder",PARTNERS!$E170="Existing partner")</f>
        <v>0</v>
      </c>
      <c r="AU166" s="2" t="b">
        <f>AND(PARTNERS!$D170="Public Service partner",PARTNERS!$E170="Existing partner")</f>
        <v>0</v>
      </c>
      <c r="AV166" s="2" t="b">
        <f>AND(PARTNERS!$D170="Voluntary Sector / Charity partner",PARTNERS!$E170="Existing partner")</f>
        <v>0</v>
      </c>
      <c r="AW166" s="2" t="b">
        <f>AND(PARTNERS!$D170="Education partner",PARTNERS!$E170="Existing partner")</f>
        <v>0</v>
      </c>
      <c r="AX166" s="2" t="b">
        <f>AND(PARTNERS!$D170="Other",PARTNERS!$E170="Existing partner")</f>
        <v>0</v>
      </c>
    </row>
    <row r="167" spans="20:50" x14ac:dyDescent="0.3">
      <c r="T167" s="2" t="b">
        <f>AND(LEFT('EVENT DELIVERY'!B203,2)="HU",OR(LEN('EVENT DELIVERY'!B203)=6,AND(LEN('EVENT DELIVERY'!B203)=7,MID('EVENT DELIVERY'!B203,4,1)=" ")))</f>
        <v>0</v>
      </c>
      <c r="U167" s="2" t="b">
        <f>AND(LEFT('PROJECT DELIVERY TEAM'!B179,2)="HU",OR(LEN('PROJECT DELIVERY TEAM'!B179)=6,AND(LEN('PROJECT DELIVERY TEAM'!B179)=7,MID('PROJECT DELIVERY TEAM'!B179,4,1)=" ")))</f>
        <v>0</v>
      </c>
      <c r="V167" s="2" t="b">
        <f>AND(LEFT('AUDIENCES &amp; PART... - BY TYPE'!B196,2)="HU",OR(LEN('AUDIENCES &amp; PART... - BY TYPE'!B196)=6,AND(LEN('AUDIENCES &amp; PART... - BY TYPE'!B196)=7,MID('AUDIENCES &amp; PART... - BY TYPE'!B196,4,1)=" ")))</f>
        <v>0</v>
      </c>
      <c r="W167" s="2" t="b">
        <f>AND(LEFT(PARTNERS!B171,2)="HU",OR(LEN(PARTNERS!B171)=6,AND(LEN(PARTNERS!B171)=7,MID(PARTNERS!B171,4,1)=" ")),PARTNERS!E171="New partner")</f>
        <v>0</v>
      </c>
      <c r="X167" s="2" t="b">
        <f>AND(LEFT(PARTNERS!B171,2)="HU",OR(LEN(PARTNERS!B171)=6,AND(LEN(PARTNERS!B171)=7,MID(PARTNERS!B171,4,1)=" ")),PARTNERS!E171="Existing partner")</f>
        <v>0</v>
      </c>
      <c r="Y167" s="2" t="b">
        <f>AND(NOT(AND(LEFT(PARTNERS!B171,2)="HU",OR(LEN(PARTNERS!B171)=6,AND(LEN(PARTNERS!B171)=7,MID(PARTNERS!B171,4,1)=" ")))),PARTNERS!E171="New partner")</f>
        <v>0</v>
      </c>
      <c r="Z167" s="2" t="b">
        <f>AND(NOT(AND(LEFT(PARTNERS!B171,2)="HU",OR(LEN(PARTNERS!B171)=6,AND(LEN(PARTNERS!B171)=7,MID(PARTNERS!B171,4,1)=" ")))),PARTNERS!E171="Existing partner")</f>
        <v>0</v>
      </c>
      <c r="AA167" s="2" t="b">
        <f>AND(PARTNERS!$C171="Hull",PARTNERS!$E171="New partner")</f>
        <v>0</v>
      </c>
      <c r="AB167" s="2" t="b">
        <f>AND(PARTNERS!$C171="East Riding of Yorkshire",PARTNERS!$E171="New partner")</f>
        <v>0</v>
      </c>
      <c r="AC167" s="2" t="b">
        <f>AND(PARTNERS!$C171="Elsewhere in Yorkshire &amp; Humber",PARTNERS!$E171="New partner")</f>
        <v>0</v>
      </c>
      <c r="AD167" s="2" t="b">
        <f>AND(PARTNERS!$C171="Elsewhere in the UK",PARTNERS!$E171="New partner")</f>
        <v>0</v>
      </c>
      <c r="AE167" s="2" t="b">
        <f>AND(PARTNERS!$C171="Outside UK",PARTNERS!$E171="New partner")</f>
        <v>0</v>
      </c>
      <c r="AF167" s="2" t="b">
        <f>AND(PARTNERS!$C171="Hull",PARTNERS!$E171="Existing partner")</f>
        <v>0</v>
      </c>
      <c r="AG167" s="2" t="b">
        <f>AND(PARTNERS!$C171="East Riding of Yorkshire",PARTNERS!$E171="Existing partner")</f>
        <v>0</v>
      </c>
      <c r="AH167" s="2" t="b">
        <f>AND(PARTNERS!$C171="Elsewhere in Yorkshire &amp; Humber",PARTNERS!$E171="Existing partner")</f>
        <v>0</v>
      </c>
      <c r="AI167" s="2" t="b">
        <f>AND(PARTNERS!$C171="Elsewhere in the UK",PARTNERS!$E171="Existing partner")</f>
        <v>0</v>
      </c>
      <c r="AJ167" s="2" t="b">
        <f>AND(PARTNERS!$C171="Outside UK",PARTNERS!$E171="Existing partner")</f>
        <v>0</v>
      </c>
      <c r="AK167" s="2" t="b">
        <f>AND(PARTNERS!$D171="Artistic partner",PARTNERS!$E171="New partner")</f>
        <v>0</v>
      </c>
      <c r="AL167" s="2" t="b">
        <f>AND(PARTNERS!$D171="Heritage partner",PARTNERS!$E171="New partner")</f>
        <v>0</v>
      </c>
      <c r="AM167" s="2" t="b">
        <f>AND(PARTNERS!$D171="Funder",PARTNERS!$E171="New partner")</f>
        <v>0</v>
      </c>
      <c r="AN167" s="2" t="b">
        <f>AND(PARTNERS!$D171="Public Service partner",PARTNERS!$E171="New partner")</f>
        <v>0</v>
      </c>
      <c r="AO167" s="2" t="b">
        <f>AND(PARTNERS!$D171="Voluntary Sector / Charity partner",PARTNERS!$E171="New partner")</f>
        <v>0</v>
      </c>
      <c r="AP167" s="2" t="b">
        <f>AND(PARTNERS!$D171="Education partner",PARTNERS!$E171="New partner")</f>
        <v>0</v>
      </c>
      <c r="AQ167" s="2" t="b">
        <f>AND(PARTNERS!$D171="Other",PARTNERS!$E171="New partner")</f>
        <v>0</v>
      </c>
      <c r="AR167" s="2" t="b">
        <f>AND(PARTNERS!$D171="Artistic partner",PARTNERS!$E171="Existing partner")</f>
        <v>0</v>
      </c>
      <c r="AS167" s="2" t="b">
        <f>AND(PARTNERS!$D171="Heritage partner",PARTNERS!$E171="Existing partner")</f>
        <v>0</v>
      </c>
      <c r="AT167" s="2" t="b">
        <f>AND(PARTNERS!$D171="Funder",PARTNERS!$E171="Existing partner")</f>
        <v>0</v>
      </c>
      <c r="AU167" s="2" t="b">
        <f>AND(PARTNERS!$D171="Public Service partner",PARTNERS!$E171="Existing partner")</f>
        <v>0</v>
      </c>
      <c r="AV167" s="2" t="b">
        <f>AND(PARTNERS!$D171="Voluntary Sector / Charity partner",PARTNERS!$E171="Existing partner")</f>
        <v>0</v>
      </c>
      <c r="AW167" s="2" t="b">
        <f>AND(PARTNERS!$D171="Education partner",PARTNERS!$E171="Existing partner")</f>
        <v>0</v>
      </c>
      <c r="AX167" s="2" t="b">
        <f>AND(PARTNERS!$D171="Other",PARTNERS!$E171="Existing partner")</f>
        <v>0</v>
      </c>
    </row>
    <row r="168" spans="20:50" x14ac:dyDescent="0.3">
      <c r="T168" s="2" t="b">
        <f>AND(LEFT('EVENT DELIVERY'!B204,2)="HU",OR(LEN('EVENT DELIVERY'!B204)=6,AND(LEN('EVENT DELIVERY'!B204)=7,MID('EVENT DELIVERY'!B204,4,1)=" ")))</f>
        <v>0</v>
      </c>
      <c r="U168" s="2" t="b">
        <f>AND(LEFT('PROJECT DELIVERY TEAM'!B180,2)="HU",OR(LEN('PROJECT DELIVERY TEAM'!B180)=6,AND(LEN('PROJECT DELIVERY TEAM'!B180)=7,MID('PROJECT DELIVERY TEAM'!B180,4,1)=" ")))</f>
        <v>0</v>
      </c>
      <c r="V168" s="2" t="b">
        <f>AND(LEFT('AUDIENCES &amp; PART... - BY TYPE'!B197,2)="HU",OR(LEN('AUDIENCES &amp; PART... - BY TYPE'!B197)=6,AND(LEN('AUDIENCES &amp; PART... - BY TYPE'!B197)=7,MID('AUDIENCES &amp; PART... - BY TYPE'!B197,4,1)=" ")))</f>
        <v>0</v>
      </c>
      <c r="W168" s="2" t="b">
        <f>AND(LEFT(PARTNERS!B172,2)="HU",OR(LEN(PARTNERS!B172)=6,AND(LEN(PARTNERS!B172)=7,MID(PARTNERS!B172,4,1)=" ")),PARTNERS!E172="New partner")</f>
        <v>0</v>
      </c>
      <c r="X168" s="2" t="b">
        <f>AND(LEFT(PARTNERS!B172,2)="HU",OR(LEN(PARTNERS!B172)=6,AND(LEN(PARTNERS!B172)=7,MID(PARTNERS!B172,4,1)=" ")),PARTNERS!E172="Existing partner")</f>
        <v>0</v>
      </c>
      <c r="Y168" s="2" t="b">
        <f>AND(NOT(AND(LEFT(PARTNERS!B172,2)="HU",OR(LEN(PARTNERS!B172)=6,AND(LEN(PARTNERS!B172)=7,MID(PARTNERS!B172,4,1)=" ")))),PARTNERS!E172="New partner")</f>
        <v>0</v>
      </c>
      <c r="Z168" s="2" t="b">
        <f>AND(NOT(AND(LEFT(PARTNERS!B172,2)="HU",OR(LEN(PARTNERS!B172)=6,AND(LEN(PARTNERS!B172)=7,MID(PARTNERS!B172,4,1)=" ")))),PARTNERS!E172="Existing partner")</f>
        <v>0</v>
      </c>
      <c r="AA168" s="2" t="b">
        <f>AND(PARTNERS!$C172="Hull",PARTNERS!$E172="New partner")</f>
        <v>0</v>
      </c>
      <c r="AB168" s="2" t="b">
        <f>AND(PARTNERS!$C172="East Riding of Yorkshire",PARTNERS!$E172="New partner")</f>
        <v>0</v>
      </c>
      <c r="AC168" s="2" t="b">
        <f>AND(PARTNERS!$C172="Elsewhere in Yorkshire &amp; Humber",PARTNERS!$E172="New partner")</f>
        <v>0</v>
      </c>
      <c r="AD168" s="2" t="b">
        <f>AND(PARTNERS!$C172="Elsewhere in the UK",PARTNERS!$E172="New partner")</f>
        <v>0</v>
      </c>
      <c r="AE168" s="2" t="b">
        <f>AND(PARTNERS!$C172="Outside UK",PARTNERS!$E172="New partner")</f>
        <v>0</v>
      </c>
      <c r="AF168" s="2" t="b">
        <f>AND(PARTNERS!$C172="Hull",PARTNERS!$E172="Existing partner")</f>
        <v>0</v>
      </c>
      <c r="AG168" s="2" t="b">
        <f>AND(PARTNERS!$C172="East Riding of Yorkshire",PARTNERS!$E172="Existing partner")</f>
        <v>0</v>
      </c>
      <c r="AH168" s="2" t="b">
        <f>AND(PARTNERS!$C172="Elsewhere in Yorkshire &amp; Humber",PARTNERS!$E172="Existing partner")</f>
        <v>0</v>
      </c>
      <c r="AI168" s="2" t="b">
        <f>AND(PARTNERS!$C172="Elsewhere in the UK",PARTNERS!$E172="Existing partner")</f>
        <v>0</v>
      </c>
      <c r="AJ168" s="2" t="b">
        <f>AND(PARTNERS!$C172="Outside UK",PARTNERS!$E172="Existing partner")</f>
        <v>0</v>
      </c>
      <c r="AK168" s="2" t="b">
        <f>AND(PARTNERS!$D172="Artistic partner",PARTNERS!$E172="New partner")</f>
        <v>0</v>
      </c>
      <c r="AL168" s="2" t="b">
        <f>AND(PARTNERS!$D172="Heritage partner",PARTNERS!$E172="New partner")</f>
        <v>0</v>
      </c>
      <c r="AM168" s="2" t="b">
        <f>AND(PARTNERS!$D172="Funder",PARTNERS!$E172="New partner")</f>
        <v>0</v>
      </c>
      <c r="AN168" s="2" t="b">
        <f>AND(PARTNERS!$D172="Public Service partner",PARTNERS!$E172="New partner")</f>
        <v>0</v>
      </c>
      <c r="AO168" s="2" t="b">
        <f>AND(PARTNERS!$D172="Voluntary Sector / Charity partner",PARTNERS!$E172="New partner")</f>
        <v>0</v>
      </c>
      <c r="AP168" s="2" t="b">
        <f>AND(PARTNERS!$D172="Education partner",PARTNERS!$E172="New partner")</f>
        <v>0</v>
      </c>
      <c r="AQ168" s="2" t="b">
        <f>AND(PARTNERS!$D172="Other",PARTNERS!$E172="New partner")</f>
        <v>0</v>
      </c>
      <c r="AR168" s="2" t="b">
        <f>AND(PARTNERS!$D172="Artistic partner",PARTNERS!$E172="Existing partner")</f>
        <v>0</v>
      </c>
      <c r="AS168" s="2" t="b">
        <f>AND(PARTNERS!$D172="Heritage partner",PARTNERS!$E172="Existing partner")</f>
        <v>0</v>
      </c>
      <c r="AT168" s="2" t="b">
        <f>AND(PARTNERS!$D172="Funder",PARTNERS!$E172="Existing partner")</f>
        <v>0</v>
      </c>
      <c r="AU168" s="2" t="b">
        <f>AND(PARTNERS!$D172="Public Service partner",PARTNERS!$E172="Existing partner")</f>
        <v>0</v>
      </c>
      <c r="AV168" s="2" t="b">
        <f>AND(PARTNERS!$D172="Voluntary Sector / Charity partner",PARTNERS!$E172="Existing partner")</f>
        <v>0</v>
      </c>
      <c r="AW168" s="2" t="b">
        <f>AND(PARTNERS!$D172="Education partner",PARTNERS!$E172="Existing partner")</f>
        <v>0</v>
      </c>
      <c r="AX168" s="2" t="b">
        <f>AND(PARTNERS!$D172="Other",PARTNERS!$E172="Existing partner")</f>
        <v>0</v>
      </c>
    </row>
    <row r="169" spans="20:50" x14ac:dyDescent="0.3">
      <c r="T169" s="2" t="b">
        <f>AND(LEFT('EVENT DELIVERY'!B205,2)="HU",OR(LEN('EVENT DELIVERY'!B205)=6,AND(LEN('EVENT DELIVERY'!B205)=7,MID('EVENT DELIVERY'!B205,4,1)=" ")))</f>
        <v>0</v>
      </c>
      <c r="U169" s="2" t="b">
        <f>AND(LEFT('PROJECT DELIVERY TEAM'!B181,2)="HU",OR(LEN('PROJECT DELIVERY TEAM'!B181)=6,AND(LEN('PROJECT DELIVERY TEAM'!B181)=7,MID('PROJECT DELIVERY TEAM'!B181,4,1)=" ")))</f>
        <v>0</v>
      </c>
      <c r="V169" s="2" t="b">
        <f>AND(LEFT('AUDIENCES &amp; PART... - BY TYPE'!B198,2)="HU",OR(LEN('AUDIENCES &amp; PART... - BY TYPE'!B198)=6,AND(LEN('AUDIENCES &amp; PART... - BY TYPE'!B198)=7,MID('AUDIENCES &amp; PART... - BY TYPE'!B198,4,1)=" ")))</f>
        <v>0</v>
      </c>
      <c r="W169" s="2" t="b">
        <f>AND(LEFT(PARTNERS!B173,2)="HU",OR(LEN(PARTNERS!B173)=6,AND(LEN(PARTNERS!B173)=7,MID(PARTNERS!B173,4,1)=" ")),PARTNERS!E173="New partner")</f>
        <v>0</v>
      </c>
      <c r="X169" s="2" t="b">
        <f>AND(LEFT(PARTNERS!B173,2)="HU",OR(LEN(PARTNERS!B173)=6,AND(LEN(PARTNERS!B173)=7,MID(PARTNERS!B173,4,1)=" ")),PARTNERS!E173="Existing partner")</f>
        <v>0</v>
      </c>
      <c r="Y169" s="2" t="b">
        <f>AND(NOT(AND(LEFT(PARTNERS!B173,2)="HU",OR(LEN(PARTNERS!B173)=6,AND(LEN(PARTNERS!B173)=7,MID(PARTNERS!B173,4,1)=" ")))),PARTNERS!E173="New partner")</f>
        <v>0</v>
      </c>
      <c r="Z169" s="2" t="b">
        <f>AND(NOT(AND(LEFT(PARTNERS!B173,2)="HU",OR(LEN(PARTNERS!B173)=6,AND(LEN(PARTNERS!B173)=7,MID(PARTNERS!B173,4,1)=" ")))),PARTNERS!E173="Existing partner")</f>
        <v>0</v>
      </c>
      <c r="AA169" s="2" t="b">
        <f>AND(PARTNERS!$C173="Hull",PARTNERS!$E173="New partner")</f>
        <v>0</v>
      </c>
      <c r="AB169" s="2" t="b">
        <f>AND(PARTNERS!$C173="East Riding of Yorkshire",PARTNERS!$E173="New partner")</f>
        <v>0</v>
      </c>
      <c r="AC169" s="2" t="b">
        <f>AND(PARTNERS!$C173="Elsewhere in Yorkshire &amp; Humber",PARTNERS!$E173="New partner")</f>
        <v>0</v>
      </c>
      <c r="AD169" s="2" t="b">
        <f>AND(PARTNERS!$C173="Elsewhere in the UK",PARTNERS!$E173="New partner")</f>
        <v>0</v>
      </c>
      <c r="AE169" s="2" t="b">
        <f>AND(PARTNERS!$C173="Outside UK",PARTNERS!$E173="New partner")</f>
        <v>0</v>
      </c>
      <c r="AF169" s="2" t="b">
        <f>AND(PARTNERS!$C173="Hull",PARTNERS!$E173="Existing partner")</f>
        <v>0</v>
      </c>
      <c r="AG169" s="2" t="b">
        <f>AND(PARTNERS!$C173="East Riding of Yorkshire",PARTNERS!$E173="Existing partner")</f>
        <v>0</v>
      </c>
      <c r="AH169" s="2" t="b">
        <f>AND(PARTNERS!$C173="Elsewhere in Yorkshire &amp; Humber",PARTNERS!$E173="Existing partner")</f>
        <v>0</v>
      </c>
      <c r="AI169" s="2" t="b">
        <f>AND(PARTNERS!$C173="Elsewhere in the UK",PARTNERS!$E173="Existing partner")</f>
        <v>0</v>
      </c>
      <c r="AJ169" s="2" t="b">
        <f>AND(PARTNERS!$C173="Outside UK",PARTNERS!$E173="Existing partner")</f>
        <v>0</v>
      </c>
      <c r="AK169" s="2" t="b">
        <f>AND(PARTNERS!$D173="Artistic partner",PARTNERS!$E173="New partner")</f>
        <v>0</v>
      </c>
      <c r="AL169" s="2" t="b">
        <f>AND(PARTNERS!$D173="Heritage partner",PARTNERS!$E173="New partner")</f>
        <v>0</v>
      </c>
      <c r="AM169" s="2" t="b">
        <f>AND(PARTNERS!$D173="Funder",PARTNERS!$E173="New partner")</f>
        <v>0</v>
      </c>
      <c r="AN169" s="2" t="b">
        <f>AND(PARTNERS!$D173="Public Service partner",PARTNERS!$E173="New partner")</f>
        <v>0</v>
      </c>
      <c r="AO169" s="2" t="b">
        <f>AND(PARTNERS!$D173="Voluntary Sector / Charity partner",PARTNERS!$E173="New partner")</f>
        <v>0</v>
      </c>
      <c r="AP169" s="2" t="b">
        <f>AND(PARTNERS!$D173="Education partner",PARTNERS!$E173="New partner")</f>
        <v>0</v>
      </c>
      <c r="AQ169" s="2" t="b">
        <f>AND(PARTNERS!$D173="Other",PARTNERS!$E173="New partner")</f>
        <v>0</v>
      </c>
      <c r="AR169" s="2" t="b">
        <f>AND(PARTNERS!$D173="Artistic partner",PARTNERS!$E173="Existing partner")</f>
        <v>0</v>
      </c>
      <c r="AS169" s="2" t="b">
        <f>AND(PARTNERS!$D173="Heritage partner",PARTNERS!$E173="Existing partner")</f>
        <v>0</v>
      </c>
      <c r="AT169" s="2" t="b">
        <f>AND(PARTNERS!$D173="Funder",PARTNERS!$E173="Existing partner")</f>
        <v>0</v>
      </c>
      <c r="AU169" s="2" t="b">
        <f>AND(PARTNERS!$D173="Public Service partner",PARTNERS!$E173="Existing partner")</f>
        <v>0</v>
      </c>
      <c r="AV169" s="2" t="b">
        <f>AND(PARTNERS!$D173="Voluntary Sector / Charity partner",PARTNERS!$E173="Existing partner")</f>
        <v>0</v>
      </c>
      <c r="AW169" s="2" t="b">
        <f>AND(PARTNERS!$D173="Education partner",PARTNERS!$E173="Existing partner")</f>
        <v>0</v>
      </c>
      <c r="AX169" s="2" t="b">
        <f>AND(PARTNERS!$D173="Other",PARTNERS!$E173="Existing partner")</f>
        <v>0</v>
      </c>
    </row>
    <row r="170" spans="20:50" x14ac:dyDescent="0.3">
      <c r="T170" s="2" t="b">
        <f>AND(LEFT('EVENT DELIVERY'!B206,2)="HU",OR(LEN('EVENT DELIVERY'!B206)=6,AND(LEN('EVENT DELIVERY'!B206)=7,MID('EVENT DELIVERY'!B206,4,1)=" ")))</f>
        <v>0</v>
      </c>
      <c r="U170" s="2" t="b">
        <f>AND(LEFT('PROJECT DELIVERY TEAM'!B182,2)="HU",OR(LEN('PROJECT DELIVERY TEAM'!B182)=6,AND(LEN('PROJECT DELIVERY TEAM'!B182)=7,MID('PROJECT DELIVERY TEAM'!B182,4,1)=" ")))</f>
        <v>0</v>
      </c>
      <c r="V170" s="2" t="b">
        <f>AND(LEFT('AUDIENCES &amp; PART... - BY TYPE'!B199,2)="HU",OR(LEN('AUDIENCES &amp; PART... - BY TYPE'!B199)=6,AND(LEN('AUDIENCES &amp; PART... - BY TYPE'!B199)=7,MID('AUDIENCES &amp; PART... - BY TYPE'!B199,4,1)=" ")))</f>
        <v>0</v>
      </c>
      <c r="W170" s="2" t="b">
        <f>AND(LEFT(PARTNERS!B174,2)="HU",OR(LEN(PARTNERS!B174)=6,AND(LEN(PARTNERS!B174)=7,MID(PARTNERS!B174,4,1)=" ")),PARTNERS!E174="New partner")</f>
        <v>0</v>
      </c>
      <c r="X170" s="2" t="b">
        <f>AND(LEFT(PARTNERS!B174,2)="HU",OR(LEN(PARTNERS!B174)=6,AND(LEN(PARTNERS!B174)=7,MID(PARTNERS!B174,4,1)=" ")),PARTNERS!E174="Existing partner")</f>
        <v>0</v>
      </c>
      <c r="Y170" s="2" t="b">
        <f>AND(NOT(AND(LEFT(PARTNERS!B174,2)="HU",OR(LEN(PARTNERS!B174)=6,AND(LEN(PARTNERS!B174)=7,MID(PARTNERS!B174,4,1)=" ")))),PARTNERS!E174="New partner")</f>
        <v>0</v>
      </c>
      <c r="Z170" s="2" t="b">
        <f>AND(NOT(AND(LEFT(PARTNERS!B174,2)="HU",OR(LEN(PARTNERS!B174)=6,AND(LEN(PARTNERS!B174)=7,MID(PARTNERS!B174,4,1)=" ")))),PARTNERS!E174="Existing partner")</f>
        <v>0</v>
      </c>
      <c r="AA170" s="2" t="b">
        <f>AND(PARTNERS!$C174="Hull",PARTNERS!$E174="New partner")</f>
        <v>0</v>
      </c>
      <c r="AB170" s="2" t="b">
        <f>AND(PARTNERS!$C174="East Riding of Yorkshire",PARTNERS!$E174="New partner")</f>
        <v>0</v>
      </c>
      <c r="AC170" s="2" t="b">
        <f>AND(PARTNERS!$C174="Elsewhere in Yorkshire &amp; Humber",PARTNERS!$E174="New partner")</f>
        <v>0</v>
      </c>
      <c r="AD170" s="2" t="b">
        <f>AND(PARTNERS!$C174="Elsewhere in the UK",PARTNERS!$E174="New partner")</f>
        <v>0</v>
      </c>
      <c r="AE170" s="2" t="b">
        <f>AND(PARTNERS!$C174="Outside UK",PARTNERS!$E174="New partner")</f>
        <v>0</v>
      </c>
      <c r="AF170" s="2" t="b">
        <f>AND(PARTNERS!$C174="Hull",PARTNERS!$E174="Existing partner")</f>
        <v>0</v>
      </c>
      <c r="AG170" s="2" t="b">
        <f>AND(PARTNERS!$C174="East Riding of Yorkshire",PARTNERS!$E174="Existing partner")</f>
        <v>0</v>
      </c>
      <c r="AH170" s="2" t="b">
        <f>AND(PARTNERS!$C174="Elsewhere in Yorkshire &amp; Humber",PARTNERS!$E174="Existing partner")</f>
        <v>0</v>
      </c>
      <c r="AI170" s="2" t="b">
        <f>AND(PARTNERS!$C174="Elsewhere in the UK",PARTNERS!$E174="Existing partner")</f>
        <v>0</v>
      </c>
      <c r="AJ170" s="2" t="b">
        <f>AND(PARTNERS!$C174="Outside UK",PARTNERS!$E174="Existing partner")</f>
        <v>0</v>
      </c>
      <c r="AK170" s="2" t="b">
        <f>AND(PARTNERS!$D174="Artistic partner",PARTNERS!$E174="New partner")</f>
        <v>0</v>
      </c>
      <c r="AL170" s="2" t="b">
        <f>AND(PARTNERS!$D174="Heritage partner",PARTNERS!$E174="New partner")</f>
        <v>0</v>
      </c>
      <c r="AM170" s="2" t="b">
        <f>AND(PARTNERS!$D174="Funder",PARTNERS!$E174="New partner")</f>
        <v>0</v>
      </c>
      <c r="AN170" s="2" t="b">
        <f>AND(PARTNERS!$D174="Public Service partner",PARTNERS!$E174="New partner")</f>
        <v>0</v>
      </c>
      <c r="AO170" s="2" t="b">
        <f>AND(PARTNERS!$D174="Voluntary Sector / Charity partner",PARTNERS!$E174="New partner")</f>
        <v>0</v>
      </c>
      <c r="AP170" s="2" t="b">
        <f>AND(PARTNERS!$D174="Education partner",PARTNERS!$E174="New partner")</f>
        <v>0</v>
      </c>
      <c r="AQ170" s="2" t="b">
        <f>AND(PARTNERS!$D174="Other",PARTNERS!$E174="New partner")</f>
        <v>0</v>
      </c>
      <c r="AR170" s="2" t="b">
        <f>AND(PARTNERS!$D174="Artistic partner",PARTNERS!$E174="Existing partner")</f>
        <v>0</v>
      </c>
      <c r="AS170" s="2" t="b">
        <f>AND(PARTNERS!$D174="Heritage partner",PARTNERS!$E174="Existing partner")</f>
        <v>0</v>
      </c>
      <c r="AT170" s="2" t="b">
        <f>AND(PARTNERS!$D174="Funder",PARTNERS!$E174="Existing partner")</f>
        <v>0</v>
      </c>
      <c r="AU170" s="2" t="b">
        <f>AND(PARTNERS!$D174="Public Service partner",PARTNERS!$E174="Existing partner")</f>
        <v>0</v>
      </c>
      <c r="AV170" s="2" t="b">
        <f>AND(PARTNERS!$D174="Voluntary Sector / Charity partner",PARTNERS!$E174="Existing partner")</f>
        <v>0</v>
      </c>
      <c r="AW170" s="2" t="b">
        <f>AND(PARTNERS!$D174="Education partner",PARTNERS!$E174="Existing partner")</f>
        <v>0</v>
      </c>
      <c r="AX170" s="2" t="b">
        <f>AND(PARTNERS!$D174="Other",PARTNERS!$E174="Existing partner")</f>
        <v>0</v>
      </c>
    </row>
    <row r="171" spans="20:50" x14ac:dyDescent="0.3">
      <c r="T171" s="2" t="b">
        <f>AND(LEFT('EVENT DELIVERY'!B207,2)="HU",OR(LEN('EVENT DELIVERY'!B207)=6,AND(LEN('EVENT DELIVERY'!B207)=7,MID('EVENT DELIVERY'!B207,4,1)=" ")))</f>
        <v>0</v>
      </c>
      <c r="U171" s="2" t="b">
        <f>AND(LEFT('PROJECT DELIVERY TEAM'!B183,2)="HU",OR(LEN('PROJECT DELIVERY TEAM'!B183)=6,AND(LEN('PROJECT DELIVERY TEAM'!B183)=7,MID('PROJECT DELIVERY TEAM'!B183,4,1)=" ")))</f>
        <v>0</v>
      </c>
      <c r="V171" s="2" t="b">
        <f>AND(LEFT('AUDIENCES &amp; PART... - BY TYPE'!B200,2)="HU",OR(LEN('AUDIENCES &amp; PART... - BY TYPE'!B200)=6,AND(LEN('AUDIENCES &amp; PART... - BY TYPE'!B200)=7,MID('AUDIENCES &amp; PART... - BY TYPE'!B200,4,1)=" ")))</f>
        <v>0</v>
      </c>
      <c r="W171" s="2" t="b">
        <f>AND(LEFT(PARTNERS!B175,2)="HU",OR(LEN(PARTNERS!B175)=6,AND(LEN(PARTNERS!B175)=7,MID(PARTNERS!B175,4,1)=" ")),PARTNERS!E175="New partner")</f>
        <v>0</v>
      </c>
      <c r="X171" s="2" t="b">
        <f>AND(LEFT(PARTNERS!B175,2)="HU",OR(LEN(PARTNERS!B175)=6,AND(LEN(PARTNERS!B175)=7,MID(PARTNERS!B175,4,1)=" ")),PARTNERS!E175="Existing partner")</f>
        <v>0</v>
      </c>
      <c r="Y171" s="2" t="b">
        <f>AND(NOT(AND(LEFT(PARTNERS!B175,2)="HU",OR(LEN(PARTNERS!B175)=6,AND(LEN(PARTNERS!B175)=7,MID(PARTNERS!B175,4,1)=" ")))),PARTNERS!E175="New partner")</f>
        <v>0</v>
      </c>
      <c r="Z171" s="2" t="b">
        <f>AND(NOT(AND(LEFT(PARTNERS!B175,2)="HU",OR(LEN(PARTNERS!B175)=6,AND(LEN(PARTNERS!B175)=7,MID(PARTNERS!B175,4,1)=" ")))),PARTNERS!E175="Existing partner")</f>
        <v>0</v>
      </c>
      <c r="AA171" s="2" t="b">
        <f>AND(PARTNERS!$C175="Hull",PARTNERS!$E175="New partner")</f>
        <v>0</v>
      </c>
      <c r="AB171" s="2" t="b">
        <f>AND(PARTNERS!$C175="East Riding of Yorkshire",PARTNERS!$E175="New partner")</f>
        <v>0</v>
      </c>
      <c r="AC171" s="2" t="b">
        <f>AND(PARTNERS!$C175="Elsewhere in Yorkshire &amp; Humber",PARTNERS!$E175="New partner")</f>
        <v>0</v>
      </c>
      <c r="AD171" s="2" t="b">
        <f>AND(PARTNERS!$C175="Elsewhere in the UK",PARTNERS!$E175="New partner")</f>
        <v>0</v>
      </c>
      <c r="AE171" s="2" t="b">
        <f>AND(PARTNERS!$C175="Outside UK",PARTNERS!$E175="New partner")</f>
        <v>0</v>
      </c>
      <c r="AF171" s="2" t="b">
        <f>AND(PARTNERS!$C175="Hull",PARTNERS!$E175="Existing partner")</f>
        <v>0</v>
      </c>
      <c r="AG171" s="2" t="b">
        <f>AND(PARTNERS!$C175="East Riding of Yorkshire",PARTNERS!$E175="Existing partner")</f>
        <v>0</v>
      </c>
      <c r="AH171" s="2" t="b">
        <f>AND(PARTNERS!$C175="Elsewhere in Yorkshire &amp; Humber",PARTNERS!$E175="Existing partner")</f>
        <v>0</v>
      </c>
      <c r="AI171" s="2" t="b">
        <f>AND(PARTNERS!$C175="Elsewhere in the UK",PARTNERS!$E175="Existing partner")</f>
        <v>0</v>
      </c>
      <c r="AJ171" s="2" t="b">
        <f>AND(PARTNERS!$C175="Outside UK",PARTNERS!$E175="Existing partner")</f>
        <v>0</v>
      </c>
      <c r="AK171" s="2" t="b">
        <f>AND(PARTNERS!$D175="Artistic partner",PARTNERS!$E175="New partner")</f>
        <v>0</v>
      </c>
      <c r="AL171" s="2" t="b">
        <f>AND(PARTNERS!$D175="Heritage partner",PARTNERS!$E175="New partner")</f>
        <v>0</v>
      </c>
      <c r="AM171" s="2" t="b">
        <f>AND(PARTNERS!$D175="Funder",PARTNERS!$E175="New partner")</f>
        <v>0</v>
      </c>
      <c r="AN171" s="2" t="b">
        <f>AND(PARTNERS!$D175="Public Service partner",PARTNERS!$E175="New partner")</f>
        <v>0</v>
      </c>
      <c r="AO171" s="2" t="b">
        <f>AND(PARTNERS!$D175="Voluntary Sector / Charity partner",PARTNERS!$E175="New partner")</f>
        <v>0</v>
      </c>
      <c r="AP171" s="2" t="b">
        <f>AND(PARTNERS!$D175="Education partner",PARTNERS!$E175="New partner")</f>
        <v>0</v>
      </c>
      <c r="AQ171" s="2" t="b">
        <f>AND(PARTNERS!$D175="Other",PARTNERS!$E175="New partner")</f>
        <v>0</v>
      </c>
      <c r="AR171" s="2" t="b">
        <f>AND(PARTNERS!$D175="Artistic partner",PARTNERS!$E175="Existing partner")</f>
        <v>0</v>
      </c>
      <c r="AS171" s="2" t="b">
        <f>AND(PARTNERS!$D175="Heritage partner",PARTNERS!$E175="Existing partner")</f>
        <v>0</v>
      </c>
      <c r="AT171" s="2" t="b">
        <f>AND(PARTNERS!$D175="Funder",PARTNERS!$E175="Existing partner")</f>
        <v>0</v>
      </c>
      <c r="AU171" s="2" t="b">
        <f>AND(PARTNERS!$D175="Public Service partner",PARTNERS!$E175="Existing partner")</f>
        <v>0</v>
      </c>
      <c r="AV171" s="2" t="b">
        <f>AND(PARTNERS!$D175="Voluntary Sector / Charity partner",PARTNERS!$E175="Existing partner")</f>
        <v>0</v>
      </c>
      <c r="AW171" s="2" t="b">
        <f>AND(PARTNERS!$D175="Education partner",PARTNERS!$E175="Existing partner")</f>
        <v>0</v>
      </c>
      <c r="AX171" s="2" t="b">
        <f>AND(PARTNERS!$D175="Other",PARTNERS!$E175="Existing partner")</f>
        <v>0</v>
      </c>
    </row>
    <row r="172" spans="20:50" x14ac:dyDescent="0.3">
      <c r="T172" s="2" t="b">
        <f>AND(LEFT('EVENT DELIVERY'!B208,2)="HU",OR(LEN('EVENT DELIVERY'!B208)=6,AND(LEN('EVENT DELIVERY'!B208)=7,MID('EVENT DELIVERY'!B208,4,1)=" ")))</f>
        <v>0</v>
      </c>
      <c r="U172" s="2" t="b">
        <f>AND(LEFT('PROJECT DELIVERY TEAM'!B184,2)="HU",OR(LEN('PROJECT DELIVERY TEAM'!B184)=6,AND(LEN('PROJECT DELIVERY TEAM'!B184)=7,MID('PROJECT DELIVERY TEAM'!B184,4,1)=" ")))</f>
        <v>0</v>
      </c>
      <c r="V172" s="2" t="b">
        <f>AND(LEFT('AUDIENCES &amp; PART... - BY TYPE'!B201,2)="HU",OR(LEN('AUDIENCES &amp; PART... - BY TYPE'!B201)=6,AND(LEN('AUDIENCES &amp; PART... - BY TYPE'!B201)=7,MID('AUDIENCES &amp; PART... - BY TYPE'!B201,4,1)=" ")))</f>
        <v>0</v>
      </c>
      <c r="W172" s="2" t="b">
        <f>AND(LEFT(PARTNERS!B176,2)="HU",OR(LEN(PARTNERS!B176)=6,AND(LEN(PARTNERS!B176)=7,MID(PARTNERS!B176,4,1)=" ")),PARTNERS!E176="New partner")</f>
        <v>0</v>
      </c>
      <c r="X172" s="2" t="b">
        <f>AND(LEFT(PARTNERS!B176,2)="HU",OR(LEN(PARTNERS!B176)=6,AND(LEN(PARTNERS!B176)=7,MID(PARTNERS!B176,4,1)=" ")),PARTNERS!E176="Existing partner")</f>
        <v>0</v>
      </c>
      <c r="Y172" s="2" t="b">
        <f>AND(NOT(AND(LEFT(PARTNERS!B176,2)="HU",OR(LEN(PARTNERS!B176)=6,AND(LEN(PARTNERS!B176)=7,MID(PARTNERS!B176,4,1)=" ")))),PARTNERS!E176="New partner")</f>
        <v>0</v>
      </c>
      <c r="Z172" s="2" t="b">
        <f>AND(NOT(AND(LEFT(PARTNERS!B176,2)="HU",OR(LEN(PARTNERS!B176)=6,AND(LEN(PARTNERS!B176)=7,MID(PARTNERS!B176,4,1)=" ")))),PARTNERS!E176="Existing partner")</f>
        <v>0</v>
      </c>
      <c r="AA172" s="2" t="b">
        <f>AND(PARTNERS!$C176="Hull",PARTNERS!$E176="New partner")</f>
        <v>0</v>
      </c>
      <c r="AB172" s="2" t="b">
        <f>AND(PARTNERS!$C176="East Riding of Yorkshire",PARTNERS!$E176="New partner")</f>
        <v>0</v>
      </c>
      <c r="AC172" s="2" t="b">
        <f>AND(PARTNERS!$C176="Elsewhere in Yorkshire &amp; Humber",PARTNERS!$E176="New partner")</f>
        <v>0</v>
      </c>
      <c r="AD172" s="2" t="b">
        <f>AND(PARTNERS!$C176="Elsewhere in the UK",PARTNERS!$E176="New partner")</f>
        <v>0</v>
      </c>
      <c r="AE172" s="2" t="b">
        <f>AND(PARTNERS!$C176="Outside UK",PARTNERS!$E176="New partner")</f>
        <v>0</v>
      </c>
      <c r="AF172" s="2" t="b">
        <f>AND(PARTNERS!$C176="Hull",PARTNERS!$E176="Existing partner")</f>
        <v>0</v>
      </c>
      <c r="AG172" s="2" t="b">
        <f>AND(PARTNERS!$C176="East Riding of Yorkshire",PARTNERS!$E176="Existing partner")</f>
        <v>0</v>
      </c>
      <c r="AH172" s="2" t="b">
        <f>AND(PARTNERS!$C176="Elsewhere in Yorkshire &amp; Humber",PARTNERS!$E176="Existing partner")</f>
        <v>0</v>
      </c>
      <c r="AI172" s="2" t="b">
        <f>AND(PARTNERS!$C176="Elsewhere in the UK",PARTNERS!$E176="Existing partner")</f>
        <v>0</v>
      </c>
      <c r="AJ172" s="2" t="b">
        <f>AND(PARTNERS!$C176="Outside UK",PARTNERS!$E176="Existing partner")</f>
        <v>0</v>
      </c>
      <c r="AK172" s="2" t="b">
        <f>AND(PARTNERS!$D176="Artistic partner",PARTNERS!$E176="New partner")</f>
        <v>0</v>
      </c>
      <c r="AL172" s="2" t="b">
        <f>AND(PARTNERS!$D176="Heritage partner",PARTNERS!$E176="New partner")</f>
        <v>0</v>
      </c>
      <c r="AM172" s="2" t="b">
        <f>AND(PARTNERS!$D176="Funder",PARTNERS!$E176="New partner")</f>
        <v>0</v>
      </c>
      <c r="AN172" s="2" t="b">
        <f>AND(PARTNERS!$D176="Public Service partner",PARTNERS!$E176="New partner")</f>
        <v>0</v>
      </c>
      <c r="AO172" s="2" t="b">
        <f>AND(PARTNERS!$D176="Voluntary Sector / Charity partner",PARTNERS!$E176="New partner")</f>
        <v>0</v>
      </c>
      <c r="AP172" s="2" t="b">
        <f>AND(PARTNERS!$D176="Education partner",PARTNERS!$E176="New partner")</f>
        <v>0</v>
      </c>
      <c r="AQ172" s="2" t="b">
        <f>AND(PARTNERS!$D176="Other",PARTNERS!$E176="New partner")</f>
        <v>0</v>
      </c>
      <c r="AR172" s="2" t="b">
        <f>AND(PARTNERS!$D176="Artistic partner",PARTNERS!$E176="Existing partner")</f>
        <v>0</v>
      </c>
      <c r="AS172" s="2" t="b">
        <f>AND(PARTNERS!$D176="Heritage partner",PARTNERS!$E176="Existing partner")</f>
        <v>0</v>
      </c>
      <c r="AT172" s="2" t="b">
        <f>AND(PARTNERS!$D176="Funder",PARTNERS!$E176="Existing partner")</f>
        <v>0</v>
      </c>
      <c r="AU172" s="2" t="b">
        <f>AND(PARTNERS!$D176="Public Service partner",PARTNERS!$E176="Existing partner")</f>
        <v>0</v>
      </c>
      <c r="AV172" s="2" t="b">
        <f>AND(PARTNERS!$D176="Voluntary Sector / Charity partner",PARTNERS!$E176="Existing partner")</f>
        <v>0</v>
      </c>
      <c r="AW172" s="2" t="b">
        <f>AND(PARTNERS!$D176="Education partner",PARTNERS!$E176="Existing partner")</f>
        <v>0</v>
      </c>
      <c r="AX172" s="2" t="b">
        <f>AND(PARTNERS!$D176="Other",PARTNERS!$E176="Existing partner")</f>
        <v>0</v>
      </c>
    </row>
    <row r="173" spans="20:50" x14ac:dyDescent="0.3">
      <c r="T173" s="2" t="b">
        <f>AND(LEFT('EVENT DELIVERY'!B209,2)="HU",OR(LEN('EVENT DELIVERY'!B209)=6,AND(LEN('EVENT DELIVERY'!B209)=7,MID('EVENT DELIVERY'!B209,4,1)=" ")))</f>
        <v>0</v>
      </c>
      <c r="U173" s="2" t="b">
        <f>AND(LEFT('PROJECT DELIVERY TEAM'!B185,2)="HU",OR(LEN('PROJECT DELIVERY TEAM'!B185)=6,AND(LEN('PROJECT DELIVERY TEAM'!B185)=7,MID('PROJECT DELIVERY TEAM'!B185,4,1)=" ")))</f>
        <v>0</v>
      </c>
      <c r="V173" s="2" t="b">
        <f>AND(LEFT('AUDIENCES &amp; PART... - BY TYPE'!B202,2)="HU",OR(LEN('AUDIENCES &amp; PART... - BY TYPE'!B202)=6,AND(LEN('AUDIENCES &amp; PART... - BY TYPE'!B202)=7,MID('AUDIENCES &amp; PART... - BY TYPE'!B202,4,1)=" ")))</f>
        <v>0</v>
      </c>
      <c r="W173" s="2" t="b">
        <f>AND(LEFT(PARTNERS!B177,2)="HU",OR(LEN(PARTNERS!B177)=6,AND(LEN(PARTNERS!B177)=7,MID(PARTNERS!B177,4,1)=" ")),PARTNERS!E177="New partner")</f>
        <v>0</v>
      </c>
      <c r="X173" s="2" t="b">
        <f>AND(LEFT(PARTNERS!B177,2)="HU",OR(LEN(PARTNERS!B177)=6,AND(LEN(PARTNERS!B177)=7,MID(PARTNERS!B177,4,1)=" ")),PARTNERS!E177="Existing partner")</f>
        <v>0</v>
      </c>
      <c r="Y173" s="2" t="b">
        <f>AND(NOT(AND(LEFT(PARTNERS!B177,2)="HU",OR(LEN(PARTNERS!B177)=6,AND(LEN(PARTNERS!B177)=7,MID(PARTNERS!B177,4,1)=" ")))),PARTNERS!E177="New partner")</f>
        <v>0</v>
      </c>
      <c r="Z173" s="2" t="b">
        <f>AND(NOT(AND(LEFT(PARTNERS!B177,2)="HU",OR(LEN(PARTNERS!B177)=6,AND(LEN(PARTNERS!B177)=7,MID(PARTNERS!B177,4,1)=" ")))),PARTNERS!E177="Existing partner")</f>
        <v>0</v>
      </c>
      <c r="AA173" s="2" t="b">
        <f>AND(PARTNERS!$C177="Hull",PARTNERS!$E177="New partner")</f>
        <v>0</v>
      </c>
      <c r="AB173" s="2" t="b">
        <f>AND(PARTNERS!$C177="East Riding of Yorkshire",PARTNERS!$E177="New partner")</f>
        <v>0</v>
      </c>
      <c r="AC173" s="2" t="b">
        <f>AND(PARTNERS!$C177="Elsewhere in Yorkshire &amp; Humber",PARTNERS!$E177="New partner")</f>
        <v>0</v>
      </c>
      <c r="AD173" s="2" t="b">
        <f>AND(PARTNERS!$C177="Elsewhere in the UK",PARTNERS!$E177="New partner")</f>
        <v>0</v>
      </c>
      <c r="AE173" s="2" t="b">
        <f>AND(PARTNERS!$C177="Outside UK",PARTNERS!$E177="New partner")</f>
        <v>0</v>
      </c>
      <c r="AF173" s="2" t="b">
        <f>AND(PARTNERS!$C177="Hull",PARTNERS!$E177="Existing partner")</f>
        <v>0</v>
      </c>
      <c r="AG173" s="2" t="b">
        <f>AND(PARTNERS!$C177="East Riding of Yorkshire",PARTNERS!$E177="Existing partner")</f>
        <v>0</v>
      </c>
      <c r="AH173" s="2" t="b">
        <f>AND(PARTNERS!$C177="Elsewhere in Yorkshire &amp; Humber",PARTNERS!$E177="Existing partner")</f>
        <v>0</v>
      </c>
      <c r="AI173" s="2" t="b">
        <f>AND(PARTNERS!$C177="Elsewhere in the UK",PARTNERS!$E177="Existing partner")</f>
        <v>0</v>
      </c>
      <c r="AJ173" s="2" t="b">
        <f>AND(PARTNERS!$C177="Outside UK",PARTNERS!$E177="Existing partner")</f>
        <v>0</v>
      </c>
      <c r="AK173" s="2" t="b">
        <f>AND(PARTNERS!$D177="Artistic partner",PARTNERS!$E177="New partner")</f>
        <v>0</v>
      </c>
      <c r="AL173" s="2" t="b">
        <f>AND(PARTNERS!$D177="Heritage partner",PARTNERS!$E177="New partner")</f>
        <v>0</v>
      </c>
      <c r="AM173" s="2" t="b">
        <f>AND(PARTNERS!$D177="Funder",PARTNERS!$E177="New partner")</f>
        <v>0</v>
      </c>
      <c r="AN173" s="2" t="b">
        <f>AND(PARTNERS!$D177="Public Service partner",PARTNERS!$E177="New partner")</f>
        <v>0</v>
      </c>
      <c r="AO173" s="2" t="b">
        <f>AND(PARTNERS!$D177="Voluntary Sector / Charity partner",PARTNERS!$E177="New partner")</f>
        <v>0</v>
      </c>
      <c r="AP173" s="2" t="b">
        <f>AND(PARTNERS!$D177="Education partner",PARTNERS!$E177="New partner")</f>
        <v>0</v>
      </c>
      <c r="AQ173" s="2" t="b">
        <f>AND(PARTNERS!$D177="Other",PARTNERS!$E177="New partner")</f>
        <v>0</v>
      </c>
      <c r="AR173" s="2" t="b">
        <f>AND(PARTNERS!$D177="Artistic partner",PARTNERS!$E177="Existing partner")</f>
        <v>0</v>
      </c>
      <c r="AS173" s="2" t="b">
        <f>AND(PARTNERS!$D177="Heritage partner",PARTNERS!$E177="Existing partner")</f>
        <v>0</v>
      </c>
      <c r="AT173" s="2" t="b">
        <f>AND(PARTNERS!$D177="Funder",PARTNERS!$E177="Existing partner")</f>
        <v>0</v>
      </c>
      <c r="AU173" s="2" t="b">
        <f>AND(PARTNERS!$D177="Public Service partner",PARTNERS!$E177="Existing partner")</f>
        <v>0</v>
      </c>
      <c r="AV173" s="2" t="b">
        <f>AND(PARTNERS!$D177="Voluntary Sector / Charity partner",PARTNERS!$E177="Existing partner")</f>
        <v>0</v>
      </c>
      <c r="AW173" s="2" t="b">
        <f>AND(PARTNERS!$D177="Education partner",PARTNERS!$E177="Existing partner")</f>
        <v>0</v>
      </c>
      <c r="AX173" s="2" t="b">
        <f>AND(PARTNERS!$D177="Other",PARTNERS!$E177="Existing partner")</f>
        <v>0</v>
      </c>
    </row>
    <row r="174" spans="20:50" x14ac:dyDescent="0.3">
      <c r="T174" s="2" t="b">
        <f>AND(LEFT('EVENT DELIVERY'!B210,2)="HU",OR(LEN('EVENT DELIVERY'!B210)=6,AND(LEN('EVENT DELIVERY'!B210)=7,MID('EVENT DELIVERY'!B210,4,1)=" ")))</f>
        <v>0</v>
      </c>
      <c r="U174" s="2" t="b">
        <f>AND(LEFT('PROJECT DELIVERY TEAM'!B186,2)="HU",OR(LEN('PROJECT DELIVERY TEAM'!B186)=6,AND(LEN('PROJECT DELIVERY TEAM'!B186)=7,MID('PROJECT DELIVERY TEAM'!B186,4,1)=" ")))</f>
        <v>0</v>
      </c>
      <c r="V174" s="2" t="b">
        <f>AND(LEFT('AUDIENCES &amp; PART... - BY TYPE'!B203,2)="HU",OR(LEN('AUDIENCES &amp; PART... - BY TYPE'!B203)=6,AND(LEN('AUDIENCES &amp; PART... - BY TYPE'!B203)=7,MID('AUDIENCES &amp; PART... - BY TYPE'!B203,4,1)=" ")))</f>
        <v>0</v>
      </c>
      <c r="W174" s="2" t="b">
        <f>AND(LEFT(PARTNERS!B178,2)="HU",OR(LEN(PARTNERS!B178)=6,AND(LEN(PARTNERS!B178)=7,MID(PARTNERS!B178,4,1)=" ")),PARTNERS!E178="New partner")</f>
        <v>0</v>
      </c>
      <c r="X174" s="2" t="b">
        <f>AND(LEFT(PARTNERS!B178,2)="HU",OR(LEN(PARTNERS!B178)=6,AND(LEN(PARTNERS!B178)=7,MID(PARTNERS!B178,4,1)=" ")),PARTNERS!E178="Existing partner")</f>
        <v>0</v>
      </c>
      <c r="Y174" s="2" t="b">
        <f>AND(NOT(AND(LEFT(PARTNERS!B178,2)="HU",OR(LEN(PARTNERS!B178)=6,AND(LEN(PARTNERS!B178)=7,MID(PARTNERS!B178,4,1)=" ")))),PARTNERS!E178="New partner")</f>
        <v>0</v>
      </c>
      <c r="Z174" s="2" t="b">
        <f>AND(NOT(AND(LEFT(PARTNERS!B178,2)="HU",OR(LEN(PARTNERS!B178)=6,AND(LEN(PARTNERS!B178)=7,MID(PARTNERS!B178,4,1)=" ")))),PARTNERS!E178="Existing partner")</f>
        <v>0</v>
      </c>
      <c r="AA174" s="2" t="b">
        <f>AND(PARTNERS!$C178="Hull",PARTNERS!$E178="New partner")</f>
        <v>0</v>
      </c>
      <c r="AB174" s="2" t="b">
        <f>AND(PARTNERS!$C178="East Riding of Yorkshire",PARTNERS!$E178="New partner")</f>
        <v>0</v>
      </c>
      <c r="AC174" s="2" t="b">
        <f>AND(PARTNERS!$C178="Elsewhere in Yorkshire &amp; Humber",PARTNERS!$E178="New partner")</f>
        <v>0</v>
      </c>
      <c r="AD174" s="2" t="b">
        <f>AND(PARTNERS!$C178="Elsewhere in the UK",PARTNERS!$E178="New partner")</f>
        <v>0</v>
      </c>
      <c r="AE174" s="2" t="b">
        <f>AND(PARTNERS!$C178="Outside UK",PARTNERS!$E178="New partner")</f>
        <v>0</v>
      </c>
      <c r="AF174" s="2" t="b">
        <f>AND(PARTNERS!$C178="Hull",PARTNERS!$E178="Existing partner")</f>
        <v>0</v>
      </c>
      <c r="AG174" s="2" t="b">
        <f>AND(PARTNERS!$C178="East Riding of Yorkshire",PARTNERS!$E178="Existing partner")</f>
        <v>0</v>
      </c>
      <c r="AH174" s="2" t="b">
        <f>AND(PARTNERS!$C178="Elsewhere in Yorkshire &amp; Humber",PARTNERS!$E178="Existing partner")</f>
        <v>0</v>
      </c>
      <c r="AI174" s="2" t="b">
        <f>AND(PARTNERS!$C178="Elsewhere in the UK",PARTNERS!$E178="Existing partner")</f>
        <v>0</v>
      </c>
      <c r="AJ174" s="2" t="b">
        <f>AND(PARTNERS!$C178="Outside UK",PARTNERS!$E178="Existing partner")</f>
        <v>0</v>
      </c>
      <c r="AK174" s="2" t="b">
        <f>AND(PARTNERS!$D178="Artistic partner",PARTNERS!$E178="New partner")</f>
        <v>0</v>
      </c>
      <c r="AL174" s="2" t="b">
        <f>AND(PARTNERS!$D178="Heritage partner",PARTNERS!$E178="New partner")</f>
        <v>0</v>
      </c>
      <c r="AM174" s="2" t="b">
        <f>AND(PARTNERS!$D178="Funder",PARTNERS!$E178="New partner")</f>
        <v>0</v>
      </c>
      <c r="AN174" s="2" t="b">
        <f>AND(PARTNERS!$D178="Public Service partner",PARTNERS!$E178="New partner")</f>
        <v>0</v>
      </c>
      <c r="AO174" s="2" t="b">
        <f>AND(PARTNERS!$D178="Voluntary Sector / Charity partner",PARTNERS!$E178="New partner")</f>
        <v>0</v>
      </c>
      <c r="AP174" s="2" t="b">
        <f>AND(PARTNERS!$D178="Education partner",PARTNERS!$E178="New partner")</f>
        <v>0</v>
      </c>
      <c r="AQ174" s="2" t="b">
        <f>AND(PARTNERS!$D178="Other",PARTNERS!$E178="New partner")</f>
        <v>0</v>
      </c>
      <c r="AR174" s="2" t="b">
        <f>AND(PARTNERS!$D178="Artistic partner",PARTNERS!$E178="Existing partner")</f>
        <v>0</v>
      </c>
      <c r="AS174" s="2" t="b">
        <f>AND(PARTNERS!$D178="Heritage partner",PARTNERS!$E178="Existing partner")</f>
        <v>0</v>
      </c>
      <c r="AT174" s="2" t="b">
        <f>AND(PARTNERS!$D178="Funder",PARTNERS!$E178="Existing partner")</f>
        <v>0</v>
      </c>
      <c r="AU174" s="2" t="b">
        <f>AND(PARTNERS!$D178="Public Service partner",PARTNERS!$E178="Existing partner")</f>
        <v>0</v>
      </c>
      <c r="AV174" s="2" t="b">
        <f>AND(PARTNERS!$D178="Voluntary Sector / Charity partner",PARTNERS!$E178="Existing partner")</f>
        <v>0</v>
      </c>
      <c r="AW174" s="2" t="b">
        <f>AND(PARTNERS!$D178="Education partner",PARTNERS!$E178="Existing partner")</f>
        <v>0</v>
      </c>
      <c r="AX174" s="2" t="b">
        <f>AND(PARTNERS!$D178="Other",PARTNERS!$E178="Existing partner")</f>
        <v>0</v>
      </c>
    </row>
    <row r="175" spans="20:50" x14ac:dyDescent="0.3">
      <c r="T175" s="2" t="b">
        <f>AND(LEFT('EVENT DELIVERY'!B211,2)="HU",OR(LEN('EVENT DELIVERY'!B211)=6,AND(LEN('EVENT DELIVERY'!B211)=7,MID('EVENT DELIVERY'!B211,4,1)=" ")))</f>
        <v>0</v>
      </c>
      <c r="U175" s="2" t="b">
        <f>AND(LEFT('PROJECT DELIVERY TEAM'!B187,2)="HU",OR(LEN('PROJECT DELIVERY TEAM'!B187)=6,AND(LEN('PROJECT DELIVERY TEAM'!B187)=7,MID('PROJECT DELIVERY TEAM'!B187,4,1)=" ")))</f>
        <v>0</v>
      </c>
      <c r="V175" s="2" t="b">
        <f>AND(LEFT('AUDIENCES &amp; PART... - BY TYPE'!B204,2)="HU",OR(LEN('AUDIENCES &amp; PART... - BY TYPE'!B204)=6,AND(LEN('AUDIENCES &amp; PART... - BY TYPE'!B204)=7,MID('AUDIENCES &amp; PART... - BY TYPE'!B204,4,1)=" ")))</f>
        <v>0</v>
      </c>
      <c r="W175" s="2" t="b">
        <f>AND(LEFT(PARTNERS!B179,2)="HU",OR(LEN(PARTNERS!B179)=6,AND(LEN(PARTNERS!B179)=7,MID(PARTNERS!B179,4,1)=" ")),PARTNERS!E179="New partner")</f>
        <v>0</v>
      </c>
      <c r="X175" s="2" t="b">
        <f>AND(LEFT(PARTNERS!B179,2)="HU",OR(LEN(PARTNERS!B179)=6,AND(LEN(PARTNERS!B179)=7,MID(PARTNERS!B179,4,1)=" ")),PARTNERS!E179="Existing partner")</f>
        <v>0</v>
      </c>
      <c r="Y175" s="2" t="b">
        <f>AND(NOT(AND(LEFT(PARTNERS!B179,2)="HU",OR(LEN(PARTNERS!B179)=6,AND(LEN(PARTNERS!B179)=7,MID(PARTNERS!B179,4,1)=" ")))),PARTNERS!E179="New partner")</f>
        <v>0</v>
      </c>
      <c r="Z175" s="2" t="b">
        <f>AND(NOT(AND(LEFT(PARTNERS!B179,2)="HU",OR(LEN(PARTNERS!B179)=6,AND(LEN(PARTNERS!B179)=7,MID(PARTNERS!B179,4,1)=" ")))),PARTNERS!E179="Existing partner")</f>
        <v>0</v>
      </c>
      <c r="AA175" s="2" t="b">
        <f>AND(PARTNERS!$C179="Hull",PARTNERS!$E179="New partner")</f>
        <v>0</v>
      </c>
      <c r="AB175" s="2" t="b">
        <f>AND(PARTNERS!$C179="East Riding of Yorkshire",PARTNERS!$E179="New partner")</f>
        <v>0</v>
      </c>
      <c r="AC175" s="2" t="b">
        <f>AND(PARTNERS!$C179="Elsewhere in Yorkshire &amp; Humber",PARTNERS!$E179="New partner")</f>
        <v>0</v>
      </c>
      <c r="AD175" s="2" t="b">
        <f>AND(PARTNERS!$C179="Elsewhere in the UK",PARTNERS!$E179="New partner")</f>
        <v>0</v>
      </c>
      <c r="AE175" s="2" t="b">
        <f>AND(PARTNERS!$C179="Outside UK",PARTNERS!$E179="New partner")</f>
        <v>0</v>
      </c>
      <c r="AF175" s="2" t="b">
        <f>AND(PARTNERS!$C179="Hull",PARTNERS!$E179="Existing partner")</f>
        <v>0</v>
      </c>
      <c r="AG175" s="2" t="b">
        <f>AND(PARTNERS!$C179="East Riding of Yorkshire",PARTNERS!$E179="Existing partner")</f>
        <v>0</v>
      </c>
      <c r="AH175" s="2" t="b">
        <f>AND(PARTNERS!$C179="Elsewhere in Yorkshire &amp; Humber",PARTNERS!$E179="Existing partner")</f>
        <v>0</v>
      </c>
      <c r="AI175" s="2" t="b">
        <f>AND(PARTNERS!$C179="Elsewhere in the UK",PARTNERS!$E179="Existing partner")</f>
        <v>0</v>
      </c>
      <c r="AJ175" s="2" t="b">
        <f>AND(PARTNERS!$C179="Outside UK",PARTNERS!$E179="Existing partner")</f>
        <v>0</v>
      </c>
      <c r="AK175" s="2" t="b">
        <f>AND(PARTNERS!$D179="Artistic partner",PARTNERS!$E179="New partner")</f>
        <v>0</v>
      </c>
      <c r="AL175" s="2" t="b">
        <f>AND(PARTNERS!$D179="Heritage partner",PARTNERS!$E179="New partner")</f>
        <v>0</v>
      </c>
      <c r="AM175" s="2" t="b">
        <f>AND(PARTNERS!$D179="Funder",PARTNERS!$E179="New partner")</f>
        <v>0</v>
      </c>
      <c r="AN175" s="2" t="b">
        <f>AND(PARTNERS!$D179="Public Service partner",PARTNERS!$E179="New partner")</f>
        <v>0</v>
      </c>
      <c r="AO175" s="2" t="b">
        <f>AND(PARTNERS!$D179="Voluntary Sector / Charity partner",PARTNERS!$E179="New partner")</f>
        <v>0</v>
      </c>
      <c r="AP175" s="2" t="b">
        <f>AND(PARTNERS!$D179="Education partner",PARTNERS!$E179="New partner")</f>
        <v>0</v>
      </c>
      <c r="AQ175" s="2" t="b">
        <f>AND(PARTNERS!$D179="Other",PARTNERS!$E179="New partner")</f>
        <v>0</v>
      </c>
      <c r="AR175" s="2" t="b">
        <f>AND(PARTNERS!$D179="Artistic partner",PARTNERS!$E179="Existing partner")</f>
        <v>0</v>
      </c>
      <c r="AS175" s="2" t="b">
        <f>AND(PARTNERS!$D179="Heritage partner",PARTNERS!$E179="Existing partner")</f>
        <v>0</v>
      </c>
      <c r="AT175" s="2" t="b">
        <f>AND(PARTNERS!$D179="Funder",PARTNERS!$E179="Existing partner")</f>
        <v>0</v>
      </c>
      <c r="AU175" s="2" t="b">
        <f>AND(PARTNERS!$D179="Public Service partner",PARTNERS!$E179="Existing partner")</f>
        <v>0</v>
      </c>
      <c r="AV175" s="2" t="b">
        <f>AND(PARTNERS!$D179="Voluntary Sector / Charity partner",PARTNERS!$E179="Existing partner")</f>
        <v>0</v>
      </c>
      <c r="AW175" s="2" t="b">
        <f>AND(PARTNERS!$D179="Education partner",PARTNERS!$E179="Existing partner")</f>
        <v>0</v>
      </c>
      <c r="AX175" s="2" t="b">
        <f>AND(PARTNERS!$D179="Other",PARTNERS!$E179="Existing partner")</f>
        <v>0</v>
      </c>
    </row>
    <row r="176" spans="20:50" x14ac:dyDescent="0.3">
      <c r="T176" s="2" t="b">
        <f>AND(LEFT('EVENT DELIVERY'!B212,2)="HU",OR(LEN('EVENT DELIVERY'!B212)=6,AND(LEN('EVENT DELIVERY'!B212)=7,MID('EVENT DELIVERY'!B212,4,1)=" ")))</f>
        <v>0</v>
      </c>
      <c r="U176" s="2" t="b">
        <f>AND(LEFT('PROJECT DELIVERY TEAM'!B188,2)="HU",OR(LEN('PROJECT DELIVERY TEAM'!B188)=6,AND(LEN('PROJECT DELIVERY TEAM'!B188)=7,MID('PROJECT DELIVERY TEAM'!B188,4,1)=" ")))</f>
        <v>0</v>
      </c>
      <c r="V176" s="2" t="b">
        <f>AND(LEFT('AUDIENCES &amp; PART... - BY TYPE'!B205,2)="HU",OR(LEN('AUDIENCES &amp; PART... - BY TYPE'!B205)=6,AND(LEN('AUDIENCES &amp; PART... - BY TYPE'!B205)=7,MID('AUDIENCES &amp; PART... - BY TYPE'!B205,4,1)=" ")))</f>
        <v>0</v>
      </c>
      <c r="W176" s="2" t="b">
        <f>AND(LEFT(PARTNERS!B180,2)="HU",OR(LEN(PARTNERS!B180)=6,AND(LEN(PARTNERS!B180)=7,MID(PARTNERS!B180,4,1)=" ")),PARTNERS!E180="New partner")</f>
        <v>0</v>
      </c>
      <c r="X176" s="2" t="b">
        <f>AND(LEFT(PARTNERS!B180,2)="HU",OR(LEN(PARTNERS!B180)=6,AND(LEN(PARTNERS!B180)=7,MID(PARTNERS!B180,4,1)=" ")),PARTNERS!E180="Existing partner")</f>
        <v>0</v>
      </c>
      <c r="Y176" s="2" t="b">
        <f>AND(NOT(AND(LEFT(PARTNERS!B180,2)="HU",OR(LEN(PARTNERS!B180)=6,AND(LEN(PARTNERS!B180)=7,MID(PARTNERS!B180,4,1)=" ")))),PARTNERS!E180="New partner")</f>
        <v>0</v>
      </c>
      <c r="Z176" s="2" t="b">
        <f>AND(NOT(AND(LEFT(PARTNERS!B180,2)="HU",OR(LEN(PARTNERS!B180)=6,AND(LEN(PARTNERS!B180)=7,MID(PARTNERS!B180,4,1)=" ")))),PARTNERS!E180="Existing partner")</f>
        <v>0</v>
      </c>
      <c r="AA176" s="2" t="b">
        <f>AND(PARTNERS!$C180="Hull",PARTNERS!$E180="New partner")</f>
        <v>0</v>
      </c>
      <c r="AB176" s="2" t="b">
        <f>AND(PARTNERS!$C180="East Riding of Yorkshire",PARTNERS!$E180="New partner")</f>
        <v>0</v>
      </c>
      <c r="AC176" s="2" t="b">
        <f>AND(PARTNERS!$C180="Elsewhere in Yorkshire &amp; Humber",PARTNERS!$E180="New partner")</f>
        <v>0</v>
      </c>
      <c r="AD176" s="2" t="b">
        <f>AND(PARTNERS!$C180="Elsewhere in the UK",PARTNERS!$E180="New partner")</f>
        <v>0</v>
      </c>
      <c r="AE176" s="2" t="b">
        <f>AND(PARTNERS!$C180="Outside UK",PARTNERS!$E180="New partner")</f>
        <v>0</v>
      </c>
      <c r="AF176" s="2" t="b">
        <f>AND(PARTNERS!$C180="Hull",PARTNERS!$E180="Existing partner")</f>
        <v>0</v>
      </c>
      <c r="AG176" s="2" t="b">
        <f>AND(PARTNERS!$C180="East Riding of Yorkshire",PARTNERS!$E180="Existing partner")</f>
        <v>0</v>
      </c>
      <c r="AH176" s="2" t="b">
        <f>AND(PARTNERS!$C180="Elsewhere in Yorkshire &amp; Humber",PARTNERS!$E180="Existing partner")</f>
        <v>0</v>
      </c>
      <c r="AI176" s="2" t="b">
        <f>AND(PARTNERS!$C180="Elsewhere in the UK",PARTNERS!$E180="Existing partner")</f>
        <v>0</v>
      </c>
      <c r="AJ176" s="2" t="b">
        <f>AND(PARTNERS!$C180="Outside UK",PARTNERS!$E180="Existing partner")</f>
        <v>0</v>
      </c>
      <c r="AK176" s="2" t="b">
        <f>AND(PARTNERS!$D180="Artistic partner",PARTNERS!$E180="New partner")</f>
        <v>0</v>
      </c>
      <c r="AL176" s="2" t="b">
        <f>AND(PARTNERS!$D180="Heritage partner",PARTNERS!$E180="New partner")</f>
        <v>0</v>
      </c>
      <c r="AM176" s="2" t="b">
        <f>AND(PARTNERS!$D180="Funder",PARTNERS!$E180="New partner")</f>
        <v>0</v>
      </c>
      <c r="AN176" s="2" t="b">
        <f>AND(PARTNERS!$D180="Public Service partner",PARTNERS!$E180="New partner")</f>
        <v>0</v>
      </c>
      <c r="AO176" s="2" t="b">
        <f>AND(PARTNERS!$D180="Voluntary Sector / Charity partner",PARTNERS!$E180="New partner")</f>
        <v>0</v>
      </c>
      <c r="AP176" s="2" t="b">
        <f>AND(PARTNERS!$D180="Education partner",PARTNERS!$E180="New partner")</f>
        <v>0</v>
      </c>
      <c r="AQ176" s="2" t="b">
        <f>AND(PARTNERS!$D180="Other",PARTNERS!$E180="New partner")</f>
        <v>0</v>
      </c>
      <c r="AR176" s="2" t="b">
        <f>AND(PARTNERS!$D180="Artistic partner",PARTNERS!$E180="Existing partner")</f>
        <v>0</v>
      </c>
      <c r="AS176" s="2" t="b">
        <f>AND(PARTNERS!$D180="Heritage partner",PARTNERS!$E180="Existing partner")</f>
        <v>0</v>
      </c>
      <c r="AT176" s="2" t="b">
        <f>AND(PARTNERS!$D180="Funder",PARTNERS!$E180="Existing partner")</f>
        <v>0</v>
      </c>
      <c r="AU176" s="2" t="b">
        <f>AND(PARTNERS!$D180="Public Service partner",PARTNERS!$E180="Existing partner")</f>
        <v>0</v>
      </c>
      <c r="AV176" s="2" t="b">
        <f>AND(PARTNERS!$D180="Voluntary Sector / Charity partner",PARTNERS!$E180="Existing partner")</f>
        <v>0</v>
      </c>
      <c r="AW176" s="2" t="b">
        <f>AND(PARTNERS!$D180="Education partner",PARTNERS!$E180="Existing partner")</f>
        <v>0</v>
      </c>
      <c r="AX176" s="2" t="b">
        <f>AND(PARTNERS!$D180="Other",PARTNERS!$E180="Existing partner")</f>
        <v>0</v>
      </c>
    </row>
    <row r="177" spans="20:50" x14ac:dyDescent="0.3">
      <c r="T177" s="2" t="b">
        <f>AND(LEFT('EVENT DELIVERY'!B213,2)="HU",OR(LEN('EVENT DELIVERY'!B213)=6,AND(LEN('EVENT DELIVERY'!B213)=7,MID('EVENT DELIVERY'!B213,4,1)=" ")))</f>
        <v>0</v>
      </c>
      <c r="U177" s="2" t="b">
        <f>AND(LEFT('PROJECT DELIVERY TEAM'!B189,2)="HU",OR(LEN('PROJECT DELIVERY TEAM'!B189)=6,AND(LEN('PROJECT DELIVERY TEAM'!B189)=7,MID('PROJECT DELIVERY TEAM'!B189,4,1)=" ")))</f>
        <v>0</v>
      </c>
      <c r="V177" s="2" t="b">
        <f>AND(LEFT('AUDIENCES &amp; PART... - BY TYPE'!B206,2)="HU",OR(LEN('AUDIENCES &amp; PART... - BY TYPE'!B206)=6,AND(LEN('AUDIENCES &amp; PART... - BY TYPE'!B206)=7,MID('AUDIENCES &amp; PART... - BY TYPE'!B206,4,1)=" ")))</f>
        <v>0</v>
      </c>
      <c r="W177" s="2" t="b">
        <f>AND(LEFT(PARTNERS!B181,2)="HU",OR(LEN(PARTNERS!B181)=6,AND(LEN(PARTNERS!B181)=7,MID(PARTNERS!B181,4,1)=" ")),PARTNERS!E181="New partner")</f>
        <v>0</v>
      </c>
      <c r="X177" s="2" t="b">
        <f>AND(LEFT(PARTNERS!B181,2)="HU",OR(LEN(PARTNERS!B181)=6,AND(LEN(PARTNERS!B181)=7,MID(PARTNERS!B181,4,1)=" ")),PARTNERS!E181="Existing partner")</f>
        <v>0</v>
      </c>
      <c r="Y177" s="2" t="b">
        <f>AND(NOT(AND(LEFT(PARTNERS!B181,2)="HU",OR(LEN(PARTNERS!B181)=6,AND(LEN(PARTNERS!B181)=7,MID(PARTNERS!B181,4,1)=" ")))),PARTNERS!E181="New partner")</f>
        <v>0</v>
      </c>
      <c r="Z177" s="2" t="b">
        <f>AND(NOT(AND(LEFT(PARTNERS!B181,2)="HU",OR(LEN(PARTNERS!B181)=6,AND(LEN(PARTNERS!B181)=7,MID(PARTNERS!B181,4,1)=" ")))),PARTNERS!E181="Existing partner")</f>
        <v>0</v>
      </c>
      <c r="AA177" s="2" t="b">
        <f>AND(PARTNERS!$C181="Hull",PARTNERS!$E181="New partner")</f>
        <v>0</v>
      </c>
      <c r="AB177" s="2" t="b">
        <f>AND(PARTNERS!$C181="East Riding of Yorkshire",PARTNERS!$E181="New partner")</f>
        <v>0</v>
      </c>
      <c r="AC177" s="2" t="b">
        <f>AND(PARTNERS!$C181="Elsewhere in Yorkshire &amp; Humber",PARTNERS!$E181="New partner")</f>
        <v>0</v>
      </c>
      <c r="AD177" s="2" t="b">
        <f>AND(PARTNERS!$C181="Elsewhere in the UK",PARTNERS!$E181="New partner")</f>
        <v>0</v>
      </c>
      <c r="AE177" s="2" t="b">
        <f>AND(PARTNERS!$C181="Outside UK",PARTNERS!$E181="New partner")</f>
        <v>0</v>
      </c>
      <c r="AF177" s="2" t="b">
        <f>AND(PARTNERS!$C181="Hull",PARTNERS!$E181="Existing partner")</f>
        <v>0</v>
      </c>
      <c r="AG177" s="2" t="b">
        <f>AND(PARTNERS!$C181="East Riding of Yorkshire",PARTNERS!$E181="Existing partner")</f>
        <v>0</v>
      </c>
      <c r="AH177" s="2" t="b">
        <f>AND(PARTNERS!$C181="Elsewhere in Yorkshire &amp; Humber",PARTNERS!$E181="Existing partner")</f>
        <v>0</v>
      </c>
      <c r="AI177" s="2" t="b">
        <f>AND(PARTNERS!$C181="Elsewhere in the UK",PARTNERS!$E181="Existing partner")</f>
        <v>0</v>
      </c>
      <c r="AJ177" s="2" t="b">
        <f>AND(PARTNERS!$C181="Outside UK",PARTNERS!$E181="Existing partner")</f>
        <v>0</v>
      </c>
      <c r="AK177" s="2" t="b">
        <f>AND(PARTNERS!$D181="Artistic partner",PARTNERS!$E181="New partner")</f>
        <v>0</v>
      </c>
      <c r="AL177" s="2" t="b">
        <f>AND(PARTNERS!$D181="Heritage partner",PARTNERS!$E181="New partner")</f>
        <v>0</v>
      </c>
      <c r="AM177" s="2" t="b">
        <f>AND(PARTNERS!$D181="Funder",PARTNERS!$E181="New partner")</f>
        <v>0</v>
      </c>
      <c r="AN177" s="2" t="b">
        <f>AND(PARTNERS!$D181="Public Service partner",PARTNERS!$E181="New partner")</f>
        <v>0</v>
      </c>
      <c r="AO177" s="2" t="b">
        <f>AND(PARTNERS!$D181="Voluntary Sector / Charity partner",PARTNERS!$E181="New partner")</f>
        <v>0</v>
      </c>
      <c r="AP177" s="2" t="b">
        <f>AND(PARTNERS!$D181="Education partner",PARTNERS!$E181="New partner")</f>
        <v>0</v>
      </c>
      <c r="AQ177" s="2" t="b">
        <f>AND(PARTNERS!$D181="Other",PARTNERS!$E181="New partner")</f>
        <v>0</v>
      </c>
      <c r="AR177" s="2" t="b">
        <f>AND(PARTNERS!$D181="Artistic partner",PARTNERS!$E181="Existing partner")</f>
        <v>0</v>
      </c>
      <c r="AS177" s="2" t="b">
        <f>AND(PARTNERS!$D181="Heritage partner",PARTNERS!$E181="Existing partner")</f>
        <v>0</v>
      </c>
      <c r="AT177" s="2" t="b">
        <f>AND(PARTNERS!$D181="Funder",PARTNERS!$E181="Existing partner")</f>
        <v>0</v>
      </c>
      <c r="AU177" s="2" t="b">
        <f>AND(PARTNERS!$D181="Public Service partner",PARTNERS!$E181="Existing partner")</f>
        <v>0</v>
      </c>
      <c r="AV177" s="2" t="b">
        <f>AND(PARTNERS!$D181="Voluntary Sector / Charity partner",PARTNERS!$E181="Existing partner")</f>
        <v>0</v>
      </c>
      <c r="AW177" s="2" t="b">
        <f>AND(PARTNERS!$D181="Education partner",PARTNERS!$E181="Existing partner")</f>
        <v>0</v>
      </c>
      <c r="AX177" s="2" t="b">
        <f>AND(PARTNERS!$D181="Other",PARTNERS!$E181="Existing partner")</f>
        <v>0</v>
      </c>
    </row>
    <row r="178" spans="20:50" x14ac:dyDescent="0.3">
      <c r="T178" s="2" t="b">
        <f>AND(LEFT('EVENT DELIVERY'!B214,2)="HU",OR(LEN('EVENT DELIVERY'!B214)=6,AND(LEN('EVENT DELIVERY'!B214)=7,MID('EVENT DELIVERY'!B214,4,1)=" ")))</f>
        <v>0</v>
      </c>
      <c r="U178" s="2" t="b">
        <f>AND(LEFT('PROJECT DELIVERY TEAM'!B190,2)="HU",OR(LEN('PROJECT DELIVERY TEAM'!B190)=6,AND(LEN('PROJECT DELIVERY TEAM'!B190)=7,MID('PROJECT DELIVERY TEAM'!B190,4,1)=" ")))</f>
        <v>0</v>
      </c>
      <c r="V178" s="2" t="b">
        <f>AND(LEFT('AUDIENCES &amp; PART... - BY TYPE'!B207,2)="HU",OR(LEN('AUDIENCES &amp; PART... - BY TYPE'!B207)=6,AND(LEN('AUDIENCES &amp; PART... - BY TYPE'!B207)=7,MID('AUDIENCES &amp; PART... - BY TYPE'!B207,4,1)=" ")))</f>
        <v>0</v>
      </c>
      <c r="W178" s="2" t="b">
        <f>AND(LEFT(PARTNERS!B182,2)="HU",OR(LEN(PARTNERS!B182)=6,AND(LEN(PARTNERS!B182)=7,MID(PARTNERS!B182,4,1)=" ")),PARTNERS!E182="New partner")</f>
        <v>0</v>
      </c>
      <c r="X178" s="2" t="b">
        <f>AND(LEFT(PARTNERS!B182,2)="HU",OR(LEN(PARTNERS!B182)=6,AND(LEN(PARTNERS!B182)=7,MID(PARTNERS!B182,4,1)=" ")),PARTNERS!E182="Existing partner")</f>
        <v>0</v>
      </c>
      <c r="Y178" s="2" t="b">
        <f>AND(NOT(AND(LEFT(PARTNERS!B182,2)="HU",OR(LEN(PARTNERS!B182)=6,AND(LEN(PARTNERS!B182)=7,MID(PARTNERS!B182,4,1)=" ")))),PARTNERS!E182="New partner")</f>
        <v>0</v>
      </c>
      <c r="Z178" s="2" t="b">
        <f>AND(NOT(AND(LEFT(PARTNERS!B182,2)="HU",OR(LEN(PARTNERS!B182)=6,AND(LEN(PARTNERS!B182)=7,MID(PARTNERS!B182,4,1)=" ")))),PARTNERS!E182="Existing partner")</f>
        <v>0</v>
      </c>
      <c r="AA178" s="2" t="b">
        <f>AND(PARTNERS!$C182="Hull",PARTNERS!$E182="New partner")</f>
        <v>0</v>
      </c>
      <c r="AB178" s="2" t="b">
        <f>AND(PARTNERS!$C182="East Riding of Yorkshire",PARTNERS!$E182="New partner")</f>
        <v>0</v>
      </c>
      <c r="AC178" s="2" t="b">
        <f>AND(PARTNERS!$C182="Elsewhere in Yorkshire &amp; Humber",PARTNERS!$E182="New partner")</f>
        <v>0</v>
      </c>
      <c r="AD178" s="2" t="b">
        <f>AND(PARTNERS!$C182="Elsewhere in the UK",PARTNERS!$E182="New partner")</f>
        <v>0</v>
      </c>
      <c r="AE178" s="2" t="b">
        <f>AND(PARTNERS!$C182="Outside UK",PARTNERS!$E182="New partner")</f>
        <v>0</v>
      </c>
      <c r="AF178" s="2" t="b">
        <f>AND(PARTNERS!$C182="Hull",PARTNERS!$E182="Existing partner")</f>
        <v>0</v>
      </c>
      <c r="AG178" s="2" t="b">
        <f>AND(PARTNERS!$C182="East Riding of Yorkshire",PARTNERS!$E182="Existing partner")</f>
        <v>0</v>
      </c>
      <c r="AH178" s="2" t="b">
        <f>AND(PARTNERS!$C182="Elsewhere in Yorkshire &amp; Humber",PARTNERS!$E182="Existing partner")</f>
        <v>0</v>
      </c>
      <c r="AI178" s="2" t="b">
        <f>AND(PARTNERS!$C182="Elsewhere in the UK",PARTNERS!$E182="Existing partner")</f>
        <v>0</v>
      </c>
      <c r="AJ178" s="2" t="b">
        <f>AND(PARTNERS!$C182="Outside UK",PARTNERS!$E182="Existing partner")</f>
        <v>0</v>
      </c>
      <c r="AK178" s="2" t="b">
        <f>AND(PARTNERS!$D182="Artistic partner",PARTNERS!$E182="New partner")</f>
        <v>0</v>
      </c>
      <c r="AL178" s="2" t="b">
        <f>AND(PARTNERS!$D182="Heritage partner",PARTNERS!$E182="New partner")</f>
        <v>0</v>
      </c>
      <c r="AM178" s="2" t="b">
        <f>AND(PARTNERS!$D182="Funder",PARTNERS!$E182="New partner")</f>
        <v>0</v>
      </c>
      <c r="AN178" s="2" t="b">
        <f>AND(PARTNERS!$D182="Public Service partner",PARTNERS!$E182="New partner")</f>
        <v>0</v>
      </c>
      <c r="AO178" s="2" t="b">
        <f>AND(PARTNERS!$D182="Voluntary Sector / Charity partner",PARTNERS!$E182="New partner")</f>
        <v>0</v>
      </c>
      <c r="AP178" s="2" t="b">
        <f>AND(PARTNERS!$D182="Education partner",PARTNERS!$E182="New partner")</f>
        <v>0</v>
      </c>
      <c r="AQ178" s="2" t="b">
        <f>AND(PARTNERS!$D182="Other",PARTNERS!$E182="New partner")</f>
        <v>0</v>
      </c>
      <c r="AR178" s="2" t="b">
        <f>AND(PARTNERS!$D182="Artistic partner",PARTNERS!$E182="Existing partner")</f>
        <v>0</v>
      </c>
      <c r="AS178" s="2" t="b">
        <f>AND(PARTNERS!$D182="Heritage partner",PARTNERS!$E182="Existing partner")</f>
        <v>0</v>
      </c>
      <c r="AT178" s="2" t="b">
        <f>AND(PARTNERS!$D182="Funder",PARTNERS!$E182="Existing partner")</f>
        <v>0</v>
      </c>
      <c r="AU178" s="2" t="b">
        <f>AND(PARTNERS!$D182="Public Service partner",PARTNERS!$E182="Existing partner")</f>
        <v>0</v>
      </c>
      <c r="AV178" s="2" t="b">
        <f>AND(PARTNERS!$D182="Voluntary Sector / Charity partner",PARTNERS!$E182="Existing partner")</f>
        <v>0</v>
      </c>
      <c r="AW178" s="2" t="b">
        <f>AND(PARTNERS!$D182="Education partner",PARTNERS!$E182="Existing partner")</f>
        <v>0</v>
      </c>
      <c r="AX178" s="2" t="b">
        <f>AND(PARTNERS!$D182="Other",PARTNERS!$E182="Existing partner")</f>
        <v>0</v>
      </c>
    </row>
    <row r="179" spans="20:50" x14ac:dyDescent="0.3">
      <c r="T179" s="2" t="b">
        <f>AND(LEFT('EVENT DELIVERY'!B215,2)="HU",OR(LEN('EVENT DELIVERY'!B215)=6,AND(LEN('EVENT DELIVERY'!B215)=7,MID('EVENT DELIVERY'!B215,4,1)=" ")))</f>
        <v>0</v>
      </c>
      <c r="U179" s="2" t="b">
        <f>AND(LEFT('PROJECT DELIVERY TEAM'!B191,2)="HU",OR(LEN('PROJECT DELIVERY TEAM'!B191)=6,AND(LEN('PROJECT DELIVERY TEAM'!B191)=7,MID('PROJECT DELIVERY TEAM'!B191,4,1)=" ")))</f>
        <v>0</v>
      </c>
      <c r="V179" s="2" t="b">
        <f>AND(LEFT('AUDIENCES &amp; PART... - BY TYPE'!B208,2)="HU",OR(LEN('AUDIENCES &amp; PART... - BY TYPE'!B208)=6,AND(LEN('AUDIENCES &amp; PART... - BY TYPE'!B208)=7,MID('AUDIENCES &amp; PART... - BY TYPE'!B208,4,1)=" ")))</f>
        <v>0</v>
      </c>
      <c r="W179" s="2" t="b">
        <f>AND(LEFT(PARTNERS!B183,2)="HU",OR(LEN(PARTNERS!B183)=6,AND(LEN(PARTNERS!B183)=7,MID(PARTNERS!B183,4,1)=" ")),PARTNERS!E183="New partner")</f>
        <v>0</v>
      </c>
      <c r="X179" s="2" t="b">
        <f>AND(LEFT(PARTNERS!B183,2)="HU",OR(LEN(PARTNERS!B183)=6,AND(LEN(PARTNERS!B183)=7,MID(PARTNERS!B183,4,1)=" ")),PARTNERS!E183="Existing partner")</f>
        <v>0</v>
      </c>
      <c r="Y179" s="2" t="b">
        <f>AND(NOT(AND(LEFT(PARTNERS!B183,2)="HU",OR(LEN(PARTNERS!B183)=6,AND(LEN(PARTNERS!B183)=7,MID(PARTNERS!B183,4,1)=" ")))),PARTNERS!E183="New partner")</f>
        <v>0</v>
      </c>
      <c r="Z179" s="2" t="b">
        <f>AND(NOT(AND(LEFT(PARTNERS!B183,2)="HU",OR(LEN(PARTNERS!B183)=6,AND(LEN(PARTNERS!B183)=7,MID(PARTNERS!B183,4,1)=" ")))),PARTNERS!E183="Existing partner")</f>
        <v>0</v>
      </c>
      <c r="AA179" s="2" t="b">
        <f>AND(PARTNERS!$C183="Hull",PARTNERS!$E183="New partner")</f>
        <v>0</v>
      </c>
      <c r="AB179" s="2" t="b">
        <f>AND(PARTNERS!$C183="East Riding of Yorkshire",PARTNERS!$E183="New partner")</f>
        <v>0</v>
      </c>
      <c r="AC179" s="2" t="b">
        <f>AND(PARTNERS!$C183="Elsewhere in Yorkshire &amp; Humber",PARTNERS!$E183="New partner")</f>
        <v>0</v>
      </c>
      <c r="AD179" s="2" t="b">
        <f>AND(PARTNERS!$C183="Elsewhere in the UK",PARTNERS!$E183="New partner")</f>
        <v>0</v>
      </c>
      <c r="AE179" s="2" t="b">
        <f>AND(PARTNERS!$C183="Outside UK",PARTNERS!$E183="New partner")</f>
        <v>0</v>
      </c>
      <c r="AF179" s="2" t="b">
        <f>AND(PARTNERS!$C183="Hull",PARTNERS!$E183="Existing partner")</f>
        <v>0</v>
      </c>
      <c r="AG179" s="2" t="b">
        <f>AND(PARTNERS!$C183="East Riding of Yorkshire",PARTNERS!$E183="Existing partner")</f>
        <v>0</v>
      </c>
      <c r="AH179" s="2" t="b">
        <f>AND(PARTNERS!$C183="Elsewhere in Yorkshire &amp; Humber",PARTNERS!$E183="Existing partner")</f>
        <v>0</v>
      </c>
      <c r="AI179" s="2" t="b">
        <f>AND(PARTNERS!$C183="Elsewhere in the UK",PARTNERS!$E183="Existing partner")</f>
        <v>0</v>
      </c>
      <c r="AJ179" s="2" t="b">
        <f>AND(PARTNERS!$C183="Outside UK",PARTNERS!$E183="Existing partner")</f>
        <v>0</v>
      </c>
      <c r="AK179" s="2" t="b">
        <f>AND(PARTNERS!$D183="Artistic partner",PARTNERS!$E183="New partner")</f>
        <v>0</v>
      </c>
      <c r="AL179" s="2" t="b">
        <f>AND(PARTNERS!$D183="Heritage partner",PARTNERS!$E183="New partner")</f>
        <v>0</v>
      </c>
      <c r="AM179" s="2" t="b">
        <f>AND(PARTNERS!$D183="Funder",PARTNERS!$E183="New partner")</f>
        <v>0</v>
      </c>
      <c r="AN179" s="2" t="b">
        <f>AND(PARTNERS!$D183="Public Service partner",PARTNERS!$E183="New partner")</f>
        <v>0</v>
      </c>
      <c r="AO179" s="2" t="b">
        <f>AND(PARTNERS!$D183="Voluntary Sector / Charity partner",PARTNERS!$E183="New partner")</f>
        <v>0</v>
      </c>
      <c r="AP179" s="2" t="b">
        <f>AND(PARTNERS!$D183="Education partner",PARTNERS!$E183="New partner")</f>
        <v>0</v>
      </c>
      <c r="AQ179" s="2" t="b">
        <f>AND(PARTNERS!$D183="Other",PARTNERS!$E183="New partner")</f>
        <v>0</v>
      </c>
      <c r="AR179" s="2" t="b">
        <f>AND(PARTNERS!$D183="Artistic partner",PARTNERS!$E183="Existing partner")</f>
        <v>0</v>
      </c>
      <c r="AS179" s="2" t="b">
        <f>AND(PARTNERS!$D183="Heritage partner",PARTNERS!$E183="Existing partner")</f>
        <v>0</v>
      </c>
      <c r="AT179" s="2" t="b">
        <f>AND(PARTNERS!$D183="Funder",PARTNERS!$E183="Existing partner")</f>
        <v>0</v>
      </c>
      <c r="AU179" s="2" t="b">
        <f>AND(PARTNERS!$D183="Public Service partner",PARTNERS!$E183="Existing partner")</f>
        <v>0</v>
      </c>
      <c r="AV179" s="2" t="b">
        <f>AND(PARTNERS!$D183="Voluntary Sector / Charity partner",PARTNERS!$E183="Existing partner")</f>
        <v>0</v>
      </c>
      <c r="AW179" s="2" t="b">
        <f>AND(PARTNERS!$D183="Education partner",PARTNERS!$E183="Existing partner")</f>
        <v>0</v>
      </c>
      <c r="AX179" s="2" t="b">
        <f>AND(PARTNERS!$D183="Other",PARTNERS!$E183="Existing partner")</f>
        <v>0</v>
      </c>
    </row>
    <row r="180" spans="20:50" x14ac:dyDescent="0.3">
      <c r="T180" s="2" t="b">
        <f>AND(LEFT('EVENT DELIVERY'!B216,2)="HU",OR(LEN('EVENT DELIVERY'!B216)=6,AND(LEN('EVENT DELIVERY'!B216)=7,MID('EVENT DELIVERY'!B216,4,1)=" ")))</f>
        <v>0</v>
      </c>
      <c r="U180" s="2" t="b">
        <f>AND(LEFT('PROJECT DELIVERY TEAM'!B192,2)="HU",OR(LEN('PROJECT DELIVERY TEAM'!B192)=6,AND(LEN('PROJECT DELIVERY TEAM'!B192)=7,MID('PROJECT DELIVERY TEAM'!B192,4,1)=" ")))</f>
        <v>0</v>
      </c>
      <c r="V180" s="2" t="b">
        <f>AND(LEFT('AUDIENCES &amp; PART... - BY TYPE'!B209,2)="HU",OR(LEN('AUDIENCES &amp; PART... - BY TYPE'!B209)=6,AND(LEN('AUDIENCES &amp; PART... - BY TYPE'!B209)=7,MID('AUDIENCES &amp; PART... - BY TYPE'!B209,4,1)=" ")))</f>
        <v>0</v>
      </c>
      <c r="W180" s="2" t="b">
        <f>AND(LEFT(PARTNERS!B184,2)="HU",OR(LEN(PARTNERS!B184)=6,AND(LEN(PARTNERS!B184)=7,MID(PARTNERS!B184,4,1)=" ")),PARTNERS!E184="New partner")</f>
        <v>0</v>
      </c>
      <c r="X180" s="2" t="b">
        <f>AND(LEFT(PARTNERS!B184,2)="HU",OR(LEN(PARTNERS!B184)=6,AND(LEN(PARTNERS!B184)=7,MID(PARTNERS!B184,4,1)=" ")),PARTNERS!E184="Existing partner")</f>
        <v>0</v>
      </c>
      <c r="Y180" s="2" t="b">
        <f>AND(NOT(AND(LEFT(PARTNERS!B184,2)="HU",OR(LEN(PARTNERS!B184)=6,AND(LEN(PARTNERS!B184)=7,MID(PARTNERS!B184,4,1)=" ")))),PARTNERS!E184="New partner")</f>
        <v>0</v>
      </c>
      <c r="Z180" s="2" t="b">
        <f>AND(NOT(AND(LEFT(PARTNERS!B184,2)="HU",OR(LEN(PARTNERS!B184)=6,AND(LEN(PARTNERS!B184)=7,MID(PARTNERS!B184,4,1)=" ")))),PARTNERS!E184="Existing partner")</f>
        <v>0</v>
      </c>
      <c r="AA180" s="2" t="b">
        <f>AND(PARTNERS!$C184="Hull",PARTNERS!$E184="New partner")</f>
        <v>0</v>
      </c>
      <c r="AB180" s="2" t="b">
        <f>AND(PARTNERS!$C184="East Riding of Yorkshire",PARTNERS!$E184="New partner")</f>
        <v>0</v>
      </c>
      <c r="AC180" s="2" t="b">
        <f>AND(PARTNERS!$C184="Elsewhere in Yorkshire &amp; Humber",PARTNERS!$E184="New partner")</f>
        <v>0</v>
      </c>
      <c r="AD180" s="2" t="b">
        <f>AND(PARTNERS!$C184="Elsewhere in the UK",PARTNERS!$E184="New partner")</f>
        <v>0</v>
      </c>
      <c r="AE180" s="2" t="b">
        <f>AND(PARTNERS!$C184="Outside UK",PARTNERS!$E184="New partner")</f>
        <v>0</v>
      </c>
      <c r="AF180" s="2" t="b">
        <f>AND(PARTNERS!$C184="Hull",PARTNERS!$E184="Existing partner")</f>
        <v>0</v>
      </c>
      <c r="AG180" s="2" t="b">
        <f>AND(PARTNERS!$C184="East Riding of Yorkshire",PARTNERS!$E184="Existing partner")</f>
        <v>0</v>
      </c>
      <c r="AH180" s="2" t="b">
        <f>AND(PARTNERS!$C184="Elsewhere in Yorkshire &amp; Humber",PARTNERS!$E184="Existing partner")</f>
        <v>0</v>
      </c>
      <c r="AI180" s="2" t="b">
        <f>AND(PARTNERS!$C184="Elsewhere in the UK",PARTNERS!$E184="Existing partner")</f>
        <v>0</v>
      </c>
      <c r="AJ180" s="2" t="b">
        <f>AND(PARTNERS!$C184="Outside UK",PARTNERS!$E184="Existing partner")</f>
        <v>0</v>
      </c>
      <c r="AK180" s="2" t="b">
        <f>AND(PARTNERS!$D184="Artistic partner",PARTNERS!$E184="New partner")</f>
        <v>0</v>
      </c>
      <c r="AL180" s="2" t="b">
        <f>AND(PARTNERS!$D184="Heritage partner",PARTNERS!$E184="New partner")</f>
        <v>0</v>
      </c>
      <c r="AM180" s="2" t="b">
        <f>AND(PARTNERS!$D184="Funder",PARTNERS!$E184="New partner")</f>
        <v>0</v>
      </c>
      <c r="AN180" s="2" t="b">
        <f>AND(PARTNERS!$D184="Public Service partner",PARTNERS!$E184="New partner")</f>
        <v>0</v>
      </c>
      <c r="AO180" s="2" t="b">
        <f>AND(PARTNERS!$D184="Voluntary Sector / Charity partner",PARTNERS!$E184="New partner")</f>
        <v>0</v>
      </c>
      <c r="AP180" s="2" t="b">
        <f>AND(PARTNERS!$D184="Education partner",PARTNERS!$E184="New partner")</f>
        <v>0</v>
      </c>
      <c r="AQ180" s="2" t="b">
        <f>AND(PARTNERS!$D184="Other",PARTNERS!$E184="New partner")</f>
        <v>0</v>
      </c>
      <c r="AR180" s="2" t="b">
        <f>AND(PARTNERS!$D184="Artistic partner",PARTNERS!$E184="Existing partner")</f>
        <v>0</v>
      </c>
      <c r="AS180" s="2" t="b">
        <f>AND(PARTNERS!$D184="Heritage partner",PARTNERS!$E184="Existing partner")</f>
        <v>0</v>
      </c>
      <c r="AT180" s="2" t="b">
        <f>AND(PARTNERS!$D184="Funder",PARTNERS!$E184="Existing partner")</f>
        <v>0</v>
      </c>
      <c r="AU180" s="2" t="b">
        <f>AND(PARTNERS!$D184="Public Service partner",PARTNERS!$E184="Existing partner")</f>
        <v>0</v>
      </c>
      <c r="AV180" s="2" t="b">
        <f>AND(PARTNERS!$D184="Voluntary Sector / Charity partner",PARTNERS!$E184="Existing partner")</f>
        <v>0</v>
      </c>
      <c r="AW180" s="2" t="b">
        <f>AND(PARTNERS!$D184="Education partner",PARTNERS!$E184="Existing partner")</f>
        <v>0</v>
      </c>
      <c r="AX180" s="2" t="b">
        <f>AND(PARTNERS!$D184="Other",PARTNERS!$E184="Existing partner")</f>
        <v>0</v>
      </c>
    </row>
    <row r="181" spans="20:50" x14ac:dyDescent="0.3">
      <c r="T181" s="2" t="b">
        <f>AND(LEFT('EVENT DELIVERY'!B217,2)="HU",OR(LEN('EVENT DELIVERY'!B217)=6,AND(LEN('EVENT DELIVERY'!B217)=7,MID('EVENT DELIVERY'!B217,4,1)=" ")))</f>
        <v>0</v>
      </c>
      <c r="U181" s="2" t="b">
        <f>AND(LEFT('PROJECT DELIVERY TEAM'!B193,2)="HU",OR(LEN('PROJECT DELIVERY TEAM'!B193)=6,AND(LEN('PROJECT DELIVERY TEAM'!B193)=7,MID('PROJECT DELIVERY TEAM'!B193,4,1)=" ")))</f>
        <v>0</v>
      </c>
      <c r="V181" s="2" t="b">
        <f>AND(LEFT('AUDIENCES &amp; PART... - BY TYPE'!B210,2)="HU",OR(LEN('AUDIENCES &amp; PART... - BY TYPE'!B210)=6,AND(LEN('AUDIENCES &amp; PART... - BY TYPE'!B210)=7,MID('AUDIENCES &amp; PART... - BY TYPE'!B210,4,1)=" ")))</f>
        <v>0</v>
      </c>
      <c r="W181" s="2" t="b">
        <f>AND(LEFT(PARTNERS!B185,2)="HU",OR(LEN(PARTNERS!B185)=6,AND(LEN(PARTNERS!B185)=7,MID(PARTNERS!B185,4,1)=" ")),PARTNERS!E185="New partner")</f>
        <v>0</v>
      </c>
      <c r="X181" s="2" t="b">
        <f>AND(LEFT(PARTNERS!B185,2)="HU",OR(LEN(PARTNERS!B185)=6,AND(LEN(PARTNERS!B185)=7,MID(PARTNERS!B185,4,1)=" ")),PARTNERS!E185="Existing partner")</f>
        <v>0</v>
      </c>
      <c r="Y181" s="2" t="b">
        <f>AND(NOT(AND(LEFT(PARTNERS!B185,2)="HU",OR(LEN(PARTNERS!B185)=6,AND(LEN(PARTNERS!B185)=7,MID(PARTNERS!B185,4,1)=" ")))),PARTNERS!E185="New partner")</f>
        <v>0</v>
      </c>
      <c r="Z181" s="2" t="b">
        <f>AND(NOT(AND(LEFT(PARTNERS!B185,2)="HU",OR(LEN(PARTNERS!B185)=6,AND(LEN(PARTNERS!B185)=7,MID(PARTNERS!B185,4,1)=" ")))),PARTNERS!E185="Existing partner")</f>
        <v>0</v>
      </c>
      <c r="AA181" s="2" t="b">
        <f>AND(PARTNERS!$C185="Hull",PARTNERS!$E185="New partner")</f>
        <v>0</v>
      </c>
      <c r="AB181" s="2" t="b">
        <f>AND(PARTNERS!$C185="East Riding of Yorkshire",PARTNERS!$E185="New partner")</f>
        <v>0</v>
      </c>
      <c r="AC181" s="2" t="b">
        <f>AND(PARTNERS!$C185="Elsewhere in Yorkshire &amp; Humber",PARTNERS!$E185="New partner")</f>
        <v>0</v>
      </c>
      <c r="AD181" s="2" t="b">
        <f>AND(PARTNERS!$C185="Elsewhere in the UK",PARTNERS!$E185="New partner")</f>
        <v>0</v>
      </c>
      <c r="AE181" s="2" t="b">
        <f>AND(PARTNERS!$C185="Outside UK",PARTNERS!$E185="New partner")</f>
        <v>0</v>
      </c>
      <c r="AF181" s="2" t="b">
        <f>AND(PARTNERS!$C185="Hull",PARTNERS!$E185="Existing partner")</f>
        <v>0</v>
      </c>
      <c r="AG181" s="2" t="b">
        <f>AND(PARTNERS!$C185="East Riding of Yorkshire",PARTNERS!$E185="Existing partner")</f>
        <v>0</v>
      </c>
      <c r="AH181" s="2" t="b">
        <f>AND(PARTNERS!$C185="Elsewhere in Yorkshire &amp; Humber",PARTNERS!$E185="Existing partner")</f>
        <v>0</v>
      </c>
      <c r="AI181" s="2" t="b">
        <f>AND(PARTNERS!$C185="Elsewhere in the UK",PARTNERS!$E185="Existing partner")</f>
        <v>0</v>
      </c>
      <c r="AJ181" s="2" t="b">
        <f>AND(PARTNERS!$C185="Outside UK",PARTNERS!$E185="Existing partner")</f>
        <v>0</v>
      </c>
      <c r="AK181" s="2" t="b">
        <f>AND(PARTNERS!$D185="Artistic partner",PARTNERS!$E185="New partner")</f>
        <v>0</v>
      </c>
      <c r="AL181" s="2" t="b">
        <f>AND(PARTNERS!$D185="Heritage partner",PARTNERS!$E185="New partner")</f>
        <v>0</v>
      </c>
      <c r="AM181" s="2" t="b">
        <f>AND(PARTNERS!$D185="Funder",PARTNERS!$E185="New partner")</f>
        <v>0</v>
      </c>
      <c r="AN181" s="2" t="b">
        <f>AND(PARTNERS!$D185="Public Service partner",PARTNERS!$E185="New partner")</f>
        <v>0</v>
      </c>
      <c r="AO181" s="2" t="b">
        <f>AND(PARTNERS!$D185="Voluntary Sector / Charity partner",PARTNERS!$E185="New partner")</f>
        <v>0</v>
      </c>
      <c r="AP181" s="2" t="b">
        <f>AND(PARTNERS!$D185="Education partner",PARTNERS!$E185="New partner")</f>
        <v>0</v>
      </c>
      <c r="AQ181" s="2" t="b">
        <f>AND(PARTNERS!$D185="Other",PARTNERS!$E185="New partner")</f>
        <v>0</v>
      </c>
      <c r="AR181" s="2" t="b">
        <f>AND(PARTNERS!$D185="Artistic partner",PARTNERS!$E185="Existing partner")</f>
        <v>0</v>
      </c>
      <c r="AS181" s="2" t="b">
        <f>AND(PARTNERS!$D185="Heritage partner",PARTNERS!$E185="Existing partner")</f>
        <v>0</v>
      </c>
      <c r="AT181" s="2" t="b">
        <f>AND(PARTNERS!$D185="Funder",PARTNERS!$E185="Existing partner")</f>
        <v>0</v>
      </c>
      <c r="AU181" s="2" t="b">
        <f>AND(PARTNERS!$D185="Public Service partner",PARTNERS!$E185="Existing partner")</f>
        <v>0</v>
      </c>
      <c r="AV181" s="2" t="b">
        <f>AND(PARTNERS!$D185="Voluntary Sector / Charity partner",PARTNERS!$E185="Existing partner")</f>
        <v>0</v>
      </c>
      <c r="AW181" s="2" t="b">
        <f>AND(PARTNERS!$D185="Education partner",PARTNERS!$E185="Existing partner")</f>
        <v>0</v>
      </c>
      <c r="AX181" s="2" t="b">
        <f>AND(PARTNERS!$D185="Other",PARTNERS!$E185="Existing partner")</f>
        <v>0</v>
      </c>
    </row>
    <row r="182" spans="20:50" x14ac:dyDescent="0.3">
      <c r="T182" s="2" t="b">
        <f>AND(LEFT('EVENT DELIVERY'!B218,2)="HU",OR(LEN('EVENT DELIVERY'!B218)=6,AND(LEN('EVENT DELIVERY'!B218)=7,MID('EVENT DELIVERY'!B218,4,1)=" ")))</f>
        <v>0</v>
      </c>
      <c r="U182" s="2" t="b">
        <f>AND(LEFT('PROJECT DELIVERY TEAM'!B194,2)="HU",OR(LEN('PROJECT DELIVERY TEAM'!B194)=6,AND(LEN('PROJECT DELIVERY TEAM'!B194)=7,MID('PROJECT DELIVERY TEAM'!B194,4,1)=" ")))</f>
        <v>0</v>
      </c>
      <c r="V182" s="2" t="b">
        <f>AND(LEFT('AUDIENCES &amp; PART... - BY TYPE'!B211,2)="HU",OR(LEN('AUDIENCES &amp; PART... - BY TYPE'!B211)=6,AND(LEN('AUDIENCES &amp; PART... - BY TYPE'!B211)=7,MID('AUDIENCES &amp; PART... - BY TYPE'!B211,4,1)=" ")))</f>
        <v>0</v>
      </c>
      <c r="W182" s="2" t="b">
        <f>AND(LEFT(PARTNERS!B186,2)="HU",OR(LEN(PARTNERS!B186)=6,AND(LEN(PARTNERS!B186)=7,MID(PARTNERS!B186,4,1)=" ")),PARTNERS!E186="New partner")</f>
        <v>0</v>
      </c>
      <c r="X182" s="2" t="b">
        <f>AND(LEFT(PARTNERS!B186,2)="HU",OR(LEN(PARTNERS!B186)=6,AND(LEN(PARTNERS!B186)=7,MID(PARTNERS!B186,4,1)=" ")),PARTNERS!E186="Existing partner")</f>
        <v>0</v>
      </c>
      <c r="Y182" s="2" t="b">
        <f>AND(NOT(AND(LEFT(PARTNERS!B186,2)="HU",OR(LEN(PARTNERS!B186)=6,AND(LEN(PARTNERS!B186)=7,MID(PARTNERS!B186,4,1)=" ")))),PARTNERS!E186="New partner")</f>
        <v>0</v>
      </c>
      <c r="Z182" s="2" t="b">
        <f>AND(NOT(AND(LEFT(PARTNERS!B186,2)="HU",OR(LEN(PARTNERS!B186)=6,AND(LEN(PARTNERS!B186)=7,MID(PARTNERS!B186,4,1)=" ")))),PARTNERS!E186="Existing partner")</f>
        <v>0</v>
      </c>
      <c r="AA182" s="2" t="b">
        <f>AND(PARTNERS!$C186="Hull",PARTNERS!$E186="New partner")</f>
        <v>0</v>
      </c>
      <c r="AB182" s="2" t="b">
        <f>AND(PARTNERS!$C186="East Riding of Yorkshire",PARTNERS!$E186="New partner")</f>
        <v>0</v>
      </c>
      <c r="AC182" s="2" t="b">
        <f>AND(PARTNERS!$C186="Elsewhere in Yorkshire &amp; Humber",PARTNERS!$E186="New partner")</f>
        <v>0</v>
      </c>
      <c r="AD182" s="2" t="b">
        <f>AND(PARTNERS!$C186="Elsewhere in the UK",PARTNERS!$E186="New partner")</f>
        <v>0</v>
      </c>
      <c r="AE182" s="2" t="b">
        <f>AND(PARTNERS!$C186="Outside UK",PARTNERS!$E186="New partner")</f>
        <v>0</v>
      </c>
      <c r="AF182" s="2" t="b">
        <f>AND(PARTNERS!$C186="Hull",PARTNERS!$E186="Existing partner")</f>
        <v>0</v>
      </c>
      <c r="AG182" s="2" t="b">
        <f>AND(PARTNERS!$C186="East Riding of Yorkshire",PARTNERS!$E186="Existing partner")</f>
        <v>0</v>
      </c>
      <c r="AH182" s="2" t="b">
        <f>AND(PARTNERS!$C186="Elsewhere in Yorkshire &amp; Humber",PARTNERS!$E186="Existing partner")</f>
        <v>0</v>
      </c>
      <c r="AI182" s="2" t="b">
        <f>AND(PARTNERS!$C186="Elsewhere in the UK",PARTNERS!$E186="Existing partner")</f>
        <v>0</v>
      </c>
      <c r="AJ182" s="2" t="b">
        <f>AND(PARTNERS!$C186="Outside UK",PARTNERS!$E186="Existing partner")</f>
        <v>0</v>
      </c>
      <c r="AK182" s="2" t="b">
        <f>AND(PARTNERS!$D186="Artistic partner",PARTNERS!$E186="New partner")</f>
        <v>0</v>
      </c>
      <c r="AL182" s="2" t="b">
        <f>AND(PARTNERS!$D186="Heritage partner",PARTNERS!$E186="New partner")</f>
        <v>0</v>
      </c>
      <c r="AM182" s="2" t="b">
        <f>AND(PARTNERS!$D186="Funder",PARTNERS!$E186="New partner")</f>
        <v>0</v>
      </c>
      <c r="AN182" s="2" t="b">
        <f>AND(PARTNERS!$D186="Public Service partner",PARTNERS!$E186="New partner")</f>
        <v>0</v>
      </c>
      <c r="AO182" s="2" t="b">
        <f>AND(PARTNERS!$D186="Voluntary Sector / Charity partner",PARTNERS!$E186="New partner")</f>
        <v>0</v>
      </c>
      <c r="AP182" s="2" t="b">
        <f>AND(PARTNERS!$D186="Education partner",PARTNERS!$E186="New partner")</f>
        <v>0</v>
      </c>
      <c r="AQ182" s="2" t="b">
        <f>AND(PARTNERS!$D186="Other",PARTNERS!$E186="New partner")</f>
        <v>0</v>
      </c>
      <c r="AR182" s="2" t="b">
        <f>AND(PARTNERS!$D186="Artistic partner",PARTNERS!$E186="Existing partner")</f>
        <v>0</v>
      </c>
      <c r="AS182" s="2" t="b">
        <f>AND(PARTNERS!$D186="Heritage partner",PARTNERS!$E186="Existing partner")</f>
        <v>0</v>
      </c>
      <c r="AT182" s="2" t="b">
        <f>AND(PARTNERS!$D186="Funder",PARTNERS!$E186="Existing partner")</f>
        <v>0</v>
      </c>
      <c r="AU182" s="2" t="b">
        <f>AND(PARTNERS!$D186="Public Service partner",PARTNERS!$E186="Existing partner")</f>
        <v>0</v>
      </c>
      <c r="AV182" s="2" t="b">
        <f>AND(PARTNERS!$D186="Voluntary Sector / Charity partner",PARTNERS!$E186="Existing partner")</f>
        <v>0</v>
      </c>
      <c r="AW182" s="2" t="b">
        <f>AND(PARTNERS!$D186="Education partner",PARTNERS!$E186="Existing partner")</f>
        <v>0</v>
      </c>
      <c r="AX182" s="2" t="b">
        <f>AND(PARTNERS!$D186="Other",PARTNERS!$E186="Existing partner")</f>
        <v>0</v>
      </c>
    </row>
    <row r="183" spans="20:50" x14ac:dyDescent="0.3">
      <c r="T183" s="2" t="b">
        <f>AND(LEFT('EVENT DELIVERY'!B219,2)="HU",OR(LEN('EVENT DELIVERY'!B219)=6,AND(LEN('EVENT DELIVERY'!B219)=7,MID('EVENT DELIVERY'!B219,4,1)=" ")))</f>
        <v>0</v>
      </c>
      <c r="U183" s="2" t="b">
        <f>AND(LEFT('PROJECT DELIVERY TEAM'!B195,2)="HU",OR(LEN('PROJECT DELIVERY TEAM'!B195)=6,AND(LEN('PROJECT DELIVERY TEAM'!B195)=7,MID('PROJECT DELIVERY TEAM'!B195,4,1)=" ")))</f>
        <v>0</v>
      </c>
      <c r="V183" s="2" t="b">
        <f>AND(LEFT('AUDIENCES &amp; PART... - BY TYPE'!B212,2)="HU",OR(LEN('AUDIENCES &amp; PART... - BY TYPE'!B212)=6,AND(LEN('AUDIENCES &amp; PART... - BY TYPE'!B212)=7,MID('AUDIENCES &amp; PART... - BY TYPE'!B212,4,1)=" ")))</f>
        <v>0</v>
      </c>
      <c r="W183" s="2" t="b">
        <f>AND(LEFT(PARTNERS!B187,2)="HU",OR(LEN(PARTNERS!B187)=6,AND(LEN(PARTNERS!B187)=7,MID(PARTNERS!B187,4,1)=" ")),PARTNERS!E187="New partner")</f>
        <v>0</v>
      </c>
      <c r="X183" s="2" t="b">
        <f>AND(LEFT(PARTNERS!B187,2)="HU",OR(LEN(PARTNERS!B187)=6,AND(LEN(PARTNERS!B187)=7,MID(PARTNERS!B187,4,1)=" ")),PARTNERS!E187="Existing partner")</f>
        <v>0</v>
      </c>
      <c r="Y183" s="2" t="b">
        <f>AND(NOT(AND(LEFT(PARTNERS!B187,2)="HU",OR(LEN(PARTNERS!B187)=6,AND(LEN(PARTNERS!B187)=7,MID(PARTNERS!B187,4,1)=" ")))),PARTNERS!E187="New partner")</f>
        <v>0</v>
      </c>
      <c r="Z183" s="2" t="b">
        <f>AND(NOT(AND(LEFT(PARTNERS!B187,2)="HU",OR(LEN(PARTNERS!B187)=6,AND(LEN(PARTNERS!B187)=7,MID(PARTNERS!B187,4,1)=" ")))),PARTNERS!E187="Existing partner")</f>
        <v>0</v>
      </c>
      <c r="AA183" s="2" t="b">
        <f>AND(PARTNERS!$C187="Hull",PARTNERS!$E187="New partner")</f>
        <v>0</v>
      </c>
      <c r="AB183" s="2" t="b">
        <f>AND(PARTNERS!$C187="East Riding of Yorkshire",PARTNERS!$E187="New partner")</f>
        <v>0</v>
      </c>
      <c r="AC183" s="2" t="b">
        <f>AND(PARTNERS!$C187="Elsewhere in Yorkshire &amp; Humber",PARTNERS!$E187="New partner")</f>
        <v>0</v>
      </c>
      <c r="AD183" s="2" t="b">
        <f>AND(PARTNERS!$C187="Elsewhere in the UK",PARTNERS!$E187="New partner")</f>
        <v>0</v>
      </c>
      <c r="AE183" s="2" t="b">
        <f>AND(PARTNERS!$C187="Outside UK",PARTNERS!$E187="New partner")</f>
        <v>0</v>
      </c>
      <c r="AF183" s="2" t="b">
        <f>AND(PARTNERS!$C187="Hull",PARTNERS!$E187="Existing partner")</f>
        <v>0</v>
      </c>
      <c r="AG183" s="2" t="b">
        <f>AND(PARTNERS!$C187="East Riding of Yorkshire",PARTNERS!$E187="Existing partner")</f>
        <v>0</v>
      </c>
      <c r="AH183" s="2" t="b">
        <f>AND(PARTNERS!$C187="Elsewhere in Yorkshire &amp; Humber",PARTNERS!$E187="Existing partner")</f>
        <v>0</v>
      </c>
      <c r="AI183" s="2" t="b">
        <f>AND(PARTNERS!$C187="Elsewhere in the UK",PARTNERS!$E187="Existing partner")</f>
        <v>0</v>
      </c>
      <c r="AJ183" s="2" t="b">
        <f>AND(PARTNERS!$C187="Outside UK",PARTNERS!$E187="Existing partner")</f>
        <v>0</v>
      </c>
      <c r="AK183" s="2" t="b">
        <f>AND(PARTNERS!$D187="Artistic partner",PARTNERS!$E187="New partner")</f>
        <v>0</v>
      </c>
      <c r="AL183" s="2" t="b">
        <f>AND(PARTNERS!$D187="Heritage partner",PARTNERS!$E187="New partner")</f>
        <v>0</v>
      </c>
      <c r="AM183" s="2" t="b">
        <f>AND(PARTNERS!$D187="Funder",PARTNERS!$E187="New partner")</f>
        <v>0</v>
      </c>
      <c r="AN183" s="2" t="b">
        <f>AND(PARTNERS!$D187="Public Service partner",PARTNERS!$E187="New partner")</f>
        <v>0</v>
      </c>
      <c r="AO183" s="2" t="b">
        <f>AND(PARTNERS!$D187="Voluntary Sector / Charity partner",PARTNERS!$E187="New partner")</f>
        <v>0</v>
      </c>
      <c r="AP183" s="2" t="b">
        <f>AND(PARTNERS!$D187="Education partner",PARTNERS!$E187="New partner")</f>
        <v>0</v>
      </c>
      <c r="AQ183" s="2" t="b">
        <f>AND(PARTNERS!$D187="Other",PARTNERS!$E187="New partner")</f>
        <v>0</v>
      </c>
      <c r="AR183" s="2" t="b">
        <f>AND(PARTNERS!$D187="Artistic partner",PARTNERS!$E187="Existing partner")</f>
        <v>0</v>
      </c>
      <c r="AS183" s="2" t="b">
        <f>AND(PARTNERS!$D187="Heritage partner",PARTNERS!$E187="Existing partner")</f>
        <v>0</v>
      </c>
      <c r="AT183" s="2" t="b">
        <f>AND(PARTNERS!$D187="Funder",PARTNERS!$E187="Existing partner")</f>
        <v>0</v>
      </c>
      <c r="AU183" s="2" t="b">
        <f>AND(PARTNERS!$D187="Public Service partner",PARTNERS!$E187="Existing partner")</f>
        <v>0</v>
      </c>
      <c r="AV183" s="2" t="b">
        <f>AND(PARTNERS!$D187="Voluntary Sector / Charity partner",PARTNERS!$E187="Existing partner")</f>
        <v>0</v>
      </c>
      <c r="AW183" s="2" t="b">
        <f>AND(PARTNERS!$D187="Education partner",PARTNERS!$E187="Existing partner")</f>
        <v>0</v>
      </c>
      <c r="AX183" s="2" t="b">
        <f>AND(PARTNERS!$D187="Other",PARTNERS!$E187="Existing partner")</f>
        <v>0</v>
      </c>
    </row>
    <row r="184" spans="20:50" x14ac:dyDescent="0.3">
      <c r="T184" s="2" t="b">
        <f>AND(LEFT('EVENT DELIVERY'!B220,2)="HU",OR(LEN('EVENT DELIVERY'!B220)=6,AND(LEN('EVENT DELIVERY'!B220)=7,MID('EVENT DELIVERY'!B220,4,1)=" ")))</f>
        <v>0</v>
      </c>
      <c r="U184" s="2" t="b">
        <f>AND(LEFT('PROJECT DELIVERY TEAM'!B196,2)="HU",OR(LEN('PROJECT DELIVERY TEAM'!B196)=6,AND(LEN('PROJECT DELIVERY TEAM'!B196)=7,MID('PROJECT DELIVERY TEAM'!B196,4,1)=" ")))</f>
        <v>0</v>
      </c>
      <c r="V184" s="2" t="b">
        <f>AND(LEFT('AUDIENCES &amp; PART... - BY TYPE'!B213,2)="HU",OR(LEN('AUDIENCES &amp; PART... - BY TYPE'!B213)=6,AND(LEN('AUDIENCES &amp; PART... - BY TYPE'!B213)=7,MID('AUDIENCES &amp; PART... - BY TYPE'!B213,4,1)=" ")))</f>
        <v>0</v>
      </c>
      <c r="W184" s="2" t="b">
        <f>AND(LEFT(PARTNERS!B188,2)="HU",OR(LEN(PARTNERS!B188)=6,AND(LEN(PARTNERS!B188)=7,MID(PARTNERS!B188,4,1)=" ")),PARTNERS!E188="New partner")</f>
        <v>0</v>
      </c>
      <c r="X184" s="2" t="b">
        <f>AND(LEFT(PARTNERS!B188,2)="HU",OR(LEN(PARTNERS!B188)=6,AND(LEN(PARTNERS!B188)=7,MID(PARTNERS!B188,4,1)=" ")),PARTNERS!E188="Existing partner")</f>
        <v>0</v>
      </c>
      <c r="Y184" s="2" t="b">
        <f>AND(NOT(AND(LEFT(PARTNERS!B188,2)="HU",OR(LEN(PARTNERS!B188)=6,AND(LEN(PARTNERS!B188)=7,MID(PARTNERS!B188,4,1)=" ")))),PARTNERS!E188="New partner")</f>
        <v>0</v>
      </c>
      <c r="Z184" s="2" t="b">
        <f>AND(NOT(AND(LEFT(PARTNERS!B188,2)="HU",OR(LEN(PARTNERS!B188)=6,AND(LEN(PARTNERS!B188)=7,MID(PARTNERS!B188,4,1)=" ")))),PARTNERS!E188="Existing partner")</f>
        <v>0</v>
      </c>
      <c r="AA184" s="2" t="b">
        <f>AND(PARTNERS!$C188="Hull",PARTNERS!$E188="New partner")</f>
        <v>0</v>
      </c>
      <c r="AB184" s="2" t="b">
        <f>AND(PARTNERS!$C188="East Riding of Yorkshire",PARTNERS!$E188="New partner")</f>
        <v>0</v>
      </c>
      <c r="AC184" s="2" t="b">
        <f>AND(PARTNERS!$C188="Elsewhere in Yorkshire &amp; Humber",PARTNERS!$E188="New partner")</f>
        <v>0</v>
      </c>
      <c r="AD184" s="2" t="b">
        <f>AND(PARTNERS!$C188="Elsewhere in the UK",PARTNERS!$E188="New partner")</f>
        <v>0</v>
      </c>
      <c r="AE184" s="2" t="b">
        <f>AND(PARTNERS!$C188="Outside UK",PARTNERS!$E188="New partner")</f>
        <v>0</v>
      </c>
      <c r="AF184" s="2" t="b">
        <f>AND(PARTNERS!$C188="Hull",PARTNERS!$E188="Existing partner")</f>
        <v>0</v>
      </c>
      <c r="AG184" s="2" t="b">
        <f>AND(PARTNERS!$C188="East Riding of Yorkshire",PARTNERS!$E188="Existing partner")</f>
        <v>0</v>
      </c>
      <c r="AH184" s="2" t="b">
        <f>AND(PARTNERS!$C188="Elsewhere in Yorkshire &amp; Humber",PARTNERS!$E188="Existing partner")</f>
        <v>0</v>
      </c>
      <c r="AI184" s="2" t="b">
        <f>AND(PARTNERS!$C188="Elsewhere in the UK",PARTNERS!$E188="Existing partner")</f>
        <v>0</v>
      </c>
      <c r="AJ184" s="2" t="b">
        <f>AND(PARTNERS!$C188="Outside UK",PARTNERS!$E188="Existing partner")</f>
        <v>0</v>
      </c>
      <c r="AK184" s="2" t="b">
        <f>AND(PARTNERS!$D188="Artistic partner",PARTNERS!$E188="New partner")</f>
        <v>0</v>
      </c>
      <c r="AL184" s="2" t="b">
        <f>AND(PARTNERS!$D188="Heritage partner",PARTNERS!$E188="New partner")</f>
        <v>0</v>
      </c>
      <c r="AM184" s="2" t="b">
        <f>AND(PARTNERS!$D188="Funder",PARTNERS!$E188="New partner")</f>
        <v>0</v>
      </c>
      <c r="AN184" s="2" t="b">
        <f>AND(PARTNERS!$D188="Public Service partner",PARTNERS!$E188="New partner")</f>
        <v>0</v>
      </c>
      <c r="AO184" s="2" t="b">
        <f>AND(PARTNERS!$D188="Voluntary Sector / Charity partner",PARTNERS!$E188="New partner")</f>
        <v>0</v>
      </c>
      <c r="AP184" s="2" t="b">
        <f>AND(PARTNERS!$D188="Education partner",PARTNERS!$E188="New partner")</f>
        <v>0</v>
      </c>
      <c r="AQ184" s="2" t="b">
        <f>AND(PARTNERS!$D188="Other",PARTNERS!$E188="New partner")</f>
        <v>0</v>
      </c>
      <c r="AR184" s="2" t="b">
        <f>AND(PARTNERS!$D188="Artistic partner",PARTNERS!$E188="Existing partner")</f>
        <v>0</v>
      </c>
      <c r="AS184" s="2" t="b">
        <f>AND(PARTNERS!$D188="Heritage partner",PARTNERS!$E188="Existing partner")</f>
        <v>0</v>
      </c>
      <c r="AT184" s="2" t="b">
        <f>AND(PARTNERS!$D188="Funder",PARTNERS!$E188="Existing partner")</f>
        <v>0</v>
      </c>
      <c r="AU184" s="2" t="b">
        <f>AND(PARTNERS!$D188="Public Service partner",PARTNERS!$E188="Existing partner")</f>
        <v>0</v>
      </c>
      <c r="AV184" s="2" t="b">
        <f>AND(PARTNERS!$D188="Voluntary Sector / Charity partner",PARTNERS!$E188="Existing partner")</f>
        <v>0</v>
      </c>
      <c r="AW184" s="2" t="b">
        <f>AND(PARTNERS!$D188="Education partner",PARTNERS!$E188="Existing partner")</f>
        <v>0</v>
      </c>
      <c r="AX184" s="2" t="b">
        <f>AND(PARTNERS!$D188="Other",PARTNERS!$E188="Existing partner")</f>
        <v>0</v>
      </c>
    </row>
    <row r="185" spans="20:50" x14ac:dyDescent="0.3">
      <c r="T185" s="2" t="b">
        <f>AND(LEFT('EVENT DELIVERY'!B221,2)="HU",OR(LEN('EVENT DELIVERY'!B221)=6,AND(LEN('EVENT DELIVERY'!B221)=7,MID('EVENT DELIVERY'!B221,4,1)=" ")))</f>
        <v>0</v>
      </c>
      <c r="U185" s="2" t="b">
        <f>AND(LEFT('PROJECT DELIVERY TEAM'!B197,2)="HU",OR(LEN('PROJECT DELIVERY TEAM'!B197)=6,AND(LEN('PROJECT DELIVERY TEAM'!B197)=7,MID('PROJECT DELIVERY TEAM'!B197,4,1)=" ")))</f>
        <v>0</v>
      </c>
      <c r="V185" s="2" t="b">
        <f>AND(LEFT('AUDIENCES &amp; PART... - BY TYPE'!B214,2)="HU",OR(LEN('AUDIENCES &amp; PART... - BY TYPE'!B214)=6,AND(LEN('AUDIENCES &amp; PART... - BY TYPE'!B214)=7,MID('AUDIENCES &amp; PART... - BY TYPE'!B214,4,1)=" ")))</f>
        <v>0</v>
      </c>
      <c r="W185" s="2" t="b">
        <f>AND(LEFT(PARTNERS!B189,2)="HU",OR(LEN(PARTNERS!B189)=6,AND(LEN(PARTNERS!B189)=7,MID(PARTNERS!B189,4,1)=" ")),PARTNERS!E189="New partner")</f>
        <v>0</v>
      </c>
      <c r="X185" s="2" t="b">
        <f>AND(LEFT(PARTNERS!B189,2)="HU",OR(LEN(PARTNERS!B189)=6,AND(LEN(PARTNERS!B189)=7,MID(PARTNERS!B189,4,1)=" ")),PARTNERS!E189="Existing partner")</f>
        <v>0</v>
      </c>
      <c r="Y185" s="2" t="b">
        <f>AND(NOT(AND(LEFT(PARTNERS!B189,2)="HU",OR(LEN(PARTNERS!B189)=6,AND(LEN(PARTNERS!B189)=7,MID(PARTNERS!B189,4,1)=" ")))),PARTNERS!E189="New partner")</f>
        <v>0</v>
      </c>
      <c r="Z185" s="2" t="b">
        <f>AND(NOT(AND(LEFT(PARTNERS!B189,2)="HU",OR(LEN(PARTNERS!B189)=6,AND(LEN(PARTNERS!B189)=7,MID(PARTNERS!B189,4,1)=" ")))),PARTNERS!E189="Existing partner")</f>
        <v>0</v>
      </c>
      <c r="AA185" s="2" t="b">
        <f>AND(PARTNERS!$C189="Hull",PARTNERS!$E189="New partner")</f>
        <v>0</v>
      </c>
      <c r="AB185" s="2" t="b">
        <f>AND(PARTNERS!$C189="East Riding of Yorkshire",PARTNERS!$E189="New partner")</f>
        <v>0</v>
      </c>
      <c r="AC185" s="2" t="b">
        <f>AND(PARTNERS!$C189="Elsewhere in Yorkshire &amp; Humber",PARTNERS!$E189="New partner")</f>
        <v>0</v>
      </c>
      <c r="AD185" s="2" t="b">
        <f>AND(PARTNERS!$C189="Elsewhere in the UK",PARTNERS!$E189="New partner")</f>
        <v>0</v>
      </c>
      <c r="AE185" s="2" t="b">
        <f>AND(PARTNERS!$C189="Outside UK",PARTNERS!$E189="New partner")</f>
        <v>0</v>
      </c>
      <c r="AF185" s="2" t="b">
        <f>AND(PARTNERS!$C189="Hull",PARTNERS!$E189="Existing partner")</f>
        <v>0</v>
      </c>
      <c r="AG185" s="2" t="b">
        <f>AND(PARTNERS!$C189="East Riding of Yorkshire",PARTNERS!$E189="Existing partner")</f>
        <v>0</v>
      </c>
      <c r="AH185" s="2" t="b">
        <f>AND(PARTNERS!$C189="Elsewhere in Yorkshire &amp; Humber",PARTNERS!$E189="Existing partner")</f>
        <v>0</v>
      </c>
      <c r="AI185" s="2" t="b">
        <f>AND(PARTNERS!$C189="Elsewhere in the UK",PARTNERS!$E189="Existing partner")</f>
        <v>0</v>
      </c>
      <c r="AJ185" s="2" t="b">
        <f>AND(PARTNERS!$C189="Outside UK",PARTNERS!$E189="Existing partner")</f>
        <v>0</v>
      </c>
      <c r="AK185" s="2" t="b">
        <f>AND(PARTNERS!$D189="Artistic partner",PARTNERS!$E189="New partner")</f>
        <v>0</v>
      </c>
      <c r="AL185" s="2" t="b">
        <f>AND(PARTNERS!$D189="Heritage partner",PARTNERS!$E189="New partner")</f>
        <v>0</v>
      </c>
      <c r="AM185" s="2" t="b">
        <f>AND(PARTNERS!$D189="Funder",PARTNERS!$E189="New partner")</f>
        <v>0</v>
      </c>
      <c r="AN185" s="2" t="b">
        <f>AND(PARTNERS!$D189="Public Service partner",PARTNERS!$E189="New partner")</f>
        <v>0</v>
      </c>
      <c r="AO185" s="2" t="b">
        <f>AND(PARTNERS!$D189="Voluntary Sector / Charity partner",PARTNERS!$E189="New partner")</f>
        <v>0</v>
      </c>
      <c r="AP185" s="2" t="b">
        <f>AND(PARTNERS!$D189="Education partner",PARTNERS!$E189="New partner")</f>
        <v>0</v>
      </c>
      <c r="AQ185" s="2" t="b">
        <f>AND(PARTNERS!$D189="Other",PARTNERS!$E189="New partner")</f>
        <v>0</v>
      </c>
      <c r="AR185" s="2" t="b">
        <f>AND(PARTNERS!$D189="Artistic partner",PARTNERS!$E189="Existing partner")</f>
        <v>0</v>
      </c>
      <c r="AS185" s="2" t="b">
        <f>AND(PARTNERS!$D189="Heritage partner",PARTNERS!$E189="Existing partner")</f>
        <v>0</v>
      </c>
      <c r="AT185" s="2" t="b">
        <f>AND(PARTNERS!$D189="Funder",PARTNERS!$E189="Existing partner")</f>
        <v>0</v>
      </c>
      <c r="AU185" s="2" t="b">
        <f>AND(PARTNERS!$D189="Public Service partner",PARTNERS!$E189="Existing partner")</f>
        <v>0</v>
      </c>
      <c r="AV185" s="2" t="b">
        <f>AND(PARTNERS!$D189="Voluntary Sector / Charity partner",PARTNERS!$E189="Existing partner")</f>
        <v>0</v>
      </c>
      <c r="AW185" s="2" t="b">
        <f>AND(PARTNERS!$D189="Education partner",PARTNERS!$E189="Existing partner")</f>
        <v>0</v>
      </c>
      <c r="AX185" s="2" t="b">
        <f>AND(PARTNERS!$D189="Other",PARTNERS!$E189="Existing partner")</f>
        <v>0</v>
      </c>
    </row>
    <row r="186" spans="20:50" x14ac:dyDescent="0.3">
      <c r="T186" s="2" t="b">
        <f>AND(LEFT('EVENT DELIVERY'!B222,2)="HU",OR(LEN('EVENT DELIVERY'!B222)=6,AND(LEN('EVENT DELIVERY'!B222)=7,MID('EVENT DELIVERY'!B222,4,1)=" ")))</f>
        <v>0</v>
      </c>
      <c r="U186" s="2" t="b">
        <f>AND(LEFT('PROJECT DELIVERY TEAM'!B198,2)="HU",OR(LEN('PROJECT DELIVERY TEAM'!B198)=6,AND(LEN('PROJECT DELIVERY TEAM'!B198)=7,MID('PROJECT DELIVERY TEAM'!B198,4,1)=" ")))</f>
        <v>0</v>
      </c>
      <c r="V186" s="2" t="b">
        <f>AND(LEFT('AUDIENCES &amp; PART... - BY TYPE'!B215,2)="HU",OR(LEN('AUDIENCES &amp; PART... - BY TYPE'!B215)=6,AND(LEN('AUDIENCES &amp; PART... - BY TYPE'!B215)=7,MID('AUDIENCES &amp; PART... - BY TYPE'!B215,4,1)=" ")))</f>
        <v>0</v>
      </c>
      <c r="W186" s="2" t="b">
        <f>AND(LEFT(PARTNERS!B190,2)="HU",OR(LEN(PARTNERS!B190)=6,AND(LEN(PARTNERS!B190)=7,MID(PARTNERS!B190,4,1)=" ")),PARTNERS!E190="New partner")</f>
        <v>0</v>
      </c>
      <c r="X186" s="2" t="b">
        <f>AND(LEFT(PARTNERS!B190,2)="HU",OR(LEN(PARTNERS!B190)=6,AND(LEN(PARTNERS!B190)=7,MID(PARTNERS!B190,4,1)=" ")),PARTNERS!E190="Existing partner")</f>
        <v>0</v>
      </c>
      <c r="Y186" s="2" t="b">
        <f>AND(NOT(AND(LEFT(PARTNERS!B190,2)="HU",OR(LEN(PARTNERS!B190)=6,AND(LEN(PARTNERS!B190)=7,MID(PARTNERS!B190,4,1)=" ")))),PARTNERS!E190="New partner")</f>
        <v>0</v>
      </c>
      <c r="Z186" s="2" t="b">
        <f>AND(NOT(AND(LEFT(PARTNERS!B190,2)="HU",OR(LEN(PARTNERS!B190)=6,AND(LEN(PARTNERS!B190)=7,MID(PARTNERS!B190,4,1)=" ")))),PARTNERS!E190="Existing partner")</f>
        <v>0</v>
      </c>
      <c r="AA186" s="2" t="b">
        <f>AND(PARTNERS!$C190="Hull",PARTNERS!$E190="New partner")</f>
        <v>0</v>
      </c>
      <c r="AB186" s="2" t="b">
        <f>AND(PARTNERS!$C190="East Riding of Yorkshire",PARTNERS!$E190="New partner")</f>
        <v>0</v>
      </c>
      <c r="AC186" s="2" t="b">
        <f>AND(PARTNERS!$C190="Elsewhere in Yorkshire &amp; Humber",PARTNERS!$E190="New partner")</f>
        <v>0</v>
      </c>
      <c r="AD186" s="2" t="b">
        <f>AND(PARTNERS!$C190="Elsewhere in the UK",PARTNERS!$E190="New partner")</f>
        <v>0</v>
      </c>
      <c r="AE186" s="2" t="b">
        <f>AND(PARTNERS!$C190="Outside UK",PARTNERS!$E190="New partner")</f>
        <v>0</v>
      </c>
      <c r="AF186" s="2" t="b">
        <f>AND(PARTNERS!$C190="Hull",PARTNERS!$E190="Existing partner")</f>
        <v>0</v>
      </c>
      <c r="AG186" s="2" t="b">
        <f>AND(PARTNERS!$C190="East Riding of Yorkshire",PARTNERS!$E190="Existing partner")</f>
        <v>0</v>
      </c>
      <c r="AH186" s="2" t="b">
        <f>AND(PARTNERS!$C190="Elsewhere in Yorkshire &amp; Humber",PARTNERS!$E190="Existing partner")</f>
        <v>0</v>
      </c>
      <c r="AI186" s="2" t="b">
        <f>AND(PARTNERS!$C190="Elsewhere in the UK",PARTNERS!$E190="Existing partner")</f>
        <v>0</v>
      </c>
      <c r="AJ186" s="2" t="b">
        <f>AND(PARTNERS!$C190="Outside UK",PARTNERS!$E190="Existing partner")</f>
        <v>0</v>
      </c>
      <c r="AK186" s="2" t="b">
        <f>AND(PARTNERS!$D190="Artistic partner",PARTNERS!$E190="New partner")</f>
        <v>0</v>
      </c>
      <c r="AL186" s="2" t="b">
        <f>AND(PARTNERS!$D190="Heritage partner",PARTNERS!$E190="New partner")</f>
        <v>0</v>
      </c>
      <c r="AM186" s="2" t="b">
        <f>AND(PARTNERS!$D190="Funder",PARTNERS!$E190="New partner")</f>
        <v>0</v>
      </c>
      <c r="AN186" s="2" t="b">
        <f>AND(PARTNERS!$D190="Public Service partner",PARTNERS!$E190="New partner")</f>
        <v>0</v>
      </c>
      <c r="AO186" s="2" t="b">
        <f>AND(PARTNERS!$D190="Voluntary Sector / Charity partner",PARTNERS!$E190="New partner")</f>
        <v>0</v>
      </c>
      <c r="AP186" s="2" t="b">
        <f>AND(PARTNERS!$D190="Education partner",PARTNERS!$E190="New partner")</f>
        <v>0</v>
      </c>
      <c r="AQ186" s="2" t="b">
        <f>AND(PARTNERS!$D190="Other",PARTNERS!$E190="New partner")</f>
        <v>0</v>
      </c>
      <c r="AR186" s="2" t="b">
        <f>AND(PARTNERS!$D190="Artistic partner",PARTNERS!$E190="Existing partner")</f>
        <v>0</v>
      </c>
      <c r="AS186" s="2" t="b">
        <f>AND(PARTNERS!$D190="Heritage partner",PARTNERS!$E190="Existing partner")</f>
        <v>0</v>
      </c>
      <c r="AT186" s="2" t="b">
        <f>AND(PARTNERS!$D190="Funder",PARTNERS!$E190="Existing partner")</f>
        <v>0</v>
      </c>
      <c r="AU186" s="2" t="b">
        <f>AND(PARTNERS!$D190="Public Service partner",PARTNERS!$E190="Existing partner")</f>
        <v>0</v>
      </c>
      <c r="AV186" s="2" t="b">
        <f>AND(PARTNERS!$D190="Voluntary Sector / Charity partner",PARTNERS!$E190="Existing partner")</f>
        <v>0</v>
      </c>
      <c r="AW186" s="2" t="b">
        <f>AND(PARTNERS!$D190="Education partner",PARTNERS!$E190="Existing partner")</f>
        <v>0</v>
      </c>
      <c r="AX186" s="2" t="b">
        <f>AND(PARTNERS!$D190="Other",PARTNERS!$E190="Existing partner")</f>
        <v>0</v>
      </c>
    </row>
    <row r="187" spans="20:50" x14ac:dyDescent="0.3">
      <c r="T187" s="2" t="b">
        <f>AND(LEFT('EVENT DELIVERY'!B223,2)="HU",OR(LEN('EVENT DELIVERY'!B223)=6,AND(LEN('EVENT DELIVERY'!B223)=7,MID('EVENT DELIVERY'!B223,4,1)=" ")))</f>
        <v>0</v>
      </c>
      <c r="U187" s="2" t="b">
        <f>AND(LEFT('PROJECT DELIVERY TEAM'!B199,2)="HU",OR(LEN('PROJECT DELIVERY TEAM'!B199)=6,AND(LEN('PROJECT DELIVERY TEAM'!B199)=7,MID('PROJECT DELIVERY TEAM'!B199,4,1)=" ")))</f>
        <v>0</v>
      </c>
      <c r="V187" s="2" t="b">
        <f>AND(LEFT('AUDIENCES &amp; PART... - BY TYPE'!B216,2)="HU",OR(LEN('AUDIENCES &amp; PART... - BY TYPE'!B216)=6,AND(LEN('AUDIENCES &amp; PART... - BY TYPE'!B216)=7,MID('AUDIENCES &amp; PART... - BY TYPE'!B216,4,1)=" ")))</f>
        <v>0</v>
      </c>
      <c r="W187" s="2" t="b">
        <f>AND(LEFT(PARTNERS!B191,2)="HU",OR(LEN(PARTNERS!B191)=6,AND(LEN(PARTNERS!B191)=7,MID(PARTNERS!B191,4,1)=" ")),PARTNERS!E191="New partner")</f>
        <v>0</v>
      </c>
      <c r="X187" s="2" t="b">
        <f>AND(LEFT(PARTNERS!B191,2)="HU",OR(LEN(PARTNERS!B191)=6,AND(LEN(PARTNERS!B191)=7,MID(PARTNERS!B191,4,1)=" ")),PARTNERS!E191="Existing partner")</f>
        <v>0</v>
      </c>
      <c r="Y187" s="2" t="b">
        <f>AND(NOT(AND(LEFT(PARTNERS!B191,2)="HU",OR(LEN(PARTNERS!B191)=6,AND(LEN(PARTNERS!B191)=7,MID(PARTNERS!B191,4,1)=" ")))),PARTNERS!E191="New partner")</f>
        <v>0</v>
      </c>
      <c r="Z187" s="2" t="b">
        <f>AND(NOT(AND(LEFT(PARTNERS!B191,2)="HU",OR(LEN(PARTNERS!B191)=6,AND(LEN(PARTNERS!B191)=7,MID(PARTNERS!B191,4,1)=" ")))),PARTNERS!E191="Existing partner")</f>
        <v>0</v>
      </c>
      <c r="AA187" s="2" t="b">
        <f>AND(PARTNERS!$C191="Hull",PARTNERS!$E191="New partner")</f>
        <v>0</v>
      </c>
      <c r="AB187" s="2" t="b">
        <f>AND(PARTNERS!$C191="East Riding of Yorkshire",PARTNERS!$E191="New partner")</f>
        <v>0</v>
      </c>
      <c r="AC187" s="2" t="b">
        <f>AND(PARTNERS!$C191="Elsewhere in Yorkshire &amp; Humber",PARTNERS!$E191="New partner")</f>
        <v>0</v>
      </c>
      <c r="AD187" s="2" t="b">
        <f>AND(PARTNERS!$C191="Elsewhere in the UK",PARTNERS!$E191="New partner")</f>
        <v>0</v>
      </c>
      <c r="AE187" s="2" t="b">
        <f>AND(PARTNERS!$C191="Outside UK",PARTNERS!$E191="New partner")</f>
        <v>0</v>
      </c>
      <c r="AF187" s="2" t="b">
        <f>AND(PARTNERS!$C191="Hull",PARTNERS!$E191="Existing partner")</f>
        <v>0</v>
      </c>
      <c r="AG187" s="2" t="b">
        <f>AND(PARTNERS!$C191="East Riding of Yorkshire",PARTNERS!$E191="Existing partner")</f>
        <v>0</v>
      </c>
      <c r="AH187" s="2" t="b">
        <f>AND(PARTNERS!$C191="Elsewhere in Yorkshire &amp; Humber",PARTNERS!$E191="Existing partner")</f>
        <v>0</v>
      </c>
      <c r="AI187" s="2" t="b">
        <f>AND(PARTNERS!$C191="Elsewhere in the UK",PARTNERS!$E191="Existing partner")</f>
        <v>0</v>
      </c>
      <c r="AJ187" s="2" t="b">
        <f>AND(PARTNERS!$C191="Outside UK",PARTNERS!$E191="Existing partner")</f>
        <v>0</v>
      </c>
      <c r="AK187" s="2" t="b">
        <f>AND(PARTNERS!$D191="Artistic partner",PARTNERS!$E191="New partner")</f>
        <v>0</v>
      </c>
      <c r="AL187" s="2" t="b">
        <f>AND(PARTNERS!$D191="Heritage partner",PARTNERS!$E191="New partner")</f>
        <v>0</v>
      </c>
      <c r="AM187" s="2" t="b">
        <f>AND(PARTNERS!$D191="Funder",PARTNERS!$E191="New partner")</f>
        <v>0</v>
      </c>
      <c r="AN187" s="2" t="b">
        <f>AND(PARTNERS!$D191="Public Service partner",PARTNERS!$E191="New partner")</f>
        <v>0</v>
      </c>
      <c r="AO187" s="2" t="b">
        <f>AND(PARTNERS!$D191="Voluntary Sector / Charity partner",PARTNERS!$E191="New partner")</f>
        <v>0</v>
      </c>
      <c r="AP187" s="2" t="b">
        <f>AND(PARTNERS!$D191="Education partner",PARTNERS!$E191="New partner")</f>
        <v>0</v>
      </c>
      <c r="AQ187" s="2" t="b">
        <f>AND(PARTNERS!$D191="Other",PARTNERS!$E191="New partner")</f>
        <v>0</v>
      </c>
      <c r="AR187" s="2" t="b">
        <f>AND(PARTNERS!$D191="Artistic partner",PARTNERS!$E191="Existing partner")</f>
        <v>0</v>
      </c>
      <c r="AS187" s="2" t="b">
        <f>AND(PARTNERS!$D191="Heritage partner",PARTNERS!$E191="Existing partner")</f>
        <v>0</v>
      </c>
      <c r="AT187" s="2" t="b">
        <f>AND(PARTNERS!$D191="Funder",PARTNERS!$E191="Existing partner")</f>
        <v>0</v>
      </c>
      <c r="AU187" s="2" t="b">
        <f>AND(PARTNERS!$D191="Public Service partner",PARTNERS!$E191="Existing partner")</f>
        <v>0</v>
      </c>
      <c r="AV187" s="2" t="b">
        <f>AND(PARTNERS!$D191="Voluntary Sector / Charity partner",PARTNERS!$E191="Existing partner")</f>
        <v>0</v>
      </c>
      <c r="AW187" s="2" t="b">
        <f>AND(PARTNERS!$D191="Education partner",PARTNERS!$E191="Existing partner")</f>
        <v>0</v>
      </c>
      <c r="AX187" s="2" t="b">
        <f>AND(PARTNERS!$D191="Other",PARTNERS!$E191="Existing partner")</f>
        <v>0</v>
      </c>
    </row>
    <row r="188" spans="20:50" x14ac:dyDescent="0.3">
      <c r="T188" s="2" t="b">
        <f>AND(LEFT('EVENT DELIVERY'!B224,2)="HU",OR(LEN('EVENT DELIVERY'!B224)=6,AND(LEN('EVENT DELIVERY'!B224)=7,MID('EVENT DELIVERY'!B224,4,1)=" ")))</f>
        <v>0</v>
      </c>
      <c r="U188" s="2" t="b">
        <f>AND(LEFT('PROJECT DELIVERY TEAM'!B200,2)="HU",OR(LEN('PROJECT DELIVERY TEAM'!B200)=6,AND(LEN('PROJECT DELIVERY TEAM'!B200)=7,MID('PROJECT DELIVERY TEAM'!B200,4,1)=" ")))</f>
        <v>0</v>
      </c>
      <c r="V188" s="2" t="b">
        <f>AND(LEFT('AUDIENCES &amp; PART... - BY TYPE'!B217,2)="HU",OR(LEN('AUDIENCES &amp; PART... - BY TYPE'!B217)=6,AND(LEN('AUDIENCES &amp; PART... - BY TYPE'!B217)=7,MID('AUDIENCES &amp; PART... - BY TYPE'!B217,4,1)=" ")))</f>
        <v>0</v>
      </c>
      <c r="W188" s="2" t="b">
        <f>AND(LEFT(PARTNERS!B192,2)="HU",OR(LEN(PARTNERS!B192)=6,AND(LEN(PARTNERS!B192)=7,MID(PARTNERS!B192,4,1)=" ")),PARTNERS!E192="New partner")</f>
        <v>0</v>
      </c>
      <c r="X188" s="2" t="b">
        <f>AND(LEFT(PARTNERS!B192,2)="HU",OR(LEN(PARTNERS!B192)=6,AND(LEN(PARTNERS!B192)=7,MID(PARTNERS!B192,4,1)=" ")),PARTNERS!E192="Existing partner")</f>
        <v>0</v>
      </c>
      <c r="Y188" s="2" t="b">
        <f>AND(NOT(AND(LEFT(PARTNERS!B192,2)="HU",OR(LEN(PARTNERS!B192)=6,AND(LEN(PARTNERS!B192)=7,MID(PARTNERS!B192,4,1)=" ")))),PARTNERS!E192="New partner")</f>
        <v>0</v>
      </c>
      <c r="Z188" s="2" t="b">
        <f>AND(NOT(AND(LEFT(PARTNERS!B192,2)="HU",OR(LEN(PARTNERS!B192)=6,AND(LEN(PARTNERS!B192)=7,MID(PARTNERS!B192,4,1)=" ")))),PARTNERS!E192="Existing partner")</f>
        <v>0</v>
      </c>
      <c r="AA188" s="2" t="b">
        <f>AND(PARTNERS!$C192="Hull",PARTNERS!$E192="New partner")</f>
        <v>0</v>
      </c>
      <c r="AB188" s="2" t="b">
        <f>AND(PARTNERS!$C192="East Riding of Yorkshire",PARTNERS!$E192="New partner")</f>
        <v>0</v>
      </c>
      <c r="AC188" s="2" t="b">
        <f>AND(PARTNERS!$C192="Elsewhere in Yorkshire &amp; Humber",PARTNERS!$E192="New partner")</f>
        <v>0</v>
      </c>
      <c r="AD188" s="2" t="b">
        <f>AND(PARTNERS!$C192="Elsewhere in the UK",PARTNERS!$E192="New partner")</f>
        <v>0</v>
      </c>
      <c r="AE188" s="2" t="b">
        <f>AND(PARTNERS!$C192="Outside UK",PARTNERS!$E192="New partner")</f>
        <v>0</v>
      </c>
      <c r="AF188" s="2" t="b">
        <f>AND(PARTNERS!$C192="Hull",PARTNERS!$E192="Existing partner")</f>
        <v>0</v>
      </c>
      <c r="AG188" s="2" t="b">
        <f>AND(PARTNERS!$C192="East Riding of Yorkshire",PARTNERS!$E192="Existing partner")</f>
        <v>0</v>
      </c>
      <c r="AH188" s="2" t="b">
        <f>AND(PARTNERS!$C192="Elsewhere in Yorkshire &amp; Humber",PARTNERS!$E192="Existing partner")</f>
        <v>0</v>
      </c>
      <c r="AI188" s="2" t="b">
        <f>AND(PARTNERS!$C192="Elsewhere in the UK",PARTNERS!$E192="Existing partner")</f>
        <v>0</v>
      </c>
      <c r="AJ188" s="2" t="b">
        <f>AND(PARTNERS!$C192="Outside UK",PARTNERS!$E192="Existing partner")</f>
        <v>0</v>
      </c>
      <c r="AK188" s="2" t="b">
        <f>AND(PARTNERS!$D192="Artistic partner",PARTNERS!$E192="New partner")</f>
        <v>0</v>
      </c>
      <c r="AL188" s="2" t="b">
        <f>AND(PARTNERS!$D192="Heritage partner",PARTNERS!$E192="New partner")</f>
        <v>0</v>
      </c>
      <c r="AM188" s="2" t="b">
        <f>AND(PARTNERS!$D192="Funder",PARTNERS!$E192="New partner")</f>
        <v>0</v>
      </c>
      <c r="AN188" s="2" t="b">
        <f>AND(PARTNERS!$D192="Public Service partner",PARTNERS!$E192="New partner")</f>
        <v>0</v>
      </c>
      <c r="AO188" s="2" t="b">
        <f>AND(PARTNERS!$D192="Voluntary Sector / Charity partner",PARTNERS!$E192="New partner")</f>
        <v>0</v>
      </c>
      <c r="AP188" s="2" t="b">
        <f>AND(PARTNERS!$D192="Education partner",PARTNERS!$E192="New partner")</f>
        <v>0</v>
      </c>
      <c r="AQ188" s="2" t="b">
        <f>AND(PARTNERS!$D192="Other",PARTNERS!$E192="New partner")</f>
        <v>0</v>
      </c>
      <c r="AR188" s="2" t="b">
        <f>AND(PARTNERS!$D192="Artistic partner",PARTNERS!$E192="Existing partner")</f>
        <v>0</v>
      </c>
      <c r="AS188" s="2" t="b">
        <f>AND(PARTNERS!$D192="Heritage partner",PARTNERS!$E192="Existing partner")</f>
        <v>0</v>
      </c>
      <c r="AT188" s="2" t="b">
        <f>AND(PARTNERS!$D192="Funder",PARTNERS!$E192="Existing partner")</f>
        <v>0</v>
      </c>
      <c r="AU188" s="2" t="b">
        <f>AND(PARTNERS!$D192="Public Service partner",PARTNERS!$E192="Existing partner")</f>
        <v>0</v>
      </c>
      <c r="AV188" s="2" t="b">
        <f>AND(PARTNERS!$D192="Voluntary Sector / Charity partner",PARTNERS!$E192="Existing partner")</f>
        <v>0</v>
      </c>
      <c r="AW188" s="2" t="b">
        <f>AND(PARTNERS!$D192="Education partner",PARTNERS!$E192="Existing partner")</f>
        <v>0</v>
      </c>
      <c r="AX188" s="2" t="b">
        <f>AND(PARTNERS!$D192="Other",PARTNERS!$E192="Existing partner")</f>
        <v>0</v>
      </c>
    </row>
    <row r="189" spans="20:50" x14ac:dyDescent="0.3">
      <c r="T189" s="2" t="b">
        <f>AND(LEFT('EVENT DELIVERY'!B225,2)="HU",OR(LEN('EVENT DELIVERY'!B225)=6,AND(LEN('EVENT DELIVERY'!B225)=7,MID('EVENT DELIVERY'!B225,4,1)=" ")))</f>
        <v>0</v>
      </c>
      <c r="U189" s="2" t="b">
        <f>AND(LEFT('PROJECT DELIVERY TEAM'!B201,2)="HU",OR(LEN('PROJECT DELIVERY TEAM'!B201)=6,AND(LEN('PROJECT DELIVERY TEAM'!B201)=7,MID('PROJECT DELIVERY TEAM'!B201,4,1)=" ")))</f>
        <v>0</v>
      </c>
      <c r="V189" s="2" t="b">
        <f>AND(LEFT('AUDIENCES &amp; PART... - BY TYPE'!B218,2)="HU",OR(LEN('AUDIENCES &amp; PART... - BY TYPE'!B218)=6,AND(LEN('AUDIENCES &amp; PART... - BY TYPE'!B218)=7,MID('AUDIENCES &amp; PART... - BY TYPE'!B218,4,1)=" ")))</f>
        <v>0</v>
      </c>
      <c r="W189" s="2" t="b">
        <f>AND(LEFT(PARTNERS!B193,2)="HU",OR(LEN(PARTNERS!B193)=6,AND(LEN(PARTNERS!B193)=7,MID(PARTNERS!B193,4,1)=" ")),PARTNERS!E193="New partner")</f>
        <v>0</v>
      </c>
      <c r="X189" s="2" t="b">
        <f>AND(LEFT(PARTNERS!B193,2)="HU",OR(LEN(PARTNERS!B193)=6,AND(LEN(PARTNERS!B193)=7,MID(PARTNERS!B193,4,1)=" ")),PARTNERS!E193="Existing partner")</f>
        <v>0</v>
      </c>
      <c r="Y189" s="2" t="b">
        <f>AND(NOT(AND(LEFT(PARTNERS!B193,2)="HU",OR(LEN(PARTNERS!B193)=6,AND(LEN(PARTNERS!B193)=7,MID(PARTNERS!B193,4,1)=" ")))),PARTNERS!E193="New partner")</f>
        <v>0</v>
      </c>
      <c r="Z189" s="2" t="b">
        <f>AND(NOT(AND(LEFT(PARTNERS!B193,2)="HU",OR(LEN(PARTNERS!B193)=6,AND(LEN(PARTNERS!B193)=7,MID(PARTNERS!B193,4,1)=" ")))),PARTNERS!E193="Existing partner")</f>
        <v>0</v>
      </c>
      <c r="AA189" s="2" t="b">
        <f>AND(PARTNERS!$C193="Hull",PARTNERS!$E193="New partner")</f>
        <v>0</v>
      </c>
      <c r="AB189" s="2" t="b">
        <f>AND(PARTNERS!$C193="East Riding of Yorkshire",PARTNERS!$E193="New partner")</f>
        <v>0</v>
      </c>
      <c r="AC189" s="2" t="b">
        <f>AND(PARTNERS!$C193="Elsewhere in Yorkshire &amp; Humber",PARTNERS!$E193="New partner")</f>
        <v>0</v>
      </c>
      <c r="AD189" s="2" t="b">
        <f>AND(PARTNERS!$C193="Elsewhere in the UK",PARTNERS!$E193="New partner")</f>
        <v>0</v>
      </c>
      <c r="AE189" s="2" t="b">
        <f>AND(PARTNERS!$C193="Outside UK",PARTNERS!$E193="New partner")</f>
        <v>0</v>
      </c>
      <c r="AF189" s="2" t="b">
        <f>AND(PARTNERS!$C193="Hull",PARTNERS!$E193="Existing partner")</f>
        <v>0</v>
      </c>
      <c r="AG189" s="2" t="b">
        <f>AND(PARTNERS!$C193="East Riding of Yorkshire",PARTNERS!$E193="Existing partner")</f>
        <v>0</v>
      </c>
      <c r="AH189" s="2" t="b">
        <f>AND(PARTNERS!$C193="Elsewhere in Yorkshire &amp; Humber",PARTNERS!$E193="Existing partner")</f>
        <v>0</v>
      </c>
      <c r="AI189" s="2" t="b">
        <f>AND(PARTNERS!$C193="Elsewhere in the UK",PARTNERS!$E193="Existing partner")</f>
        <v>0</v>
      </c>
      <c r="AJ189" s="2" t="b">
        <f>AND(PARTNERS!$C193="Outside UK",PARTNERS!$E193="Existing partner")</f>
        <v>0</v>
      </c>
      <c r="AK189" s="2" t="b">
        <f>AND(PARTNERS!$D193="Artistic partner",PARTNERS!$E193="New partner")</f>
        <v>0</v>
      </c>
      <c r="AL189" s="2" t="b">
        <f>AND(PARTNERS!$D193="Heritage partner",PARTNERS!$E193="New partner")</f>
        <v>0</v>
      </c>
      <c r="AM189" s="2" t="b">
        <f>AND(PARTNERS!$D193="Funder",PARTNERS!$E193="New partner")</f>
        <v>0</v>
      </c>
      <c r="AN189" s="2" t="b">
        <f>AND(PARTNERS!$D193="Public Service partner",PARTNERS!$E193="New partner")</f>
        <v>0</v>
      </c>
      <c r="AO189" s="2" t="b">
        <f>AND(PARTNERS!$D193="Voluntary Sector / Charity partner",PARTNERS!$E193="New partner")</f>
        <v>0</v>
      </c>
      <c r="AP189" s="2" t="b">
        <f>AND(PARTNERS!$D193="Education partner",PARTNERS!$E193="New partner")</f>
        <v>0</v>
      </c>
      <c r="AQ189" s="2" t="b">
        <f>AND(PARTNERS!$D193="Other",PARTNERS!$E193="New partner")</f>
        <v>0</v>
      </c>
      <c r="AR189" s="2" t="b">
        <f>AND(PARTNERS!$D193="Artistic partner",PARTNERS!$E193="Existing partner")</f>
        <v>0</v>
      </c>
      <c r="AS189" s="2" t="b">
        <f>AND(PARTNERS!$D193="Heritage partner",PARTNERS!$E193="Existing partner")</f>
        <v>0</v>
      </c>
      <c r="AT189" s="2" t="b">
        <f>AND(PARTNERS!$D193="Funder",PARTNERS!$E193="Existing partner")</f>
        <v>0</v>
      </c>
      <c r="AU189" s="2" t="b">
        <f>AND(PARTNERS!$D193="Public Service partner",PARTNERS!$E193="Existing partner")</f>
        <v>0</v>
      </c>
      <c r="AV189" s="2" t="b">
        <f>AND(PARTNERS!$D193="Voluntary Sector / Charity partner",PARTNERS!$E193="Existing partner")</f>
        <v>0</v>
      </c>
      <c r="AW189" s="2" t="b">
        <f>AND(PARTNERS!$D193="Education partner",PARTNERS!$E193="Existing partner")</f>
        <v>0</v>
      </c>
      <c r="AX189" s="2" t="b">
        <f>AND(PARTNERS!$D193="Other",PARTNERS!$E193="Existing partner")</f>
        <v>0</v>
      </c>
    </row>
    <row r="190" spans="20:50" x14ac:dyDescent="0.3">
      <c r="T190" s="2" t="b">
        <f>AND(LEFT('EVENT DELIVERY'!B226,2)="HU",OR(LEN('EVENT DELIVERY'!B226)=6,AND(LEN('EVENT DELIVERY'!B226)=7,MID('EVENT DELIVERY'!B226,4,1)=" ")))</f>
        <v>0</v>
      </c>
      <c r="U190" s="2" t="b">
        <f>AND(LEFT('PROJECT DELIVERY TEAM'!B202,2)="HU",OR(LEN('PROJECT DELIVERY TEAM'!B202)=6,AND(LEN('PROJECT DELIVERY TEAM'!B202)=7,MID('PROJECT DELIVERY TEAM'!B202,4,1)=" ")))</f>
        <v>0</v>
      </c>
      <c r="V190" s="2" t="b">
        <f>AND(LEFT('AUDIENCES &amp; PART... - BY TYPE'!B219,2)="HU",OR(LEN('AUDIENCES &amp; PART... - BY TYPE'!B219)=6,AND(LEN('AUDIENCES &amp; PART... - BY TYPE'!B219)=7,MID('AUDIENCES &amp; PART... - BY TYPE'!B219,4,1)=" ")))</f>
        <v>0</v>
      </c>
      <c r="W190" s="2" t="b">
        <f>AND(LEFT(PARTNERS!B194,2)="HU",OR(LEN(PARTNERS!B194)=6,AND(LEN(PARTNERS!B194)=7,MID(PARTNERS!B194,4,1)=" ")),PARTNERS!E194="New partner")</f>
        <v>0</v>
      </c>
      <c r="X190" s="2" t="b">
        <f>AND(LEFT(PARTNERS!B194,2)="HU",OR(LEN(PARTNERS!B194)=6,AND(LEN(PARTNERS!B194)=7,MID(PARTNERS!B194,4,1)=" ")),PARTNERS!E194="Existing partner")</f>
        <v>0</v>
      </c>
      <c r="Y190" s="2" t="b">
        <f>AND(NOT(AND(LEFT(PARTNERS!B194,2)="HU",OR(LEN(PARTNERS!B194)=6,AND(LEN(PARTNERS!B194)=7,MID(PARTNERS!B194,4,1)=" ")))),PARTNERS!E194="New partner")</f>
        <v>0</v>
      </c>
      <c r="Z190" s="2" t="b">
        <f>AND(NOT(AND(LEFT(PARTNERS!B194,2)="HU",OR(LEN(PARTNERS!B194)=6,AND(LEN(PARTNERS!B194)=7,MID(PARTNERS!B194,4,1)=" ")))),PARTNERS!E194="Existing partner")</f>
        <v>0</v>
      </c>
      <c r="AA190" s="2" t="b">
        <f>AND(PARTNERS!$C194="Hull",PARTNERS!$E194="New partner")</f>
        <v>0</v>
      </c>
      <c r="AB190" s="2" t="b">
        <f>AND(PARTNERS!$C194="East Riding of Yorkshire",PARTNERS!$E194="New partner")</f>
        <v>0</v>
      </c>
      <c r="AC190" s="2" t="b">
        <f>AND(PARTNERS!$C194="Elsewhere in Yorkshire &amp; Humber",PARTNERS!$E194="New partner")</f>
        <v>0</v>
      </c>
      <c r="AD190" s="2" t="b">
        <f>AND(PARTNERS!$C194="Elsewhere in the UK",PARTNERS!$E194="New partner")</f>
        <v>0</v>
      </c>
      <c r="AE190" s="2" t="b">
        <f>AND(PARTNERS!$C194="Outside UK",PARTNERS!$E194="New partner")</f>
        <v>0</v>
      </c>
      <c r="AF190" s="2" t="b">
        <f>AND(PARTNERS!$C194="Hull",PARTNERS!$E194="Existing partner")</f>
        <v>0</v>
      </c>
      <c r="AG190" s="2" t="b">
        <f>AND(PARTNERS!$C194="East Riding of Yorkshire",PARTNERS!$E194="Existing partner")</f>
        <v>0</v>
      </c>
      <c r="AH190" s="2" t="b">
        <f>AND(PARTNERS!$C194="Elsewhere in Yorkshire &amp; Humber",PARTNERS!$E194="Existing partner")</f>
        <v>0</v>
      </c>
      <c r="AI190" s="2" t="b">
        <f>AND(PARTNERS!$C194="Elsewhere in the UK",PARTNERS!$E194="Existing partner")</f>
        <v>0</v>
      </c>
      <c r="AJ190" s="2" t="b">
        <f>AND(PARTNERS!$C194="Outside UK",PARTNERS!$E194="Existing partner")</f>
        <v>0</v>
      </c>
      <c r="AK190" s="2" t="b">
        <f>AND(PARTNERS!$D194="Artistic partner",PARTNERS!$E194="New partner")</f>
        <v>0</v>
      </c>
      <c r="AL190" s="2" t="b">
        <f>AND(PARTNERS!$D194="Heritage partner",PARTNERS!$E194="New partner")</f>
        <v>0</v>
      </c>
      <c r="AM190" s="2" t="b">
        <f>AND(PARTNERS!$D194="Funder",PARTNERS!$E194="New partner")</f>
        <v>0</v>
      </c>
      <c r="AN190" s="2" t="b">
        <f>AND(PARTNERS!$D194="Public Service partner",PARTNERS!$E194="New partner")</f>
        <v>0</v>
      </c>
      <c r="AO190" s="2" t="b">
        <f>AND(PARTNERS!$D194="Voluntary Sector / Charity partner",PARTNERS!$E194="New partner")</f>
        <v>0</v>
      </c>
      <c r="AP190" s="2" t="b">
        <f>AND(PARTNERS!$D194="Education partner",PARTNERS!$E194="New partner")</f>
        <v>0</v>
      </c>
      <c r="AQ190" s="2" t="b">
        <f>AND(PARTNERS!$D194="Other",PARTNERS!$E194="New partner")</f>
        <v>0</v>
      </c>
      <c r="AR190" s="2" t="b">
        <f>AND(PARTNERS!$D194="Artistic partner",PARTNERS!$E194="Existing partner")</f>
        <v>0</v>
      </c>
      <c r="AS190" s="2" t="b">
        <f>AND(PARTNERS!$D194="Heritage partner",PARTNERS!$E194="Existing partner")</f>
        <v>0</v>
      </c>
      <c r="AT190" s="2" t="b">
        <f>AND(PARTNERS!$D194="Funder",PARTNERS!$E194="Existing partner")</f>
        <v>0</v>
      </c>
      <c r="AU190" s="2" t="b">
        <f>AND(PARTNERS!$D194="Public Service partner",PARTNERS!$E194="Existing partner")</f>
        <v>0</v>
      </c>
      <c r="AV190" s="2" t="b">
        <f>AND(PARTNERS!$D194="Voluntary Sector / Charity partner",PARTNERS!$E194="Existing partner")</f>
        <v>0</v>
      </c>
      <c r="AW190" s="2" t="b">
        <f>AND(PARTNERS!$D194="Education partner",PARTNERS!$E194="Existing partner")</f>
        <v>0</v>
      </c>
      <c r="AX190" s="2" t="b">
        <f>AND(PARTNERS!$D194="Other",PARTNERS!$E194="Existing partner")</f>
        <v>0</v>
      </c>
    </row>
    <row r="191" spans="20:50" x14ac:dyDescent="0.3">
      <c r="T191" s="2" t="b">
        <f>AND(LEFT('EVENT DELIVERY'!B227,2)="HU",OR(LEN('EVENT DELIVERY'!B227)=6,AND(LEN('EVENT DELIVERY'!B227)=7,MID('EVENT DELIVERY'!B227,4,1)=" ")))</f>
        <v>0</v>
      </c>
      <c r="U191" s="2" t="b">
        <f>AND(LEFT('PROJECT DELIVERY TEAM'!B203,2)="HU",OR(LEN('PROJECT DELIVERY TEAM'!B203)=6,AND(LEN('PROJECT DELIVERY TEAM'!B203)=7,MID('PROJECT DELIVERY TEAM'!B203,4,1)=" ")))</f>
        <v>0</v>
      </c>
      <c r="V191" s="2" t="b">
        <f>AND(LEFT('AUDIENCES &amp; PART... - BY TYPE'!B220,2)="HU",OR(LEN('AUDIENCES &amp; PART... - BY TYPE'!B220)=6,AND(LEN('AUDIENCES &amp; PART... - BY TYPE'!B220)=7,MID('AUDIENCES &amp; PART... - BY TYPE'!B220,4,1)=" ")))</f>
        <v>0</v>
      </c>
      <c r="W191" s="2" t="b">
        <f>AND(LEFT(PARTNERS!B195,2)="HU",OR(LEN(PARTNERS!B195)=6,AND(LEN(PARTNERS!B195)=7,MID(PARTNERS!B195,4,1)=" ")),PARTNERS!E195="New partner")</f>
        <v>0</v>
      </c>
      <c r="X191" s="2" t="b">
        <f>AND(LEFT(PARTNERS!B195,2)="HU",OR(LEN(PARTNERS!B195)=6,AND(LEN(PARTNERS!B195)=7,MID(PARTNERS!B195,4,1)=" ")),PARTNERS!E195="Existing partner")</f>
        <v>0</v>
      </c>
      <c r="Y191" s="2" t="b">
        <f>AND(NOT(AND(LEFT(PARTNERS!B195,2)="HU",OR(LEN(PARTNERS!B195)=6,AND(LEN(PARTNERS!B195)=7,MID(PARTNERS!B195,4,1)=" ")))),PARTNERS!E195="New partner")</f>
        <v>0</v>
      </c>
      <c r="Z191" s="2" t="b">
        <f>AND(NOT(AND(LEFT(PARTNERS!B195,2)="HU",OR(LEN(PARTNERS!B195)=6,AND(LEN(PARTNERS!B195)=7,MID(PARTNERS!B195,4,1)=" ")))),PARTNERS!E195="Existing partner")</f>
        <v>0</v>
      </c>
      <c r="AA191" s="2" t="b">
        <f>AND(PARTNERS!$C195="Hull",PARTNERS!$E195="New partner")</f>
        <v>0</v>
      </c>
      <c r="AB191" s="2" t="b">
        <f>AND(PARTNERS!$C195="East Riding of Yorkshire",PARTNERS!$E195="New partner")</f>
        <v>0</v>
      </c>
      <c r="AC191" s="2" t="b">
        <f>AND(PARTNERS!$C195="Elsewhere in Yorkshire &amp; Humber",PARTNERS!$E195="New partner")</f>
        <v>0</v>
      </c>
      <c r="AD191" s="2" t="b">
        <f>AND(PARTNERS!$C195="Elsewhere in the UK",PARTNERS!$E195="New partner")</f>
        <v>0</v>
      </c>
      <c r="AE191" s="2" t="b">
        <f>AND(PARTNERS!$C195="Outside UK",PARTNERS!$E195="New partner")</f>
        <v>0</v>
      </c>
      <c r="AF191" s="2" t="b">
        <f>AND(PARTNERS!$C195="Hull",PARTNERS!$E195="Existing partner")</f>
        <v>0</v>
      </c>
      <c r="AG191" s="2" t="b">
        <f>AND(PARTNERS!$C195="East Riding of Yorkshire",PARTNERS!$E195="Existing partner")</f>
        <v>0</v>
      </c>
      <c r="AH191" s="2" t="b">
        <f>AND(PARTNERS!$C195="Elsewhere in Yorkshire &amp; Humber",PARTNERS!$E195="Existing partner")</f>
        <v>0</v>
      </c>
      <c r="AI191" s="2" t="b">
        <f>AND(PARTNERS!$C195="Elsewhere in the UK",PARTNERS!$E195="Existing partner")</f>
        <v>0</v>
      </c>
      <c r="AJ191" s="2" t="b">
        <f>AND(PARTNERS!$C195="Outside UK",PARTNERS!$E195="Existing partner")</f>
        <v>0</v>
      </c>
      <c r="AK191" s="2" t="b">
        <f>AND(PARTNERS!$D195="Artistic partner",PARTNERS!$E195="New partner")</f>
        <v>0</v>
      </c>
      <c r="AL191" s="2" t="b">
        <f>AND(PARTNERS!$D195="Heritage partner",PARTNERS!$E195="New partner")</f>
        <v>0</v>
      </c>
      <c r="AM191" s="2" t="b">
        <f>AND(PARTNERS!$D195="Funder",PARTNERS!$E195="New partner")</f>
        <v>0</v>
      </c>
      <c r="AN191" s="2" t="b">
        <f>AND(PARTNERS!$D195="Public Service partner",PARTNERS!$E195="New partner")</f>
        <v>0</v>
      </c>
      <c r="AO191" s="2" t="b">
        <f>AND(PARTNERS!$D195="Voluntary Sector / Charity partner",PARTNERS!$E195="New partner")</f>
        <v>0</v>
      </c>
      <c r="AP191" s="2" t="b">
        <f>AND(PARTNERS!$D195="Education partner",PARTNERS!$E195="New partner")</f>
        <v>0</v>
      </c>
      <c r="AQ191" s="2" t="b">
        <f>AND(PARTNERS!$D195="Other",PARTNERS!$E195="New partner")</f>
        <v>0</v>
      </c>
      <c r="AR191" s="2" t="b">
        <f>AND(PARTNERS!$D195="Artistic partner",PARTNERS!$E195="Existing partner")</f>
        <v>0</v>
      </c>
      <c r="AS191" s="2" t="b">
        <f>AND(PARTNERS!$D195="Heritage partner",PARTNERS!$E195="Existing partner")</f>
        <v>0</v>
      </c>
      <c r="AT191" s="2" t="b">
        <f>AND(PARTNERS!$D195="Funder",PARTNERS!$E195="Existing partner")</f>
        <v>0</v>
      </c>
      <c r="AU191" s="2" t="b">
        <f>AND(PARTNERS!$D195="Public Service partner",PARTNERS!$E195="Existing partner")</f>
        <v>0</v>
      </c>
      <c r="AV191" s="2" t="b">
        <f>AND(PARTNERS!$D195="Voluntary Sector / Charity partner",PARTNERS!$E195="Existing partner")</f>
        <v>0</v>
      </c>
      <c r="AW191" s="2" t="b">
        <f>AND(PARTNERS!$D195="Education partner",PARTNERS!$E195="Existing partner")</f>
        <v>0</v>
      </c>
      <c r="AX191" s="2" t="b">
        <f>AND(PARTNERS!$D195="Other",PARTNERS!$E195="Existing partner")</f>
        <v>0</v>
      </c>
    </row>
    <row r="192" spans="20:50" x14ac:dyDescent="0.3">
      <c r="T192" s="2" t="b">
        <f>AND(LEFT('EVENT DELIVERY'!B228,2)="HU",OR(LEN('EVENT DELIVERY'!B228)=6,AND(LEN('EVENT DELIVERY'!B228)=7,MID('EVENT DELIVERY'!B228,4,1)=" ")))</f>
        <v>0</v>
      </c>
      <c r="U192" s="2" t="b">
        <f>AND(LEFT('PROJECT DELIVERY TEAM'!B204,2)="HU",OR(LEN('PROJECT DELIVERY TEAM'!B204)=6,AND(LEN('PROJECT DELIVERY TEAM'!B204)=7,MID('PROJECT DELIVERY TEAM'!B204,4,1)=" ")))</f>
        <v>0</v>
      </c>
      <c r="V192" s="2" t="b">
        <f>AND(LEFT('AUDIENCES &amp; PART... - BY TYPE'!B221,2)="HU",OR(LEN('AUDIENCES &amp; PART... - BY TYPE'!B221)=6,AND(LEN('AUDIENCES &amp; PART... - BY TYPE'!B221)=7,MID('AUDIENCES &amp; PART... - BY TYPE'!B221,4,1)=" ")))</f>
        <v>0</v>
      </c>
      <c r="W192" s="2" t="b">
        <f>AND(LEFT(PARTNERS!B196,2)="HU",OR(LEN(PARTNERS!B196)=6,AND(LEN(PARTNERS!B196)=7,MID(PARTNERS!B196,4,1)=" ")),PARTNERS!E196="New partner")</f>
        <v>0</v>
      </c>
      <c r="X192" s="2" t="b">
        <f>AND(LEFT(PARTNERS!B196,2)="HU",OR(LEN(PARTNERS!B196)=6,AND(LEN(PARTNERS!B196)=7,MID(PARTNERS!B196,4,1)=" ")),PARTNERS!E196="Existing partner")</f>
        <v>0</v>
      </c>
      <c r="Y192" s="2" t="b">
        <f>AND(NOT(AND(LEFT(PARTNERS!B196,2)="HU",OR(LEN(PARTNERS!B196)=6,AND(LEN(PARTNERS!B196)=7,MID(PARTNERS!B196,4,1)=" ")))),PARTNERS!E196="New partner")</f>
        <v>0</v>
      </c>
      <c r="Z192" s="2" t="b">
        <f>AND(NOT(AND(LEFT(PARTNERS!B196,2)="HU",OR(LEN(PARTNERS!B196)=6,AND(LEN(PARTNERS!B196)=7,MID(PARTNERS!B196,4,1)=" ")))),PARTNERS!E196="Existing partner")</f>
        <v>0</v>
      </c>
      <c r="AA192" s="2" t="b">
        <f>AND(PARTNERS!$C196="Hull",PARTNERS!$E196="New partner")</f>
        <v>0</v>
      </c>
      <c r="AB192" s="2" t="b">
        <f>AND(PARTNERS!$C196="East Riding of Yorkshire",PARTNERS!$E196="New partner")</f>
        <v>0</v>
      </c>
      <c r="AC192" s="2" t="b">
        <f>AND(PARTNERS!$C196="Elsewhere in Yorkshire &amp; Humber",PARTNERS!$E196="New partner")</f>
        <v>0</v>
      </c>
      <c r="AD192" s="2" t="b">
        <f>AND(PARTNERS!$C196="Elsewhere in the UK",PARTNERS!$E196="New partner")</f>
        <v>0</v>
      </c>
      <c r="AE192" s="2" t="b">
        <f>AND(PARTNERS!$C196="Outside UK",PARTNERS!$E196="New partner")</f>
        <v>0</v>
      </c>
      <c r="AF192" s="2" t="b">
        <f>AND(PARTNERS!$C196="Hull",PARTNERS!$E196="Existing partner")</f>
        <v>0</v>
      </c>
      <c r="AG192" s="2" t="b">
        <f>AND(PARTNERS!$C196="East Riding of Yorkshire",PARTNERS!$E196="Existing partner")</f>
        <v>0</v>
      </c>
      <c r="AH192" s="2" t="b">
        <f>AND(PARTNERS!$C196="Elsewhere in Yorkshire &amp; Humber",PARTNERS!$E196="Existing partner")</f>
        <v>0</v>
      </c>
      <c r="AI192" s="2" t="b">
        <f>AND(PARTNERS!$C196="Elsewhere in the UK",PARTNERS!$E196="Existing partner")</f>
        <v>0</v>
      </c>
      <c r="AJ192" s="2" t="b">
        <f>AND(PARTNERS!$C196="Outside UK",PARTNERS!$E196="Existing partner")</f>
        <v>0</v>
      </c>
      <c r="AK192" s="2" t="b">
        <f>AND(PARTNERS!$D196="Artistic partner",PARTNERS!$E196="New partner")</f>
        <v>0</v>
      </c>
      <c r="AL192" s="2" t="b">
        <f>AND(PARTNERS!$D196="Heritage partner",PARTNERS!$E196="New partner")</f>
        <v>0</v>
      </c>
      <c r="AM192" s="2" t="b">
        <f>AND(PARTNERS!$D196="Funder",PARTNERS!$E196="New partner")</f>
        <v>0</v>
      </c>
      <c r="AN192" s="2" t="b">
        <f>AND(PARTNERS!$D196="Public Service partner",PARTNERS!$E196="New partner")</f>
        <v>0</v>
      </c>
      <c r="AO192" s="2" t="b">
        <f>AND(PARTNERS!$D196="Voluntary Sector / Charity partner",PARTNERS!$E196="New partner")</f>
        <v>0</v>
      </c>
      <c r="AP192" s="2" t="b">
        <f>AND(PARTNERS!$D196="Education partner",PARTNERS!$E196="New partner")</f>
        <v>0</v>
      </c>
      <c r="AQ192" s="2" t="b">
        <f>AND(PARTNERS!$D196="Other",PARTNERS!$E196="New partner")</f>
        <v>0</v>
      </c>
      <c r="AR192" s="2" t="b">
        <f>AND(PARTNERS!$D196="Artistic partner",PARTNERS!$E196="Existing partner")</f>
        <v>0</v>
      </c>
      <c r="AS192" s="2" t="b">
        <f>AND(PARTNERS!$D196="Heritage partner",PARTNERS!$E196="Existing partner")</f>
        <v>0</v>
      </c>
      <c r="AT192" s="2" t="b">
        <f>AND(PARTNERS!$D196="Funder",PARTNERS!$E196="Existing partner")</f>
        <v>0</v>
      </c>
      <c r="AU192" s="2" t="b">
        <f>AND(PARTNERS!$D196="Public Service partner",PARTNERS!$E196="Existing partner")</f>
        <v>0</v>
      </c>
      <c r="AV192" s="2" t="b">
        <f>AND(PARTNERS!$D196="Voluntary Sector / Charity partner",PARTNERS!$E196="Existing partner")</f>
        <v>0</v>
      </c>
      <c r="AW192" s="2" t="b">
        <f>AND(PARTNERS!$D196="Education partner",PARTNERS!$E196="Existing partner")</f>
        <v>0</v>
      </c>
      <c r="AX192" s="2" t="b">
        <f>AND(PARTNERS!$D196="Other",PARTNERS!$E196="Existing partner")</f>
        <v>0</v>
      </c>
    </row>
    <row r="193" spans="20:50" x14ac:dyDescent="0.3">
      <c r="T193" s="2" t="b">
        <f>AND(LEFT('EVENT DELIVERY'!B229,2)="HU",OR(LEN('EVENT DELIVERY'!B229)=6,AND(LEN('EVENT DELIVERY'!B229)=7,MID('EVENT DELIVERY'!B229,4,1)=" ")))</f>
        <v>0</v>
      </c>
      <c r="U193" s="2" t="b">
        <f>AND(LEFT('PROJECT DELIVERY TEAM'!B205,2)="HU",OR(LEN('PROJECT DELIVERY TEAM'!B205)=6,AND(LEN('PROJECT DELIVERY TEAM'!B205)=7,MID('PROJECT DELIVERY TEAM'!B205,4,1)=" ")))</f>
        <v>0</v>
      </c>
      <c r="V193" s="2" t="b">
        <f>AND(LEFT('AUDIENCES &amp; PART... - BY TYPE'!B222,2)="HU",OR(LEN('AUDIENCES &amp; PART... - BY TYPE'!B222)=6,AND(LEN('AUDIENCES &amp; PART... - BY TYPE'!B222)=7,MID('AUDIENCES &amp; PART... - BY TYPE'!B222,4,1)=" ")))</f>
        <v>0</v>
      </c>
      <c r="W193" s="2" t="b">
        <f>AND(LEFT(PARTNERS!B197,2)="HU",OR(LEN(PARTNERS!B197)=6,AND(LEN(PARTNERS!B197)=7,MID(PARTNERS!B197,4,1)=" ")),PARTNERS!E197="New partner")</f>
        <v>0</v>
      </c>
      <c r="X193" s="2" t="b">
        <f>AND(LEFT(PARTNERS!B197,2)="HU",OR(LEN(PARTNERS!B197)=6,AND(LEN(PARTNERS!B197)=7,MID(PARTNERS!B197,4,1)=" ")),PARTNERS!E197="Existing partner")</f>
        <v>0</v>
      </c>
      <c r="Y193" s="2" t="b">
        <f>AND(NOT(AND(LEFT(PARTNERS!B197,2)="HU",OR(LEN(PARTNERS!B197)=6,AND(LEN(PARTNERS!B197)=7,MID(PARTNERS!B197,4,1)=" ")))),PARTNERS!E197="New partner")</f>
        <v>0</v>
      </c>
      <c r="Z193" s="2" t="b">
        <f>AND(NOT(AND(LEFT(PARTNERS!B197,2)="HU",OR(LEN(PARTNERS!B197)=6,AND(LEN(PARTNERS!B197)=7,MID(PARTNERS!B197,4,1)=" ")))),PARTNERS!E197="Existing partner")</f>
        <v>0</v>
      </c>
      <c r="AA193" s="2" t="b">
        <f>AND(PARTNERS!$C197="Hull",PARTNERS!$E197="New partner")</f>
        <v>0</v>
      </c>
      <c r="AB193" s="2" t="b">
        <f>AND(PARTNERS!$C197="East Riding of Yorkshire",PARTNERS!$E197="New partner")</f>
        <v>0</v>
      </c>
      <c r="AC193" s="2" t="b">
        <f>AND(PARTNERS!$C197="Elsewhere in Yorkshire &amp; Humber",PARTNERS!$E197="New partner")</f>
        <v>0</v>
      </c>
      <c r="AD193" s="2" t="b">
        <f>AND(PARTNERS!$C197="Elsewhere in the UK",PARTNERS!$E197="New partner")</f>
        <v>0</v>
      </c>
      <c r="AE193" s="2" t="b">
        <f>AND(PARTNERS!$C197="Outside UK",PARTNERS!$E197="New partner")</f>
        <v>0</v>
      </c>
      <c r="AF193" s="2" t="b">
        <f>AND(PARTNERS!$C197="Hull",PARTNERS!$E197="Existing partner")</f>
        <v>0</v>
      </c>
      <c r="AG193" s="2" t="b">
        <f>AND(PARTNERS!$C197="East Riding of Yorkshire",PARTNERS!$E197="Existing partner")</f>
        <v>0</v>
      </c>
      <c r="AH193" s="2" t="b">
        <f>AND(PARTNERS!$C197="Elsewhere in Yorkshire &amp; Humber",PARTNERS!$E197="Existing partner")</f>
        <v>0</v>
      </c>
      <c r="AI193" s="2" t="b">
        <f>AND(PARTNERS!$C197="Elsewhere in the UK",PARTNERS!$E197="Existing partner")</f>
        <v>0</v>
      </c>
      <c r="AJ193" s="2" t="b">
        <f>AND(PARTNERS!$C197="Outside UK",PARTNERS!$E197="Existing partner")</f>
        <v>0</v>
      </c>
      <c r="AK193" s="2" t="b">
        <f>AND(PARTNERS!$D197="Artistic partner",PARTNERS!$E197="New partner")</f>
        <v>0</v>
      </c>
      <c r="AL193" s="2" t="b">
        <f>AND(PARTNERS!$D197="Heritage partner",PARTNERS!$E197="New partner")</f>
        <v>0</v>
      </c>
      <c r="AM193" s="2" t="b">
        <f>AND(PARTNERS!$D197="Funder",PARTNERS!$E197="New partner")</f>
        <v>0</v>
      </c>
      <c r="AN193" s="2" t="b">
        <f>AND(PARTNERS!$D197="Public Service partner",PARTNERS!$E197="New partner")</f>
        <v>0</v>
      </c>
      <c r="AO193" s="2" t="b">
        <f>AND(PARTNERS!$D197="Voluntary Sector / Charity partner",PARTNERS!$E197="New partner")</f>
        <v>0</v>
      </c>
      <c r="AP193" s="2" t="b">
        <f>AND(PARTNERS!$D197="Education partner",PARTNERS!$E197="New partner")</f>
        <v>0</v>
      </c>
      <c r="AQ193" s="2" t="b">
        <f>AND(PARTNERS!$D197="Other",PARTNERS!$E197="New partner")</f>
        <v>0</v>
      </c>
      <c r="AR193" s="2" t="b">
        <f>AND(PARTNERS!$D197="Artistic partner",PARTNERS!$E197="Existing partner")</f>
        <v>0</v>
      </c>
      <c r="AS193" s="2" t="b">
        <f>AND(PARTNERS!$D197="Heritage partner",PARTNERS!$E197="Existing partner")</f>
        <v>0</v>
      </c>
      <c r="AT193" s="2" t="b">
        <f>AND(PARTNERS!$D197="Funder",PARTNERS!$E197="Existing partner")</f>
        <v>0</v>
      </c>
      <c r="AU193" s="2" t="b">
        <f>AND(PARTNERS!$D197="Public Service partner",PARTNERS!$E197="Existing partner")</f>
        <v>0</v>
      </c>
      <c r="AV193" s="2" t="b">
        <f>AND(PARTNERS!$D197="Voluntary Sector / Charity partner",PARTNERS!$E197="Existing partner")</f>
        <v>0</v>
      </c>
      <c r="AW193" s="2" t="b">
        <f>AND(PARTNERS!$D197="Education partner",PARTNERS!$E197="Existing partner")</f>
        <v>0</v>
      </c>
      <c r="AX193" s="2" t="b">
        <f>AND(PARTNERS!$D197="Other",PARTNERS!$E197="Existing partner")</f>
        <v>0</v>
      </c>
    </row>
    <row r="194" spans="20:50" x14ac:dyDescent="0.3">
      <c r="T194" s="2" t="b">
        <f>AND(LEFT('EVENT DELIVERY'!B230,2)="HU",OR(LEN('EVENT DELIVERY'!B230)=6,AND(LEN('EVENT DELIVERY'!B230)=7,MID('EVENT DELIVERY'!B230,4,1)=" ")))</f>
        <v>0</v>
      </c>
      <c r="U194" s="2" t="b">
        <f>AND(LEFT('PROJECT DELIVERY TEAM'!B206,2)="HU",OR(LEN('PROJECT DELIVERY TEAM'!B206)=6,AND(LEN('PROJECT DELIVERY TEAM'!B206)=7,MID('PROJECT DELIVERY TEAM'!B206,4,1)=" ")))</f>
        <v>0</v>
      </c>
      <c r="V194" s="2" t="b">
        <f>AND(LEFT('AUDIENCES &amp; PART... - BY TYPE'!B223,2)="HU",OR(LEN('AUDIENCES &amp; PART... - BY TYPE'!B223)=6,AND(LEN('AUDIENCES &amp; PART... - BY TYPE'!B223)=7,MID('AUDIENCES &amp; PART... - BY TYPE'!B223,4,1)=" ")))</f>
        <v>0</v>
      </c>
      <c r="W194" s="2" t="b">
        <f>AND(LEFT(PARTNERS!B198,2)="HU",OR(LEN(PARTNERS!B198)=6,AND(LEN(PARTNERS!B198)=7,MID(PARTNERS!B198,4,1)=" ")),PARTNERS!E198="New partner")</f>
        <v>0</v>
      </c>
      <c r="X194" s="2" t="b">
        <f>AND(LEFT(PARTNERS!B198,2)="HU",OR(LEN(PARTNERS!B198)=6,AND(LEN(PARTNERS!B198)=7,MID(PARTNERS!B198,4,1)=" ")),PARTNERS!E198="Existing partner")</f>
        <v>0</v>
      </c>
      <c r="Y194" s="2" t="b">
        <f>AND(NOT(AND(LEFT(PARTNERS!B198,2)="HU",OR(LEN(PARTNERS!B198)=6,AND(LEN(PARTNERS!B198)=7,MID(PARTNERS!B198,4,1)=" ")))),PARTNERS!E198="New partner")</f>
        <v>0</v>
      </c>
      <c r="Z194" s="2" t="b">
        <f>AND(NOT(AND(LEFT(PARTNERS!B198,2)="HU",OR(LEN(PARTNERS!B198)=6,AND(LEN(PARTNERS!B198)=7,MID(PARTNERS!B198,4,1)=" ")))),PARTNERS!E198="Existing partner")</f>
        <v>0</v>
      </c>
      <c r="AA194" s="2" t="b">
        <f>AND(PARTNERS!$C198="Hull",PARTNERS!$E198="New partner")</f>
        <v>0</v>
      </c>
      <c r="AB194" s="2" t="b">
        <f>AND(PARTNERS!$C198="East Riding of Yorkshire",PARTNERS!$E198="New partner")</f>
        <v>0</v>
      </c>
      <c r="AC194" s="2" t="b">
        <f>AND(PARTNERS!$C198="Elsewhere in Yorkshire &amp; Humber",PARTNERS!$E198="New partner")</f>
        <v>0</v>
      </c>
      <c r="AD194" s="2" t="b">
        <f>AND(PARTNERS!$C198="Elsewhere in the UK",PARTNERS!$E198="New partner")</f>
        <v>0</v>
      </c>
      <c r="AE194" s="2" t="b">
        <f>AND(PARTNERS!$C198="Outside UK",PARTNERS!$E198="New partner")</f>
        <v>0</v>
      </c>
      <c r="AF194" s="2" t="b">
        <f>AND(PARTNERS!$C198="Hull",PARTNERS!$E198="Existing partner")</f>
        <v>0</v>
      </c>
      <c r="AG194" s="2" t="b">
        <f>AND(PARTNERS!$C198="East Riding of Yorkshire",PARTNERS!$E198="Existing partner")</f>
        <v>0</v>
      </c>
      <c r="AH194" s="2" t="b">
        <f>AND(PARTNERS!$C198="Elsewhere in Yorkshire &amp; Humber",PARTNERS!$E198="Existing partner")</f>
        <v>0</v>
      </c>
      <c r="AI194" s="2" t="b">
        <f>AND(PARTNERS!$C198="Elsewhere in the UK",PARTNERS!$E198="Existing partner")</f>
        <v>0</v>
      </c>
      <c r="AJ194" s="2" t="b">
        <f>AND(PARTNERS!$C198="Outside UK",PARTNERS!$E198="Existing partner")</f>
        <v>0</v>
      </c>
      <c r="AK194" s="2" t="b">
        <f>AND(PARTNERS!$D198="Artistic partner",PARTNERS!$E198="New partner")</f>
        <v>0</v>
      </c>
      <c r="AL194" s="2" t="b">
        <f>AND(PARTNERS!$D198="Heritage partner",PARTNERS!$E198="New partner")</f>
        <v>0</v>
      </c>
      <c r="AM194" s="2" t="b">
        <f>AND(PARTNERS!$D198="Funder",PARTNERS!$E198="New partner")</f>
        <v>0</v>
      </c>
      <c r="AN194" s="2" t="b">
        <f>AND(PARTNERS!$D198="Public Service partner",PARTNERS!$E198="New partner")</f>
        <v>0</v>
      </c>
      <c r="AO194" s="2" t="b">
        <f>AND(PARTNERS!$D198="Voluntary Sector / Charity partner",PARTNERS!$E198="New partner")</f>
        <v>0</v>
      </c>
      <c r="AP194" s="2" t="b">
        <f>AND(PARTNERS!$D198="Education partner",PARTNERS!$E198="New partner")</f>
        <v>0</v>
      </c>
      <c r="AQ194" s="2" t="b">
        <f>AND(PARTNERS!$D198="Other",PARTNERS!$E198="New partner")</f>
        <v>0</v>
      </c>
      <c r="AR194" s="2" t="b">
        <f>AND(PARTNERS!$D198="Artistic partner",PARTNERS!$E198="Existing partner")</f>
        <v>0</v>
      </c>
      <c r="AS194" s="2" t="b">
        <f>AND(PARTNERS!$D198="Heritage partner",PARTNERS!$E198="Existing partner")</f>
        <v>0</v>
      </c>
      <c r="AT194" s="2" t="b">
        <f>AND(PARTNERS!$D198="Funder",PARTNERS!$E198="Existing partner")</f>
        <v>0</v>
      </c>
      <c r="AU194" s="2" t="b">
        <f>AND(PARTNERS!$D198="Public Service partner",PARTNERS!$E198="Existing partner")</f>
        <v>0</v>
      </c>
      <c r="AV194" s="2" t="b">
        <f>AND(PARTNERS!$D198="Voluntary Sector / Charity partner",PARTNERS!$E198="Existing partner")</f>
        <v>0</v>
      </c>
      <c r="AW194" s="2" t="b">
        <f>AND(PARTNERS!$D198="Education partner",PARTNERS!$E198="Existing partner")</f>
        <v>0</v>
      </c>
      <c r="AX194" s="2" t="b">
        <f>AND(PARTNERS!$D198="Other",PARTNERS!$E198="Existing partner")</f>
        <v>0</v>
      </c>
    </row>
    <row r="195" spans="20:50" x14ac:dyDescent="0.3">
      <c r="T195" s="2" t="b">
        <f>AND(LEFT('EVENT DELIVERY'!B231,2)="HU",OR(LEN('EVENT DELIVERY'!B231)=6,AND(LEN('EVENT DELIVERY'!B231)=7,MID('EVENT DELIVERY'!B231,4,1)=" ")))</f>
        <v>0</v>
      </c>
      <c r="U195" s="2" t="b">
        <f>AND(LEFT('PROJECT DELIVERY TEAM'!B207,2)="HU",OR(LEN('PROJECT DELIVERY TEAM'!B207)=6,AND(LEN('PROJECT DELIVERY TEAM'!B207)=7,MID('PROJECT DELIVERY TEAM'!B207,4,1)=" ")))</f>
        <v>0</v>
      </c>
      <c r="V195" s="2" t="b">
        <f>AND(LEFT('AUDIENCES &amp; PART... - BY TYPE'!B224,2)="HU",OR(LEN('AUDIENCES &amp; PART... - BY TYPE'!B224)=6,AND(LEN('AUDIENCES &amp; PART... - BY TYPE'!B224)=7,MID('AUDIENCES &amp; PART... - BY TYPE'!B224,4,1)=" ")))</f>
        <v>0</v>
      </c>
      <c r="W195" s="2" t="b">
        <f>AND(LEFT(PARTNERS!B199,2)="HU",OR(LEN(PARTNERS!B199)=6,AND(LEN(PARTNERS!B199)=7,MID(PARTNERS!B199,4,1)=" ")),PARTNERS!E199="New partner")</f>
        <v>0</v>
      </c>
      <c r="X195" s="2" t="b">
        <f>AND(LEFT(PARTNERS!B199,2)="HU",OR(LEN(PARTNERS!B199)=6,AND(LEN(PARTNERS!B199)=7,MID(PARTNERS!B199,4,1)=" ")),PARTNERS!E199="Existing partner")</f>
        <v>0</v>
      </c>
      <c r="Y195" s="2" t="b">
        <f>AND(NOT(AND(LEFT(PARTNERS!B199,2)="HU",OR(LEN(PARTNERS!B199)=6,AND(LEN(PARTNERS!B199)=7,MID(PARTNERS!B199,4,1)=" ")))),PARTNERS!E199="New partner")</f>
        <v>0</v>
      </c>
      <c r="Z195" s="2" t="b">
        <f>AND(NOT(AND(LEFT(PARTNERS!B199,2)="HU",OR(LEN(PARTNERS!B199)=6,AND(LEN(PARTNERS!B199)=7,MID(PARTNERS!B199,4,1)=" ")))),PARTNERS!E199="Existing partner")</f>
        <v>0</v>
      </c>
      <c r="AA195" s="2" t="b">
        <f>AND(PARTNERS!$C199="Hull",PARTNERS!$E199="New partner")</f>
        <v>0</v>
      </c>
      <c r="AB195" s="2" t="b">
        <f>AND(PARTNERS!$C199="East Riding of Yorkshire",PARTNERS!$E199="New partner")</f>
        <v>0</v>
      </c>
      <c r="AC195" s="2" t="b">
        <f>AND(PARTNERS!$C199="Elsewhere in Yorkshire &amp; Humber",PARTNERS!$E199="New partner")</f>
        <v>0</v>
      </c>
      <c r="AD195" s="2" t="b">
        <f>AND(PARTNERS!$C199="Elsewhere in the UK",PARTNERS!$E199="New partner")</f>
        <v>0</v>
      </c>
      <c r="AE195" s="2" t="b">
        <f>AND(PARTNERS!$C199="Outside UK",PARTNERS!$E199="New partner")</f>
        <v>0</v>
      </c>
      <c r="AF195" s="2" t="b">
        <f>AND(PARTNERS!$C199="Hull",PARTNERS!$E199="Existing partner")</f>
        <v>0</v>
      </c>
      <c r="AG195" s="2" t="b">
        <f>AND(PARTNERS!$C199="East Riding of Yorkshire",PARTNERS!$E199="Existing partner")</f>
        <v>0</v>
      </c>
      <c r="AH195" s="2" t="b">
        <f>AND(PARTNERS!$C199="Elsewhere in Yorkshire &amp; Humber",PARTNERS!$E199="Existing partner")</f>
        <v>0</v>
      </c>
      <c r="AI195" s="2" t="b">
        <f>AND(PARTNERS!$C199="Elsewhere in the UK",PARTNERS!$E199="Existing partner")</f>
        <v>0</v>
      </c>
      <c r="AJ195" s="2" t="b">
        <f>AND(PARTNERS!$C199="Outside UK",PARTNERS!$E199="Existing partner")</f>
        <v>0</v>
      </c>
      <c r="AK195" s="2" t="b">
        <f>AND(PARTNERS!$D199="Artistic partner",PARTNERS!$E199="New partner")</f>
        <v>0</v>
      </c>
      <c r="AL195" s="2" t="b">
        <f>AND(PARTNERS!$D199="Heritage partner",PARTNERS!$E199="New partner")</f>
        <v>0</v>
      </c>
      <c r="AM195" s="2" t="b">
        <f>AND(PARTNERS!$D199="Funder",PARTNERS!$E199="New partner")</f>
        <v>0</v>
      </c>
      <c r="AN195" s="2" t="b">
        <f>AND(PARTNERS!$D199="Public Service partner",PARTNERS!$E199="New partner")</f>
        <v>0</v>
      </c>
      <c r="AO195" s="2" t="b">
        <f>AND(PARTNERS!$D199="Voluntary Sector / Charity partner",PARTNERS!$E199="New partner")</f>
        <v>0</v>
      </c>
      <c r="AP195" s="2" t="b">
        <f>AND(PARTNERS!$D199="Education partner",PARTNERS!$E199="New partner")</f>
        <v>0</v>
      </c>
      <c r="AQ195" s="2" t="b">
        <f>AND(PARTNERS!$D199="Other",PARTNERS!$E199="New partner")</f>
        <v>0</v>
      </c>
      <c r="AR195" s="2" t="b">
        <f>AND(PARTNERS!$D199="Artistic partner",PARTNERS!$E199="Existing partner")</f>
        <v>0</v>
      </c>
      <c r="AS195" s="2" t="b">
        <f>AND(PARTNERS!$D199="Heritage partner",PARTNERS!$E199="Existing partner")</f>
        <v>0</v>
      </c>
      <c r="AT195" s="2" t="b">
        <f>AND(PARTNERS!$D199="Funder",PARTNERS!$E199="Existing partner")</f>
        <v>0</v>
      </c>
      <c r="AU195" s="2" t="b">
        <f>AND(PARTNERS!$D199="Public Service partner",PARTNERS!$E199="Existing partner")</f>
        <v>0</v>
      </c>
      <c r="AV195" s="2" t="b">
        <f>AND(PARTNERS!$D199="Voluntary Sector / Charity partner",PARTNERS!$E199="Existing partner")</f>
        <v>0</v>
      </c>
      <c r="AW195" s="2" t="b">
        <f>AND(PARTNERS!$D199="Education partner",PARTNERS!$E199="Existing partner")</f>
        <v>0</v>
      </c>
      <c r="AX195" s="2" t="b">
        <f>AND(PARTNERS!$D199="Other",PARTNERS!$E199="Existing partner")</f>
        <v>0</v>
      </c>
    </row>
    <row r="196" spans="20:50" x14ac:dyDescent="0.3">
      <c r="T196" s="2" t="b">
        <f>AND(LEFT('EVENT DELIVERY'!B232,2)="HU",OR(LEN('EVENT DELIVERY'!B232)=6,AND(LEN('EVENT DELIVERY'!B232)=7,MID('EVENT DELIVERY'!B232,4,1)=" ")))</f>
        <v>0</v>
      </c>
      <c r="U196" s="2" t="b">
        <f>AND(LEFT('PROJECT DELIVERY TEAM'!B208,2)="HU",OR(LEN('PROJECT DELIVERY TEAM'!B208)=6,AND(LEN('PROJECT DELIVERY TEAM'!B208)=7,MID('PROJECT DELIVERY TEAM'!B208,4,1)=" ")))</f>
        <v>0</v>
      </c>
      <c r="V196" s="2" t="b">
        <f>AND(LEFT('AUDIENCES &amp; PART... - BY TYPE'!B225,2)="HU",OR(LEN('AUDIENCES &amp; PART... - BY TYPE'!B225)=6,AND(LEN('AUDIENCES &amp; PART... - BY TYPE'!B225)=7,MID('AUDIENCES &amp; PART... - BY TYPE'!B225,4,1)=" ")))</f>
        <v>0</v>
      </c>
      <c r="W196" s="2" t="b">
        <f>AND(LEFT(PARTNERS!B200,2)="HU",OR(LEN(PARTNERS!B200)=6,AND(LEN(PARTNERS!B200)=7,MID(PARTNERS!B200,4,1)=" ")),PARTNERS!E200="New partner")</f>
        <v>0</v>
      </c>
      <c r="X196" s="2" t="b">
        <f>AND(LEFT(PARTNERS!B200,2)="HU",OR(LEN(PARTNERS!B200)=6,AND(LEN(PARTNERS!B200)=7,MID(PARTNERS!B200,4,1)=" ")),PARTNERS!E200="Existing partner")</f>
        <v>0</v>
      </c>
      <c r="Y196" s="2" t="b">
        <f>AND(NOT(AND(LEFT(PARTNERS!B200,2)="HU",OR(LEN(PARTNERS!B200)=6,AND(LEN(PARTNERS!B200)=7,MID(PARTNERS!B200,4,1)=" ")))),PARTNERS!E200="New partner")</f>
        <v>0</v>
      </c>
      <c r="Z196" s="2" t="b">
        <f>AND(NOT(AND(LEFT(PARTNERS!B200,2)="HU",OR(LEN(PARTNERS!B200)=6,AND(LEN(PARTNERS!B200)=7,MID(PARTNERS!B200,4,1)=" ")))),PARTNERS!E200="Existing partner")</f>
        <v>0</v>
      </c>
      <c r="AA196" s="2" t="b">
        <f>AND(PARTNERS!$C200="Hull",PARTNERS!$E200="New partner")</f>
        <v>0</v>
      </c>
      <c r="AB196" s="2" t="b">
        <f>AND(PARTNERS!$C200="East Riding of Yorkshire",PARTNERS!$E200="New partner")</f>
        <v>0</v>
      </c>
      <c r="AC196" s="2" t="b">
        <f>AND(PARTNERS!$C200="Elsewhere in Yorkshire &amp; Humber",PARTNERS!$E200="New partner")</f>
        <v>0</v>
      </c>
      <c r="AD196" s="2" t="b">
        <f>AND(PARTNERS!$C200="Elsewhere in the UK",PARTNERS!$E200="New partner")</f>
        <v>0</v>
      </c>
      <c r="AE196" s="2" t="b">
        <f>AND(PARTNERS!$C200="Outside UK",PARTNERS!$E200="New partner")</f>
        <v>0</v>
      </c>
      <c r="AF196" s="2" t="b">
        <f>AND(PARTNERS!$C200="Hull",PARTNERS!$E200="Existing partner")</f>
        <v>0</v>
      </c>
      <c r="AG196" s="2" t="b">
        <f>AND(PARTNERS!$C200="East Riding of Yorkshire",PARTNERS!$E200="Existing partner")</f>
        <v>0</v>
      </c>
      <c r="AH196" s="2" t="b">
        <f>AND(PARTNERS!$C200="Elsewhere in Yorkshire &amp; Humber",PARTNERS!$E200="Existing partner")</f>
        <v>0</v>
      </c>
      <c r="AI196" s="2" t="b">
        <f>AND(PARTNERS!$C200="Elsewhere in the UK",PARTNERS!$E200="Existing partner")</f>
        <v>0</v>
      </c>
      <c r="AJ196" s="2" t="b">
        <f>AND(PARTNERS!$C200="Outside UK",PARTNERS!$E200="Existing partner")</f>
        <v>0</v>
      </c>
      <c r="AK196" s="2" t="b">
        <f>AND(PARTNERS!$D200="Artistic partner",PARTNERS!$E200="New partner")</f>
        <v>0</v>
      </c>
      <c r="AL196" s="2" t="b">
        <f>AND(PARTNERS!$D200="Heritage partner",PARTNERS!$E200="New partner")</f>
        <v>0</v>
      </c>
      <c r="AM196" s="2" t="b">
        <f>AND(PARTNERS!$D200="Funder",PARTNERS!$E200="New partner")</f>
        <v>0</v>
      </c>
      <c r="AN196" s="2" t="b">
        <f>AND(PARTNERS!$D200="Public Service partner",PARTNERS!$E200="New partner")</f>
        <v>0</v>
      </c>
      <c r="AO196" s="2" t="b">
        <f>AND(PARTNERS!$D200="Voluntary Sector / Charity partner",PARTNERS!$E200="New partner")</f>
        <v>0</v>
      </c>
      <c r="AP196" s="2" t="b">
        <f>AND(PARTNERS!$D200="Education partner",PARTNERS!$E200="New partner")</f>
        <v>0</v>
      </c>
      <c r="AQ196" s="2" t="b">
        <f>AND(PARTNERS!$D200="Other",PARTNERS!$E200="New partner")</f>
        <v>0</v>
      </c>
      <c r="AR196" s="2" t="b">
        <f>AND(PARTNERS!$D200="Artistic partner",PARTNERS!$E200="Existing partner")</f>
        <v>0</v>
      </c>
      <c r="AS196" s="2" t="b">
        <f>AND(PARTNERS!$D200="Heritage partner",PARTNERS!$E200="Existing partner")</f>
        <v>0</v>
      </c>
      <c r="AT196" s="2" t="b">
        <f>AND(PARTNERS!$D200="Funder",PARTNERS!$E200="Existing partner")</f>
        <v>0</v>
      </c>
      <c r="AU196" s="2" t="b">
        <f>AND(PARTNERS!$D200="Public Service partner",PARTNERS!$E200="Existing partner")</f>
        <v>0</v>
      </c>
      <c r="AV196" s="2" t="b">
        <f>AND(PARTNERS!$D200="Voluntary Sector / Charity partner",PARTNERS!$E200="Existing partner")</f>
        <v>0</v>
      </c>
      <c r="AW196" s="2" t="b">
        <f>AND(PARTNERS!$D200="Education partner",PARTNERS!$E200="Existing partner")</f>
        <v>0</v>
      </c>
      <c r="AX196" s="2" t="b">
        <f>AND(PARTNERS!$D200="Other",PARTNERS!$E200="Existing partner")</f>
        <v>0</v>
      </c>
    </row>
    <row r="197" spans="20:50" x14ac:dyDescent="0.3">
      <c r="T197" s="2" t="b">
        <f>AND(LEFT('EVENT DELIVERY'!B233,2)="HU",OR(LEN('EVENT DELIVERY'!B233)=6,AND(LEN('EVENT DELIVERY'!B233)=7,MID('EVENT DELIVERY'!B233,4,1)=" ")))</f>
        <v>0</v>
      </c>
      <c r="U197" s="2" t="b">
        <f>AND(LEFT('PROJECT DELIVERY TEAM'!B209,2)="HU",OR(LEN('PROJECT DELIVERY TEAM'!B209)=6,AND(LEN('PROJECT DELIVERY TEAM'!B209)=7,MID('PROJECT DELIVERY TEAM'!B209,4,1)=" ")))</f>
        <v>0</v>
      </c>
      <c r="V197" s="2" t="b">
        <f>AND(LEFT('AUDIENCES &amp; PART... - BY TYPE'!B226,2)="HU",OR(LEN('AUDIENCES &amp; PART... - BY TYPE'!B226)=6,AND(LEN('AUDIENCES &amp; PART... - BY TYPE'!B226)=7,MID('AUDIENCES &amp; PART... - BY TYPE'!B226,4,1)=" ")))</f>
        <v>0</v>
      </c>
      <c r="W197" s="2" t="b">
        <f>AND(LEFT(PARTNERS!B201,2)="HU",OR(LEN(PARTNERS!B201)=6,AND(LEN(PARTNERS!B201)=7,MID(PARTNERS!B201,4,1)=" ")),PARTNERS!E201="New partner")</f>
        <v>0</v>
      </c>
      <c r="X197" s="2" t="b">
        <f>AND(LEFT(PARTNERS!B201,2)="HU",OR(LEN(PARTNERS!B201)=6,AND(LEN(PARTNERS!B201)=7,MID(PARTNERS!B201,4,1)=" ")),PARTNERS!E201="Existing partner")</f>
        <v>0</v>
      </c>
      <c r="Y197" s="2" t="b">
        <f>AND(NOT(AND(LEFT(PARTNERS!B201,2)="HU",OR(LEN(PARTNERS!B201)=6,AND(LEN(PARTNERS!B201)=7,MID(PARTNERS!B201,4,1)=" ")))),PARTNERS!E201="New partner")</f>
        <v>0</v>
      </c>
      <c r="Z197" s="2" t="b">
        <f>AND(NOT(AND(LEFT(PARTNERS!B201,2)="HU",OR(LEN(PARTNERS!B201)=6,AND(LEN(PARTNERS!B201)=7,MID(PARTNERS!B201,4,1)=" ")))),PARTNERS!E201="Existing partner")</f>
        <v>0</v>
      </c>
      <c r="AA197" s="2" t="b">
        <f>AND(PARTNERS!$C201="Hull",PARTNERS!$E201="New partner")</f>
        <v>0</v>
      </c>
      <c r="AB197" s="2" t="b">
        <f>AND(PARTNERS!$C201="East Riding of Yorkshire",PARTNERS!$E201="New partner")</f>
        <v>0</v>
      </c>
      <c r="AC197" s="2" t="b">
        <f>AND(PARTNERS!$C201="Elsewhere in Yorkshire &amp; Humber",PARTNERS!$E201="New partner")</f>
        <v>0</v>
      </c>
      <c r="AD197" s="2" t="b">
        <f>AND(PARTNERS!$C201="Elsewhere in the UK",PARTNERS!$E201="New partner")</f>
        <v>0</v>
      </c>
      <c r="AE197" s="2" t="b">
        <f>AND(PARTNERS!$C201="Outside UK",PARTNERS!$E201="New partner")</f>
        <v>0</v>
      </c>
      <c r="AF197" s="2" t="b">
        <f>AND(PARTNERS!$C201="Hull",PARTNERS!$E201="Existing partner")</f>
        <v>0</v>
      </c>
      <c r="AG197" s="2" t="b">
        <f>AND(PARTNERS!$C201="East Riding of Yorkshire",PARTNERS!$E201="Existing partner")</f>
        <v>0</v>
      </c>
      <c r="AH197" s="2" t="b">
        <f>AND(PARTNERS!$C201="Elsewhere in Yorkshire &amp; Humber",PARTNERS!$E201="Existing partner")</f>
        <v>0</v>
      </c>
      <c r="AI197" s="2" t="b">
        <f>AND(PARTNERS!$C201="Elsewhere in the UK",PARTNERS!$E201="Existing partner")</f>
        <v>0</v>
      </c>
      <c r="AJ197" s="2" t="b">
        <f>AND(PARTNERS!$C201="Outside UK",PARTNERS!$E201="Existing partner")</f>
        <v>0</v>
      </c>
      <c r="AK197" s="2" t="b">
        <f>AND(PARTNERS!$D201="Artistic partner",PARTNERS!$E201="New partner")</f>
        <v>0</v>
      </c>
      <c r="AL197" s="2" t="b">
        <f>AND(PARTNERS!$D201="Heritage partner",PARTNERS!$E201="New partner")</f>
        <v>0</v>
      </c>
      <c r="AM197" s="2" t="b">
        <f>AND(PARTNERS!$D201="Funder",PARTNERS!$E201="New partner")</f>
        <v>0</v>
      </c>
      <c r="AN197" s="2" t="b">
        <f>AND(PARTNERS!$D201="Public Service partner",PARTNERS!$E201="New partner")</f>
        <v>0</v>
      </c>
      <c r="AO197" s="2" t="b">
        <f>AND(PARTNERS!$D201="Voluntary Sector / Charity partner",PARTNERS!$E201="New partner")</f>
        <v>0</v>
      </c>
      <c r="AP197" s="2" t="b">
        <f>AND(PARTNERS!$D201="Education partner",PARTNERS!$E201="New partner")</f>
        <v>0</v>
      </c>
      <c r="AQ197" s="2" t="b">
        <f>AND(PARTNERS!$D201="Other",PARTNERS!$E201="New partner")</f>
        <v>0</v>
      </c>
      <c r="AR197" s="2" t="b">
        <f>AND(PARTNERS!$D201="Artistic partner",PARTNERS!$E201="Existing partner")</f>
        <v>0</v>
      </c>
      <c r="AS197" s="2" t="b">
        <f>AND(PARTNERS!$D201="Heritage partner",PARTNERS!$E201="Existing partner")</f>
        <v>0</v>
      </c>
      <c r="AT197" s="2" t="b">
        <f>AND(PARTNERS!$D201="Funder",PARTNERS!$E201="Existing partner")</f>
        <v>0</v>
      </c>
      <c r="AU197" s="2" t="b">
        <f>AND(PARTNERS!$D201="Public Service partner",PARTNERS!$E201="Existing partner")</f>
        <v>0</v>
      </c>
      <c r="AV197" s="2" t="b">
        <f>AND(PARTNERS!$D201="Voluntary Sector / Charity partner",PARTNERS!$E201="Existing partner")</f>
        <v>0</v>
      </c>
      <c r="AW197" s="2" t="b">
        <f>AND(PARTNERS!$D201="Education partner",PARTNERS!$E201="Existing partner")</f>
        <v>0</v>
      </c>
      <c r="AX197" s="2" t="b">
        <f>AND(PARTNERS!$D201="Other",PARTNERS!$E201="Existing partner")</f>
        <v>0</v>
      </c>
    </row>
    <row r="198" spans="20:50" x14ac:dyDescent="0.3">
      <c r="T198" s="2" t="b">
        <f>AND(LEFT('EVENT DELIVERY'!B234,2)="HU",OR(LEN('EVENT DELIVERY'!B234)=6,AND(LEN('EVENT DELIVERY'!B234)=7,MID('EVENT DELIVERY'!B234,4,1)=" ")))</f>
        <v>0</v>
      </c>
      <c r="U198" s="2" t="b">
        <f>AND(LEFT('PROJECT DELIVERY TEAM'!B210,2)="HU",OR(LEN('PROJECT DELIVERY TEAM'!B210)=6,AND(LEN('PROJECT DELIVERY TEAM'!B210)=7,MID('PROJECT DELIVERY TEAM'!B210,4,1)=" ")))</f>
        <v>0</v>
      </c>
      <c r="V198" s="2" t="b">
        <f>AND(LEFT('AUDIENCES &amp; PART... - BY TYPE'!B227,2)="HU",OR(LEN('AUDIENCES &amp; PART... - BY TYPE'!B227)=6,AND(LEN('AUDIENCES &amp; PART... - BY TYPE'!B227)=7,MID('AUDIENCES &amp; PART... - BY TYPE'!B227,4,1)=" ")))</f>
        <v>0</v>
      </c>
      <c r="W198" s="2" t="b">
        <f>AND(LEFT(PARTNERS!B202,2)="HU",OR(LEN(PARTNERS!B202)=6,AND(LEN(PARTNERS!B202)=7,MID(PARTNERS!B202,4,1)=" ")),PARTNERS!E202="New partner")</f>
        <v>0</v>
      </c>
      <c r="X198" s="2" t="b">
        <f>AND(LEFT(PARTNERS!B202,2)="HU",OR(LEN(PARTNERS!B202)=6,AND(LEN(PARTNERS!B202)=7,MID(PARTNERS!B202,4,1)=" ")),PARTNERS!E202="Existing partner")</f>
        <v>0</v>
      </c>
      <c r="Y198" s="2" t="b">
        <f>AND(NOT(AND(LEFT(PARTNERS!B202,2)="HU",OR(LEN(PARTNERS!B202)=6,AND(LEN(PARTNERS!B202)=7,MID(PARTNERS!B202,4,1)=" ")))),PARTNERS!E202="New partner")</f>
        <v>0</v>
      </c>
      <c r="Z198" s="2" t="b">
        <f>AND(NOT(AND(LEFT(PARTNERS!B202,2)="HU",OR(LEN(PARTNERS!B202)=6,AND(LEN(PARTNERS!B202)=7,MID(PARTNERS!B202,4,1)=" ")))),PARTNERS!E202="Existing partner")</f>
        <v>0</v>
      </c>
      <c r="AA198" s="2" t="b">
        <f>AND(PARTNERS!$C202="Hull",PARTNERS!$E202="New partner")</f>
        <v>0</v>
      </c>
      <c r="AB198" s="2" t="b">
        <f>AND(PARTNERS!$C202="East Riding of Yorkshire",PARTNERS!$E202="New partner")</f>
        <v>0</v>
      </c>
      <c r="AC198" s="2" t="b">
        <f>AND(PARTNERS!$C202="Elsewhere in Yorkshire &amp; Humber",PARTNERS!$E202="New partner")</f>
        <v>0</v>
      </c>
      <c r="AD198" s="2" t="b">
        <f>AND(PARTNERS!$C202="Elsewhere in the UK",PARTNERS!$E202="New partner")</f>
        <v>0</v>
      </c>
      <c r="AE198" s="2" t="b">
        <f>AND(PARTNERS!$C202="Outside UK",PARTNERS!$E202="New partner")</f>
        <v>0</v>
      </c>
      <c r="AF198" s="2" t="b">
        <f>AND(PARTNERS!$C202="Hull",PARTNERS!$E202="Existing partner")</f>
        <v>0</v>
      </c>
      <c r="AG198" s="2" t="b">
        <f>AND(PARTNERS!$C202="East Riding of Yorkshire",PARTNERS!$E202="Existing partner")</f>
        <v>0</v>
      </c>
      <c r="AH198" s="2" t="b">
        <f>AND(PARTNERS!$C202="Elsewhere in Yorkshire &amp; Humber",PARTNERS!$E202="Existing partner")</f>
        <v>0</v>
      </c>
      <c r="AI198" s="2" t="b">
        <f>AND(PARTNERS!$C202="Elsewhere in the UK",PARTNERS!$E202="Existing partner")</f>
        <v>0</v>
      </c>
      <c r="AJ198" s="2" t="b">
        <f>AND(PARTNERS!$C202="Outside UK",PARTNERS!$E202="Existing partner")</f>
        <v>0</v>
      </c>
      <c r="AK198" s="2" t="b">
        <f>AND(PARTNERS!$D202="Artistic partner",PARTNERS!$E202="New partner")</f>
        <v>0</v>
      </c>
      <c r="AL198" s="2" t="b">
        <f>AND(PARTNERS!$D202="Heritage partner",PARTNERS!$E202="New partner")</f>
        <v>0</v>
      </c>
      <c r="AM198" s="2" t="b">
        <f>AND(PARTNERS!$D202="Funder",PARTNERS!$E202="New partner")</f>
        <v>0</v>
      </c>
      <c r="AN198" s="2" t="b">
        <f>AND(PARTNERS!$D202="Public Service partner",PARTNERS!$E202="New partner")</f>
        <v>0</v>
      </c>
      <c r="AO198" s="2" t="b">
        <f>AND(PARTNERS!$D202="Voluntary Sector / Charity partner",PARTNERS!$E202="New partner")</f>
        <v>0</v>
      </c>
      <c r="AP198" s="2" t="b">
        <f>AND(PARTNERS!$D202="Education partner",PARTNERS!$E202="New partner")</f>
        <v>0</v>
      </c>
      <c r="AQ198" s="2" t="b">
        <f>AND(PARTNERS!$D202="Other",PARTNERS!$E202="New partner")</f>
        <v>0</v>
      </c>
      <c r="AR198" s="2" t="b">
        <f>AND(PARTNERS!$D202="Artistic partner",PARTNERS!$E202="Existing partner")</f>
        <v>0</v>
      </c>
      <c r="AS198" s="2" t="b">
        <f>AND(PARTNERS!$D202="Heritage partner",PARTNERS!$E202="Existing partner")</f>
        <v>0</v>
      </c>
      <c r="AT198" s="2" t="b">
        <f>AND(PARTNERS!$D202="Funder",PARTNERS!$E202="Existing partner")</f>
        <v>0</v>
      </c>
      <c r="AU198" s="2" t="b">
        <f>AND(PARTNERS!$D202="Public Service partner",PARTNERS!$E202="Existing partner")</f>
        <v>0</v>
      </c>
      <c r="AV198" s="2" t="b">
        <f>AND(PARTNERS!$D202="Voluntary Sector / Charity partner",PARTNERS!$E202="Existing partner")</f>
        <v>0</v>
      </c>
      <c r="AW198" s="2" t="b">
        <f>AND(PARTNERS!$D202="Education partner",PARTNERS!$E202="Existing partner")</f>
        <v>0</v>
      </c>
      <c r="AX198" s="2" t="b">
        <f>AND(PARTNERS!$D202="Other",PARTNERS!$E202="Existing partner")</f>
        <v>0</v>
      </c>
    </row>
    <row r="199" spans="20:50" x14ac:dyDescent="0.3">
      <c r="T199" s="2" t="b">
        <f>AND(LEFT('EVENT DELIVERY'!B235,2)="HU",OR(LEN('EVENT DELIVERY'!B235)=6,AND(LEN('EVENT DELIVERY'!B235)=7,MID('EVENT DELIVERY'!B235,4,1)=" ")))</f>
        <v>0</v>
      </c>
      <c r="U199" s="2" t="b">
        <f>AND(LEFT('PROJECT DELIVERY TEAM'!B211,2)="HU",OR(LEN('PROJECT DELIVERY TEAM'!B211)=6,AND(LEN('PROJECT DELIVERY TEAM'!B211)=7,MID('PROJECT DELIVERY TEAM'!B211,4,1)=" ")))</f>
        <v>0</v>
      </c>
      <c r="V199" s="2" t="b">
        <f>AND(LEFT('AUDIENCES &amp; PART... - BY TYPE'!B228,2)="HU",OR(LEN('AUDIENCES &amp; PART... - BY TYPE'!B228)=6,AND(LEN('AUDIENCES &amp; PART... - BY TYPE'!B228)=7,MID('AUDIENCES &amp; PART... - BY TYPE'!B228,4,1)=" ")))</f>
        <v>0</v>
      </c>
      <c r="W199" s="2" t="b">
        <f>AND(LEFT(PARTNERS!B203,2)="HU",OR(LEN(PARTNERS!B203)=6,AND(LEN(PARTNERS!B203)=7,MID(PARTNERS!B203,4,1)=" ")),PARTNERS!E203="New partner")</f>
        <v>0</v>
      </c>
      <c r="X199" s="2" t="b">
        <f>AND(LEFT(PARTNERS!B203,2)="HU",OR(LEN(PARTNERS!B203)=6,AND(LEN(PARTNERS!B203)=7,MID(PARTNERS!B203,4,1)=" ")),PARTNERS!E203="Existing partner")</f>
        <v>0</v>
      </c>
      <c r="Y199" s="2" t="b">
        <f>AND(NOT(AND(LEFT(PARTNERS!B203,2)="HU",OR(LEN(PARTNERS!B203)=6,AND(LEN(PARTNERS!B203)=7,MID(PARTNERS!B203,4,1)=" ")))),PARTNERS!E203="New partner")</f>
        <v>0</v>
      </c>
      <c r="Z199" s="2" t="b">
        <f>AND(NOT(AND(LEFT(PARTNERS!B203,2)="HU",OR(LEN(PARTNERS!B203)=6,AND(LEN(PARTNERS!B203)=7,MID(PARTNERS!B203,4,1)=" ")))),PARTNERS!E203="Existing partner")</f>
        <v>0</v>
      </c>
      <c r="AA199" s="2" t="b">
        <f>AND(PARTNERS!$C203="Hull",PARTNERS!$E203="New partner")</f>
        <v>0</v>
      </c>
      <c r="AB199" s="2" t="b">
        <f>AND(PARTNERS!$C203="East Riding of Yorkshire",PARTNERS!$E203="New partner")</f>
        <v>0</v>
      </c>
      <c r="AC199" s="2" t="b">
        <f>AND(PARTNERS!$C203="Elsewhere in Yorkshire &amp; Humber",PARTNERS!$E203="New partner")</f>
        <v>0</v>
      </c>
      <c r="AD199" s="2" t="b">
        <f>AND(PARTNERS!$C203="Elsewhere in the UK",PARTNERS!$E203="New partner")</f>
        <v>0</v>
      </c>
      <c r="AE199" s="2" t="b">
        <f>AND(PARTNERS!$C203="Outside UK",PARTNERS!$E203="New partner")</f>
        <v>0</v>
      </c>
      <c r="AF199" s="2" t="b">
        <f>AND(PARTNERS!$C203="Hull",PARTNERS!$E203="Existing partner")</f>
        <v>0</v>
      </c>
      <c r="AG199" s="2" t="b">
        <f>AND(PARTNERS!$C203="East Riding of Yorkshire",PARTNERS!$E203="Existing partner")</f>
        <v>0</v>
      </c>
      <c r="AH199" s="2" t="b">
        <f>AND(PARTNERS!$C203="Elsewhere in Yorkshire &amp; Humber",PARTNERS!$E203="Existing partner")</f>
        <v>0</v>
      </c>
      <c r="AI199" s="2" t="b">
        <f>AND(PARTNERS!$C203="Elsewhere in the UK",PARTNERS!$E203="Existing partner")</f>
        <v>0</v>
      </c>
      <c r="AJ199" s="2" t="b">
        <f>AND(PARTNERS!$C203="Outside UK",PARTNERS!$E203="Existing partner")</f>
        <v>0</v>
      </c>
      <c r="AK199" s="2" t="b">
        <f>AND(PARTNERS!$D203="Artistic partner",PARTNERS!$E203="New partner")</f>
        <v>0</v>
      </c>
      <c r="AL199" s="2" t="b">
        <f>AND(PARTNERS!$D203="Heritage partner",PARTNERS!$E203="New partner")</f>
        <v>0</v>
      </c>
      <c r="AM199" s="2" t="b">
        <f>AND(PARTNERS!$D203="Funder",PARTNERS!$E203="New partner")</f>
        <v>0</v>
      </c>
      <c r="AN199" s="2" t="b">
        <f>AND(PARTNERS!$D203="Public Service partner",PARTNERS!$E203="New partner")</f>
        <v>0</v>
      </c>
      <c r="AO199" s="2" t="b">
        <f>AND(PARTNERS!$D203="Voluntary Sector / Charity partner",PARTNERS!$E203="New partner")</f>
        <v>0</v>
      </c>
      <c r="AP199" s="2" t="b">
        <f>AND(PARTNERS!$D203="Education partner",PARTNERS!$E203="New partner")</f>
        <v>0</v>
      </c>
      <c r="AQ199" s="2" t="b">
        <f>AND(PARTNERS!$D203="Other",PARTNERS!$E203="New partner")</f>
        <v>0</v>
      </c>
      <c r="AR199" s="2" t="b">
        <f>AND(PARTNERS!$D203="Artistic partner",PARTNERS!$E203="Existing partner")</f>
        <v>0</v>
      </c>
      <c r="AS199" s="2" t="b">
        <f>AND(PARTNERS!$D203="Heritage partner",PARTNERS!$E203="Existing partner")</f>
        <v>0</v>
      </c>
      <c r="AT199" s="2" t="b">
        <f>AND(PARTNERS!$D203="Funder",PARTNERS!$E203="Existing partner")</f>
        <v>0</v>
      </c>
      <c r="AU199" s="2" t="b">
        <f>AND(PARTNERS!$D203="Public Service partner",PARTNERS!$E203="Existing partner")</f>
        <v>0</v>
      </c>
      <c r="AV199" s="2" t="b">
        <f>AND(PARTNERS!$D203="Voluntary Sector / Charity partner",PARTNERS!$E203="Existing partner")</f>
        <v>0</v>
      </c>
      <c r="AW199" s="2" t="b">
        <f>AND(PARTNERS!$D203="Education partner",PARTNERS!$E203="Existing partner")</f>
        <v>0</v>
      </c>
      <c r="AX199" s="2" t="b">
        <f>AND(PARTNERS!$D203="Other",PARTNERS!$E203="Existing partner")</f>
        <v>0</v>
      </c>
    </row>
    <row r="200" spans="20:50" x14ac:dyDescent="0.3">
      <c r="T200" s="2" t="b">
        <f>AND(LEFT('EVENT DELIVERY'!B236,2)="HU",OR(LEN('EVENT DELIVERY'!B236)=6,AND(LEN('EVENT DELIVERY'!B236)=7,MID('EVENT DELIVERY'!B236,4,1)=" ")))</f>
        <v>0</v>
      </c>
      <c r="U200" s="2" t="b">
        <f>AND(LEFT('PROJECT DELIVERY TEAM'!B212,2)="HU",OR(LEN('PROJECT DELIVERY TEAM'!B212)=6,AND(LEN('PROJECT DELIVERY TEAM'!B212)=7,MID('PROJECT DELIVERY TEAM'!B212,4,1)=" ")))</f>
        <v>0</v>
      </c>
      <c r="V200" s="2" t="b">
        <f>AND(LEFT('AUDIENCES &amp; PART... - BY TYPE'!B229,2)="HU",OR(LEN('AUDIENCES &amp; PART... - BY TYPE'!B229)=6,AND(LEN('AUDIENCES &amp; PART... - BY TYPE'!B229)=7,MID('AUDIENCES &amp; PART... - BY TYPE'!B229,4,1)=" ")))</f>
        <v>0</v>
      </c>
      <c r="W200" s="2" t="b">
        <f>AND(LEFT(PARTNERS!B204,2)="HU",OR(LEN(PARTNERS!B204)=6,AND(LEN(PARTNERS!B204)=7,MID(PARTNERS!B204,4,1)=" ")),PARTNERS!E204="New partner")</f>
        <v>0</v>
      </c>
      <c r="X200" s="2" t="b">
        <f>AND(LEFT(PARTNERS!B204,2)="HU",OR(LEN(PARTNERS!B204)=6,AND(LEN(PARTNERS!B204)=7,MID(PARTNERS!B204,4,1)=" ")),PARTNERS!E204="Existing partner")</f>
        <v>0</v>
      </c>
      <c r="Y200" s="2" t="b">
        <f>AND(NOT(AND(LEFT(PARTNERS!B204,2)="HU",OR(LEN(PARTNERS!B204)=6,AND(LEN(PARTNERS!B204)=7,MID(PARTNERS!B204,4,1)=" ")))),PARTNERS!E204="New partner")</f>
        <v>0</v>
      </c>
      <c r="Z200" s="2" t="b">
        <f>AND(NOT(AND(LEFT(PARTNERS!B204,2)="HU",OR(LEN(PARTNERS!B204)=6,AND(LEN(PARTNERS!B204)=7,MID(PARTNERS!B204,4,1)=" ")))),PARTNERS!E204="Existing partner")</f>
        <v>0</v>
      </c>
      <c r="AA200" s="2" t="b">
        <f>AND(PARTNERS!$C204="Hull",PARTNERS!$E204="New partner")</f>
        <v>0</v>
      </c>
      <c r="AB200" s="2" t="b">
        <f>AND(PARTNERS!$C204="East Riding of Yorkshire",PARTNERS!$E204="New partner")</f>
        <v>0</v>
      </c>
      <c r="AC200" s="2" t="b">
        <f>AND(PARTNERS!$C204="Elsewhere in Yorkshire &amp; Humber",PARTNERS!$E204="New partner")</f>
        <v>0</v>
      </c>
      <c r="AD200" s="2" t="b">
        <f>AND(PARTNERS!$C204="Elsewhere in the UK",PARTNERS!$E204="New partner")</f>
        <v>0</v>
      </c>
      <c r="AE200" s="2" t="b">
        <f>AND(PARTNERS!$C204="Outside UK",PARTNERS!$E204="New partner")</f>
        <v>0</v>
      </c>
      <c r="AF200" s="2" t="b">
        <f>AND(PARTNERS!$C204="Hull",PARTNERS!$E204="Existing partner")</f>
        <v>0</v>
      </c>
      <c r="AG200" s="2" t="b">
        <f>AND(PARTNERS!$C204="East Riding of Yorkshire",PARTNERS!$E204="Existing partner")</f>
        <v>0</v>
      </c>
      <c r="AH200" s="2" t="b">
        <f>AND(PARTNERS!$C204="Elsewhere in Yorkshire &amp; Humber",PARTNERS!$E204="Existing partner")</f>
        <v>0</v>
      </c>
      <c r="AI200" s="2" t="b">
        <f>AND(PARTNERS!$C204="Elsewhere in the UK",PARTNERS!$E204="Existing partner")</f>
        <v>0</v>
      </c>
      <c r="AJ200" s="2" t="b">
        <f>AND(PARTNERS!$C204="Outside UK",PARTNERS!$E204="Existing partner")</f>
        <v>0</v>
      </c>
      <c r="AK200" s="2" t="b">
        <f>AND(PARTNERS!$D204="Artistic partner",PARTNERS!$E204="New partner")</f>
        <v>0</v>
      </c>
      <c r="AL200" s="2" t="b">
        <f>AND(PARTNERS!$D204="Heritage partner",PARTNERS!$E204="New partner")</f>
        <v>0</v>
      </c>
      <c r="AM200" s="2" t="b">
        <f>AND(PARTNERS!$D204="Funder",PARTNERS!$E204="New partner")</f>
        <v>0</v>
      </c>
      <c r="AN200" s="2" t="b">
        <f>AND(PARTNERS!$D204="Public Service partner",PARTNERS!$E204="New partner")</f>
        <v>0</v>
      </c>
      <c r="AO200" s="2" t="b">
        <f>AND(PARTNERS!$D204="Voluntary Sector / Charity partner",PARTNERS!$E204="New partner")</f>
        <v>0</v>
      </c>
      <c r="AP200" s="2" t="b">
        <f>AND(PARTNERS!$D204="Education partner",PARTNERS!$E204="New partner")</f>
        <v>0</v>
      </c>
      <c r="AQ200" s="2" t="b">
        <f>AND(PARTNERS!$D204="Other",PARTNERS!$E204="New partner")</f>
        <v>0</v>
      </c>
      <c r="AR200" s="2" t="b">
        <f>AND(PARTNERS!$D204="Artistic partner",PARTNERS!$E204="Existing partner")</f>
        <v>0</v>
      </c>
      <c r="AS200" s="2" t="b">
        <f>AND(PARTNERS!$D204="Heritage partner",PARTNERS!$E204="Existing partner")</f>
        <v>0</v>
      </c>
      <c r="AT200" s="2" t="b">
        <f>AND(PARTNERS!$D204="Funder",PARTNERS!$E204="Existing partner")</f>
        <v>0</v>
      </c>
      <c r="AU200" s="2" t="b">
        <f>AND(PARTNERS!$D204="Public Service partner",PARTNERS!$E204="Existing partner")</f>
        <v>0</v>
      </c>
      <c r="AV200" s="2" t="b">
        <f>AND(PARTNERS!$D204="Voluntary Sector / Charity partner",PARTNERS!$E204="Existing partner")</f>
        <v>0</v>
      </c>
      <c r="AW200" s="2" t="b">
        <f>AND(PARTNERS!$D204="Education partner",PARTNERS!$E204="Existing partner")</f>
        <v>0</v>
      </c>
      <c r="AX200" s="2" t="b">
        <f>AND(PARTNERS!$D204="Other",PARTNERS!$E204="Existing partner")</f>
        <v>0</v>
      </c>
    </row>
  </sheetData>
  <phoneticPr fontId="20" type="noConversion"/>
  <pageMargins left="0.7" right="0.7" top="0.75" bottom="0.75" header="0.3" footer="0.3"/>
  <pageSetup paperSize="0" orientation="portrait" horizontalDpi="4294967292" verticalDpi="4294967292"/>
  <extLst>
    <ext xmlns:mx="http://schemas.microsoft.com/office/mac/excel/2008/main" uri="http://schemas.microsoft.com/office/mac/excel/2008/main">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ensitivity xmlns="80129174-c05c-43cc-8e32-21fcbdfe51bb" xsi:nil="true"/>
    <wic_System_Copyright xmlns="http://schemas.microsoft.com/sharepoint/v3/fields"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F8C42307EFC073438B4FFFF77ECBCF68" ma:contentTypeVersion="12" ma:contentTypeDescription="Create a new document." ma:contentTypeScope="" ma:versionID="034189de01be7df593913df764eac2ba">
  <xsd:schema xmlns:xsd="http://www.w3.org/2001/XMLSchema" xmlns:xs="http://www.w3.org/2001/XMLSchema" xmlns:p="http://schemas.microsoft.com/office/2006/metadata/properties" xmlns:ns2="80129174-c05c-43cc-8e32-21fcbdfe51bb" xmlns:ns3="958b15ed-c521-4290-b073-2e98d4cc1d7f" xmlns:ns4="http://schemas.microsoft.com/sharepoint/v3/fields" targetNamespace="http://schemas.microsoft.com/office/2006/metadata/properties" ma:root="true" ma:fieldsID="df0f5f7795057d951e7ae7a806083bab" ns2:_="" ns3:_="" ns4:_="">
    <xsd:import namespace="80129174-c05c-43cc-8e32-21fcbdfe51bb"/>
    <xsd:import namespace="958b15ed-c521-4290-b073-2e98d4cc1d7f"/>
    <xsd:import namespace="http://schemas.microsoft.com/sharepoint/v3/fields"/>
    <xsd:element name="properties">
      <xsd:complexType>
        <xsd:sequence>
          <xsd:element name="documentManagement">
            <xsd:complexType>
              <xsd:all>
                <xsd:element ref="ns2:SharedWithUsers" minOccurs="0"/>
                <xsd:element ref="ns2:SharedWithDetails" minOccurs="0"/>
                <xsd:element ref="ns2:LastSharedByUser" minOccurs="0"/>
                <xsd:element ref="ns2:LastSharedByTime" minOccurs="0"/>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element ref="ns4:wic_System_Copyright" minOccurs="0"/>
                <xsd:element ref="ns2:Sensi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0129174-c05c-43cc-8e32-21fcbdfe51bb"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LastSharedByUser" ma:index="10" nillable="true" ma:displayName="Last Shared By User" ma:description="" ma:internalName="LastSharedByUser" ma:readOnly="true">
      <xsd:simpleType>
        <xsd:restriction base="dms:Note">
          <xsd:maxLength value="255"/>
        </xsd:restriction>
      </xsd:simpleType>
    </xsd:element>
    <xsd:element name="LastSharedByTime" ma:index="11" nillable="true" ma:displayName="Last Shared By Time" ma:description="" ma:internalName="LastSharedByTime" ma:readOnly="true">
      <xsd:simpleType>
        <xsd:restriction base="dms:DateTime"/>
      </xsd:simpleType>
    </xsd:element>
    <xsd:element name="Sensitivity" ma:index="19" nillable="true" ma:displayName="Sensitivity" ma:description="Contains personal or commercially sensitive data?" ma:format="Dropdown" ma:internalName="Sensitivity">
      <xsd:simpleType>
        <xsd:restriction base="dms:Choice">
          <xsd:enumeration value="Sensitive personal data"/>
          <xsd:enumeration value="Commercially sensitive data"/>
          <xsd:enumeration value="Both"/>
          <xsd:enumeration value="Neither"/>
        </xsd:restriction>
      </xsd:simpleType>
    </xsd:element>
  </xsd:schema>
  <xsd:schema xmlns:xsd="http://www.w3.org/2001/XMLSchema" xmlns:xs="http://www.w3.org/2001/XMLSchema" xmlns:dms="http://schemas.microsoft.com/office/2006/documentManagement/types" xmlns:pc="http://schemas.microsoft.com/office/infopath/2007/PartnerControls" targetNamespace="958b15ed-c521-4290-b073-2e98d4cc1d7f" elementFormDefault="qualified">
    <xsd:import namespace="http://schemas.microsoft.com/office/2006/documentManagement/types"/>
    <xsd:import namespace="http://schemas.microsoft.com/office/infopath/2007/PartnerControls"/>
    <xsd:element name="MediaServiceMetadata" ma:index="12" nillable="true" ma:displayName="MediaServiceMetadata" ma:description="" ma:hidden="true" ma:internalName="MediaServiceMetadata" ma:readOnly="true">
      <xsd:simpleType>
        <xsd:restriction base="dms:Note"/>
      </xsd:simpleType>
    </xsd:element>
    <xsd:element name="MediaServiceFastMetadata" ma:index="13" nillable="true" ma:displayName="MediaServiceFastMetadata" ma:description="" ma:hidden="true" ma:internalName="MediaServiceFastMetadata" ma:readOnly="true">
      <xsd:simpleType>
        <xsd:restriction base="dms:Note"/>
      </xsd:simpleType>
    </xsd:element>
    <xsd:element name="MediaServiceDateTaken" ma:index="14" nillable="true" ma:displayName="MediaServiceDateTaken" ma:description="" ma:hidden="true" ma:internalName="MediaServiceDateTaken" ma:readOnly="true">
      <xsd:simpleType>
        <xsd:restriction base="dms:Text"/>
      </xsd:simpleType>
    </xsd:element>
    <xsd:element name="MediaServiceAutoTags" ma:index="15" nillable="true" ma:displayName="MediaServiceAutoTags" ma:description="" ma:internalName="MediaServiceAutoTags" ma:readOnly="true">
      <xsd:simpleType>
        <xsd:restriction base="dms:Text"/>
      </xsd:simpleType>
    </xsd:element>
    <xsd:element name="MediaServiceLocation" ma:index="16" nillable="true" ma:displayName="MediaServiceLocation" ma:description="" ma:internalName="MediaServiceLocation" ma:readOnly="true">
      <xsd:simpleType>
        <xsd:restriction base="dms:Text"/>
      </xsd:simpleType>
    </xsd:element>
    <xsd:element name="MediaServiceOCR" ma:index="17" nillable="true" ma:displayName="MediaServiceOCR"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wic_System_Copyright" ma:index="18" nillable="true" ma:displayName="Copyright" ma:internalName="wic_System_Copyright">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5760E31-27CB-40F1-92A3-8829D4DF2AF5}">
  <ds:schemaRefs>
    <ds:schemaRef ds:uri="http://www.w3.org/XML/1998/namespace"/>
    <ds:schemaRef ds:uri="http://schemas.microsoft.com/office/2006/documentManagement/types"/>
    <ds:schemaRef ds:uri="http://purl.org/dc/elements/1.1/"/>
    <ds:schemaRef ds:uri="http://purl.org/dc/dcmitype/"/>
    <ds:schemaRef ds:uri="http://schemas.microsoft.com/office/infopath/2007/PartnerControls"/>
    <ds:schemaRef ds:uri="http://purl.org/dc/terms/"/>
    <ds:schemaRef ds:uri="http://schemas.openxmlformats.org/package/2006/metadata/core-properties"/>
    <ds:schemaRef ds:uri="80129174-c05c-43cc-8e32-21fcbdfe51bb"/>
    <ds:schemaRef ds:uri="http://schemas.microsoft.com/office/2006/metadata/properties"/>
  </ds:schemaRefs>
</ds:datastoreItem>
</file>

<file path=customXml/itemProps2.xml><?xml version="1.0" encoding="utf-8"?>
<ds:datastoreItem xmlns:ds="http://schemas.openxmlformats.org/officeDocument/2006/customXml" ds:itemID="{CE48528C-019D-475F-B044-CA6CD8C182A6}"/>
</file>

<file path=customXml/itemProps3.xml><?xml version="1.0" encoding="utf-8"?>
<ds:datastoreItem xmlns:ds="http://schemas.openxmlformats.org/officeDocument/2006/customXml" ds:itemID="{0B657F72-A7B1-4985-AA6F-CB3F37362AD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12</vt:i4>
      </vt:variant>
    </vt:vector>
  </HeadingPairs>
  <TitlesOfParts>
    <vt:vector size="22" baseType="lpstr">
      <vt:lpstr>INTRO</vt:lpstr>
      <vt:lpstr>DATA SUMMARY</vt:lpstr>
      <vt:lpstr>EVENT DELIVERY</vt:lpstr>
      <vt:lpstr>PROJECT DELIVERY TEAM</vt:lpstr>
      <vt:lpstr>AUDIENCES &amp; PARTICIPANTS</vt:lpstr>
      <vt:lpstr>AUDIENCES &amp; PART... - BY TYPE</vt:lpstr>
      <vt:lpstr>ONLINE ENGAGEMENT</vt:lpstr>
      <vt:lpstr>PARTNERS</vt:lpstr>
      <vt:lpstr>Lists</vt:lpstr>
      <vt:lpstr>Sheet1</vt:lpstr>
      <vt:lpstr>AudienceAge</vt:lpstr>
      <vt:lpstr>Disability</vt:lpstr>
      <vt:lpstr>Ethnicity</vt:lpstr>
      <vt:lpstr>Free</vt:lpstr>
      <vt:lpstr>Gender</vt:lpstr>
      <vt:lpstr>Location</vt:lpstr>
      <vt:lpstr>PartnerType</vt:lpstr>
      <vt:lpstr>Role</vt:lpstr>
      <vt:lpstr>Stage</vt:lpstr>
      <vt:lpstr>TeamAge</vt:lpstr>
      <vt:lpstr>Yes</vt:lpstr>
      <vt:lpstr>YesNo</vt:lpstr>
    </vt:vector>
  </TitlesOfParts>
  <Company>Hull City Council</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Unwin Elinor</dc:creator>
  <cp:lastModifiedBy>Gardner Pippa (2017)</cp:lastModifiedBy>
  <cp:revision/>
  <dcterms:created xsi:type="dcterms:W3CDTF">2016-04-13T16:19:24Z</dcterms:created>
  <dcterms:modified xsi:type="dcterms:W3CDTF">2017-09-25T09:21:05Z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0x010100F8C42307EFC073438B4FFFF77ECBCF68</vt:lpwstr>
  </property>
</Properties>
</file>