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Slung Low - Flood/ALL OTHER FOLDERS/Box Office/"/>
    </mc:Choice>
  </mc:AlternateContent>
  <bookViews>
    <workbookView xWindow="0" yWindow="0" windowWidth="20430" windowHeight="8055"/>
  </bookViews>
  <sheets>
    <sheet name="28.03.2017" sheetId="4" r:id="rId1"/>
    <sheet name="Original" sheetId="1" r:id="rId2"/>
    <sheet name="OLD2" sheetId="2" r:id="rId3"/>
    <sheet name="OLD" sheetId="3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4" l="1"/>
  <c r="R51" i="4"/>
  <c r="R54" i="4"/>
  <c r="F51" i="4"/>
  <c r="H51" i="4"/>
  <c r="N51" i="4"/>
  <c r="L51" i="4"/>
  <c r="J51" i="4"/>
  <c r="D51" i="4"/>
  <c r="R52" i="4"/>
  <c r="C51" i="4"/>
  <c r="R48" i="4"/>
  <c r="R23" i="4"/>
  <c r="R22" i="4"/>
  <c r="D46" i="4" l="1"/>
  <c r="D38" i="4"/>
  <c r="D40" i="4" s="1"/>
  <c r="D11" i="4"/>
  <c r="D13" i="4" s="1"/>
  <c r="D20" i="4"/>
  <c r="D22" i="4" s="1"/>
  <c r="D29" i="4"/>
  <c r="D31" i="4" s="1"/>
  <c r="R68" i="4"/>
  <c r="L64" i="4"/>
  <c r="S51" i="4"/>
  <c r="N48" i="4"/>
  <c r="H48" i="4"/>
  <c r="F48" i="4"/>
  <c r="R47" i="4"/>
  <c r="P46" i="4"/>
  <c r="P48" i="4" s="1"/>
  <c r="N46" i="4"/>
  <c r="L46" i="4"/>
  <c r="L48" i="4" s="1"/>
  <c r="J46" i="4"/>
  <c r="J48" i="4" s="1"/>
  <c r="H46" i="4"/>
  <c r="F46" i="4"/>
  <c r="D48" i="4"/>
  <c r="C46" i="4"/>
  <c r="P40" i="4"/>
  <c r="N40" i="4"/>
  <c r="H40" i="4"/>
  <c r="F40" i="4"/>
  <c r="R39" i="4"/>
  <c r="P38" i="4"/>
  <c r="N38" i="4"/>
  <c r="L38" i="4"/>
  <c r="L40" i="4" s="1"/>
  <c r="J38" i="4"/>
  <c r="J40" i="4" s="1"/>
  <c r="H38" i="4"/>
  <c r="F38" i="4"/>
  <c r="C38" i="4"/>
  <c r="N31" i="4"/>
  <c r="H31" i="4"/>
  <c r="F31" i="4"/>
  <c r="R30" i="4"/>
  <c r="P29" i="4"/>
  <c r="P31" i="4" s="1"/>
  <c r="N29" i="4"/>
  <c r="L29" i="4"/>
  <c r="L31" i="4" s="1"/>
  <c r="J29" i="4"/>
  <c r="J31" i="4" s="1"/>
  <c r="H29" i="4"/>
  <c r="F29" i="4"/>
  <c r="C29" i="4"/>
  <c r="P22" i="4"/>
  <c r="N22" i="4"/>
  <c r="H22" i="4"/>
  <c r="R21" i="4"/>
  <c r="P20" i="4"/>
  <c r="N20" i="4"/>
  <c r="L20" i="4"/>
  <c r="L22" i="4" s="1"/>
  <c r="J20" i="4"/>
  <c r="J22" i="4" s="1"/>
  <c r="H20" i="4"/>
  <c r="F20" i="4"/>
  <c r="F22" i="4" s="1"/>
  <c r="C20" i="4"/>
  <c r="R20" i="4" s="1"/>
  <c r="P13" i="4"/>
  <c r="N13" i="4"/>
  <c r="H13" i="4"/>
  <c r="F13" i="4"/>
  <c r="R12" i="4"/>
  <c r="P11" i="4"/>
  <c r="N11" i="4"/>
  <c r="L11" i="4"/>
  <c r="L13" i="4" s="1"/>
  <c r="J11" i="4"/>
  <c r="H11" i="4"/>
  <c r="F11" i="4"/>
  <c r="C11" i="4"/>
  <c r="D40" i="1"/>
  <c r="F32" i="1"/>
  <c r="H32" i="1"/>
  <c r="D32" i="1"/>
  <c r="R41" i="1"/>
  <c r="R33" i="1"/>
  <c r="R24" i="1"/>
  <c r="R51" i="3"/>
  <c r="C45" i="1"/>
  <c r="S45" i="1"/>
  <c r="R16" i="1"/>
  <c r="R7" i="1"/>
  <c r="R16" i="3"/>
  <c r="D44" i="3"/>
  <c r="R7" i="3"/>
  <c r="R6" i="3"/>
  <c r="R46" i="4" l="1"/>
  <c r="R40" i="4"/>
  <c r="R29" i="4"/>
  <c r="R38" i="4"/>
  <c r="R11" i="4"/>
  <c r="R31" i="4"/>
  <c r="L63" i="4"/>
  <c r="L65" i="4" s="1"/>
  <c r="C13" i="4"/>
  <c r="J13" i="4"/>
  <c r="R13" i="4" s="1"/>
  <c r="C22" i="4"/>
  <c r="C31" i="4"/>
  <c r="C40" i="4"/>
  <c r="C48" i="4"/>
  <c r="R32" i="4" l="1"/>
  <c r="R49" i="4"/>
  <c r="R41" i="4"/>
  <c r="R14" i="4"/>
  <c r="R61" i="4"/>
  <c r="R69" i="4" s="1"/>
  <c r="L64" i="3"/>
  <c r="R58" i="3"/>
  <c r="P44" i="3"/>
  <c r="N44" i="3"/>
  <c r="L44" i="3"/>
  <c r="J44" i="3"/>
  <c r="H44" i="3"/>
  <c r="F44" i="3"/>
  <c r="L42" i="3"/>
  <c r="D42" i="3"/>
  <c r="R41" i="3"/>
  <c r="P40" i="3"/>
  <c r="P42" i="3"/>
  <c r="N40" i="3"/>
  <c r="N42" i="3"/>
  <c r="L40" i="3"/>
  <c r="J40" i="3"/>
  <c r="J42" i="3"/>
  <c r="H40" i="3"/>
  <c r="H42" i="3"/>
  <c r="R42" i="3" s="1"/>
  <c r="F40" i="3"/>
  <c r="F42" i="3"/>
  <c r="D40" i="3"/>
  <c r="C40" i="3"/>
  <c r="R40" i="3"/>
  <c r="P34" i="3"/>
  <c r="H34" i="3"/>
  <c r="R33" i="3"/>
  <c r="P32" i="3"/>
  <c r="N32" i="3"/>
  <c r="N34" i="3"/>
  <c r="L32" i="3"/>
  <c r="L34" i="3"/>
  <c r="J32" i="3"/>
  <c r="J34" i="3"/>
  <c r="H32" i="3"/>
  <c r="F32" i="3"/>
  <c r="F34" i="3"/>
  <c r="D32" i="3"/>
  <c r="D34" i="3"/>
  <c r="C32" i="3"/>
  <c r="R32" i="3"/>
  <c r="L25" i="3"/>
  <c r="D25" i="3"/>
  <c r="R25" i="3" s="1"/>
  <c r="R24" i="3"/>
  <c r="P23" i="3"/>
  <c r="P25" i="3"/>
  <c r="N23" i="3"/>
  <c r="N25" i="3"/>
  <c r="L23" i="3"/>
  <c r="J23" i="3"/>
  <c r="J25" i="3"/>
  <c r="H23" i="3"/>
  <c r="H25" i="3"/>
  <c r="F23" i="3"/>
  <c r="F25" i="3"/>
  <c r="D23" i="3"/>
  <c r="C23" i="3"/>
  <c r="R23" i="3"/>
  <c r="P17" i="3"/>
  <c r="H17" i="3"/>
  <c r="P15" i="3"/>
  <c r="N15" i="3"/>
  <c r="N17" i="3"/>
  <c r="L15" i="3"/>
  <c r="L17" i="3"/>
  <c r="J15" i="3"/>
  <c r="J17" i="3"/>
  <c r="H15" i="3"/>
  <c r="F15" i="3"/>
  <c r="F17" i="3"/>
  <c r="D15" i="3"/>
  <c r="R15" i="3" s="1"/>
  <c r="C15" i="3"/>
  <c r="L8" i="3"/>
  <c r="D8" i="3"/>
  <c r="P6" i="3"/>
  <c r="P8" i="3"/>
  <c r="N6" i="3"/>
  <c r="N8" i="3"/>
  <c r="L6" i="3"/>
  <c r="J6" i="3"/>
  <c r="J8" i="3"/>
  <c r="J45" i="3"/>
  <c r="H6" i="3"/>
  <c r="H8" i="3"/>
  <c r="F6" i="3"/>
  <c r="F8" i="3"/>
  <c r="D6" i="3"/>
  <c r="C6" i="3"/>
  <c r="R43" i="2"/>
  <c r="R40" i="2"/>
  <c r="R32" i="2"/>
  <c r="R23" i="2"/>
  <c r="R15" i="2"/>
  <c r="R7" i="2"/>
  <c r="P43" i="2"/>
  <c r="N43" i="2"/>
  <c r="L43" i="2"/>
  <c r="J43" i="2"/>
  <c r="H43" i="2"/>
  <c r="F43" i="2"/>
  <c r="D43" i="2"/>
  <c r="L63" i="2"/>
  <c r="R57" i="2"/>
  <c r="P41" i="2"/>
  <c r="P39" i="2"/>
  <c r="N39" i="2"/>
  <c r="N41" i="2"/>
  <c r="L39" i="2"/>
  <c r="L41" i="2"/>
  <c r="J39" i="2"/>
  <c r="J41" i="2"/>
  <c r="H39" i="2"/>
  <c r="H41" i="2"/>
  <c r="F39" i="2"/>
  <c r="F41" i="2"/>
  <c r="D39" i="2"/>
  <c r="D41" i="2"/>
  <c r="C39" i="2"/>
  <c r="D33" i="2"/>
  <c r="R33" i="2"/>
  <c r="P31" i="2"/>
  <c r="P33" i="2"/>
  <c r="N31" i="2"/>
  <c r="N33" i="2"/>
  <c r="L31" i="2"/>
  <c r="L33" i="2"/>
  <c r="J31" i="2"/>
  <c r="J33" i="2"/>
  <c r="H31" i="2"/>
  <c r="H33" i="2"/>
  <c r="F31" i="2"/>
  <c r="F33" i="2"/>
  <c r="D31" i="2"/>
  <c r="C31" i="2"/>
  <c r="P24" i="2"/>
  <c r="H24" i="2"/>
  <c r="P22" i="2"/>
  <c r="N22" i="2"/>
  <c r="N24" i="2"/>
  <c r="L22" i="2"/>
  <c r="L24" i="2"/>
  <c r="J22" i="2"/>
  <c r="J24" i="2"/>
  <c r="H22" i="2"/>
  <c r="F22" i="2"/>
  <c r="F24" i="2"/>
  <c r="D22" i="2"/>
  <c r="D24" i="2"/>
  <c r="R24" i="2"/>
  <c r="C22" i="2"/>
  <c r="P14" i="2"/>
  <c r="P16" i="2"/>
  <c r="N14" i="2"/>
  <c r="N16" i="2"/>
  <c r="L14" i="2"/>
  <c r="L16" i="2"/>
  <c r="J14" i="2"/>
  <c r="J16" i="2"/>
  <c r="H14" i="2"/>
  <c r="H16" i="2"/>
  <c r="F14" i="2"/>
  <c r="F16" i="2"/>
  <c r="D14" i="2"/>
  <c r="D16" i="2"/>
  <c r="R16" i="2"/>
  <c r="C14" i="2"/>
  <c r="P6" i="2"/>
  <c r="P8" i="2"/>
  <c r="N6" i="2"/>
  <c r="N8" i="2"/>
  <c r="N44" i="2"/>
  <c r="L6" i="2"/>
  <c r="L8" i="2"/>
  <c r="J6" i="2"/>
  <c r="J8" i="2"/>
  <c r="H6" i="2"/>
  <c r="H8" i="2"/>
  <c r="F6" i="2"/>
  <c r="F8" i="2"/>
  <c r="D6" i="2"/>
  <c r="D8" i="2"/>
  <c r="C6" i="2"/>
  <c r="P8" i="1"/>
  <c r="P6" i="1"/>
  <c r="P15" i="1"/>
  <c r="P17" i="1" s="1"/>
  <c r="P23" i="1"/>
  <c r="P25" i="1" s="1"/>
  <c r="P32" i="1"/>
  <c r="P34" i="1"/>
  <c r="P40" i="1"/>
  <c r="P42" i="1" s="1"/>
  <c r="F34" i="1"/>
  <c r="F40" i="1"/>
  <c r="F42" i="1" s="1"/>
  <c r="F23" i="1"/>
  <c r="F25" i="1" s="1"/>
  <c r="F6" i="1"/>
  <c r="F15" i="1"/>
  <c r="F17" i="1"/>
  <c r="R62" i="1"/>
  <c r="L58" i="1"/>
  <c r="N6" i="1"/>
  <c r="L6" i="1"/>
  <c r="N15" i="1"/>
  <c r="L15" i="1"/>
  <c r="L17" i="1" s="1"/>
  <c r="N23" i="1"/>
  <c r="L23" i="1"/>
  <c r="N40" i="1"/>
  <c r="N32" i="1"/>
  <c r="R32" i="1" s="1"/>
  <c r="L32" i="1"/>
  <c r="J32" i="1"/>
  <c r="J34" i="1"/>
  <c r="L40" i="1"/>
  <c r="L42" i="1" s="1"/>
  <c r="J40" i="1"/>
  <c r="J23" i="1"/>
  <c r="J15" i="1"/>
  <c r="J6" i="1"/>
  <c r="J45" i="1" s="1"/>
  <c r="H40" i="1"/>
  <c r="H42" i="1"/>
  <c r="H34" i="1"/>
  <c r="H23" i="1"/>
  <c r="H25" i="1" s="1"/>
  <c r="J42" i="1"/>
  <c r="J25" i="1"/>
  <c r="J17" i="1"/>
  <c r="H15" i="1"/>
  <c r="H17" i="1"/>
  <c r="N42" i="1"/>
  <c r="N34" i="1"/>
  <c r="N8" i="1"/>
  <c r="R34" i="3"/>
  <c r="F45" i="3"/>
  <c r="N45" i="3"/>
  <c r="N46" i="3"/>
  <c r="L45" i="3"/>
  <c r="L46" i="3"/>
  <c r="L63" i="3"/>
  <c r="L65" i="3"/>
  <c r="J46" i="3"/>
  <c r="H45" i="3"/>
  <c r="P45" i="3"/>
  <c r="P46" i="3"/>
  <c r="L45" i="2"/>
  <c r="R41" i="2"/>
  <c r="L44" i="2"/>
  <c r="R22" i="2"/>
  <c r="R39" i="2"/>
  <c r="J44" i="2"/>
  <c r="J45" i="2"/>
  <c r="P44" i="2"/>
  <c r="P45" i="2"/>
  <c r="R8" i="2"/>
  <c r="R50" i="2"/>
  <c r="R31" i="2"/>
  <c r="N45" i="2"/>
  <c r="R6" i="2"/>
  <c r="D44" i="2"/>
  <c r="H44" i="2"/>
  <c r="H45" i="2"/>
  <c r="F44" i="2"/>
  <c r="R14" i="2"/>
  <c r="L62" i="2"/>
  <c r="L64" i="2"/>
  <c r="L34" i="1"/>
  <c r="L25" i="1"/>
  <c r="H6" i="1"/>
  <c r="H45" i="1" s="1"/>
  <c r="C40" i="1"/>
  <c r="C42" i="1" s="1"/>
  <c r="C32" i="1"/>
  <c r="C34" i="1" s="1"/>
  <c r="C23" i="1"/>
  <c r="C25" i="1" s="1"/>
  <c r="C15" i="1"/>
  <c r="C17" i="1" s="1"/>
  <c r="C6" i="1"/>
  <c r="C8" i="1" s="1"/>
  <c r="D15" i="1"/>
  <c r="D17" i="1" s="1"/>
  <c r="D45" i="2"/>
  <c r="R45" i="2"/>
  <c r="R44" i="2"/>
  <c r="F45" i="2"/>
  <c r="R58" i="2"/>
  <c r="D42" i="1"/>
  <c r="D34" i="1"/>
  <c r="D23" i="1"/>
  <c r="D6" i="1"/>
  <c r="D8" i="1"/>
  <c r="F45" i="1" l="1"/>
  <c r="H8" i="1"/>
  <c r="D45" i="1"/>
  <c r="R17" i="1"/>
  <c r="R49" i="1" s="1"/>
  <c r="J8" i="1"/>
  <c r="F8" i="1"/>
  <c r="L45" i="1"/>
  <c r="R6" i="1"/>
  <c r="L8" i="1"/>
  <c r="D25" i="1"/>
  <c r="R23" i="1"/>
  <c r="R34" i="1"/>
  <c r="R35" i="1" s="1"/>
  <c r="R40" i="1"/>
  <c r="R42" i="1"/>
  <c r="N45" i="1"/>
  <c r="N25" i="1"/>
  <c r="R15" i="1"/>
  <c r="N17" i="1"/>
  <c r="F46" i="3"/>
  <c r="R8" i="3"/>
  <c r="R44" i="3"/>
  <c r="H46" i="3"/>
  <c r="D17" i="3"/>
  <c r="R45" i="1" l="1"/>
  <c r="R48" i="1" s="1"/>
  <c r="R8" i="1"/>
  <c r="R9" i="1" s="1"/>
  <c r="L57" i="1"/>
  <c r="L59" i="1" s="1"/>
  <c r="R25" i="1"/>
  <c r="R26" i="1" s="1"/>
  <c r="R43" i="1"/>
  <c r="R18" i="1"/>
  <c r="R17" i="3"/>
  <c r="D45" i="3"/>
  <c r="R55" i="1" l="1"/>
  <c r="R63" i="1" s="1"/>
  <c r="R59" i="3"/>
  <c r="R45" i="3"/>
  <c r="D46" i="3"/>
  <c r="R46" i="3" s="1"/>
</calcChain>
</file>

<file path=xl/comments1.xml><?xml version="1.0" encoding="utf-8"?>
<comments xmlns="http://schemas.openxmlformats.org/spreadsheetml/2006/main">
  <authors>
    <author>Atkinsonm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</commentList>
</comments>
</file>

<file path=xl/comments2.xml><?xml version="1.0" encoding="utf-8"?>
<comments xmlns="http://schemas.openxmlformats.org/spreadsheetml/2006/main">
  <authors>
    <author>Atkinsonm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</commentList>
</comments>
</file>

<file path=xl/comments3.xml><?xml version="1.0" encoding="utf-8"?>
<comments xmlns="http://schemas.openxmlformats.org/spreadsheetml/2006/main">
  <authors>
    <author>Atkinsonm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50 TAKEN FROM 76 COMMUNITY COMPS.</t>
        </r>
      </text>
    </comment>
  </commentList>
</comments>
</file>

<file path=xl/comments4.xml><?xml version="1.0" encoding="utf-8"?>
<comments xmlns="http://schemas.openxmlformats.org/spreadsheetml/2006/main">
  <authors>
    <author>Atkinsonm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76 community tickets returned plus 15 comps held.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50 TAKEN FROM 76 COMMUNITY COMPS.</t>
        </r>
      </text>
    </comment>
  </commentList>
</comments>
</file>

<file path=xl/sharedStrings.xml><?xml version="1.0" encoding="utf-8"?>
<sst xmlns="http://schemas.openxmlformats.org/spreadsheetml/2006/main" count="292" uniqueCount="67">
  <si>
    <t>Date [Happening]</t>
  </si>
  <si>
    <t>Start Time</t>
  </si>
  <si>
    <t>Sold</t>
  </si>
  <si>
    <t>Comps</t>
  </si>
  <si>
    <t>Names</t>
  </si>
  <si>
    <t>Press</t>
  </si>
  <si>
    <t>Partnerships</t>
  </si>
  <si>
    <t>Access</t>
  </si>
  <si>
    <t>Community</t>
  </si>
  <si>
    <t>Hull2017 Staff</t>
  </si>
  <si>
    <t>Volunteers</t>
  </si>
  <si>
    <t>Total Tickets</t>
  </si>
  <si>
    <t>Capacity</t>
  </si>
  <si>
    <t>TBC</t>
  </si>
  <si>
    <t>Caravan</t>
  </si>
  <si>
    <t>Total</t>
  </si>
  <si>
    <t>Total Available</t>
  </si>
  <si>
    <t>Remaining</t>
  </si>
  <si>
    <t>Cian</t>
  </si>
  <si>
    <t xml:space="preserve">House of Townend </t>
  </si>
  <si>
    <t>PRESS NIGHT</t>
  </si>
  <si>
    <t>Nick Allott</t>
  </si>
  <si>
    <t>Rosie</t>
  </si>
  <si>
    <t>Board Member/Sameera and Adrian</t>
  </si>
  <si>
    <t>Total Remaining</t>
  </si>
  <si>
    <t>Holds per night</t>
  </si>
  <si>
    <t>Total held</t>
  </si>
  <si>
    <t>Vols</t>
  </si>
  <si>
    <t>20 per night</t>
  </si>
  <si>
    <t>Community Groups</t>
  </si>
  <si>
    <t>Total additional holds</t>
  </si>
  <si>
    <t>Total remaining</t>
  </si>
  <si>
    <t>Total Comps Available</t>
  </si>
  <si>
    <t>Total Comps Remaining</t>
  </si>
  <si>
    <t>Total Comps Reserved</t>
  </si>
  <si>
    <t>Karen Okra</t>
  </si>
  <si>
    <t>Rosie Milliard</t>
  </si>
  <si>
    <t>Total Sold/Committed</t>
  </si>
  <si>
    <t>Total Sold / Commited</t>
  </si>
  <si>
    <t>Fran</t>
  </si>
  <si>
    <t>Phil</t>
  </si>
  <si>
    <t>Ben</t>
  </si>
  <si>
    <t>Martin G</t>
  </si>
  <si>
    <t>Exec Producer</t>
  </si>
  <si>
    <t>Sameera and Adrian</t>
  </si>
  <si>
    <t>Volunteer Cast</t>
  </si>
  <si>
    <t>House</t>
  </si>
  <si>
    <t>Check</t>
  </si>
  <si>
    <t>Teachers</t>
  </si>
  <si>
    <t>Audio Described</t>
  </si>
  <si>
    <t>Captioned</t>
  </si>
  <si>
    <t>Owen Hopkin (The Space)</t>
  </si>
  <si>
    <t>Helen Spencer (The Space)</t>
  </si>
  <si>
    <t>Michelle Dickson (ACE)</t>
  </si>
  <si>
    <t>Pete Massey (ACE)</t>
  </si>
  <si>
    <t>Neil Darlison (ACE)</t>
  </si>
  <si>
    <t>Mark Babych (Truck)</t>
  </si>
  <si>
    <t>Elaine Price (ACE)</t>
  </si>
  <si>
    <t>Jill Brown (ACE)</t>
  </si>
  <si>
    <t>Joe Bates (ACE)</t>
  </si>
  <si>
    <t>Thea Jones (BAC)</t>
  </si>
  <si>
    <t>Andrew Fettis (BBC)</t>
  </si>
  <si>
    <t>Erica Whyman (BAC)</t>
  </si>
  <si>
    <t>James Brining (WYP)</t>
  </si>
  <si>
    <t>Annabel Turpin (ARC)</t>
  </si>
  <si>
    <t>Carl Timms (The Space)</t>
  </si>
  <si>
    <t>Slung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</si>
</sst>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5" xfId="0" applyBorder="1"/>
    <xf numFmtId="14" fontId="0" fillId="0" borderId="6" xfId="0" applyNumberFormat="1" applyBorder="1"/>
    <xf numFmtId="0" fontId="0" fillId="0" borderId="8" xfId="0" applyBorder="1"/>
    <xf numFmtId="0" fontId="0" fillId="0" borderId="3" xfId="0" applyBorder="1"/>
    <xf numFmtId="0" fontId="0" fillId="0" borderId="14" xfId="0" applyBorder="1"/>
    <xf numFmtId="0" fontId="0" fillId="0" borderId="6" xfId="0" applyBorder="1"/>
    <xf numFmtId="164" fontId="0" fillId="0" borderId="6" xfId="0" applyNumberFormat="1" applyBorder="1"/>
    <xf numFmtId="0" fontId="0" fillId="0" borderId="15" xfId="0" applyFill="1" applyBorder="1"/>
    <xf numFmtId="0" fontId="0" fillId="0" borderId="16" xfId="0" applyBorder="1"/>
    <xf numFmtId="0" fontId="0" fillId="0" borderId="0" xfId="0" applyBorder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15" xfId="0" applyBorder="1"/>
    <xf numFmtId="0" fontId="0" fillId="0" borderId="13" xfId="0" applyBorder="1"/>
    <xf numFmtId="14" fontId="0" fillId="0" borderId="15" xfId="0" applyNumberFormat="1" applyBorder="1"/>
    <xf numFmtId="0" fontId="0" fillId="0" borderId="22" xfId="0" applyBorder="1"/>
    <xf numFmtId="14" fontId="1" fillId="0" borderId="3" xfId="0" applyNumberFormat="1" applyFont="1" applyBorder="1"/>
    <xf numFmtId="0" fontId="0" fillId="6" borderId="7" xfId="0" applyFill="1" applyBorder="1"/>
    <xf numFmtId="14" fontId="1" fillId="2" borderId="6" xfId="0" applyNumberFormat="1" applyFont="1" applyFill="1" applyBorder="1"/>
    <xf numFmtId="14" fontId="1" fillId="6" borderId="10" xfId="0" applyNumberFormat="1" applyFont="1" applyFill="1" applyBorder="1"/>
    <xf numFmtId="164" fontId="0" fillId="0" borderId="15" xfId="0" applyNumberFormat="1" applyBorder="1"/>
    <xf numFmtId="0" fontId="1" fillId="0" borderId="0" xfId="0" applyFont="1" applyBorder="1"/>
    <xf numFmtId="0" fontId="0" fillId="0" borderId="0" xfId="0" applyFill="1" applyBorder="1"/>
    <xf numFmtId="164" fontId="1" fillId="0" borderId="13" xfId="0" applyNumberFormat="1" applyFont="1" applyBorder="1"/>
    <xf numFmtId="164" fontId="1" fillId="0" borderId="3" xfId="0" applyNumberFormat="1" applyFont="1" applyBorder="1"/>
    <xf numFmtId="20" fontId="0" fillId="0" borderId="5" xfId="0" applyNumberFormat="1" applyBorder="1"/>
    <xf numFmtId="20" fontId="0" fillId="0" borderId="8" xfId="0" applyNumberFormat="1" applyBorder="1"/>
    <xf numFmtId="20" fontId="0" fillId="0" borderId="16" xfId="0" applyNumberFormat="1" applyBorder="1"/>
    <xf numFmtId="20" fontId="0" fillId="2" borderId="8" xfId="0" applyNumberFormat="1" applyFill="1" applyBorder="1"/>
    <xf numFmtId="20" fontId="0" fillId="6" borderId="12" xfId="0" applyNumberFormat="1" applyFill="1" applyBorder="1"/>
    <xf numFmtId="20" fontId="0" fillId="0" borderId="14" xfId="0" applyNumberFormat="1" applyBorder="1"/>
    <xf numFmtId="0" fontId="1" fillId="5" borderId="23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3" borderId="25" xfId="0" applyFill="1" applyBorder="1"/>
    <xf numFmtId="0" fontId="0" fillId="6" borderId="27" xfId="0" applyFill="1" applyBorder="1"/>
    <xf numFmtId="0" fontId="0" fillId="0" borderId="28" xfId="0" applyBorder="1"/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8" xfId="0" applyFont="1" applyFill="1" applyBorder="1"/>
    <xf numFmtId="0" fontId="1" fillId="6" borderId="10" xfId="0" applyFont="1" applyFill="1" applyBorder="1"/>
    <xf numFmtId="0" fontId="1" fillId="6" borderId="12" xfId="0" applyFon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6" xfId="0" applyFill="1" applyBorder="1"/>
    <xf numFmtId="0" fontId="0" fillId="6" borderId="6" xfId="0" applyFill="1" applyBorder="1"/>
    <xf numFmtId="0" fontId="0" fillId="0" borderId="10" xfId="0" applyBorder="1"/>
    <xf numFmtId="0" fontId="0" fillId="0" borderId="12" xfId="0" applyBorder="1"/>
    <xf numFmtId="0" fontId="1" fillId="5" borderId="0" xfId="0" applyFont="1" applyFill="1" applyBorder="1" applyAlignment="1">
      <alignment horizontal="center" vertical="center"/>
    </xf>
    <xf numFmtId="0" fontId="0" fillId="0" borderId="9" xfId="0" applyBorder="1"/>
    <xf numFmtId="164" fontId="1" fillId="3" borderId="13" xfId="0" applyNumberFormat="1" applyFont="1" applyFill="1" applyBorder="1"/>
    <xf numFmtId="164" fontId="0" fillId="3" borderId="13" xfId="0" applyNumberFormat="1" applyFill="1" applyBorder="1"/>
    <xf numFmtId="164" fontId="0" fillId="3" borderId="15" xfId="0" applyNumberFormat="1" applyFill="1" applyBorder="1"/>
    <xf numFmtId="0" fontId="0" fillId="0" borderId="31" xfId="0" applyBorder="1"/>
    <xf numFmtId="0" fontId="0" fillId="0" borderId="29" xfId="0" applyBorder="1"/>
    <xf numFmtId="0" fontId="1" fillId="0" borderId="0" xfId="0" applyFont="1"/>
    <xf numFmtId="0" fontId="0" fillId="4" borderId="0" xfId="0" applyFill="1" applyBorder="1"/>
    <xf numFmtId="14" fontId="1" fillId="6" borderId="15" xfId="0" applyNumberFormat="1" applyFont="1" applyFill="1" applyBorder="1"/>
    <xf numFmtId="20" fontId="0" fillId="6" borderId="16" xfId="0" applyNumberFormat="1" applyFill="1" applyBorder="1"/>
    <xf numFmtId="0" fontId="0" fillId="6" borderId="26" xfId="0" applyFill="1" applyBorder="1"/>
    <xf numFmtId="0" fontId="1" fillId="6" borderId="15" xfId="0" applyFont="1" applyFill="1" applyBorder="1"/>
    <xf numFmtId="0" fontId="1" fillId="6" borderId="16" xfId="0" applyFont="1" applyFill="1" applyBorder="1"/>
    <xf numFmtId="0" fontId="0" fillId="4" borderId="33" xfId="0" applyFill="1" applyBorder="1"/>
    <xf numFmtId="14" fontId="1" fillId="4" borderId="34" xfId="0" applyNumberFormat="1" applyFont="1" applyFill="1" applyBorder="1"/>
    <xf numFmtId="20" fontId="0" fillId="4" borderId="33" xfId="0" applyNumberFormat="1" applyFill="1" applyBorder="1"/>
    <xf numFmtId="0" fontId="1" fillId="4" borderId="33" xfId="0" applyFont="1" applyFill="1" applyBorder="1"/>
    <xf numFmtId="0" fontId="0" fillId="0" borderId="35" xfId="0" applyBorder="1"/>
    <xf numFmtId="0" fontId="1" fillId="0" borderId="3" xfId="0" applyFont="1" applyBorder="1"/>
    <xf numFmtId="0" fontId="1" fillId="0" borderId="5" xfId="0" applyFont="1" applyBorder="1"/>
    <xf numFmtId="0" fontId="1" fillId="0" borderId="18" xfId="0" applyFont="1" applyBorder="1"/>
    <xf numFmtId="0" fontId="1" fillId="0" borderId="14" xfId="0" applyFont="1" applyBorder="1"/>
    <xf numFmtId="0" fontId="1" fillId="3" borderId="6" xfId="0" applyFont="1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1" fillId="6" borderId="22" xfId="0" applyFont="1" applyFill="1" applyBorder="1"/>
    <xf numFmtId="0" fontId="1" fillId="6" borderId="20" xfId="0" applyFont="1" applyFill="1" applyBorder="1"/>
    <xf numFmtId="0" fontId="0" fillId="0" borderId="20" xfId="0" applyBorder="1"/>
    <xf numFmtId="0" fontId="1" fillId="0" borderId="21" xfId="0" applyFont="1" applyBorder="1"/>
    <xf numFmtId="0" fontId="1" fillId="0" borderId="25" xfId="0" applyFont="1" applyBorder="1"/>
    <xf numFmtId="0" fontId="0" fillId="4" borderId="32" xfId="0" applyFill="1" applyBorder="1"/>
    <xf numFmtId="0" fontId="0" fillId="4" borderId="31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0" borderId="13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2" xfId="0" applyFont="1" applyBorder="1"/>
    <xf numFmtId="0" fontId="0" fillId="7" borderId="7" xfId="0" applyFill="1" applyBorder="1"/>
    <xf numFmtId="0" fontId="0" fillId="2" borderId="3" xfId="0" applyFill="1" applyBorder="1"/>
    <xf numFmtId="0" fontId="0" fillId="2" borderId="4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4" xfId="0" applyFill="1" applyBorder="1"/>
    <xf numFmtId="0" fontId="0" fillId="2" borderId="18" xfId="0" applyFill="1" applyBorder="1"/>
    <xf numFmtId="0" fontId="0" fillId="6" borderId="19" xfId="0" applyFill="1" applyBorder="1"/>
    <xf numFmtId="0" fontId="0" fillId="7" borderId="20" xfId="0" applyFill="1" applyBorder="1"/>
    <xf numFmtId="0" fontId="0" fillId="0" borderId="27" xfId="0" applyBorder="1"/>
    <xf numFmtId="0" fontId="0" fillId="3" borderId="4" xfId="0" applyFill="1" applyBorder="1"/>
    <xf numFmtId="164" fontId="0" fillId="3" borderId="39" xfId="0" applyNumberFormat="1" applyFill="1" applyBorder="1"/>
    <xf numFmtId="20" fontId="0" fillId="0" borderId="40" xfId="0" applyNumberFormat="1" applyBorder="1"/>
    <xf numFmtId="0" fontId="0" fillId="0" borderId="41" xfId="0" applyBorder="1"/>
    <xf numFmtId="0" fontId="0" fillId="0" borderId="39" xfId="0" applyBorder="1"/>
    <xf numFmtId="0" fontId="0" fillId="0" borderId="40" xfId="0" applyBorder="1"/>
    <xf numFmtId="0" fontId="0" fillId="0" borderId="42" xfId="0" applyBorder="1"/>
    <xf numFmtId="0" fontId="1" fillId="7" borderId="0" xfId="0" applyFont="1" applyFill="1"/>
    <xf numFmtId="0" fontId="0" fillId="4" borderId="35" xfId="0" applyFill="1" applyBorder="1"/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0"/>
  <sheetViews>
    <sheetView tabSelected="1" zoomScale="57" zoomScaleNormal="5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71" sqref="R71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31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7.140625" customWidth="1"/>
    <col min="18" max="18" width="14.7109375" customWidth="1"/>
    <col min="19" max="19" width="24" customWidth="1"/>
  </cols>
  <sheetData>
    <row r="1" spans="1:22" ht="15.75" thickBot="1" x14ac:dyDescent="0.3">
      <c r="A1" s="11" t="s">
        <v>0</v>
      </c>
      <c r="B1" s="12" t="s">
        <v>1</v>
      </c>
      <c r="C1" s="36" t="s">
        <v>2</v>
      </c>
      <c r="D1" s="11" t="s">
        <v>46</v>
      </c>
      <c r="E1" s="12" t="s">
        <v>4</v>
      </c>
      <c r="F1" s="44" t="s">
        <v>5</v>
      </c>
      <c r="G1" s="12" t="s">
        <v>4</v>
      </c>
      <c r="H1" s="36" t="s">
        <v>6</v>
      </c>
      <c r="I1" s="43" t="s">
        <v>4</v>
      </c>
      <c r="J1" s="11" t="s">
        <v>7</v>
      </c>
      <c r="K1" s="13" t="s">
        <v>4</v>
      </c>
      <c r="L1" s="11" t="s">
        <v>8</v>
      </c>
      <c r="M1" s="12" t="s">
        <v>4</v>
      </c>
      <c r="N1" s="12" t="s">
        <v>9</v>
      </c>
      <c r="O1" s="12" t="s">
        <v>4</v>
      </c>
      <c r="P1" s="12" t="s">
        <v>66</v>
      </c>
      <c r="Q1" s="12" t="s">
        <v>4</v>
      </c>
      <c r="R1" s="36" t="s">
        <v>11</v>
      </c>
      <c r="S1" s="55" t="s">
        <v>12</v>
      </c>
    </row>
    <row r="2" spans="1:22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13</v>
      </c>
      <c r="J2" s="4">
        <v>10</v>
      </c>
      <c r="K2" s="14" t="s">
        <v>48</v>
      </c>
      <c r="L2" s="4">
        <v>29</v>
      </c>
      <c r="M2" s="14" t="s">
        <v>14</v>
      </c>
      <c r="N2" s="4">
        <v>10</v>
      </c>
      <c r="O2" s="14"/>
      <c r="P2" s="4">
        <v>1</v>
      </c>
      <c r="Q2" s="1" t="s">
        <v>51</v>
      </c>
      <c r="R2" s="60"/>
    </row>
    <row r="3" spans="1:22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>
        <v>28</v>
      </c>
      <c r="M3" s="15" t="s">
        <v>45</v>
      </c>
      <c r="N3" s="6"/>
      <c r="O3" s="15"/>
      <c r="P3" s="6">
        <v>1</v>
      </c>
      <c r="Q3" s="3" t="s">
        <v>52</v>
      </c>
      <c r="R3" s="60"/>
    </row>
    <row r="4" spans="1:22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>
        <v>2</v>
      </c>
      <c r="Q4" s="3" t="s">
        <v>56</v>
      </c>
      <c r="R4" s="60"/>
    </row>
    <row r="5" spans="1:22" x14ac:dyDescent="0.25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17"/>
      <c r="M5" s="20"/>
      <c r="N5" s="17"/>
      <c r="O5" s="20"/>
      <c r="P5" s="17">
        <v>1</v>
      </c>
      <c r="Q5" s="9" t="s">
        <v>55</v>
      </c>
      <c r="R5" s="60"/>
    </row>
    <row r="6" spans="1:22" x14ac:dyDescent="0.25">
      <c r="A6" s="19"/>
      <c r="B6" s="32"/>
      <c r="C6" s="39"/>
      <c r="D6" s="17"/>
      <c r="E6" s="9"/>
      <c r="F6" s="17"/>
      <c r="G6" s="9"/>
      <c r="H6" s="17"/>
      <c r="I6" s="9"/>
      <c r="J6" s="17"/>
      <c r="K6" s="20"/>
      <c r="L6" s="17"/>
      <c r="M6" s="20"/>
      <c r="N6" s="17"/>
      <c r="O6" s="20"/>
      <c r="P6" s="17">
        <v>1</v>
      </c>
      <c r="Q6" s="9" t="s">
        <v>54</v>
      </c>
      <c r="R6" s="60"/>
    </row>
    <row r="7" spans="1:22" x14ac:dyDescent="0.25">
      <c r="A7" s="19"/>
      <c r="B7" s="32"/>
      <c r="C7" s="39"/>
      <c r="D7" s="17"/>
      <c r="E7" s="9"/>
      <c r="F7" s="17"/>
      <c r="G7" s="9"/>
      <c r="H7" s="17"/>
      <c r="I7" s="9"/>
      <c r="J7" s="17"/>
      <c r="K7" s="20"/>
      <c r="L7" s="17"/>
      <c r="M7" s="20"/>
      <c r="N7" s="17"/>
      <c r="O7" s="20"/>
      <c r="P7" s="17">
        <v>1</v>
      </c>
      <c r="Q7" s="9" t="s">
        <v>53</v>
      </c>
      <c r="R7" s="60"/>
    </row>
    <row r="8" spans="1:22" x14ac:dyDescent="0.25">
      <c r="A8" s="19"/>
      <c r="B8" s="32"/>
      <c r="C8" s="39"/>
      <c r="D8" s="17"/>
      <c r="E8" s="9"/>
      <c r="F8" s="17"/>
      <c r="G8" s="9"/>
      <c r="H8" s="17"/>
      <c r="I8" s="9"/>
      <c r="J8" s="17"/>
      <c r="K8" s="20"/>
      <c r="L8" s="17"/>
      <c r="M8" s="20"/>
      <c r="N8" s="17"/>
      <c r="O8" s="20"/>
      <c r="P8" s="17">
        <v>1</v>
      </c>
      <c r="Q8" s="9" t="s">
        <v>57</v>
      </c>
      <c r="R8" s="60"/>
    </row>
    <row r="9" spans="1:22" x14ac:dyDescent="0.25">
      <c r="A9" s="19"/>
      <c r="B9" s="32"/>
      <c r="C9" s="39"/>
      <c r="D9" s="17"/>
      <c r="E9" s="9"/>
      <c r="F9" s="17"/>
      <c r="G9" s="9"/>
      <c r="H9" s="17"/>
      <c r="I9" s="9"/>
      <c r="J9" s="17"/>
      <c r="K9" s="20"/>
      <c r="L9" s="17"/>
      <c r="M9" s="20"/>
      <c r="N9" s="17"/>
      <c r="O9" s="20"/>
      <c r="P9" s="17">
        <v>1</v>
      </c>
      <c r="Q9" s="9" t="s">
        <v>58</v>
      </c>
      <c r="R9" s="60"/>
    </row>
    <row r="10" spans="1:22" ht="15.75" thickBot="1" x14ac:dyDescent="0.3">
      <c r="A10" s="19"/>
      <c r="B10" s="32"/>
      <c r="C10" s="39"/>
      <c r="D10" s="17"/>
      <c r="E10" s="9"/>
      <c r="F10" s="17"/>
      <c r="G10" s="9"/>
      <c r="H10" s="17"/>
      <c r="I10" s="9"/>
      <c r="J10" s="17"/>
      <c r="K10" s="20"/>
      <c r="L10" s="53"/>
      <c r="M10" s="83"/>
      <c r="N10" s="53"/>
      <c r="O10" s="83"/>
      <c r="P10" s="53">
        <v>1</v>
      </c>
      <c r="Q10" s="54" t="s">
        <v>59</v>
      </c>
      <c r="R10" s="60"/>
    </row>
    <row r="11" spans="1:22" x14ac:dyDescent="0.25">
      <c r="A11" s="21" t="s">
        <v>37</v>
      </c>
      <c r="B11" s="30"/>
      <c r="C11" s="37">
        <f>SUM(C2:C10)</f>
        <v>215</v>
      </c>
      <c r="D11" s="74">
        <f>SUM(D2:D10)</f>
        <v>0</v>
      </c>
      <c r="E11" s="75"/>
      <c r="F11" s="74">
        <f>SUM(F2:F10)</f>
        <v>0</v>
      </c>
      <c r="G11" s="75"/>
      <c r="H11" s="74">
        <f>SUM(H2:H10)</f>
        <v>100</v>
      </c>
      <c r="I11" s="75"/>
      <c r="J11" s="74">
        <f>SUM(J2:J10)</f>
        <v>10</v>
      </c>
      <c r="K11" s="76"/>
      <c r="L11" s="74">
        <f>SUM(L2:L10)</f>
        <v>57</v>
      </c>
      <c r="M11" s="84"/>
      <c r="N11" s="91">
        <f>SUM(N2:N10)</f>
        <v>10</v>
      </c>
      <c r="O11" s="84"/>
      <c r="P11" s="91">
        <f>SUM(P2:P10)</f>
        <v>10</v>
      </c>
      <c r="Q11" s="77"/>
      <c r="R11" s="92">
        <f>SUM(C11:Q11)</f>
        <v>402</v>
      </c>
      <c r="S11" s="26">
        <v>450</v>
      </c>
      <c r="T11" s="10"/>
      <c r="U11" s="10"/>
      <c r="V11" s="10"/>
    </row>
    <row r="12" spans="1:22" x14ac:dyDescent="0.25">
      <c r="A12" s="23" t="s">
        <v>16</v>
      </c>
      <c r="B12" s="33"/>
      <c r="C12" s="40">
        <v>215</v>
      </c>
      <c r="D12" s="45">
        <v>5</v>
      </c>
      <c r="E12" s="46"/>
      <c r="F12" s="45"/>
      <c r="G12" s="46"/>
      <c r="H12" s="45">
        <v>100</v>
      </c>
      <c r="I12" s="46"/>
      <c r="J12" s="78">
        <v>10</v>
      </c>
      <c r="K12" s="79"/>
      <c r="L12" s="45">
        <v>100</v>
      </c>
      <c r="M12" s="79"/>
      <c r="N12" s="78">
        <v>10</v>
      </c>
      <c r="O12" s="79"/>
      <c r="P12" s="78">
        <v>10</v>
      </c>
      <c r="Q12" s="80"/>
      <c r="R12" s="93">
        <f>SUM(C12:Q12)</f>
        <v>450</v>
      </c>
      <c r="S12" s="10"/>
      <c r="T12" s="10"/>
      <c r="U12" s="10"/>
      <c r="V12" s="10"/>
    </row>
    <row r="13" spans="1:22" ht="15.75" thickBot="1" x14ac:dyDescent="0.3">
      <c r="A13" s="64" t="s">
        <v>17</v>
      </c>
      <c r="B13" s="65"/>
      <c r="C13" s="67">
        <f>C12-C11</f>
        <v>0</v>
      </c>
      <c r="D13" s="67">
        <f>D12-D11</f>
        <v>5</v>
      </c>
      <c r="E13" s="68"/>
      <c r="F13" s="47">
        <f>F12-F11</f>
        <v>0</v>
      </c>
      <c r="G13" s="68"/>
      <c r="H13" s="67">
        <f>H12-H11</f>
        <v>0</v>
      </c>
      <c r="I13" s="68"/>
      <c r="J13" s="67">
        <f>J12-J11</f>
        <v>0</v>
      </c>
      <c r="K13" s="81"/>
      <c r="L13" s="67">
        <f>L12-L11</f>
        <v>43</v>
      </c>
      <c r="M13" s="81"/>
      <c r="N13" s="47">
        <f>N12-N11</f>
        <v>0</v>
      </c>
      <c r="O13" s="82"/>
      <c r="P13" s="47">
        <f>P12-P11</f>
        <v>0</v>
      </c>
      <c r="Q13" s="48"/>
      <c r="R13" s="94">
        <f>SUM(D13:Q13)</f>
        <v>48</v>
      </c>
      <c r="S13" s="10"/>
      <c r="V13" s="10"/>
    </row>
    <row r="14" spans="1:22" ht="15.75" thickBot="1" x14ac:dyDescent="0.3">
      <c r="A14" s="70"/>
      <c r="B14" s="71"/>
      <c r="C14" s="69"/>
      <c r="D14" s="69"/>
      <c r="E14" s="69"/>
      <c r="F14" s="69"/>
      <c r="G14" s="69"/>
      <c r="H14" s="72"/>
      <c r="I14" s="72"/>
      <c r="J14" s="69"/>
      <c r="K14" s="69"/>
      <c r="L14" s="69"/>
      <c r="M14" s="69"/>
      <c r="N14" s="63"/>
      <c r="O14" s="63"/>
      <c r="P14" s="63"/>
      <c r="Q14" s="63" t="s">
        <v>47</v>
      </c>
      <c r="R14" s="86">
        <f>SUM(R11+R13)</f>
        <v>450</v>
      </c>
      <c r="S14" s="10"/>
      <c r="T14" s="10"/>
      <c r="U14" s="10"/>
      <c r="V14" s="10"/>
    </row>
    <row r="15" spans="1:22" x14ac:dyDescent="0.25">
      <c r="A15" s="57">
        <v>42837</v>
      </c>
      <c r="B15" s="35">
        <v>0.83333333333333337</v>
      </c>
      <c r="C15" s="42">
        <v>300</v>
      </c>
      <c r="D15" s="18"/>
      <c r="E15" s="5"/>
      <c r="F15" s="18">
        <v>25</v>
      </c>
      <c r="G15" s="5" t="s">
        <v>5</v>
      </c>
      <c r="H15" s="18">
        <v>2</v>
      </c>
      <c r="I15" s="5" t="s">
        <v>19</v>
      </c>
      <c r="J15" s="18">
        <v>10</v>
      </c>
      <c r="K15" s="16" t="s">
        <v>48</v>
      </c>
      <c r="L15" s="18">
        <v>24</v>
      </c>
      <c r="M15" s="16" t="s">
        <v>14</v>
      </c>
      <c r="N15" s="4">
        <v>2</v>
      </c>
      <c r="O15" s="14" t="s">
        <v>39</v>
      </c>
      <c r="P15" s="4">
        <v>10</v>
      </c>
      <c r="Q15" s="1" t="s">
        <v>66</v>
      </c>
      <c r="R15" s="60"/>
      <c r="S15" s="10"/>
      <c r="T15" s="10"/>
      <c r="U15" s="10"/>
      <c r="V15" s="10"/>
    </row>
    <row r="16" spans="1:22" x14ac:dyDescent="0.25">
      <c r="A16" s="57" t="s">
        <v>20</v>
      </c>
      <c r="B16" s="35"/>
      <c r="C16" s="42"/>
      <c r="D16" s="18">
        <v>2</v>
      </c>
      <c r="E16" s="5" t="s">
        <v>21</v>
      </c>
      <c r="F16" s="18"/>
      <c r="G16" s="5"/>
      <c r="H16" s="18"/>
      <c r="I16" s="5"/>
      <c r="J16" s="18"/>
      <c r="K16" s="16"/>
      <c r="L16" s="6">
        <v>25</v>
      </c>
      <c r="M16" s="15" t="s">
        <v>18</v>
      </c>
      <c r="N16" s="6">
        <v>2</v>
      </c>
      <c r="O16" s="15" t="s">
        <v>40</v>
      </c>
      <c r="P16" s="6"/>
      <c r="Q16" s="3"/>
      <c r="R16" s="60"/>
      <c r="S16" s="10"/>
      <c r="T16" s="10"/>
      <c r="U16" s="10"/>
      <c r="V16" s="10"/>
    </row>
    <row r="17" spans="1:22" x14ac:dyDescent="0.25">
      <c r="A17" s="58"/>
      <c r="B17" s="35"/>
      <c r="C17" s="42"/>
      <c r="D17" s="18">
        <v>2</v>
      </c>
      <c r="E17" s="5" t="s">
        <v>22</v>
      </c>
      <c r="F17" s="18"/>
      <c r="G17" s="5"/>
      <c r="H17" s="18"/>
      <c r="I17" s="5"/>
      <c r="J17" s="18"/>
      <c r="K17" s="16"/>
      <c r="L17" s="6"/>
      <c r="M17" s="15"/>
      <c r="N17" s="6">
        <v>2</v>
      </c>
      <c r="O17" s="15" t="s">
        <v>41</v>
      </c>
      <c r="P17" s="6"/>
      <c r="Q17" s="3"/>
      <c r="R17" s="60"/>
      <c r="S17" s="10"/>
      <c r="T17" s="10"/>
      <c r="U17" s="10"/>
      <c r="V17" s="10"/>
    </row>
    <row r="18" spans="1:22" x14ac:dyDescent="0.25">
      <c r="A18" s="106"/>
      <c r="B18" s="107"/>
      <c r="C18" s="108"/>
      <c r="D18" s="109">
        <v>2</v>
      </c>
      <c r="E18" s="110" t="s">
        <v>35</v>
      </c>
      <c r="F18" s="109"/>
      <c r="G18" s="110"/>
      <c r="H18" s="109"/>
      <c r="I18" s="110"/>
      <c r="J18" s="109"/>
      <c r="K18" s="111"/>
      <c r="L18" s="17"/>
      <c r="M18" s="20"/>
      <c r="N18" s="17">
        <v>2</v>
      </c>
      <c r="O18" s="20" t="s">
        <v>42</v>
      </c>
      <c r="P18" s="17"/>
      <c r="Q18" s="9"/>
      <c r="R18" s="60"/>
      <c r="S18" s="10"/>
      <c r="T18" s="10"/>
      <c r="U18" s="10"/>
      <c r="V18" s="10"/>
    </row>
    <row r="19" spans="1:22" ht="15.75" thickBot="1" x14ac:dyDescent="0.3">
      <c r="A19" s="59"/>
      <c r="B19" s="32"/>
      <c r="C19" s="39"/>
      <c r="D19" s="17">
        <v>2</v>
      </c>
      <c r="E19" s="9" t="s">
        <v>44</v>
      </c>
      <c r="F19" s="17"/>
      <c r="G19" s="9"/>
      <c r="H19" s="17"/>
      <c r="I19" s="9"/>
      <c r="J19" s="17"/>
      <c r="K19" s="20"/>
      <c r="L19" s="53"/>
      <c r="M19" s="83"/>
      <c r="N19" s="53">
        <v>2</v>
      </c>
      <c r="O19" s="83" t="s">
        <v>43</v>
      </c>
      <c r="P19" s="53"/>
      <c r="Q19" s="54"/>
      <c r="R19" s="60"/>
      <c r="S19" s="10"/>
      <c r="T19" s="10"/>
      <c r="U19" s="10"/>
      <c r="V19" s="10"/>
    </row>
    <row r="20" spans="1:22" x14ac:dyDescent="0.25">
      <c r="A20" s="21" t="s">
        <v>37</v>
      </c>
      <c r="B20" s="30"/>
      <c r="C20" s="37">
        <f>SUM(C15:C19)</f>
        <v>300</v>
      </c>
      <c r="D20" s="74">
        <f>SUM(D15:D19)</f>
        <v>8</v>
      </c>
      <c r="E20" s="75"/>
      <c r="F20" s="74">
        <f>SUM(F15:F19)</f>
        <v>25</v>
      </c>
      <c r="G20" s="75"/>
      <c r="H20" s="74">
        <f>SUM(H15:H19)</f>
        <v>2</v>
      </c>
      <c r="I20" s="75"/>
      <c r="J20" s="74">
        <f>SUM(J15:J19)</f>
        <v>10</v>
      </c>
      <c r="K20" s="76"/>
      <c r="L20" s="74">
        <f>SUM(L15:L19)</f>
        <v>49</v>
      </c>
      <c r="M20" s="84"/>
      <c r="N20" s="91">
        <f>SUM(N15:N19)</f>
        <v>10</v>
      </c>
      <c r="O20" s="84"/>
      <c r="P20" s="91">
        <f>SUM(P15:P19)</f>
        <v>10</v>
      </c>
      <c r="Q20" s="77"/>
      <c r="R20" s="92">
        <f>SUM(C20:Q20)</f>
        <v>414</v>
      </c>
      <c r="S20" s="26">
        <v>450</v>
      </c>
      <c r="T20" s="10"/>
      <c r="U20" s="10"/>
      <c r="V20" s="10"/>
    </row>
    <row r="21" spans="1:22" x14ac:dyDescent="0.25">
      <c r="A21" s="23" t="s">
        <v>16</v>
      </c>
      <c r="B21" s="33"/>
      <c r="C21" s="40">
        <v>300</v>
      </c>
      <c r="D21" s="45">
        <v>8</v>
      </c>
      <c r="E21" s="46"/>
      <c r="F21" s="45">
        <v>0</v>
      </c>
      <c r="G21" s="46"/>
      <c r="H21" s="45">
        <v>12</v>
      </c>
      <c r="I21" s="46"/>
      <c r="J21" s="78">
        <v>10</v>
      </c>
      <c r="K21" s="79"/>
      <c r="L21" s="45">
        <v>100</v>
      </c>
      <c r="M21" s="79"/>
      <c r="N21" s="78">
        <v>10</v>
      </c>
      <c r="O21" s="79"/>
      <c r="P21" s="78">
        <v>10</v>
      </c>
      <c r="Q21" s="80"/>
      <c r="R21" s="93">
        <f>SUM(C21:Q21)</f>
        <v>450</v>
      </c>
      <c r="S21" s="10"/>
      <c r="T21" s="10"/>
      <c r="U21" s="10"/>
      <c r="V21" s="10"/>
    </row>
    <row r="22" spans="1:22" ht="15.75" thickBot="1" x14ac:dyDescent="0.3">
      <c r="A22" s="64" t="s">
        <v>17</v>
      </c>
      <c r="B22" s="65"/>
      <c r="C22" s="67">
        <f>C21-C20</f>
        <v>0</v>
      </c>
      <c r="D22" s="67">
        <f>D21-D20</f>
        <v>0</v>
      </c>
      <c r="E22" s="68"/>
      <c r="F22" s="47">
        <f>F21-F20</f>
        <v>-25</v>
      </c>
      <c r="G22" s="68"/>
      <c r="H22" s="67">
        <f>H21-H20</f>
        <v>10</v>
      </c>
      <c r="I22" s="68"/>
      <c r="J22" s="67">
        <f>J21-J20</f>
        <v>0</v>
      </c>
      <c r="K22" s="81"/>
      <c r="L22" s="67">
        <f>L21-L20</f>
        <v>51</v>
      </c>
      <c r="M22" s="81"/>
      <c r="N22" s="47">
        <f>N21-N20</f>
        <v>0</v>
      </c>
      <c r="O22" s="82"/>
      <c r="P22" s="47">
        <f>P21-P20</f>
        <v>0</v>
      </c>
      <c r="Q22" s="48"/>
      <c r="R22" s="94">
        <f>SUM(D22:Q22)</f>
        <v>36</v>
      </c>
      <c r="S22" s="27"/>
      <c r="V22" s="10"/>
    </row>
    <row r="23" spans="1:22" ht="15.75" thickBot="1" x14ac:dyDescent="0.3">
      <c r="A23" s="70"/>
      <c r="B23" s="71"/>
      <c r="C23" s="69"/>
      <c r="D23" s="69"/>
      <c r="E23" s="69"/>
      <c r="F23" s="69"/>
      <c r="G23" s="69"/>
      <c r="H23" s="72"/>
      <c r="I23" s="72"/>
      <c r="J23" s="69"/>
      <c r="K23" s="69"/>
      <c r="L23" s="69"/>
      <c r="M23" s="69"/>
      <c r="N23" s="63"/>
      <c r="O23" s="63"/>
      <c r="P23" s="63"/>
      <c r="Q23" s="63" t="s">
        <v>47</v>
      </c>
      <c r="R23" s="86">
        <f>SUM(R20+R22)</f>
        <v>450</v>
      </c>
      <c r="S23" s="27"/>
      <c r="T23" s="10"/>
      <c r="U23" s="10"/>
      <c r="V23" s="10"/>
    </row>
    <row r="24" spans="1:22" x14ac:dyDescent="0.25">
      <c r="A24" s="28">
        <v>42838</v>
      </c>
      <c r="B24" s="35">
        <v>0.83333333333333337</v>
      </c>
      <c r="C24" s="42">
        <v>300</v>
      </c>
      <c r="D24" s="18"/>
      <c r="E24" s="5"/>
      <c r="F24" s="18"/>
      <c r="G24" s="5"/>
      <c r="H24" s="18"/>
      <c r="I24" s="5"/>
      <c r="J24" s="18">
        <v>10</v>
      </c>
      <c r="K24" s="16" t="s">
        <v>50</v>
      </c>
      <c r="L24" s="18">
        <v>23</v>
      </c>
      <c r="M24" s="16" t="s">
        <v>14</v>
      </c>
      <c r="N24" s="4">
        <v>10</v>
      </c>
      <c r="O24" s="14"/>
      <c r="P24" s="4">
        <v>1</v>
      </c>
      <c r="Q24" s="1" t="s">
        <v>60</v>
      </c>
      <c r="R24" s="60"/>
      <c r="S24" s="10"/>
      <c r="T24" s="10"/>
      <c r="U24" s="10"/>
      <c r="V24" s="10"/>
    </row>
    <row r="25" spans="1:22" x14ac:dyDescent="0.25">
      <c r="A25" s="7"/>
      <c r="B25" s="31"/>
      <c r="C25" s="38"/>
      <c r="D25" s="6"/>
      <c r="E25" s="3"/>
      <c r="F25" s="6"/>
      <c r="G25" s="3"/>
      <c r="H25" s="49"/>
      <c r="I25" s="50"/>
      <c r="J25" s="6"/>
      <c r="K25" s="15"/>
      <c r="L25" s="6">
        <v>16</v>
      </c>
      <c r="M25" s="15" t="s">
        <v>45</v>
      </c>
      <c r="N25" s="6"/>
      <c r="O25" s="15"/>
      <c r="P25" s="6">
        <v>1</v>
      </c>
      <c r="Q25" s="3" t="s">
        <v>61</v>
      </c>
      <c r="R25" s="60"/>
      <c r="S25" s="10"/>
      <c r="T25" s="10"/>
      <c r="U25" s="10"/>
      <c r="V25" s="10"/>
    </row>
    <row r="26" spans="1:22" x14ac:dyDescent="0.25">
      <c r="A26" s="7"/>
      <c r="B26" s="31"/>
      <c r="C26" s="38"/>
      <c r="D26" s="6"/>
      <c r="E26" s="3"/>
      <c r="F26" s="6"/>
      <c r="G26" s="3"/>
      <c r="H26" s="49"/>
      <c r="I26" s="50"/>
      <c r="J26" s="6"/>
      <c r="K26" s="15"/>
      <c r="L26" s="6"/>
      <c r="M26" s="15"/>
      <c r="N26" s="6"/>
      <c r="O26" s="15"/>
      <c r="P26" s="6">
        <v>1</v>
      </c>
      <c r="Q26" s="3" t="s">
        <v>62</v>
      </c>
      <c r="R26" s="60"/>
      <c r="S26" s="10"/>
      <c r="T26" s="10"/>
      <c r="U26" s="10"/>
      <c r="V26" s="10"/>
    </row>
    <row r="27" spans="1:22" x14ac:dyDescent="0.25">
      <c r="A27" s="25"/>
      <c r="B27" s="32"/>
      <c r="C27" s="39"/>
      <c r="D27" s="17"/>
      <c r="E27" s="9"/>
      <c r="F27" s="17"/>
      <c r="G27" s="9"/>
      <c r="H27" s="8"/>
      <c r="I27" s="51"/>
      <c r="J27" s="17"/>
      <c r="K27" s="20"/>
      <c r="L27" s="17"/>
      <c r="M27" s="20"/>
      <c r="N27" s="17"/>
      <c r="O27" s="20"/>
      <c r="P27" s="17">
        <v>2</v>
      </c>
      <c r="Q27" s="9" t="s">
        <v>63</v>
      </c>
      <c r="R27" s="60"/>
      <c r="S27" s="10"/>
      <c r="T27" s="10"/>
      <c r="U27" s="10"/>
      <c r="V27" s="10"/>
    </row>
    <row r="28" spans="1:22" ht="15.75" thickBot="1" x14ac:dyDescent="0.3">
      <c r="A28" s="25"/>
      <c r="B28" s="32"/>
      <c r="C28" s="39"/>
      <c r="D28" s="17"/>
      <c r="E28" s="9"/>
      <c r="F28" s="17"/>
      <c r="G28" s="9"/>
      <c r="H28" s="8"/>
      <c r="I28" s="51"/>
      <c r="J28" s="17"/>
      <c r="K28" s="20"/>
      <c r="L28" s="53"/>
      <c r="M28" s="83"/>
      <c r="N28" s="17"/>
      <c r="O28" s="20"/>
      <c r="P28" s="53">
        <v>5</v>
      </c>
      <c r="Q28" s="54" t="s">
        <v>66</v>
      </c>
      <c r="R28" s="60"/>
      <c r="S28" s="10"/>
      <c r="T28" s="10"/>
      <c r="U28" s="10"/>
      <c r="V28" s="10"/>
    </row>
    <row r="29" spans="1:22" x14ac:dyDescent="0.25">
      <c r="A29" s="21" t="s">
        <v>37</v>
      </c>
      <c r="B29" s="30"/>
      <c r="C29" s="37">
        <f>SUM(C24:C28)</f>
        <v>300</v>
      </c>
      <c r="D29" s="74">
        <f>SUM(D24:D28)</f>
        <v>0</v>
      </c>
      <c r="E29" s="75"/>
      <c r="F29" s="74">
        <f>SUM(F24:F28)</f>
        <v>0</v>
      </c>
      <c r="G29" s="75"/>
      <c r="H29" s="74">
        <f>SUM(H24:H28)</f>
        <v>0</v>
      </c>
      <c r="I29" s="75"/>
      <c r="J29" s="74">
        <f>SUM(J24:J28)</f>
        <v>10</v>
      </c>
      <c r="K29" s="76"/>
      <c r="L29" s="74">
        <f>SUM(L24:L28)</f>
        <v>39</v>
      </c>
      <c r="M29" s="76"/>
      <c r="N29" s="74">
        <f>SUM(N24:N28)</f>
        <v>10</v>
      </c>
      <c r="O29" s="76"/>
      <c r="P29" s="91">
        <f>SUM(P24:P28)</f>
        <v>10</v>
      </c>
      <c r="Q29" s="77"/>
      <c r="R29" s="92">
        <f>SUM(C29:Q29)</f>
        <v>369</v>
      </c>
      <c r="S29" s="62">
        <v>450</v>
      </c>
    </row>
    <row r="30" spans="1:22" x14ac:dyDescent="0.25">
      <c r="A30" s="23" t="s">
        <v>16</v>
      </c>
      <c r="B30" s="33"/>
      <c r="C30" s="40">
        <v>300</v>
      </c>
      <c r="D30" s="45">
        <v>5</v>
      </c>
      <c r="E30" s="46"/>
      <c r="F30" s="45"/>
      <c r="G30" s="46"/>
      <c r="H30" s="45">
        <v>15</v>
      </c>
      <c r="I30" s="46"/>
      <c r="J30" s="78">
        <v>10</v>
      </c>
      <c r="K30" s="79"/>
      <c r="L30" s="45">
        <v>100</v>
      </c>
      <c r="M30" s="79"/>
      <c r="N30" s="78">
        <v>10</v>
      </c>
      <c r="O30" s="79"/>
      <c r="P30" s="78">
        <v>10</v>
      </c>
      <c r="Q30" s="80"/>
      <c r="R30" s="93">
        <f>SUM(C30:Q30)</f>
        <v>450</v>
      </c>
    </row>
    <row r="31" spans="1:22" ht="15.75" thickBot="1" x14ac:dyDescent="0.3">
      <c r="A31" s="64" t="s">
        <v>17</v>
      </c>
      <c r="B31" s="65"/>
      <c r="C31" s="67">
        <f>C30-C29</f>
        <v>0</v>
      </c>
      <c r="D31" s="67">
        <f>D30-D29</f>
        <v>5</v>
      </c>
      <c r="E31" s="68"/>
      <c r="F31" s="47">
        <f>F30-F29</f>
        <v>0</v>
      </c>
      <c r="G31" s="68"/>
      <c r="H31" s="67">
        <f>H30-H29</f>
        <v>15</v>
      </c>
      <c r="I31" s="68"/>
      <c r="J31" s="67">
        <f>J30-J29</f>
        <v>0</v>
      </c>
      <c r="K31" s="81"/>
      <c r="L31" s="67">
        <f>L30-L29</f>
        <v>61</v>
      </c>
      <c r="M31" s="81"/>
      <c r="N31" s="47">
        <f>N30-N29</f>
        <v>0</v>
      </c>
      <c r="O31" s="82"/>
      <c r="P31" s="47">
        <f>P30-P29</f>
        <v>0</v>
      </c>
      <c r="Q31" s="48"/>
      <c r="R31" s="94">
        <f>SUM(D31:Q31)</f>
        <v>81</v>
      </c>
      <c r="S31" s="10"/>
    </row>
    <row r="32" spans="1:22" ht="15.75" thickBot="1" x14ac:dyDescent="0.3">
      <c r="A32" s="70"/>
      <c r="B32" s="71"/>
      <c r="C32" s="69"/>
      <c r="D32" s="69"/>
      <c r="E32" s="69"/>
      <c r="F32" s="69"/>
      <c r="G32" s="69"/>
      <c r="H32" s="72"/>
      <c r="I32" s="72"/>
      <c r="J32" s="69"/>
      <c r="K32" s="69"/>
      <c r="L32" s="69"/>
      <c r="M32" s="69"/>
      <c r="N32" s="63"/>
      <c r="O32" s="63"/>
      <c r="P32" s="63"/>
      <c r="Q32" s="63" t="s">
        <v>47</v>
      </c>
      <c r="R32" s="86">
        <f>SUM(R29+R31)</f>
        <v>450</v>
      </c>
      <c r="S32" s="10"/>
    </row>
    <row r="33" spans="1:19" x14ac:dyDescent="0.25">
      <c r="A33" s="28">
        <v>42839</v>
      </c>
      <c r="B33" s="35">
        <v>0.83333333333333337</v>
      </c>
      <c r="C33" s="42">
        <v>300</v>
      </c>
      <c r="D33" s="18"/>
      <c r="E33" s="5"/>
      <c r="F33" s="18"/>
      <c r="G33" s="5"/>
      <c r="H33" s="18"/>
      <c r="I33" s="5"/>
      <c r="J33" s="18">
        <v>10</v>
      </c>
      <c r="K33" s="16" t="s">
        <v>49</v>
      </c>
      <c r="L33" s="18">
        <v>34</v>
      </c>
      <c r="M33" s="16" t="s">
        <v>14</v>
      </c>
      <c r="N33" s="4">
        <v>10</v>
      </c>
      <c r="O33" s="14"/>
      <c r="P33" s="4">
        <v>2</v>
      </c>
      <c r="Q33" s="1" t="s">
        <v>64</v>
      </c>
      <c r="R33" s="60"/>
      <c r="S33" s="10"/>
    </row>
    <row r="34" spans="1:19" x14ac:dyDescent="0.25">
      <c r="A34" s="7"/>
      <c r="B34" s="31"/>
      <c r="C34" s="38"/>
      <c r="D34" s="6"/>
      <c r="E34" s="3"/>
      <c r="F34" s="6"/>
      <c r="G34" s="3"/>
      <c r="H34" s="6"/>
      <c r="I34" s="3"/>
      <c r="J34" s="6"/>
      <c r="K34" s="15"/>
      <c r="L34" s="6">
        <v>20</v>
      </c>
      <c r="M34" s="15" t="s">
        <v>45</v>
      </c>
      <c r="N34" s="6"/>
      <c r="O34" s="15"/>
      <c r="P34" s="6">
        <v>2</v>
      </c>
      <c r="Q34" s="3" t="s">
        <v>65</v>
      </c>
      <c r="R34" s="60"/>
      <c r="S34" s="10"/>
    </row>
    <row r="35" spans="1:19" x14ac:dyDescent="0.25">
      <c r="A35" s="7"/>
      <c r="B35" s="31"/>
      <c r="C35" s="38"/>
      <c r="D35" s="6"/>
      <c r="E35" s="3"/>
      <c r="F35" s="6"/>
      <c r="G35" s="3"/>
      <c r="H35" s="6"/>
      <c r="I35" s="3"/>
      <c r="J35" s="6"/>
      <c r="K35" s="15"/>
      <c r="L35" s="6"/>
      <c r="M35" s="15"/>
      <c r="N35" s="6"/>
      <c r="O35" s="15"/>
      <c r="P35" s="6">
        <v>6</v>
      </c>
      <c r="Q35" s="3" t="s">
        <v>66</v>
      </c>
      <c r="R35" s="60"/>
      <c r="S35" s="10"/>
    </row>
    <row r="36" spans="1:19" x14ac:dyDescent="0.25">
      <c r="A36" s="7"/>
      <c r="B36" s="31"/>
      <c r="C36" s="38"/>
      <c r="D36" s="6"/>
      <c r="E36" s="3"/>
      <c r="F36" s="6"/>
      <c r="G36" s="3"/>
      <c r="H36" s="6"/>
      <c r="I36" s="3"/>
      <c r="J36" s="6"/>
      <c r="K36" s="15"/>
      <c r="L36" s="6"/>
      <c r="M36" s="15"/>
      <c r="N36" s="6"/>
      <c r="O36" s="15"/>
      <c r="P36" s="6"/>
      <c r="Q36" s="3"/>
      <c r="R36" s="60"/>
      <c r="S36" s="10"/>
    </row>
    <row r="37" spans="1:19" ht="15.75" thickBot="1" x14ac:dyDescent="0.3">
      <c r="A37" s="25"/>
      <c r="B37" s="32"/>
      <c r="C37" s="39"/>
      <c r="D37" s="17"/>
      <c r="E37" s="9"/>
      <c r="F37" s="17"/>
      <c r="G37" s="9"/>
      <c r="H37" s="17"/>
      <c r="I37" s="9"/>
      <c r="J37" s="17"/>
      <c r="K37" s="20"/>
      <c r="L37" s="53"/>
      <c r="M37" s="83"/>
      <c r="N37" s="17"/>
      <c r="O37" s="20"/>
      <c r="P37" s="53"/>
      <c r="Q37" s="54"/>
      <c r="R37" s="60"/>
      <c r="S37" s="10"/>
    </row>
    <row r="38" spans="1:19" x14ac:dyDescent="0.25">
      <c r="A38" s="21" t="s">
        <v>37</v>
      </c>
      <c r="B38" s="30"/>
      <c r="C38" s="37">
        <f>SUM(C33:C37)</f>
        <v>300</v>
      </c>
      <c r="D38" s="74">
        <f>SUM(D33:D37)</f>
        <v>0</v>
      </c>
      <c r="E38" s="75"/>
      <c r="F38" s="74">
        <f>SUM(F33:F37)</f>
        <v>0</v>
      </c>
      <c r="G38" s="75"/>
      <c r="H38" s="74">
        <f>SUM(H33:H37)</f>
        <v>0</v>
      </c>
      <c r="I38" s="75"/>
      <c r="J38" s="74">
        <f>SUM(J33:J37)</f>
        <v>10</v>
      </c>
      <c r="K38" s="76"/>
      <c r="L38" s="74">
        <f>SUM(L33:L37)</f>
        <v>54</v>
      </c>
      <c r="M38" s="76"/>
      <c r="N38" s="74">
        <f>SUM(N33:N37)</f>
        <v>10</v>
      </c>
      <c r="O38" s="76"/>
      <c r="P38" s="91">
        <f>SUM(P33:P37)</f>
        <v>10</v>
      </c>
      <c r="Q38" s="77"/>
      <c r="R38" s="92">
        <f>SUM(C38:Q38)</f>
        <v>384</v>
      </c>
      <c r="S38" s="26">
        <v>450</v>
      </c>
    </row>
    <row r="39" spans="1:19" x14ac:dyDescent="0.25">
      <c r="A39" s="23" t="s">
        <v>16</v>
      </c>
      <c r="B39" s="33"/>
      <c r="C39" s="40">
        <v>300</v>
      </c>
      <c r="D39" s="45">
        <v>5</v>
      </c>
      <c r="E39" s="46"/>
      <c r="F39" s="45"/>
      <c r="G39" s="46"/>
      <c r="H39" s="45">
        <v>15</v>
      </c>
      <c r="I39" s="46"/>
      <c r="J39" s="78">
        <v>10</v>
      </c>
      <c r="K39" s="79"/>
      <c r="L39" s="45">
        <v>100</v>
      </c>
      <c r="M39" s="79"/>
      <c r="N39" s="78">
        <v>10</v>
      </c>
      <c r="O39" s="79"/>
      <c r="P39" s="78">
        <v>10</v>
      </c>
      <c r="Q39" s="80"/>
      <c r="R39" s="93">
        <f>SUM(C39:Q39)</f>
        <v>450</v>
      </c>
      <c r="S39" s="10"/>
    </row>
    <row r="40" spans="1:19" ht="15.75" thickBot="1" x14ac:dyDescent="0.3">
      <c r="A40" s="64" t="s">
        <v>17</v>
      </c>
      <c r="B40" s="65"/>
      <c r="C40" s="67">
        <f>C39-C38</f>
        <v>0</v>
      </c>
      <c r="D40" s="67">
        <f>D39-D38</f>
        <v>5</v>
      </c>
      <c r="E40" s="68"/>
      <c r="F40" s="47">
        <f>F39-F38</f>
        <v>0</v>
      </c>
      <c r="G40" s="68"/>
      <c r="H40" s="67">
        <f>H39-H38</f>
        <v>15</v>
      </c>
      <c r="I40" s="68"/>
      <c r="J40" s="67">
        <f>J39-J38</f>
        <v>0</v>
      </c>
      <c r="K40" s="81"/>
      <c r="L40" s="67">
        <f>L39-L38</f>
        <v>46</v>
      </c>
      <c r="M40" s="81"/>
      <c r="N40" s="47">
        <f>N39-N38</f>
        <v>0</v>
      </c>
      <c r="O40" s="82"/>
      <c r="P40" s="47">
        <f>P39-P38</f>
        <v>0</v>
      </c>
      <c r="Q40" s="48"/>
      <c r="R40" s="94">
        <f>SUM(D40:Q40)</f>
        <v>66</v>
      </c>
      <c r="S40" s="10"/>
    </row>
    <row r="41" spans="1:19" ht="15.75" thickBot="1" x14ac:dyDescent="0.3">
      <c r="A41" s="70"/>
      <c r="B41" s="71"/>
      <c r="C41" s="69"/>
      <c r="D41" s="69"/>
      <c r="E41" s="69"/>
      <c r="F41" s="69"/>
      <c r="G41" s="69"/>
      <c r="H41" s="72"/>
      <c r="I41" s="72"/>
      <c r="J41" s="69"/>
      <c r="K41" s="69"/>
      <c r="L41" s="69"/>
      <c r="M41" s="69"/>
      <c r="N41" s="63"/>
      <c r="O41" s="63"/>
      <c r="P41" s="63"/>
      <c r="Q41" s="63" t="s">
        <v>47</v>
      </c>
      <c r="R41" s="86">
        <f>SUM(R38+R40)</f>
        <v>450</v>
      </c>
      <c r="S41" s="10"/>
    </row>
    <row r="42" spans="1:19" x14ac:dyDescent="0.25">
      <c r="A42" s="28">
        <v>42840</v>
      </c>
      <c r="B42" s="35">
        <v>0.83333333333333337</v>
      </c>
      <c r="C42" s="42">
        <v>300</v>
      </c>
      <c r="D42" s="18"/>
      <c r="E42" s="5"/>
      <c r="F42" s="18"/>
      <c r="G42" s="5"/>
      <c r="H42" s="18"/>
      <c r="I42" s="5"/>
      <c r="J42" s="18">
        <v>10</v>
      </c>
      <c r="K42" s="16" t="s">
        <v>48</v>
      </c>
      <c r="L42" s="18">
        <v>26</v>
      </c>
      <c r="M42" s="16" t="s">
        <v>14</v>
      </c>
      <c r="N42" s="4">
        <v>10</v>
      </c>
      <c r="O42" s="14"/>
      <c r="P42" s="4">
        <v>10</v>
      </c>
      <c r="Q42" s="1" t="s">
        <v>66</v>
      </c>
      <c r="R42" s="61"/>
    </row>
    <row r="43" spans="1:19" x14ac:dyDescent="0.25">
      <c r="A43" s="7"/>
      <c r="B43" s="31"/>
      <c r="C43" s="38"/>
      <c r="D43" s="6"/>
      <c r="E43" s="3"/>
      <c r="F43" s="6"/>
      <c r="G43" s="3"/>
      <c r="H43" s="6"/>
      <c r="I43" s="3"/>
      <c r="J43" s="6"/>
      <c r="K43" s="15"/>
      <c r="L43" s="6">
        <v>30</v>
      </c>
      <c r="M43" s="15" t="s">
        <v>45</v>
      </c>
      <c r="N43" s="6"/>
      <c r="O43" s="15"/>
      <c r="P43" s="6"/>
      <c r="Q43" s="3"/>
      <c r="R43" s="60"/>
    </row>
    <row r="44" spans="1:19" x14ac:dyDescent="0.25">
      <c r="A44" s="7"/>
      <c r="B44" s="31"/>
      <c r="C44" s="38"/>
      <c r="D44" s="6"/>
      <c r="E44" s="3"/>
      <c r="F44" s="6"/>
      <c r="G44" s="3"/>
      <c r="H44" s="6"/>
      <c r="I44" s="3"/>
      <c r="J44" s="6"/>
      <c r="K44" s="15"/>
      <c r="L44" s="6"/>
      <c r="M44" s="15"/>
      <c r="N44" s="6"/>
      <c r="O44" s="15"/>
      <c r="P44" s="6"/>
      <c r="Q44" s="3"/>
      <c r="R44" s="60"/>
    </row>
    <row r="45" spans="1:19" ht="15.75" thickBot="1" x14ac:dyDescent="0.3">
      <c r="A45" s="25"/>
      <c r="B45" s="32"/>
      <c r="C45" s="39"/>
      <c r="D45" s="17"/>
      <c r="E45" s="9"/>
      <c r="F45" s="17"/>
      <c r="G45" s="9"/>
      <c r="H45" s="17"/>
      <c r="I45" s="9"/>
      <c r="J45" s="17"/>
      <c r="K45" s="20"/>
      <c r="L45" s="53"/>
      <c r="M45" s="83"/>
      <c r="N45" s="17"/>
      <c r="O45" s="20"/>
      <c r="P45" s="53"/>
      <c r="Q45" s="54"/>
      <c r="R45" s="60"/>
    </row>
    <row r="46" spans="1:19" x14ac:dyDescent="0.25">
      <c r="A46" s="21" t="s">
        <v>37</v>
      </c>
      <c r="B46" s="30"/>
      <c r="C46" s="37">
        <f>SUM(C42:C45)</f>
        <v>300</v>
      </c>
      <c r="D46" s="74">
        <f>SUM(D42:D45)</f>
        <v>0</v>
      </c>
      <c r="E46" s="75"/>
      <c r="F46" s="74">
        <f>SUM(F42:F45)</f>
        <v>0</v>
      </c>
      <c r="G46" s="75"/>
      <c r="H46" s="74">
        <f>SUM(H42:H45)</f>
        <v>0</v>
      </c>
      <c r="I46" s="75"/>
      <c r="J46" s="74">
        <f>SUM(J42:J45)</f>
        <v>10</v>
      </c>
      <c r="K46" s="76"/>
      <c r="L46" s="74">
        <f>SUM(L42:L45)</f>
        <v>56</v>
      </c>
      <c r="M46" s="84"/>
      <c r="N46" s="74">
        <f>SUM(N42:N45)</f>
        <v>10</v>
      </c>
      <c r="O46" s="76"/>
      <c r="P46" s="91">
        <f>SUM(P42:P45)</f>
        <v>10</v>
      </c>
      <c r="Q46" s="77"/>
      <c r="R46" s="92">
        <f>SUM(C46:Q46)</f>
        <v>386</v>
      </c>
      <c r="S46" s="62">
        <v>450</v>
      </c>
    </row>
    <row r="47" spans="1:19" x14ac:dyDescent="0.25">
      <c r="A47" s="23" t="s">
        <v>16</v>
      </c>
      <c r="B47" s="33"/>
      <c r="C47" s="40">
        <v>300</v>
      </c>
      <c r="D47" s="45">
        <v>5</v>
      </c>
      <c r="E47" s="46"/>
      <c r="F47" s="45"/>
      <c r="G47" s="46"/>
      <c r="H47" s="45">
        <v>15</v>
      </c>
      <c r="I47" s="46"/>
      <c r="J47" s="78">
        <v>10</v>
      </c>
      <c r="K47" s="79"/>
      <c r="L47" s="45">
        <v>100</v>
      </c>
      <c r="M47" s="79"/>
      <c r="N47" s="78">
        <v>10</v>
      </c>
      <c r="O47" s="79"/>
      <c r="P47" s="78">
        <v>10</v>
      </c>
      <c r="Q47" s="80"/>
      <c r="R47" s="93">
        <f>SUM(C47:Q47)</f>
        <v>450</v>
      </c>
    </row>
    <row r="48" spans="1:19" ht="15.75" thickBot="1" x14ac:dyDescent="0.3">
      <c r="A48" s="24" t="s">
        <v>17</v>
      </c>
      <c r="B48" s="34"/>
      <c r="C48" s="47">
        <f>C47-C46</f>
        <v>0</v>
      </c>
      <c r="D48" s="47">
        <f>D47-D46</f>
        <v>5</v>
      </c>
      <c r="E48" s="48"/>
      <c r="F48" s="47">
        <f>F47-F46</f>
        <v>0</v>
      </c>
      <c r="G48" s="48"/>
      <c r="H48" s="47">
        <f>H47-H46</f>
        <v>15</v>
      </c>
      <c r="I48" s="48"/>
      <c r="J48" s="47">
        <f>J47-J46</f>
        <v>0</v>
      </c>
      <c r="K48" s="82"/>
      <c r="L48" s="47">
        <f>L47-L46</f>
        <v>44</v>
      </c>
      <c r="M48" s="82"/>
      <c r="N48" s="47">
        <f>N47-N46</f>
        <v>0</v>
      </c>
      <c r="O48" s="82"/>
      <c r="P48" s="47">
        <f>P47-P46</f>
        <v>0</v>
      </c>
      <c r="Q48" s="48"/>
      <c r="R48" s="94">
        <f>SUM(D48:Q48)</f>
        <v>64</v>
      </c>
    </row>
    <row r="49" spans="1:19" ht="15.75" thickBot="1" x14ac:dyDescent="0.3">
      <c r="A49" s="70"/>
      <c r="B49" s="71"/>
      <c r="C49" s="69"/>
      <c r="D49" s="69"/>
      <c r="E49" s="69"/>
      <c r="F49" s="69"/>
      <c r="G49" s="69"/>
      <c r="H49" s="72"/>
      <c r="I49" s="72"/>
      <c r="J49" s="69"/>
      <c r="K49" s="69"/>
      <c r="L49" s="69"/>
      <c r="M49" s="69"/>
      <c r="N49" s="69"/>
      <c r="O49" s="69"/>
      <c r="P49" s="69"/>
      <c r="Q49" s="69" t="s">
        <v>47</v>
      </c>
      <c r="R49" s="113">
        <f>SUM(R46+R48)</f>
        <v>450</v>
      </c>
    </row>
    <row r="50" spans="1:19" x14ac:dyDescent="0.25">
      <c r="R50" s="63"/>
    </row>
    <row r="51" spans="1:19" x14ac:dyDescent="0.25">
      <c r="A51" s="112" t="s">
        <v>37</v>
      </c>
      <c r="B51" s="112"/>
      <c r="C51" s="112">
        <f>SUM(C2+C15+C24+C33+C42)</f>
        <v>1415</v>
      </c>
      <c r="D51" s="112">
        <f>SUM(D11+D20+D29+D38+D46)</f>
        <v>8</v>
      </c>
      <c r="E51" s="112"/>
      <c r="F51" s="112">
        <f>SUM(F11+F20+F29+F38+F46)</f>
        <v>25</v>
      </c>
      <c r="G51" s="112"/>
      <c r="H51" s="112">
        <f>SUM(H11+H20+H29+H38+H46)</f>
        <v>102</v>
      </c>
      <c r="I51" s="112"/>
      <c r="J51" s="112">
        <f>SUM(J11+J20+J29+J38+J46)</f>
        <v>50</v>
      </c>
      <c r="K51" s="112"/>
      <c r="L51" s="112">
        <f>SUM(L11+L20+L29+L38+L46)</f>
        <v>255</v>
      </c>
      <c r="M51" s="112"/>
      <c r="N51" s="112">
        <f>SUM(N11+N20+N29+N38+N46)</f>
        <v>50</v>
      </c>
      <c r="O51" s="112"/>
      <c r="P51" s="112"/>
      <c r="Q51" s="112" t="s">
        <v>38</v>
      </c>
      <c r="R51" s="112">
        <f>SUM(C51:P51)</f>
        <v>1905</v>
      </c>
      <c r="S51" s="62">
        <f>SUM(S11:S48)</f>
        <v>2250</v>
      </c>
    </row>
    <row r="52" spans="1:19" x14ac:dyDescent="0.25">
      <c r="R52">
        <f>SUM(R11+R20+R29+R38+R46)</f>
        <v>1955</v>
      </c>
    </row>
    <row r="54" spans="1:19" x14ac:dyDescent="0.25">
      <c r="Q54" s="112" t="s">
        <v>24</v>
      </c>
      <c r="R54" s="112">
        <f>SUM(S51-R51)</f>
        <v>345</v>
      </c>
    </row>
    <row r="55" spans="1:19" x14ac:dyDescent="0.25">
      <c r="Q55" t="s">
        <v>47</v>
      </c>
      <c r="R55">
        <f>SUM(R13+R22+R31+R40+R48)</f>
        <v>295</v>
      </c>
    </row>
    <row r="56" spans="1:19" hidden="1" x14ac:dyDescent="0.25"/>
    <row r="57" spans="1:19" hidden="1" x14ac:dyDescent="0.25"/>
    <row r="58" spans="1:19" hidden="1" x14ac:dyDescent="0.25">
      <c r="N58" t="s">
        <v>28</v>
      </c>
    </row>
    <row r="59" spans="1:19" hidden="1" x14ac:dyDescent="0.25"/>
    <row r="60" spans="1:19" hidden="1" x14ac:dyDescent="0.25"/>
    <row r="61" spans="1:19" ht="15.75" hidden="1" thickBot="1" x14ac:dyDescent="0.3">
      <c r="O61" s="56" t="s">
        <v>24</v>
      </c>
      <c r="P61" s="73"/>
      <c r="Q61" s="73"/>
      <c r="R61" s="73">
        <f>R13+R22+R31+R40+R48</f>
        <v>295</v>
      </c>
    </row>
    <row r="62" spans="1:19" hidden="1" x14ac:dyDescent="0.25"/>
    <row r="63" spans="1:19" hidden="1" x14ac:dyDescent="0.25">
      <c r="K63" t="s">
        <v>8</v>
      </c>
      <c r="L63">
        <f>L48+L40+L31+L13+76</f>
        <v>270</v>
      </c>
      <c r="O63" s="4" t="s">
        <v>27</v>
      </c>
      <c r="P63" s="88"/>
      <c r="Q63" s="88"/>
      <c r="R63" s="1">
        <v>100</v>
      </c>
    </row>
    <row r="64" spans="1:19" hidden="1" x14ac:dyDescent="0.25">
      <c r="K64" t="s">
        <v>25</v>
      </c>
      <c r="L64">
        <f>50*5</f>
        <v>250</v>
      </c>
      <c r="O64" s="6" t="s">
        <v>7</v>
      </c>
      <c r="P64" s="89"/>
      <c r="Q64" s="89"/>
      <c r="R64" s="3">
        <v>50</v>
      </c>
    </row>
    <row r="65" spans="11:18" hidden="1" x14ac:dyDescent="0.25">
      <c r="K65" t="s">
        <v>26</v>
      </c>
      <c r="L65">
        <f>SUM(L63:L64)</f>
        <v>520</v>
      </c>
      <c r="O65" s="6" t="s">
        <v>5</v>
      </c>
      <c r="P65" s="89"/>
      <c r="Q65" s="89"/>
      <c r="R65" s="3">
        <v>30</v>
      </c>
    </row>
    <row r="66" spans="11:18" ht="15.75" hidden="1" thickBot="1" x14ac:dyDescent="0.3">
      <c r="O66" s="53" t="s">
        <v>29</v>
      </c>
      <c r="P66" s="90"/>
      <c r="Q66" s="90"/>
      <c r="R66" s="54">
        <v>100</v>
      </c>
    </row>
    <row r="67" spans="11:18" hidden="1" x14ac:dyDescent="0.25"/>
    <row r="68" spans="11:18" hidden="1" x14ac:dyDescent="0.25">
      <c r="O68" s="4" t="s">
        <v>30</v>
      </c>
      <c r="P68" s="88"/>
      <c r="Q68" s="88"/>
      <c r="R68" s="1">
        <f>SUM(R63:R66)</f>
        <v>280</v>
      </c>
    </row>
    <row r="69" spans="11:18" ht="15.75" hidden="1" thickBot="1" x14ac:dyDescent="0.3">
      <c r="O69" s="53" t="s">
        <v>31</v>
      </c>
      <c r="P69" s="90"/>
      <c r="Q69" s="90"/>
      <c r="R69" s="54">
        <f>R61-R68</f>
        <v>15</v>
      </c>
    </row>
    <row r="70" spans="11:18" hidden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zoomScale="59" zoomScaleNormal="5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80" activeCellId="1" sqref="F10 B80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24.42578125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7.140625" customWidth="1"/>
    <col min="18" max="18" width="14.7109375" customWidth="1"/>
    <col min="19" max="19" width="24" customWidth="1"/>
  </cols>
  <sheetData>
    <row r="1" spans="1:22" ht="15.75" thickBot="1" x14ac:dyDescent="0.3">
      <c r="A1" s="11" t="s">
        <v>0</v>
      </c>
      <c r="B1" s="12" t="s">
        <v>1</v>
      </c>
      <c r="C1" s="36" t="s">
        <v>2</v>
      </c>
      <c r="D1" s="11" t="s">
        <v>46</v>
      </c>
      <c r="E1" s="12" t="s">
        <v>4</v>
      </c>
      <c r="F1" s="44" t="s">
        <v>5</v>
      </c>
      <c r="G1" s="12" t="s">
        <v>4</v>
      </c>
      <c r="H1" s="36" t="s">
        <v>6</v>
      </c>
      <c r="I1" s="43" t="s">
        <v>4</v>
      </c>
      <c r="J1" s="11" t="s">
        <v>7</v>
      </c>
      <c r="K1" s="13" t="s">
        <v>4</v>
      </c>
      <c r="L1" s="11" t="s">
        <v>8</v>
      </c>
      <c r="M1" s="12" t="s">
        <v>4</v>
      </c>
      <c r="N1" s="12" t="s">
        <v>9</v>
      </c>
      <c r="O1" s="12" t="s">
        <v>4</v>
      </c>
      <c r="P1" s="12" t="s">
        <v>10</v>
      </c>
      <c r="Q1" s="12" t="s">
        <v>4</v>
      </c>
      <c r="R1" s="36" t="s">
        <v>11</v>
      </c>
      <c r="S1" s="55" t="s">
        <v>12</v>
      </c>
    </row>
    <row r="2" spans="1:22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13</v>
      </c>
      <c r="J2" s="4"/>
      <c r="K2" s="14"/>
      <c r="L2" s="4">
        <v>29</v>
      </c>
      <c r="M2" s="14" t="s">
        <v>14</v>
      </c>
      <c r="N2" s="4">
        <v>10</v>
      </c>
      <c r="O2" s="14"/>
      <c r="P2" s="4"/>
      <c r="Q2" s="1"/>
      <c r="R2" s="60"/>
    </row>
    <row r="3" spans="1:22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>
        <v>28</v>
      </c>
      <c r="M3" s="15" t="s">
        <v>45</v>
      </c>
      <c r="N3" s="6"/>
      <c r="O3" s="15"/>
      <c r="P3" s="6"/>
      <c r="Q3" s="3"/>
      <c r="R3" s="60"/>
    </row>
    <row r="4" spans="1:22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/>
      <c r="Q4" s="3"/>
      <c r="R4" s="60"/>
    </row>
    <row r="5" spans="1:22" ht="15.75" thickBot="1" x14ac:dyDescent="0.3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53"/>
      <c r="M5" s="83"/>
      <c r="N5" s="53"/>
      <c r="O5" s="83"/>
      <c r="P5" s="53"/>
      <c r="Q5" s="54"/>
      <c r="R5" s="60"/>
    </row>
    <row r="6" spans="1:22" x14ac:dyDescent="0.25">
      <c r="A6" s="21" t="s">
        <v>15</v>
      </c>
      <c r="B6" s="30"/>
      <c r="C6" s="37">
        <f>SUM(C2:C5)</f>
        <v>215</v>
      </c>
      <c r="D6" s="74">
        <f>SUM(D2:D5)</f>
        <v>0</v>
      </c>
      <c r="E6" s="75"/>
      <c r="F6" s="74">
        <f>SUM(F2:F5)</f>
        <v>0</v>
      </c>
      <c r="G6" s="75"/>
      <c r="H6" s="74">
        <f>SUM(H2:H5)</f>
        <v>100</v>
      </c>
      <c r="I6" s="75"/>
      <c r="J6" s="74">
        <f>SUM(J2:J5)</f>
        <v>0</v>
      </c>
      <c r="K6" s="76"/>
      <c r="L6" s="74">
        <f>SUM(L2:L5)</f>
        <v>57</v>
      </c>
      <c r="M6" s="84"/>
      <c r="N6" s="91">
        <f>SUM(N2:N5)</f>
        <v>10</v>
      </c>
      <c r="O6" s="84"/>
      <c r="P6" s="91">
        <f>SUM(P2:P5)</f>
        <v>0</v>
      </c>
      <c r="Q6" s="77"/>
      <c r="R6" s="92">
        <f>SUM(C6:Q6)</f>
        <v>382</v>
      </c>
      <c r="S6" s="26">
        <v>450</v>
      </c>
      <c r="T6" s="10"/>
      <c r="U6" s="10"/>
      <c r="V6" s="10"/>
    </row>
    <row r="7" spans="1:22" x14ac:dyDescent="0.25">
      <c r="A7" s="23" t="s">
        <v>16</v>
      </c>
      <c r="B7" s="33"/>
      <c r="C7" s="40">
        <v>215</v>
      </c>
      <c r="D7" s="45">
        <v>15</v>
      </c>
      <c r="E7" s="46"/>
      <c r="F7" s="45"/>
      <c r="G7" s="46"/>
      <c r="H7" s="45">
        <v>100</v>
      </c>
      <c r="I7" s="46"/>
      <c r="J7" s="78">
        <v>10</v>
      </c>
      <c r="K7" s="79"/>
      <c r="L7" s="45">
        <v>100</v>
      </c>
      <c r="M7" s="79"/>
      <c r="N7" s="78">
        <v>10</v>
      </c>
      <c r="O7" s="79"/>
      <c r="P7" s="78"/>
      <c r="Q7" s="80"/>
      <c r="R7" s="93">
        <f>SUM(C7:Q7)</f>
        <v>450</v>
      </c>
      <c r="S7" s="10"/>
      <c r="T7" s="10"/>
      <c r="U7" s="10"/>
      <c r="V7" s="10"/>
    </row>
    <row r="8" spans="1:22" ht="15.75" thickBot="1" x14ac:dyDescent="0.3">
      <c r="A8" s="64" t="s">
        <v>17</v>
      </c>
      <c r="B8" s="65"/>
      <c r="C8" s="67">
        <f>C7-C6</f>
        <v>0</v>
      </c>
      <c r="D8" s="67">
        <f>D7-D6</f>
        <v>15</v>
      </c>
      <c r="E8" s="68"/>
      <c r="F8" s="47">
        <f>F7-F6</f>
        <v>0</v>
      </c>
      <c r="G8" s="68"/>
      <c r="H8" s="67">
        <f>H7-H6</f>
        <v>0</v>
      </c>
      <c r="I8" s="68"/>
      <c r="J8" s="67">
        <f>J7-J6</f>
        <v>10</v>
      </c>
      <c r="K8" s="81"/>
      <c r="L8" s="67">
        <f>L7-L6</f>
        <v>43</v>
      </c>
      <c r="M8" s="81"/>
      <c r="N8" s="47">
        <f>N7-N6</f>
        <v>0</v>
      </c>
      <c r="O8" s="82"/>
      <c r="P8" s="47">
        <f>P7-P6</f>
        <v>0</v>
      </c>
      <c r="Q8" s="48"/>
      <c r="R8" s="94">
        <f>SUM(D8:Q8)</f>
        <v>68</v>
      </c>
      <c r="S8" s="10"/>
      <c r="T8" s="10"/>
      <c r="U8" s="10"/>
      <c r="V8" s="10"/>
    </row>
    <row r="9" spans="1:22" ht="15.75" thickBot="1" x14ac:dyDescent="0.3">
      <c r="A9" s="70"/>
      <c r="B9" s="71"/>
      <c r="C9" s="69"/>
      <c r="D9" s="69"/>
      <c r="E9" s="69"/>
      <c r="F9" s="69"/>
      <c r="G9" s="69"/>
      <c r="H9" s="72"/>
      <c r="I9" s="72"/>
      <c r="J9" s="69"/>
      <c r="K9" s="69"/>
      <c r="L9" s="69"/>
      <c r="M9" s="69"/>
      <c r="N9" s="63"/>
      <c r="O9" s="63"/>
      <c r="P9" s="63"/>
      <c r="Q9" s="63" t="s">
        <v>47</v>
      </c>
      <c r="R9" s="86">
        <f>SUM(R6+R8)</f>
        <v>450</v>
      </c>
      <c r="S9" s="10"/>
      <c r="T9" s="10"/>
      <c r="U9" s="10"/>
      <c r="V9" s="10"/>
    </row>
    <row r="10" spans="1:22" x14ac:dyDescent="0.25">
      <c r="A10" s="57">
        <v>42837</v>
      </c>
      <c r="B10" s="35">
        <v>0.83333333333333337</v>
      </c>
      <c r="C10" s="42">
        <v>300</v>
      </c>
      <c r="D10" s="18"/>
      <c r="E10" s="5"/>
      <c r="F10" s="18">
        <v>25</v>
      </c>
      <c r="G10" s="5" t="s">
        <v>5</v>
      </c>
      <c r="H10" s="18">
        <v>2</v>
      </c>
      <c r="I10" s="5" t="s">
        <v>19</v>
      </c>
      <c r="J10" s="18"/>
      <c r="K10" s="16"/>
      <c r="L10" s="18">
        <v>24</v>
      </c>
      <c r="M10" s="16" t="s">
        <v>14</v>
      </c>
      <c r="N10" s="4">
        <v>2</v>
      </c>
      <c r="O10" s="14" t="s">
        <v>39</v>
      </c>
      <c r="P10" s="4"/>
      <c r="Q10" s="1"/>
      <c r="R10" s="60"/>
      <c r="S10" s="10"/>
      <c r="T10" s="10"/>
      <c r="U10" s="10"/>
      <c r="V10" s="10"/>
    </row>
    <row r="11" spans="1:22" x14ac:dyDescent="0.25">
      <c r="A11" s="57" t="s">
        <v>20</v>
      </c>
      <c r="B11" s="35"/>
      <c r="C11" s="42"/>
      <c r="D11" s="18">
        <v>2</v>
      </c>
      <c r="E11" s="5" t="s">
        <v>21</v>
      </c>
      <c r="F11" s="18"/>
      <c r="G11" s="5"/>
      <c r="H11" s="18"/>
      <c r="I11" s="5"/>
      <c r="J11" s="18"/>
      <c r="K11" s="16"/>
      <c r="L11" s="6">
        <v>25</v>
      </c>
      <c r="M11" s="15" t="s">
        <v>18</v>
      </c>
      <c r="N11" s="6">
        <v>2</v>
      </c>
      <c r="O11" s="15" t="s">
        <v>40</v>
      </c>
      <c r="P11" s="6"/>
      <c r="Q11" s="3"/>
      <c r="R11" s="60"/>
      <c r="S11" s="10"/>
      <c r="T11" s="10"/>
      <c r="U11" s="10"/>
      <c r="V11" s="10"/>
    </row>
    <row r="12" spans="1:22" x14ac:dyDescent="0.25">
      <c r="A12" s="58"/>
      <c r="B12" s="35"/>
      <c r="C12" s="42"/>
      <c r="D12" s="18">
        <v>2</v>
      </c>
      <c r="E12" s="5" t="s">
        <v>22</v>
      </c>
      <c r="F12" s="18"/>
      <c r="G12" s="5"/>
      <c r="H12" s="18"/>
      <c r="I12" s="5"/>
      <c r="J12" s="18"/>
      <c r="K12" s="16"/>
      <c r="L12" s="6"/>
      <c r="M12" s="15"/>
      <c r="N12" s="6">
        <v>2</v>
      </c>
      <c r="O12" s="15" t="s">
        <v>41</v>
      </c>
      <c r="P12" s="6"/>
      <c r="Q12" s="3"/>
      <c r="R12" s="60"/>
      <c r="S12" s="10"/>
      <c r="T12" s="10"/>
      <c r="U12" s="10"/>
      <c r="V12" s="10"/>
    </row>
    <row r="13" spans="1:22" x14ac:dyDescent="0.25">
      <c r="A13" s="106"/>
      <c r="B13" s="107"/>
      <c r="C13" s="108"/>
      <c r="D13" s="109">
        <v>2</v>
      </c>
      <c r="E13" s="110" t="s">
        <v>35</v>
      </c>
      <c r="F13" s="109"/>
      <c r="G13" s="110"/>
      <c r="H13" s="109"/>
      <c r="I13" s="110"/>
      <c r="J13" s="109"/>
      <c r="K13" s="111"/>
      <c r="L13" s="17"/>
      <c r="M13" s="20"/>
      <c r="N13" s="17">
        <v>2</v>
      </c>
      <c r="O13" s="20" t="s">
        <v>42</v>
      </c>
      <c r="P13" s="17"/>
      <c r="Q13" s="9"/>
      <c r="R13" s="60"/>
      <c r="S13" s="10"/>
      <c r="T13" s="10"/>
      <c r="U13" s="10"/>
      <c r="V13" s="10"/>
    </row>
    <row r="14" spans="1:22" ht="15.75" thickBot="1" x14ac:dyDescent="0.3">
      <c r="A14" s="59"/>
      <c r="B14" s="32"/>
      <c r="C14" s="39"/>
      <c r="D14" s="17">
        <v>2</v>
      </c>
      <c r="E14" s="9" t="s">
        <v>44</v>
      </c>
      <c r="F14" s="17"/>
      <c r="G14" s="9"/>
      <c r="H14" s="17"/>
      <c r="I14" s="9"/>
      <c r="J14" s="17"/>
      <c r="K14" s="20"/>
      <c r="L14" s="53"/>
      <c r="M14" s="83"/>
      <c r="N14" s="53">
        <v>2</v>
      </c>
      <c r="O14" s="83" t="s">
        <v>43</v>
      </c>
      <c r="P14" s="53"/>
      <c r="Q14" s="54"/>
      <c r="R14" s="60"/>
      <c r="S14" s="10"/>
      <c r="T14" s="10"/>
      <c r="U14" s="10"/>
      <c r="V14" s="10"/>
    </row>
    <row r="15" spans="1:22" x14ac:dyDescent="0.25">
      <c r="A15" s="21" t="s">
        <v>15</v>
      </c>
      <c r="B15" s="30"/>
      <c r="C15" s="37">
        <f>SUM(C10:C14)</f>
        <v>300</v>
      </c>
      <c r="D15" s="74">
        <f>SUM(D10:D14)</f>
        <v>8</v>
      </c>
      <c r="E15" s="75"/>
      <c r="F15" s="74">
        <f>SUM(F10:F14)</f>
        <v>25</v>
      </c>
      <c r="G15" s="75"/>
      <c r="H15" s="74">
        <f>SUM(H10:H14)</f>
        <v>2</v>
      </c>
      <c r="I15" s="75"/>
      <c r="J15" s="74">
        <f>SUM(J10:J14)</f>
        <v>0</v>
      </c>
      <c r="K15" s="76"/>
      <c r="L15" s="74">
        <f>SUM(L10:L14)</f>
        <v>49</v>
      </c>
      <c r="M15" s="84"/>
      <c r="N15" s="91">
        <f>SUM(N10:N14)</f>
        <v>10</v>
      </c>
      <c r="O15" s="84"/>
      <c r="P15" s="91">
        <f>SUM(P10:P14)</f>
        <v>0</v>
      </c>
      <c r="Q15" s="77"/>
      <c r="R15" s="92">
        <f>SUM(C15:Q15)</f>
        <v>394</v>
      </c>
      <c r="S15" s="26">
        <v>450</v>
      </c>
      <c r="T15" s="10"/>
      <c r="U15" s="10"/>
      <c r="V15" s="10"/>
    </row>
    <row r="16" spans="1:22" x14ac:dyDescent="0.25">
      <c r="A16" s="23" t="s">
        <v>16</v>
      </c>
      <c r="B16" s="33"/>
      <c r="C16" s="40">
        <v>300</v>
      </c>
      <c r="D16" s="45">
        <v>15</v>
      </c>
      <c r="E16" s="46"/>
      <c r="F16" s="45">
        <v>0</v>
      </c>
      <c r="G16" s="46"/>
      <c r="H16" s="45">
        <v>15</v>
      </c>
      <c r="I16" s="46"/>
      <c r="J16" s="78">
        <v>10</v>
      </c>
      <c r="K16" s="79"/>
      <c r="L16" s="45">
        <v>100</v>
      </c>
      <c r="M16" s="79"/>
      <c r="N16" s="78">
        <v>10</v>
      </c>
      <c r="O16" s="79"/>
      <c r="P16" s="78"/>
      <c r="Q16" s="80"/>
      <c r="R16" s="93">
        <f>SUM(C16:Q16)</f>
        <v>450</v>
      </c>
      <c r="S16" s="10"/>
      <c r="T16" s="10"/>
      <c r="U16" s="10"/>
      <c r="V16" s="10"/>
    </row>
    <row r="17" spans="1:22" ht="15.75" thickBot="1" x14ac:dyDescent="0.3">
      <c r="A17" s="64" t="s">
        <v>17</v>
      </c>
      <c r="B17" s="65"/>
      <c r="C17" s="67">
        <f>C16-C15</f>
        <v>0</v>
      </c>
      <c r="D17" s="67">
        <f>D16-D15</f>
        <v>7</v>
      </c>
      <c r="E17" s="68"/>
      <c r="F17" s="47">
        <f>F16-F15</f>
        <v>-25</v>
      </c>
      <c r="G17" s="68"/>
      <c r="H17" s="67">
        <f>H16-H15</f>
        <v>13</v>
      </c>
      <c r="I17" s="68"/>
      <c r="J17" s="67">
        <f>J16-J15</f>
        <v>10</v>
      </c>
      <c r="K17" s="81"/>
      <c r="L17" s="67">
        <f>L16-L15</f>
        <v>51</v>
      </c>
      <c r="M17" s="81"/>
      <c r="N17" s="47">
        <f>N16-N15</f>
        <v>0</v>
      </c>
      <c r="O17" s="82"/>
      <c r="P17" s="47">
        <f>P16-P15</f>
        <v>0</v>
      </c>
      <c r="Q17" s="48"/>
      <c r="R17" s="94">
        <f>SUM(D17:Q17)</f>
        <v>56</v>
      </c>
      <c r="S17" s="27"/>
      <c r="T17" s="10"/>
      <c r="U17" s="10"/>
      <c r="V17" s="10"/>
    </row>
    <row r="18" spans="1:22" ht="15.75" thickBot="1" x14ac:dyDescent="0.3">
      <c r="A18" s="70"/>
      <c r="B18" s="71"/>
      <c r="C18" s="69"/>
      <c r="D18" s="69"/>
      <c r="E18" s="69"/>
      <c r="F18" s="69"/>
      <c r="G18" s="69"/>
      <c r="H18" s="72"/>
      <c r="I18" s="72"/>
      <c r="J18" s="69"/>
      <c r="K18" s="69"/>
      <c r="L18" s="69"/>
      <c r="M18" s="69"/>
      <c r="N18" s="63"/>
      <c r="O18" s="63"/>
      <c r="P18" s="63"/>
      <c r="Q18" s="63" t="s">
        <v>47</v>
      </c>
      <c r="R18" s="86">
        <f>SUM(R15+R17)</f>
        <v>450</v>
      </c>
      <c r="S18" s="27"/>
      <c r="T18" s="10"/>
      <c r="U18" s="10"/>
      <c r="V18" s="10"/>
    </row>
    <row r="19" spans="1:22" x14ac:dyDescent="0.25">
      <c r="A19" s="28">
        <v>42838</v>
      </c>
      <c r="B19" s="35">
        <v>0.83333333333333337</v>
      </c>
      <c r="C19" s="42">
        <v>300</v>
      </c>
      <c r="D19" s="18"/>
      <c r="E19" s="5"/>
      <c r="F19" s="18"/>
      <c r="G19" s="5"/>
      <c r="H19" s="18"/>
      <c r="I19" s="5"/>
      <c r="J19" s="18"/>
      <c r="K19" s="16"/>
      <c r="L19" s="18">
        <v>23</v>
      </c>
      <c r="M19" s="16" t="s">
        <v>14</v>
      </c>
      <c r="N19" s="4">
        <v>10</v>
      </c>
      <c r="O19" s="14"/>
      <c r="P19" s="4"/>
      <c r="Q19" s="1"/>
      <c r="R19" s="60"/>
      <c r="S19" s="10"/>
      <c r="T19" s="10"/>
      <c r="U19" s="10"/>
      <c r="V19" s="10"/>
    </row>
    <row r="20" spans="1:22" x14ac:dyDescent="0.25">
      <c r="A20" s="7"/>
      <c r="B20" s="31"/>
      <c r="C20" s="38"/>
      <c r="D20" s="6"/>
      <c r="E20" s="3"/>
      <c r="F20" s="6"/>
      <c r="G20" s="3"/>
      <c r="H20" s="49"/>
      <c r="I20" s="50"/>
      <c r="J20" s="6"/>
      <c r="K20" s="15"/>
      <c r="L20" s="6">
        <v>16</v>
      </c>
      <c r="M20" s="15" t="s">
        <v>45</v>
      </c>
      <c r="N20" s="6"/>
      <c r="O20" s="15"/>
      <c r="P20" s="6"/>
      <c r="Q20" s="3"/>
      <c r="R20" s="60"/>
      <c r="S20" s="10"/>
      <c r="T20" s="10"/>
      <c r="U20" s="10"/>
      <c r="V20" s="10"/>
    </row>
    <row r="21" spans="1:22" x14ac:dyDescent="0.25">
      <c r="A21" s="7"/>
      <c r="B21" s="31"/>
      <c r="C21" s="38"/>
      <c r="D21" s="6"/>
      <c r="E21" s="3"/>
      <c r="F21" s="6"/>
      <c r="G21" s="3"/>
      <c r="H21" s="49"/>
      <c r="I21" s="50"/>
      <c r="J21" s="6"/>
      <c r="K21" s="15"/>
      <c r="L21" s="6"/>
      <c r="M21" s="15"/>
      <c r="N21" s="6"/>
      <c r="O21" s="15"/>
      <c r="P21" s="6"/>
      <c r="Q21" s="3"/>
      <c r="R21" s="60"/>
      <c r="S21" s="10"/>
      <c r="T21" s="10"/>
      <c r="U21" s="10"/>
      <c r="V21" s="10"/>
    </row>
    <row r="22" spans="1:22" ht="15.75" thickBot="1" x14ac:dyDescent="0.3">
      <c r="A22" s="25"/>
      <c r="B22" s="32"/>
      <c r="C22" s="39"/>
      <c r="D22" s="17"/>
      <c r="E22" s="9"/>
      <c r="F22" s="17"/>
      <c r="G22" s="9"/>
      <c r="H22" s="8"/>
      <c r="I22" s="51"/>
      <c r="J22" s="17"/>
      <c r="K22" s="20"/>
      <c r="L22" s="53"/>
      <c r="M22" s="83"/>
      <c r="N22" s="17"/>
      <c r="O22" s="20"/>
      <c r="P22" s="53"/>
      <c r="Q22" s="54"/>
      <c r="R22" s="60"/>
      <c r="S22" s="10"/>
      <c r="T22" s="10"/>
      <c r="U22" s="10"/>
      <c r="V22" s="10"/>
    </row>
    <row r="23" spans="1:22" x14ac:dyDescent="0.25">
      <c r="A23" s="21" t="s">
        <v>15</v>
      </c>
      <c r="B23" s="30"/>
      <c r="C23" s="37">
        <f>SUM(C19:C22)</f>
        <v>300</v>
      </c>
      <c r="D23" s="74">
        <f>SUM(D19:D22)</f>
        <v>0</v>
      </c>
      <c r="E23" s="75"/>
      <c r="F23" s="74">
        <f>SUM(F19:F22)</f>
        <v>0</v>
      </c>
      <c r="G23" s="75"/>
      <c r="H23" s="74">
        <f>SUM(H19:H22)</f>
        <v>0</v>
      </c>
      <c r="I23" s="75"/>
      <c r="J23" s="74">
        <f>SUM(J19:J22)</f>
        <v>0</v>
      </c>
      <c r="K23" s="76"/>
      <c r="L23" s="74">
        <f>SUM(L19:L22)</f>
        <v>39</v>
      </c>
      <c r="M23" s="76"/>
      <c r="N23" s="74">
        <f>SUM(N19:N22)</f>
        <v>10</v>
      </c>
      <c r="O23" s="76"/>
      <c r="P23" s="91">
        <f>SUM(P19:P22)</f>
        <v>0</v>
      </c>
      <c r="Q23" s="77"/>
      <c r="R23" s="92">
        <f>SUM(C23:Q23)</f>
        <v>349</v>
      </c>
      <c r="S23" s="62">
        <v>450</v>
      </c>
    </row>
    <row r="24" spans="1:22" x14ac:dyDescent="0.25">
      <c r="A24" s="23" t="s">
        <v>16</v>
      </c>
      <c r="B24" s="33"/>
      <c r="C24" s="40">
        <v>300</v>
      </c>
      <c r="D24" s="45">
        <v>15</v>
      </c>
      <c r="E24" s="46"/>
      <c r="F24" s="45"/>
      <c r="G24" s="46"/>
      <c r="H24" s="45">
        <v>15</v>
      </c>
      <c r="I24" s="46"/>
      <c r="J24" s="78">
        <v>10</v>
      </c>
      <c r="K24" s="79"/>
      <c r="L24" s="45">
        <v>100</v>
      </c>
      <c r="M24" s="79"/>
      <c r="N24" s="78">
        <v>10</v>
      </c>
      <c r="O24" s="79"/>
      <c r="P24" s="78">
        <v>0</v>
      </c>
      <c r="Q24" s="80"/>
      <c r="R24" s="93">
        <f>SUM(C24:Q24)</f>
        <v>450</v>
      </c>
    </row>
    <row r="25" spans="1:22" ht="15.75" thickBot="1" x14ac:dyDescent="0.3">
      <c r="A25" s="64" t="s">
        <v>17</v>
      </c>
      <c r="B25" s="65"/>
      <c r="C25" s="67">
        <f>C24-C23</f>
        <v>0</v>
      </c>
      <c r="D25" s="67">
        <f>D24-D23</f>
        <v>15</v>
      </c>
      <c r="E25" s="68"/>
      <c r="F25" s="47">
        <f>F24-F23</f>
        <v>0</v>
      </c>
      <c r="G25" s="68"/>
      <c r="H25" s="67">
        <f>H24-H23</f>
        <v>15</v>
      </c>
      <c r="I25" s="68"/>
      <c r="J25" s="67">
        <f>J24-J23</f>
        <v>10</v>
      </c>
      <c r="K25" s="81"/>
      <c r="L25" s="67">
        <f>L24-L23</f>
        <v>61</v>
      </c>
      <c r="M25" s="81"/>
      <c r="N25" s="47">
        <f>N24-N23</f>
        <v>0</v>
      </c>
      <c r="O25" s="82"/>
      <c r="P25" s="47">
        <f>P24-P23</f>
        <v>0</v>
      </c>
      <c r="Q25" s="48"/>
      <c r="R25" s="94">
        <f>SUM(D25:Q25)</f>
        <v>101</v>
      </c>
      <c r="S25" s="10"/>
    </row>
    <row r="26" spans="1:22" ht="15.75" thickBot="1" x14ac:dyDescent="0.3">
      <c r="A26" s="70"/>
      <c r="B26" s="71"/>
      <c r="C26" s="69"/>
      <c r="D26" s="69"/>
      <c r="E26" s="69"/>
      <c r="F26" s="69"/>
      <c r="G26" s="69"/>
      <c r="H26" s="72"/>
      <c r="I26" s="72"/>
      <c r="J26" s="69"/>
      <c r="K26" s="69"/>
      <c r="L26" s="69"/>
      <c r="M26" s="69"/>
      <c r="N26" s="63"/>
      <c r="O26" s="63"/>
      <c r="P26" s="63"/>
      <c r="Q26" s="63" t="s">
        <v>47</v>
      </c>
      <c r="R26" s="86">
        <f>SUM(R23+R25)</f>
        <v>450</v>
      </c>
      <c r="S26" s="10"/>
    </row>
    <row r="27" spans="1:22" x14ac:dyDescent="0.25">
      <c r="A27" s="28">
        <v>42839</v>
      </c>
      <c r="B27" s="35">
        <v>0.83333333333333337</v>
      </c>
      <c r="C27" s="42">
        <v>300</v>
      </c>
      <c r="D27" s="18"/>
      <c r="E27" s="5"/>
      <c r="F27" s="18"/>
      <c r="G27" s="5"/>
      <c r="H27" s="18"/>
      <c r="I27" s="5"/>
      <c r="J27" s="18"/>
      <c r="K27" s="16"/>
      <c r="L27" s="18">
        <v>34</v>
      </c>
      <c r="M27" s="16" t="s">
        <v>14</v>
      </c>
      <c r="N27" s="4">
        <v>10</v>
      </c>
      <c r="O27" s="14"/>
      <c r="P27" s="4"/>
      <c r="Q27" s="1"/>
      <c r="R27" s="60"/>
      <c r="S27" s="10"/>
    </row>
    <row r="28" spans="1:22" x14ac:dyDescent="0.25">
      <c r="A28" s="7"/>
      <c r="B28" s="31"/>
      <c r="C28" s="38"/>
      <c r="D28" s="6"/>
      <c r="E28" s="3"/>
      <c r="F28" s="6"/>
      <c r="G28" s="3"/>
      <c r="H28" s="6"/>
      <c r="I28" s="3"/>
      <c r="J28" s="6"/>
      <c r="K28" s="15"/>
      <c r="L28" s="6">
        <v>20</v>
      </c>
      <c r="M28" s="15" t="s">
        <v>45</v>
      </c>
      <c r="N28" s="6"/>
      <c r="O28" s="15"/>
      <c r="P28" s="6"/>
      <c r="Q28" s="3"/>
      <c r="R28" s="60"/>
      <c r="S28" s="10"/>
    </row>
    <row r="29" spans="1:22" x14ac:dyDescent="0.25">
      <c r="A29" s="7"/>
      <c r="B29" s="31"/>
      <c r="C29" s="38"/>
      <c r="D29" s="6"/>
      <c r="E29" s="3"/>
      <c r="F29" s="6"/>
      <c r="G29" s="3"/>
      <c r="H29" s="6"/>
      <c r="I29" s="3"/>
      <c r="J29" s="6"/>
      <c r="K29" s="15"/>
      <c r="L29" s="6"/>
      <c r="M29" s="15"/>
      <c r="N29" s="6"/>
      <c r="O29" s="15"/>
      <c r="P29" s="6"/>
      <c r="Q29" s="3"/>
      <c r="R29" s="60"/>
      <c r="S29" s="10"/>
    </row>
    <row r="30" spans="1:22" x14ac:dyDescent="0.25">
      <c r="A30" s="7"/>
      <c r="B30" s="31"/>
      <c r="C30" s="38"/>
      <c r="D30" s="6"/>
      <c r="E30" s="3"/>
      <c r="F30" s="6"/>
      <c r="G30" s="3"/>
      <c r="H30" s="6"/>
      <c r="I30" s="3"/>
      <c r="J30" s="6"/>
      <c r="K30" s="15"/>
      <c r="L30" s="6"/>
      <c r="M30" s="15"/>
      <c r="N30" s="6"/>
      <c r="O30" s="15"/>
      <c r="P30" s="6"/>
      <c r="Q30" s="3"/>
      <c r="R30" s="60"/>
      <c r="S30" s="10"/>
    </row>
    <row r="31" spans="1:22" ht="15.75" thickBot="1" x14ac:dyDescent="0.3">
      <c r="A31" s="25"/>
      <c r="B31" s="32"/>
      <c r="C31" s="39"/>
      <c r="D31" s="17"/>
      <c r="E31" s="9"/>
      <c r="F31" s="17"/>
      <c r="G31" s="9"/>
      <c r="H31" s="17"/>
      <c r="I31" s="9"/>
      <c r="J31" s="17"/>
      <c r="K31" s="20"/>
      <c r="L31" s="53"/>
      <c r="M31" s="83"/>
      <c r="N31" s="17"/>
      <c r="O31" s="20"/>
      <c r="P31" s="53"/>
      <c r="Q31" s="54"/>
      <c r="R31" s="60"/>
      <c r="S31" s="10"/>
    </row>
    <row r="32" spans="1:22" x14ac:dyDescent="0.25">
      <c r="A32" s="21" t="s">
        <v>15</v>
      </c>
      <c r="B32" s="30"/>
      <c r="C32" s="37">
        <f>SUM(C27:C31)</f>
        <v>300</v>
      </c>
      <c r="D32" s="74">
        <f>SUM(D27:D31)</f>
        <v>0</v>
      </c>
      <c r="E32" s="75"/>
      <c r="F32" s="74">
        <f>SUM(F27:F31)</f>
        <v>0</v>
      </c>
      <c r="G32" s="75"/>
      <c r="H32" s="74">
        <f>SUM(H27:H31)</f>
        <v>0</v>
      </c>
      <c r="I32" s="75"/>
      <c r="J32" s="74">
        <f>SUM(J27:J31)</f>
        <v>0</v>
      </c>
      <c r="K32" s="76"/>
      <c r="L32" s="74">
        <f>SUM(L27:L31)</f>
        <v>54</v>
      </c>
      <c r="M32" s="76"/>
      <c r="N32" s="74">
        <f>SUM(N27:N31)</f>
        <v>10</v>
      </c>
      <c r="O32" s="76"/>
      <c r="P32" s="91">
        <f>SUM(P27:P31)</f>
        <v>0</v>
      </c>
      <c r="Q32" s="77"/>
      <c r="R32" s="92">
        <f>SUM(C32:Q32)</f>
        <v>364</v>
      </c>
      <c r="S32" s="26">
        <v>450</v>
      </c>
    </row>
    <row r="33" spans="1:19" x14ac:dyDescent="0.25">
      <c r="A33" s="23" t="s">
        <v>16</v>
      </c>
      <c r="B33" s="33"/>
      <c r="C33" s="40">
        <v>300</v>
      </c>
      <c r="D33" s="45">
        <v>15</v>
      </c>
      <c r="E33" s="46"/>
      <c r="F33" s="45"/>
      <c r="G33" s="46"/>
      <c r="H33" s="45">
        <v>15</v>
      </c>
      <c r="I33" s="46"/>
      <c r="J33" s="78">
        <v>10</v>
      </c>
      <c r="K33" s="79"/>
      <c r="L33" s="45">
        <v>100</v>
      </c>
      <c r="M33" s="79"/>
      <c r="N33" s="78">
        <v>10</v>
      </c>
      <c r="O33" s="79"/>
      <c r="P33" s="78">
        <v>0</v>
      </c>
      <c r="Q33" s="80"/>
      <c r="R33" s="93">
        <f>SUM(C33:Q33)</f>
        <v>450</v>
      </c>
      <c r="S33" s="10"/>
    </row>
    <row r="34" spans="1:19" ht="15.75" thickBot="1" x14ac:dyDescent="0.3">
      <c r="A34" s="64" t="s">
        <v>17</v>
      </c>
      <c r="B34" s="65"/>
      <c r="C34" s="67">
        <f>C33-C32</f>
        <v>0</v>
      </c>
      <c r="D34" s="67">
        <f>D33-D32</f>
        <v>15</v>
      </c>
      <c r="E34" s="68"/>
      <c r="F34" s="47">
        <f>F33-F32</f>
        <v>0</v>
      </c>
      <c r="G34" s="68"/>
      <c r="H34" s="67">
        <f>H33-H32</f>
        <v>15</v>
      </c>
      <c r="I34" s="68"/>
      <c r="J34" s="67">
        <f>J33-J32</f>
        <v>10</v>
      </c>
      <c r="K34" s="81"/>
      <c r="L34" s="67">
        <f>L33-L32</f>
        <v>46</v>
      </c>
      <c r="M34" s="81"/>
      <c r="N34" s="47">
        <f>N33-N32</f>
        <v>0</v>
      </c>
      <c r="O34" s="82"/>
      <c r="P34" s="47">
        <f>P33-P32</f>
        <v>0</v>
      </c>
      <c r="Q34" s="48"/>
      <c r="R34" s="94">
        <f>SUM(D34:Q34)</f>
        <v>86</v>
      </c>
      <c r="S34" s="10"/>
    </row>
    <row r="35" spans="1:19" ht="15.75" thickBot="1" x14ac:dyDescent="0.3">
      <c r="A35" s="70"/>
      <c r="B35" s="71"/>
      <c r="C35" s="69"/>
      <c r="D35" s="69"/>
      <c r="E35" s="69"/>
      <c r="F35" s="69"/>
      <c r="G35" s="69"/>
      <c r="H35" s="72"/>
      <c r="I35" s="72"/>
      <c r="J35" s="69"/>
      <c r="K35" s="69"/>
      <c r="L35" s="69"/>
      <c r="M35" s="69"/>
      <c r="N35" s="63"/>
      <c r="O35" s="63"/>
      <c r="P35" s="63"/>
      <c r="Q35" s="63" t="s">
        <v>47</v>
      </c>
      <c r="R35" s="86">
        <f>SUM(R32+R34)</f>
        <v>450</v>
      </c>
      <c r="S35" s="10"/>
    </row>
    <row r="36" spans="1:19" x14ac:dyDescent="0.25">
      <c r="A36" s="28">
        <v>42840</v>
      </c>
      <c r="B36" s="35">
        <v>0.83333333333333337</v>
      </c>
      <c r="C36" s="42">
        <v>300</v>
      </c>
      <c r="D36" s="18"/>
      <c r="E36" s="5"/>
      <c r="F36" s="18"/>
      <c r="G36" s="5"/>
      <c r="H36" s="18"/>
      <c r="I36" s="5"/>
      <c r="J36" s="18"/>
      <c r="K36" s="16"/>
      <c r="L36" s="18">
        <v>26</v>
      </c>
      <c r="M36" s="16" t="s">
        <v>14</v>
      </c>
      <c r="N36" s="4">
        <v>10</v>
      </c>
      <c r="O36" s="14"/>
      <c r="P36" s="4"/>
      <c r="Q36" s="1"/>
      <c r="R36" s="61"/>
    </row>
    <row r="37" spans="1:19" x14ac:dyDescent="0.25">
      <c r="A37" s="7"/>
      <c r="B37" s="31"/>
      <c r="C37" s="38"/>
      <c r="D37" s="6"/>
      <c r="E37" s="3"/>
      <c r="F37" s="6"/>
      <c r="G37" s="3"/>
      <c r="H37" s="6"/>
      <c r="I37" s="3"/>
      <c r="J37" s="6"/>
      <c r="K37" s="15"/>
      <c r="L37" s="6">
        <v>30</v>
      </c>
      <c r="M37" s="15" t="s">
        <v>45</v>
      </c>
      <c r="N37" s="6"/>
      <c r="O37" s="15"/>
      <c r="P37" s="6"/>
      <c r="Q37" s="3"/>
      <c r="R37" s="60"/>
    </row>
    <row r="38" spans="1:19" x14ac:dyDescent="0.25">
      <c r="A38" s="7"/>
      <c r="B38" s="31"/>
      <c r="C38" s="38"/>
      <c r="D38" s="6"/>
      <c r="E38" s="3"/>
      <c r="F38" s="6"/>
      <c r="G38" s="3"/>
      <c r="H38" s="6"/>
      <c r="I38" s="3"/>
      <c r="J38" s="6"/>
      <c r="K38" s="15"/>
      <c r="L38" s="6"/>
      <c r="M38" s="15"/>
      <c r="N38" s="6"/>
      <c r="O38" s="15"/>
      <c r="P38" s="6"/>
      <c r="Q38" s="3"/>
      <c r="R38" s="60"/>
    </row>
    <row r="39" spans="1:19" ht="15.75" thickBot="1" x14ac:dyDescent="0.3">
      <c r="A39" s="25"/>
      <c r="B39" s="32"/>
      <c r="C39" s="39"/>
      <c r="D39" s="17"/>
      <c r="E39" s="9"/>
      <c r="F39" s="17"/>
      <c r="G39" s="9"/>
      <c r="H39" s="17"/>
      <c r="I39" s="9"/>
      <c r="J39" s="17"/>
      <c r="K39" s="20"/>
      <c r="L39" s="53"/>
      <c r="M39" s="83"/>
      <c r="N39" s="17"/>
      <c r="O39" s="20"/>
      <c r="P39" s="53"/>
      <c r="Q39" s="54"/>
      <c r="R39" s="60"/>
    </row>
    <row r="40" spans="1:19" x14ac:dyDescent="0.25">
      <c r="A40" s="21" t="s">
        <v>15</v>
      </c>
      <c r="B40" s="30"/>
      <c r="C40" s="37">
        <f>SUM(C36:C39)</f>
        <v>300</v>
      </c>
      <c r="D40" s="74">
        <f>SUM(D36:D39)</f>
        <v>0</v>
      </c>
      <c r="E40" s="75"/>
      <c r="F40" s="74">
        <f>SUM(F36:F39)</f>
        <v>0</v>
      </c>
      <c r="G40" s="75"/>
      <c r="H40" s="74">
        <f>SUM(H36:H39)</f>
        <v>0</v>
      </c>
      <c r="I40" s="75"/>
      <c r="J40" s="74">
        <f>SUM(J36:J39)</f>
        <v>0</v>
      </c>
      <c r="K40" s="76"/>
      <c r="L40" s="74">
        <f>SUM(L36:L39)</f>
        <v>56</v>
      </c>
      <c r="M40" s="84"/>
      <c r="N40" s="74">
        <f>SUM(N36:N39)</f>
        <v>10</v>
      </c>
      <c r="O40" s="76"/>
      <c r="P40" s="91">
        <f>SUM(P36:P39)</f>
        <v>0</v>
      </c>
      <c r="Q40" s="77"/>
      <c r="R40" s="92">
        <f>SUM(C40:Q40)</f>
        <v>366</v>
      </c>
      <c r="S40" s="62">
        <v>450</v>
      </c>
    </row>
    <row r="41" spans="1:19" x14ac:dyDescent="0.25">
      <c r="A41" s="23" t="s">
        <v>16</v>
      </c>
      <c r="B41" s="33"/>
      <c r="C41" s="40">
        <v>300</v>
      </c>
      <c r="D41" s="45">
        <v>15</v>
      </c>
      <c r="E41" s="46"/>
      <c r="F41" s="45"/>
      <c r="G41" s="46"/>
      <c r="H41" s="45">
        <v>15</v>
      </c>
      <c r="I41" s="46"/>
      <c r="J41" s="78">
        <v>10</v>
      </c>
      <c r="K41" s="79"/>
      <c r="L41" s="45">
        <v>100</v>
      </c>
      <c r="M41" s="79"/>
      <c r="N41" s="78">
        <v>10</v>
      </c>
      <c r="O41" s="79"/>
      <c r="P41" s="78">
        <v>0</v>
      </c>
      <c r="Q41" s="80"/>
      <c r="R41" s="93">
        <f>SUM(C41:Q41)</f>
        <v>450</v>
      </c>
    </row>
    <row r="42" spans="1:19" ht="15.75" thickBot="1" x14ac:dyDescent="0.3">
      <c r="A42" s="24" t="s">
        <v>17</v>
      </c>
      <c r="B42" s="34"/>
      <c r="C42" s="47">
        <f>C41-C40</f>
        <v>0</v>
      </c>
      <c r="D42" s="47">
        <f>D41-D40</f>
        <v>15</v>
      </c>
      <c r="E42" s="48"/>
      <c r="F42" s="47">
        <f>F41-F40</f>
        <v>0</v>
      </c>
      <c r="G42" s="48"/>
      <c r="H42" s="47">
        <f>H41-H40</f>
        <v>15</v>
      </c>
      <c r="I42" s="48"/>
      <c r="J42" s="47">
        <f>J41-J40</f>
        <v>10</v>
      </c>
      <c r="K42" s="82"/>
      <c r="L42" s="47">
        <f>L41-L40</f>
        <v>44</v>
      </c>
      <c r="M42" s="82"/>
      <c r="N42" s="47">
        <f>N41-N40</f>
        <v>0</v>
      </c>
      <c r="O42" s="82"/>
      <c r="P42" s="47">
        <f>P41-P40</f>
        <v>0</v>
      </c>
      <c r="Q42" s="48"/>
      <c r="R42" s="94">
        <f>SUM(D42:Q42)</f>
        <v>84</v>
      </c>
    </row>
    <row r="43" spans="1:19" ht="15.75" thickBot="1" x14ac:dyDescent="0.3">
      <c r="A43" s="70"/>
      <c r="B43" s="71"/>
      <c r="C43" s="69"/>
      <c r="D43" s="69"/>
      <c r="E43" s="69"/>
      <c r="F43" s="69"/>
      <c r="G43" s="69"/>
      <c r="H43" s="72"/>
      <c r="I43" s="72"/>
      <c r="J43" s="69"/>
      <c r="K43" s="69"/>
      <c r="L43" s="69"/>
      <c r="M43" s="69"/>
      <c r="N43" s="69"/>
      <c r="O43" s="69"/>
      <c r="P43" s="69"/>
      <c r="Q43" s="69" t="s">
        <v>47</v>
      </c>
      <c r="R43" s="113">
        <f>SUM(R40+R42)</f>
        <v>450</v>
      </c>
    </row>
    <row r="44" spans="1:19" x14ac:dyDescent="0.25">
      <c r="R44" s="63"/>
    </row>
    <row r="45" spans="1:19" x14ac:dyDescent="0.25">
      <c r="A45" s="112" t="s">
        <v>37</v>
      </c>
      <c r="B45" s="112"/>
      <c r="C45" s="112">
        <f>SUM(C2+C10+C19+C27+C36)</f>
        <v>1415</v>
      </c>
      <c r="D45" s="112">
        <f>SUM(D6+D15+D23+D32+D40)</f>
        <v>8</v>
      </c>
      <c r="E45" s="112"/>
      <c r="F45" s="112">
        <f>SUM(F6+F15+F23+F32+F40)</f>
        <v>25</v>
      </c>
      <c r="G45" s="112"/>
      <c r="H45" s="112">
        <f>SUM(H6+H15+H23+H32+H40)</f>
        <v>102</v>
      </c>
      <c r="I45" s="112"/>
      <c r="J45" s="112">
        <f>SUM(J6+J15+J23+J32+J40)</f>
        <v>0</v>
      </c>
      <c r="K45" s="112"/>
      <c r="L45" s="112">
        <f>SUM(L6+L15+L23+L32+L40)</f>
        <v>255</v>
      </c>
      <c r="M45" s="112"/>
      <c r="N45" s="112">
        <f>SUM(N6+N15+N23+N32+N40)</f>
        <v>50</v>
      </c>
      <c r="O45" s="112"/>
      <c r="P45" s="112"/>
      <c r="Q45" s="112" t="s">
        <v>38</v>
      </c>
      <c r="R45" s="112">
        <f>SUM(C45:Q45)</f>
        <v>1855</v>
      </c>
      <c r="S45" s="62">
        <f>SUM(S6:S42)</f>
        <v>2250</v>
      </c>
    </row>
    <row r="48" spans="1:19" x14ac:dyDescent="0.25">
      <c r="Q48" s="112" t="s">
        <v>24</v>
      </c>
      <c r="R48" s="112">
        <f>SUM(S45-R45)</f>
        <v>395</v>
      </c>
    </row>
    <row r="49" spans="11:18" x14ac:dyDescent="0.25">
      <c r="Q49" t="s">
        <v>47</v>
      </c>
      <c r="R49">
        <f>SUM(R8+R17+R25+R34+R42)</f>
        <v>395</v>
      </c>
    </row>
    <row r="50" spans="11:18" hidden="1" x14ac:dyDescent="0.25"/>
    <row r="51" spans="11:18" hidden="1" x14ac:dyDescent="0.25"/>
    <row r="52" spans="11:18" hidden="1" x14ac:dyDescent="0.25">
      <c r="N52" t="s">
        <v>28</v>
      </c>
    </row>
    <row r="53" spans="11:18" hidden="1" x14ac:dyDescent="0.25"/>
    <row r="54" spans="11:18" ht="15.75" hidden="1" thickBot="1" x14ac:dyDescent="0.3"/>
    <row r="55" spans="11:18" ht="15.75" hidden="1" thickBot="1" x14ac:dyDescent="0.3">
      <c r="O55" s="56" t="s">
        <v>24</v>
      </c>
      <c r="P55" s="73"/>
      <c r="Q55" s="73"/>
      <c r="R55" s="73">
        <f>R8+R17+R25+R34+R42</f>
        <v>395</v>
      </c>
    </row>
    <row r="56" spans="11:18" ht="15.75" hidden="1" thickBot="1" x14ac:dyDescent="0.3"/>
    <row r="57" spans="11:18" hidden="1" x14ac:dyDescent="0.25">
      <c r="K57" t="s">
        <v>8</v>
      </c>
      <c r="L57">
        <f>L42+L34+L25+L8+76</f>
        <v>270</v>
      </c>
      <c r="O57" s="4" t="s">
        <v>27</v>
      </c>
      <c r="P57" s="88"/>
      <c r="Q57" s="88"/>
      <c r="R57" s="1">
        <v>100</v>
      </c>
    </row>
    <row r="58" spans="11:18" hidden="1" x14ac:dyDescent="0.25">
      <c r="K58" t="s">
        <v>25</v>
      </c>
      <c r="L58">
        <f>50*5</f>
        <v>250</v>
      </c>
      <c r="O58" s="6" t="s">
        <v>7</v>
      </c>
      <c r="P58" s="89"/>
      <c r="Q58" s="89"/>
      <c r="R58" s="3">
        <v>50</v>
      </c>
    </row>
    <row r="59" spans="11:18" hidden="1" x14ac:dyDescent="0.25">
      <c r="K59" t="s">
        <v>26</v>
      </c>
      <c r="L59">
        <f>SUM(L57:L58)</f>
        <v>520</v>
      </c>
      <c r="O59" s="6" t="s">
        <v>5</v>
      </c>
      <c r="P59" s="89"/>
      <c r="Q59" s="89"/>
      <c r="R59" s="3">
        <v>30</v>
      </c>
    </row>
    <row r="60" spans="11:18" ht="15.75" hidden="1" thickBot="1" x14ac:dyDescent="0.3">
      <c r="O60" s="53" t="s">
        <v>29</v>
      </c>
      <c r="P60" s="90"/>
      <c r="Q60" s="90"/>
      <c r="R60" s="54">
        <v>100</v>
      </c>
    </row>
    <row r="61" spans="11:18" ht="15.75" hidden="1" thickBot="1" x14ac:dyDescent="0.3"/>
    <row r="62" spans="11:18" hidden="1" x14ac:dyDescent="0.25">
      <c r="O62" s="4" t="s">
        <v>30</v>
      </c>
      <c r="P62" s="88"/>
      <c r="Q62" s="88"/>
      <c r="R62" s="1">
        <f>SUM(R57:R60)</f>
        <v>280</v>
      </c>
    </row>
    <row r="63" spans="11:18" ht="15.75" hidden="1" thickBot="1" x14ac:dyDescent="0.3">
      <c r="O63" s="53" t="s">
        <v>31</v>
      </c>
      <c r="P63" s="90"/>
      <c r="Q63" s="90"/>
      <c r="R63" s="54">
        <f>R55-R62</f>
        <v>115</v>
      </c>
    </row>
    <row r="64" spans="11:18" hidden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zoomScale="57" zoomScaleNormal="5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3" sqref="E63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16.85546875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1.85546875" customWidth="1"/>
    <col min="18" max="18" width="14.7109375" customWidth="1"/>
    <col min="19" max="19" width="24" customWidth="1"/>
  </cols>
  <sheetData>
    <row r="1" spans="1:21" ht="15.75" thickBot="1" x14ac:dyDescent="0.3">
      <c r="A1" s="11" t="s">
        <v>0</v>
      </c>
      <c r="B1" s="12" t="s">
        <v>1</v>
      </c>
      <c r="C1" s="36" t="s">
        <v>2</v>
      </c>
      <c r="D1" s="11" t="s">
        <v>3</v>
      </c>
      <c r="E1" s="12" t="s">
        <v>4</v>
      </c>
      <c r="F1" s="44" t="s">
        <v>5</v>
      </c>
      <c r="G1" s="12" t="s">
        <v>4</v>
      </c>
      <c r="H1" s="36" t="s">
        <v>6</v>
      </c>
      <c r="I1" s="43" t="s">
        <v>4</v>
      </c>
      <c r="J1" s="11" t="s">
        <v>7</v>
      </c>
      <c r="K1" s="13" t="s">
        <v>4</v>
      </c>
      <c r="L1" s="11" t="s">
        <v>8</v>
      </c>
      <c r="M1" s="12" t="s">
        <v>4</v>
      </c>
      <c r="N1" s="12" t="s">
        <v>9</v>
      </c>
      <c r="O1" s="12" t="s">
        <v>4</v>
      </c>
      <c r="P1" s="12" t="s">
        <v>10</v>
      </c>
      <c r="Q1" s="12" t="s">
        <v>4</v>
      </c>
      <c r="R1" s="36" t="s">
        <v>11</v>
      </c>
      <c r="S1" s="55" t="s">
        <v>12</v>
      </c>
    </row>
    <row r="2" spans="1:21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13</v>
      </c>
      <c r="J2" s="4">
        <v>10</v>
      </c>
      <c r="K2" s="14"/>
      <c r="L2" s="4">
        <v>29</v>
      </c>
      <c r="M2" s="14" t="s">
        <v>14</v>
      </c>
      <c r="N2" s="4">
        <v>10</v>
      </c>
      <c r="O2" s="14"/>
      <c r="P2" s="4"/>
      <c r="Q2" s="1"/>
      <c r="R2" s="60"/>
    </row>
    <row r="3" spans="1:21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/>
      <c r="M3" s="15"/>
      <c r="N3" s="6"/>
      <c r="O3" s="15"/>
      <c r="P3" s="6"/>
      <c r="Q3" s="3"/>
      <c r="R3" s="60"/>
    </row>
    <row r="4" spans="1:21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/>
      <c r="Q4" s="3"/>
      <c r="R4" s="60"/>
    </row>
    <row r="5" spans="1:21" ht="15.75" thickBot="1" x14ac:dyDescent="0.3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53"/>
      <c r="M5" s="83"/>
      <c r="N5" s="53"/>
      <c r="O5" s="83"/>
      <c r="P5" s="53"/>
      <c r="Q5" s="54"/>
      <c r="R5" s="60"/>
    </row>
    <row r="6" spans="1:21" x14ac:dyDescent="0.25">
      <c r="A6" s="21" t="s">
        <v>15</v>
      </c>
      <c r="B6" s="30"/>
      <c r="C6" s="37">
        <f>SUM(C2:C5)</f>
        <v>215</v>
      </c>
      <c r="D6" s="74">
        <f>SUM(D2:D5)</f>
        <v>0</v>
      </c>
      <c r="E6" s="75"/>
      <c r="F6" s="74">
        <f>SUM(F2:F5)</f>
        <v>0</v>
      </c>
      <c r="G6" s="75"/>
      <c r="H6" s="74">
        <f>SUM(H2:H5)</f>
        <v>100</v>
      </c>
      <c r="I6" s="75"/>
      <c r="J6" s="74">
        <f>SUM(J2:J5)</f>
        <v>10</v>
      </c>
      <c r="K6" s="76"/>
      <c r="L6" s="74">
        <f>SUM(L2:L5)</f>
        <v>29</v>
      </c>
      <c r="M6" s="84"/>
      <c r="N6" s="91">
        <f>SUM(N2:N5)</f>
        <v>10</v>
      </c>
      <c r="O6" s="84"/>
      <c r="P6" s="91">
        <f>SUM(P2:P5)</f>
        <v>0</v>
      </c>
      <c r="Q6" s="77"/>
      <c r="R6" s="92">
        <f>SUM(C6:Q6)</f>
        <v>364</v>
      </c>
      <c r="S6" s="26">
        <v>450</v>
      </c>
      <c r="T6" s="10"/>
      <c r="U6" s="10"/>
    </row>
    <row r="7" spans="1:21" x14ac:dyDescent="0.25">
      <c r="A7" s="23" t="s">
        <v>16</v>
      </c>
      <c r="B7" s="33"/>
      <c r="C7" s="40">
        <v>215</v>
      </c>
      <c r="D7" s="45">
        <v>15</v>
      </c>
      <c r="E7" s="46"/>
      <c r="F7" s="45">
        <v>0</v>
      </c>
      <c r="G7" s="46"/>
      <c r="H7" s="45">
        <v>100</v>
      </c>
      <c r="I7" s="46"/>
      <c r="J7" s="78">
        <v>10</v>
      </c>
      <c r="K7" s="79"/>
      <c r="L7" s="45">
        <v>100</v>
      </c>
      <c r="M7" s="79"/>
      <c r="N7" s="78">
        <v>10</v>
      </c>
      <c r="O7" s="79"/>
      <c r="P7" s="78">
        <v>0</v>
      </c>
      <c r="Q7" s="80"/>
      <c r="R7" s="93">
        <f>SUM(C7+D7+F7+H7+J7+L7+N7+P7)</f>
        <v>450</v>
      </c>
      <c r="S7" s="10"/>
      <c r="T7" s="10"/>
      <c r="U7" s="10"/>
    </row>
    <row r="8" spans="1:21" ht="15.75" thickBot="1" x14ac:dyDescent="0.3">
      <c r="A8" s="64" t="s">
        <v>17</v>
      </c>
      <c r="B8" s="65"/>
      <c r="C8" s="66"/>
      <c r="D8" s="67">
        <f>D7-D6</f>
        <v>15</v>
      </c>
      <c r="E8" s="68"/>
      <c r="F8" s="47">
        <f>F7-F6</f>
        <v>0</v>
      </c>
      <c r="G8" s="68"/>
      <c r="H8" s="67">
        <f>H7-H6</f>
        <v>0</v>
      </c>
      <c r="I8" s="68"/>
      <c r="J8" s="67">
        <f>J7-J6</f>
        <v>0</v>
      </c>
      <c r="K8" s="81"/>
      <c r="L8" s="67">
        <f>L7-L6</f>
        <v>71</v>
      </c>
      <c r="M8" s="81"/>
      <c r="N8" s="47">
        <f>N7-N6</f>
        <v>0</v>
      </c>
      <c r="O8" s="82"/>
      <c r="P8" s="47">
        <f>P7-P6</f>
        <v>0</v>
      </c>
      <c r="Q8" s="48"/>
      <c r="R8" s="94">
        <f>SUM(D8+F8+H8+L8+N8+P8)</f>
        <v>86</v>
      </c>
      <c r="S8" s="10"/>
      <c r="T8" s="10"/>
      <c r="U8" s="10"/>
    </row>
    <row r="9" spans="1:21" ht="15.75" thickBot="1" x14ac:dyDescent="0.3">
      <c r="A9" s="70"/>
      <c r="B9" s="71"/>
      <c r="C9" s="69"/>
      <c r="D9" s="69"/>
      <c r="E9" s="69"/>
      <c r="F9" s="69"/>
      <c r="G9" s="69"/>
      <c r="H9" s="72"/>
      <c r="I9" s="72"/>
      <c r="J9" s="69"/>
      <c r="K9" s="69"/>
      <c r="L9" s="69"/>
      <c r="M9" s="69"/>
      <c r="N9" s="63"/>
      <c r="O9" s="63"/>
      <c r="P9" s="63"/>
      <c r="Q9" s="63"/>
      <c r="R9" s="86"/>
      <c r="S9" s="10"/>
      <c r="T9" s="10"/>
      <c r="U9" s="10"/>
    </row>
    <row r="10" spans="1:21" x14ac:dyDescent="0.25">
      <c r="A10" s="57">
        <v>42837</v>
      </c>
      <c r="B10" s="35">
        <v>0.83333333333333337</v>
      </c>
      <c r="C10" s="42">
        <v>300</v>
      </c>
      <c r="D10" s="18">
        <v>25</v>
      </c>
      <c r="E10" s="5" t="s">
        <v>18</v>
      </c>
      <c r="F10" s="18"/>
      <c r="G10" s="5"/>
      <c r="H10" s="18">
        <v>2</v>
      </c>
      <c r="I10" s="5" t="s">
        <v>19</v>
      </c>
      <c r="J10" s="18">
        <v>10</v>
      </c>
      <c r="K10" s="16"/>
      <c r="L10" s="18">
        <v>24</v>
      </c>
      <c r="M10" s="16"/>
      <c r="N10" s="4">
        <v>10</v>
      </c>
      <c r="O10" s="14"/>
      <c r="P10" s="4"/>
      <c r="Q10" s="1"/>
      <c r="R10" s="60"/>
      <c r="S10" s="10"/>
      <c r="T10" s="10"/>
      <c r="U10" s="10"/>
    </row>
    <row r="11" spans="1:21" x14ac:dyDescent="0.25">
      <c r="A11" s="57" t="s">
        <v>20</v>
      </c>
      <c r="B11" s="35"/>
      <c r="C11" s="42"/>
      <c r="D11" s="18">
        <v>2</v>
      </c>
      <c r="E11" s="5" t="s">
        <v>21</v>
      </c>
      <c r="F11" s="18"/>
      <c r="G11" s="5"/>
      <c r="H11" s="18"/>
      <c r="I11" s="5"/>
      <c r="J11" s="18"/>
      <c r="K11" s="16"/>
      <c r="L11" s="6"/>
      <c r="M11" s="15"/>
      <c r="N11" s="6"/>
      <c r="O11" s="15"/>
      <c r="P11" s="6"/>
      <c r="Q11" s="3"/>
      <c r="R11" s="60"/>
      <c r="S11" s="10"/>
      <c r="T11" s="10"/>
      <c r="U11" s="10"/>
    </row>
    <row r="12" spans="1:21" x14ac:dyDescent="0.25">
      <c r="A12" s="58"/>
      <c r="B12" s="35"/>
      <c r="C12" s="42"/>
      <c r="D12" s="18">
        <v>2</v>
      </c>
      <c r="E12" s="5" t="s">
        <v>22</v>
      </c>
      <c r="F12" s="18"/>
      <c r="G12" s="5"/>
      <c r="H12" s="18"/>
      <c r="I12" s="5"/>
      <c r="J12" s="18"/>
      <c r="K12" s="16"/>
      <c r="L12" s="6"/>
      <c r="M12" s="15"/>
      <c r="N12" s="6"/>
      <c r="O12" s="15"/>
      <c r="P12" s="6"/>
      <c r="Q12" s="3"/>
      <c r="R12" s="60"/>
      <c r="S12" s="10"/>
      <c r="T12" s="10"/>
      <c r="U12" s="10"/>
    </row>
    <row r="13" spans="1:21" ht="15.75" thickBot="1" x14ac:dyDescent="0.3">
      <c r="A13" s="59"/>
      <c r="B13" s="32"/>
      <c r="C13" s="39"/>
      <c r="D13" s="17">
        <v>2</v>
      </c>
      <c r="E13" s="9" t="s">
        <v>23</v>
      </c>
      <c r="F13" s="17"/>
      <c r="G13" s="9"/>
      <c r="H13" s="17"/>
      <c r="I13" s="9"/>
      <c r="J13" s="17"/>
      <c r="K13" s="20"/>
      <c r="L13" s="53"/>
      <c r="M13" s="83"/>
      <c r="N13" s="53"/>
      <c r="O13" s="83"/>
      <c r="P13" s="53"/>
      <c r="Q13" s="54"/>
      <c r="R13" s="60"/>
      <c r="S13" s="10"/>
      <c r="T13" s="10"/>
      <c r="U13" s="10"/>
    </row>
    <row r="14" spans="1:21" x14ac:dyDescent="0.25">
      <c r="A14" s="21" t="s">
        <v>15</v>
      </c>
      <c r="B14" s="30"/>
      <c r="C14" s="37">
        <f>SUM(C10:C13)</f>
        <v>300</v>
      </c>
      <c r="D14" s="74">
        <f>SUM(D10:D13)</f>
        <v>31</v>
      </c>
      <c r="E14" s="75"/>
      <c r="F14" s="74">
        <f>SUM(F10:F13)</f>
        <v>0</v>
      </c>
      <c r="G14" s="75"/>
      <c r="H14" s="74">
        <f>SUM(H10:H13)</f>
        <v>2</v>
      </c>
      <c r="I14" s="75"/>
      <c r="J14" s="74">
        <f>SUM(J10:J13)</f>
        <v>10</v>
      </c>
      <c r="K14" s="76"/>
      <c r="L14" s="74">
        <f>SUM(L10:L13)</f>
        <v>24</v>
      </c>
      <c r="M14" s="84"/>
      <c r="N14" s="91">
        <f>SUM(N10:N13)</f>
        <v>10</v>
      </c>
      <c r="O14" s="84"/>
      <c r="P14" s="91">
        <f>SUM(P10:P13)</f>
        <v>0</v>
      </c>
      <c r="Q14" s="77"/>
      <c r="R14" s="92">
        <f>SUM(C14:Q14)</f>
        <v>377</v>
      </c>
      <c r="S14" s="26">
        <v>450</v>
      </c>
      <c r="T14" s="10"/>
      <c r="U14" s="10"/>
    </row>
    <row r="15" spans="1:21" x14ac:dyDescent="0.25">
      <c r="A15" s="23" t="s">
        <v>16</v>
      </c>
      <c r="B15" s="33"/>
      <c r="C15" s="40">
        <v>300</v>
      </c>
      <c r="D15" s="45">
        <v>15</v>
      </c>
      <c r="E15" s="46"/>
      <c r="F15" s="45">
        <v>0</v>
      </c>
      <c r="G15" s="46"/>
      <c r="H15" s="45">
        <v>15</v>
      </c>
      <c r="I15" s="46"/>
      <c r="J15" s="78">
        <v>10</v>
      </c>
      <c r="K15" s="79"/>
      <c r="L15" s="45">
        <v>100</v>
      </c>
      <c r="M15" s="79"/>
      <c r="N15" s="78">
        <v>10</v>
      </c>
      <c r="O15" s="79"/>
      <c r="P15" s="78"/>
      <c r="Q15" s="80"/>
      <c r="R15" s="93">
        <f>SUM(C15+D15+F15+H15+J15+L15+N15+P15)</f>
        <v>450</v>
      </c>
      <c r="S15" s="10"/>
      <c r="T15" s="10"/>
      <c r="U15" s="10"/>
    </row>
    <row r="16" spans="1:21" ht="15.75" thickBot="1" x14ac:dyDescent="0.3">
      <c r="A16" s="64" t="s">
        <v>17</v>
      </c>
      <c r="B16" s="65"/>
      <c r="C16" s="66"/>
      <c r="D16" s="67">
        <f>D15-D14</f>
        <v>-16</v>
      </c>
      <c r="E16" s="68"/>
      <c r="F16" s="47">
        <f>F15-F14</f>
        <v>0</v>
      </c>
      <c r="G16" s="68"/>
      <c r="H16" s="67">
        <f>H15-H14</f>
        <v>13</v>
      </c>
      <c r="I16" s="68"/>
      <c r="J16" s="67">
        <f>J15-J14</f>
        <v>0</v>
      </c>
      <c r="K16" s="81"/>
      <c r="L16" s="67">
        <f>L15-L14</f>
        <v>76</v>
      </c>
      <c r="M16" s="81"/>
      <c r="N16" s="47">
        <f>N15-N14</f>
        <v>0</v>
      </c>
      <c r="O16" s="82"/>
      <c r="P16" s="47">
        <f>P15-P14</f>
        <v>0</v>
      </c>
      <c r="Q16" s="48"/>
      <c r="R16" s="94">
        <f>SUM(D16+F16+H16+L16+N16+P16)</f>
        <v>73</v>
      </c>
      <c r="S16" s="27"/>
      <c r="T16" s="10"/>
      <c r="U16" s="10"/>
    </row>
    <row r="17" spans="1:21" ht="15.75" thickBot="1" x14ac:dyDescent="0.3">
      <c r="A17" s="70"/>
      <c r="B17" s="71"/>
      <c r="C17" s="69"/>
      <c r="D17" s="69"/>
      <c r="E17" s="69"/>
      <c r="F17" s="69"/>
      <c r="G17" s="69"/>
      <c r="H17" s="72"/>
      <c r="I17" s="72"/>
      <c r="J17" s="69"/>
      <c r="K17" s="69"/>
      <c r="L17" s="69"/>
      <c r="M17" s="69"/>
      <c r="N17" s="63"/>
      <c r="O17" s="63"/>
      <c r="P17" s="63"/>
      <c r="Q17" s="63"/>
      <c r="R17" s="86"/>
      <c r="S17" s="27"/>
      <c r="T17" s="10"/>
      <c r="U17" s="10"/>
    </row>
    <row r="18" spans="1:21" x14ac:dyDescent="0.25">
      <c r="A18" s="28">
        <v>42838</v>
      </c>
      <c r="B18" s="35">
        <v>0.83333333333333337</v>
      </c>
      <c r="C18" s="42">
        <v>300</v>
      </c>
      <c r="D18" s="18"/>
      <c r="E18" s="5"/>
      <c r="F18" s="18"/>
      <c r="G18" s="5"/>
      <c r="H18" s="18"/>
      <c r="I18" s="5"/>
      <c r="J18" s="18">
        <v>10</v>
      </c>
      <c r="K18" s="16"/>
      <c r="L18" s="18">
        <v>33</v>
      </c>
      <c r="M18" s="16" t="s">
        <v>14</v>
      </c>
      <c r="N18" s="4">
        <v>10</v>
      </c>
      <c r="O18" s="14"/>
      <c r="P18" s="4"/>
      <c r="Q18" s="1"/>
      <c r="R18" s="60"/>
      <c r="S18" s="10"/>
      <c r="T18" s="10"/>
      <c r="U18" s="10"/>
    </row>
    <row r="19" spans="1:21" x14ac:dyDescent="0.25">
      <c r="A19" s="7"/>
      <c r="B19" s="31"/>
      <c r="C19" s="38"/>
      <c r="D19" s="6"/>
      <c r="E19" s="3"/>
      <c r="F19" s="6"/>
      <c r="G19" s="3"/>
      <c r="H19" s="49"/>
      <c r="I19" s="50"/>
      <c r="J19" s="6"/>
      <c r="K19" s="15"/>
      <c r="L19" s="6"/>
      <c r="M19" s="15"/>
      <c r="N19" s="6"/>
      <c r="O19" s="15"/>
      <c r="P19" s="6"/>
      <c r="Q19" s="3"/>
      <c r="R19" s="60"/>
      <c r="S19" s="10"/>
      <c r="T19" s="10"/>
      <c r="U19" s="10"/>
    </row>
    <row r="20" spans="1:21" x14ac:dyDescent="0.25">
      <c r="A20" s="7"/>
      <c r="B20" s="31"/>
      <c r="C20" s="38"/>
      <c r="D20" s="6"/>
      <c r="E20" s="3"/>
      <c r="F20" s="6"/>
      <c r="G20" s="3"/>
      <c r="H20" s="49"/>
      <c r="I20" s="50"/>
      <c r="J20" s="6"/>
      <c r="K20" s="15"/>
      <c r="L20" s="6"/>
      <c r="M20" s="15"/>
      <c r="N20" s="6"/>
      <c r="O20" s="15"/>
      <c r="P20" s="6"/>
      <c r="Q20" s="3"/>
      <c r="R20" s="60"/>
      <c r="S20" s="10"/>
      <c r="T20" s="10"/>
      <c r="U20" s="10"/>
    </row>
    <row r="21" spans="1:21" ht="15.75" thickBot="1" x14ac:dyDescent="0.3">
      <c r="A21" s="25"/>
      <c r="B21" s="32"/>
      <c r="C21" s="39"/>
      <c r="D21" s="17"/>
      <c r="E21" s="9"/>
      <c r="F21" s="17"/>
      <c r="G21" s="9"/>
      <c r="H21" s="8"/>
      <c r="I21" s="51"/>
      <c r="J21" s="17"/>
      <c r="K21" s="20"/>
      <c r="L21" s="53"/>
      <c r="M21" s="83"/>
      <c r="N21" s="17"/>
      <c r="O21" s="20"/>
      <c r="P21" s="53"/>
      <c r="Q21" s="54"/>
      <c r="R21" s="60"/>
      <c r="S21" s="10"/>
      <c r="T21" s="10"/>
      <c r="U21" s="10"/>
    </row>
    <row r="22" spans="1:21" x14ac:dyDescent="0.25">
      <c r="A22" s="21" t="s">
        <v>15</v>
      </c>
      <c r="B22" s="30"/>
      <c r="C22" s="37">
        <f>SUM(C18:C21)</f>
        <v>300</v>
      </c>
      <c r="D22" s="74">
        <f>SUM(D18:D21)</f>
        <v>0</v>
      </c>
      <c r="E22" s="75"/>
      <c r="F22" s="74">
        <f>SUM(F18:F21)</f>
        <v>0</v>
      </c>
      <c r="G22" s="75"/>
      <c r="H22" s="74">
        <f>SUM(H18:H21)</f>
        <v>0</v>
      </c>
      <c r="I22" s="75"/>
      <c r="J22" s="74">
        <f>SUM(J18:J21)</f>
        <v>10</v>
      </c>
      <c r="K22" s="76"/>
      <c r="L22" s="74">
        <f>SUM(L18:L21)</f>
        <v>33</v>
      </c>
      <c r="M22" s="76"/>
      <c r="N22" s="74">
        <f>SUM(N18:N21)</f>
        <v>10</v>
      </c>
      <c r="O22" s="76"/>
      <c r="P22" s="91">
        <f>SUM(P18:P21)</f>
        <v>0</v>
      </c>
      <c r="Q22" s="77"/>
      <c r="R22" s="92">
        <f>SUM(C22:Q22)</f>
        <v>353</v>
      </c>
      <c r="S22" s="62">
        <v>450</v>
      </c>
    </row>
    <row r="23" spans="1:21" x14ac:dyDescent="0.25">
      <c r="A23" s="23" t="s">
        <v>16</v>
      </c>
      <c r="B23" s="33"/>
      <c r="C23" s="40">
        <v>300</v>
      </c>
      <c r="D23" s="45">
        <v>15</v>
      </c>
      <c r="E23" s="46"/>
      <c r="F23" s="45"/>
      <c r="G23" s="46"/>
      <c r="H23" s="45">
        <v>15</v>
      </c>
      <c r="I23" s="46"/>
      <c r="J23" s="78">
        <v>10</v>
      </c>
      <c r="K23" s="79"/>
      <c r="L23" s="45">
        <v>100</v>
      </c>
      <c r="M23" s="79"/>
      <c r="N23" s="78">
        <v>10</v>
      </c>
      <c r="O23" s="79"/>
      <c r="P23" s="78">
        <v>0</v>
      </c>
      <c r="Q23" s="80"/>
      <c r="R23" s="93">
        <f>SUM(C23+D23+F23+H23+J23+L23+N23+P23)</f>
        <v>450</v>
      </c>
    </row>
    <row r="24" spans="1:21" ht="15.75" thickBot="1" x14ac:dyDescent="0.3">
      <c r="A24" s="64" t="s">
        <v>17</v>
      </c>
      <c r="B24" s="65"/>
      <c r="C24" s="66"/>
      <c r="D24" s="67">
        <f>D23-D22</f>
        <v>15</v>
      </c>
      <c r="E24" s="68"/>
      <c r="F24" s="47">
        <f>F23-F22</f>
        <v>0</v>
      </c>
      <c r="G24" s="68"/>
      <c r="H24" s="67">
        <f>H23-H22</f>
        <v>15</v>
      </c>
      <c r="I24" s="68"/>
      <c r="J24" s="67">
        <f>J23-J22</f>
        <v>0</v>
      </c>
      <c r="K24" s="81"/>
      <c r="L24" s="67">
        <f>L23-L22</f>
        <v>67</v>
      </c>
      <c r="M24" s="81"/>
      <c r="N24" s="47">
        <f>N23-N22</f>
        <v>0</v>
      </c>
      <c r="O24" s="82"/>
      <c r="P24" s="47">
        <f>P23-P22</f>
        <v>0</v>
      </c>
      <c r="Q24" s="48"/>
      <c r="R24" s="94">
        <f>SUM(D24+F24+H24+L24+N24+P24)</f>
        <v>97</v>
      </c>
      <c r="S24" s="10"/>
    </row>
    <row r="25" spans="1:21" ht="15.75" thickBot="1" x14ac:dyDescent="0.3">
      <c r="A25" s="70"/>
      <c r="B25" s="71"/>
      <c r="C25" s="69"/>
      <c r="D25" s="69"/>
      <c r="E25" s="69"/>
      <c r="F25" s="69"/>
      <c r="G25" s="69"/>
      <c r="H25" s="72"/>
      <c r="I25" s="72"/>
      <c r="J25" s="69"/>
      <c r="K25" s="69"/>
      <c r="L25" s="69"/>
      <c r="M25" s="69"/>
      <c r="N25" s="63"/>
      <c r="O25" s="63"/>
      <c r="P25" s="63"/>
      <c r="Q25" s="63"/>
      <c r="R25" s="86"/>
      <c r="S25" s="10"/>
    </row>
    <row r="26" spans="1:21" x14ac:dyDescent="0.25">
      <c r="A26" s="28">
        <v>42839</v>
      </c>
      <c r="B26" s="35">
        <v>0.83333333333333337</v>
      </c>
      <c r="C26" s="42">
        <v>300</v>
      </c>
      <c r="D26" s="18"/>
      <c r="E26" s="5"/>
      <c r="F26" s="18"/>
      <c r="G26" s="5"/>
      <c r="H26" s="18"/>
      <c r="I26" s="5"/>
      <c r="J26" s="18">
        <v>10</v>
      </c>
      <c r="K26" s="16"/>
      <c r="L26" s="18">
        <v>34</v>
      </c>
      <c r="M26" s="16" t="s">
        <v>14</v>
      </c>
      <c r="N26" s="4">
        <v>10</v>
      </c>
      <c r="O26" s="14"/>
      <c r="P26" s="4"/>
      <c r="Q26" s="1"/>
      <c r="R26" s="60"/>
      <c r="S26" s="10"/>
    </row>
    <row r="27" spans="1:21" x14ac:dyDescent="0.25">
      <c r="A27" s="7"/>
      <c r="B27" s="31"/>
      <c r="C27" s="38"/>
      <c r="D27" s="6"/>
      <c r="E27" s="3"/>
      <c r="F27" s="6"/>
      <c r="G27" s="3"/>
      <c r="H27" s="6"/>
      <c r="I27" s="3"/>
      <c r="J27" s="6"/>
      <c r="K27" s="15"/>
      <c r="L27" s="6"/>
      <c r="M27" s="15"/>
      <c r="N27" s="6"/>
      <c r="O27" s="15"/>
      <c r="P27" s="6"/>
      <c r="Q27" s="3"/>
      <c r="R27" s="60"/>
      <c r="S27" s="10"/>
    </row>
    <row r="28" spans="1:21" x14ac:dyDescent="0.25">
      <c r="A28" s="7"/>
      <c r="B28" s="31"/>
      <c r="C28" s="38"/>
      <c r="D28" s="6"/>
      <c r="E28" s="3"/>
      <c r="F28" s="6"/>
      <c r="G28" s="3"/>
      <c r="H28" s="6"/>
      <c r="I28" s="3"/>
      <c r="J28" s="6"/>
      <c r="K28" s="15"/>
      <c r="L28" s="6"/>
      <c r="M28" s="15"/>
      <c r="N28" s="6"/>
      <c r="O28" s="15"/>
      <c r="P28" s="6"/>
      <c r="Q28" s="3"/>
      <c r="R28" s="60"/>
      <c r="S28" s="10"/>
    </row>
    <row r="29" spans="1:21" x14ac:dyDescent="0.25">
      <c r="A29" s="7"/>
      <c r="B29" s="31"/>
      <c r="C29" s="38"/>
      <c r="D29" s="6"/>
      <c r="E29" s="3"/>
      <c r="F29" s="6"/>
      <c r="G29" s="3"/>
      <c r="H29" s="6"/>
      <c r="I29" s="3"/>
      <c r="J29" s="6"/>
      <c r="K29" s="15"/>
      <c r="L29" s="6"/>
      <c r="M29" s="15"/>
      <c r="N29" s="6"/>
      <c r="O29" s="15"/>
      <c r="P29" s="6"/>
      <c r="Q29" s="3"/>
      <c r="R29" s="60"/>
      <c r="S29" s="10"/>
    </row>
    <row r="30" spans="1:21" ht="15.75" thickBot="1" x14ac:dyDescent="0.3">
      <c r="A30" s="25"/>
      <c r="B30" s="32"/>
      <c r="C30" s="39"/>
      <c r="D30" s="17"/>
      <c r="E30" s="9"/>
      <c r="F30" s="17"/>
      <c r="G30" s="9"/>
      <c r="H30" s="17"/>
      <c r="I30" s="9"/>
      <c r="J30" s="17"/>
      <c r="K30" s="20"/>
      <c r="L30" s="53"/>
      <c r="M30" s="83"/>
      <c r="N30" s="17"/>
      <c r="O30" s="20"/>
      <c r="P30" s="53"/>
      <c r="Q30" s="54"/>
      <c r="R30" s="60"/>
      <c r="S30" s="10"/>
    </row>
    <row r="31" spans="1:21" x14ac:dyDescent="0.25">
      <c r="A31" s="21" t="s">
        <v>15</v>
      </c>
      <c r="B31" s="30"/>
      <c r="C31" s="37">
        <f>SUM(C26:C30)</f>
        <v>300</v>
      </c>
      <c r="D31" s="74">
        <f>SUM(D27:D30)</f>
        <v>0</v>
      </c>
      <c r="E31" s="75"/>
      <c r="F31" s="74">
        <f>SUM(F26:F30)</f>
        <v>0</v>
      </c>
      <c r="G31" s="75"/>
      <c r="H31" s="74">
        <f>SUM(H26:H30)</f>
        <v>0</v>
      </c>
      <c r="I31" s="75"/>
      <c r="J31" s="74">
        <f>SUM(J26:J30)</f>
        <v>10</v>
      </c>
      <c r="K31" s="76"/>
      <c r="L31" s="74">
        <f>SUM(L26:L30)</f>
        <v>34</v>
      </c>
      <c r="M31" s="76"/>
      <c r="N31" s="74">
        <f>SUM(N26:N30)</f>
        <v>10</v>
      </c>
      <c r="O31" s="76"/>
      <c r="P31" s="91">
        <f>SUM(P26:P30)</f>
        <v>0</v>
      </c>
      <c r="Q31" s="77"/>
      <c r="R31" s="92">
        <f>SUM(C31:Q31)</f>
        <v>354</v>
      </c>
      <c r="S31" s="26">
        <v>450</v>
      </c>
    </row>
    <row r="32" spans="1:21" x14ac:dyDescent="0.25">
      <c r="A32" s="23" t="s">
        <v>16</v>
      </c>
      <c r="B32" s="33"/>
      <c r="C32" s="40">
        <v>300</v>
      </c>
      <c r="D32" s="45">
        <v>15</v>
      </c>
      <c r="E32" s="46"/>
      <c r="F32" s="45"/>
      <c r="G32" s="46"/>
      <c r="H32" s="45">
        <v>15</v>
      </c>
      <c r="I32" s="46"/>
      <c r="J32" s="78">
        <v>10</v>
      </c>
      <c r="K32" s="79"/>
      <c r="L32" s="45">
        <v>100</v>
      </c>
      <c r="M32" s="79"/>
      <c r="N32" s="78">
        <v>10</v>
      </c>
      <c r="O32" s="79"/>
      <c r="P32" s="78">
        <v>0</v>
      </c>
      <c r="Q32" s="80"/>
      <c r="R32" s="93">
        <f>SUM(C32+D32+F32+H32+J32+L32+N32+P32)</f>
        <v>450</v>
      </c>
      <c r="S32" s="10"/>
    </row>
    <row r="33" spans="1:19" ht="15.75" thickBot="1" x14ac:dyDescent="0.3">
      <c r="A33" s="64" t="s">
        <v>17</v>
      </c>
      <c r="B33" s="65"/>
      <c r="C33" s="66"/>
      <c r="D33" s="67">
        <f>D32-D31</f>
        <v>15</v>
      </c>
      <c r="E33" s="68"/>
      <c r="F33" s="47">
        <f>F32-F31</f>
        <v>0</v>
      </c>
      <c r="G33" s="68"/>
      <c r="H33" s="67">
        <f>H32-H31</f>
        <v>15</v>
      </c>
      <c r="I33" s="68"/>
      <c r="J33" s="67">
        <f>J32-J31</f>
        <v>0</v>
      </c>
      <c r="K33" s="81"/>
      <c r="L33" s="67">
        <f>L32-L31</f>
        <v>66</v>
      </c>
      <c r="M33" s="81"/>
      <c r="N33" s="47">
        <f>N32-N31</f>
        <v>0</v>
      </c>
      <c r="O33" s="82"/>
      <c r="P33" s="47">
        <f>P32-P31</f>
        <v>0</v>
      </c>
      <c r="Q33" s="48"/>
      <c r="R33" s="94">
        <f>SUM(D33+F33+H33+L33+N33+P33)</f>
        <v>96</v>
      </c>
      <c r="S33" s="10"/>
    </row>
    <row r="34" spans="1:19" ht="15.75" thickBot="1" x14ac:dyDescent="0.3">
      <c r="A34" s="70"/>
      <c r="B34" s="71"/>
      <c r="C34" s="69"/>
      <c r="D34" s="69"/>
      <c r="E34" s="69"/>
      <c r="F34" s="69"/>
      <c r="G34" s="69"/>
      <c r="H34" s="72"/>
      <c r="I34" s="72"/>
      <c r="J34" s="69"/>
      <c r="K34" s="69"/>
      <c r="L34" s="69"/>
      <c r="M34" s="69"/>
      <c r="N34" s="63"/>
      <c r="O34" s="63"/>
      <c r="P34" s="63"/>
      <c r="Q34" s="63"/>
      <c r="R34" s="87"/>
      <c r="S34" s="10"/>
    </row>
    <row r="35" spans="1:19" x14ac:dyDescent="0.25">
      <c r="A35" s="28">
        <v>42840</v>
      </c>
      <c r="B35" s="35">
        <v>0.83333333333333337</v>
      </c>
      <c r="C35" s="42">
        <v>300</v>
      </c>
      <c r="D35" s="18"/>
      <c r="E35" s="5"/>
      <c r="F35" s="18"/>
      <c r="G35" s="5"/>
      <c r="H35" s="18"/>
      <c r="I35" s="5"/>
      <c r="J35" s="18">
        <v>10</v>
      </c>
      <c r="K35" s="16"/>
      <c r="L35" s="18">
        <v>26</v>
      </c>
      <c r="M35" s="16" t="s">
        <v>14</v>
      </c>
      <c r="N35" s="4">
        <v>10</v>
      </c>
      <c r="O35" s="14"/>
      <c r="P35" s="4"/>
      <c r="Q35" s="1"/>
      <c r="R35" s="61"/>
    </row>
    <row r="36" spans="1:19" x14ac:dyDescent="0.25">
      <c r="A36" s="7"/>
      <c r="B36" s="31"/>
      <c r="C36" s="38"/>
      <c r="D36" s="6"/>
      <c r="E36" s="3"/>
      <c r="F36" s="6"/>
      <c r="G36" s="3"/>
      <c r="H36" s="6"/>
      <c r="I36" s="3"/>
      <c r="J36" s="6"/>
      <c r="K36" s="15"/>
      <c r="L36" s="6"/>
      <c r="M36" s="15"/>
      <c r="N36" s="6"/>
      <c r="O36" s="15"/>
      <c r="P36" s="6"/>
      <c r="Q36" s="3"/>
      <c r="R36" s="60"/>
    </row>
    <row r="37" spans="1:19" x14ac:dyDescent="0.25">
      <c r="A37" s="7"/>
      <c r="B37" s="31"/>
      <c r="C37" s="38"/>
      <c r="D37" s="6"/>
      <c r="E37" s="3"/>
      <c r="F37" s="6"/>
      <c r="G37" s="3"/>
      <c r="H37" s="6"/>
      <c r="I37" s="3"/>
      <c r="J37" s="6"/>
      <c r="K37" s="15"/>
      <c r="L37" s="6"/>
      <c r="M37" s="15"/>
      <c r="N37" s="6"/>
      <c r="O37" s="15"/>
      <c r="P37" s="6"/>
      <c r="Q37" s="3"/>
      <c r="R37" s="60"/>
    </row>
    <row r="38" spans="1:19" ht="15.75" thickBot="1" x14ac:dyDescent="0.3">
      <c r="A38" s="25"/>
      <c r="B38" s="32"/>
      <c r="C38" s="39"/>
      <c r="D38" s="17"/>
      <c r="E38" s="9"/>
      <c r="F38" s="17"/>
      <c r="G38" s="9"/>
      <c r="H38" s="17"/>
      <c r="I38" s="9"/>
      <c r="J38" s="17"/>
      <c r="K38" s="20"/>
      <c r="L38" s="53"/>
      <c r="M38" s="83"/>
      <c r="N38" s="17"/>
      <c r="O38" s="20"/>
      <c r="P38" s="53"/>
      <c r="Q38" s="54"/>
      <c r="R38" s="60"/>
    </row>
    <row r="39" spans="1:19" x14ac:dyDescent="0.25">
      <c r="A39" s="21" t="s">
        <v>15</v>
      </c>
      <c r="B39" s="30"/>
      <c r="C39" s="37">
        <f>SUM(C35:C38)</f>
        <v>300</v>
      </c>
      <c r="D39" s="74">
        <f>SUM(D35:D38)</f>
        <v>0</v>
      </c>
      <c r="E39" s="75"/>
      <c r="F39" s="74">
        <f>SUM(F35:F38)</f>
        <v>0</v>
      </c>
      <c r="G39" s="75"/>
      <c r="H39" s="74">
        <f>SUM(H35:H38)</f>
        <v>0</v>
      </c>
      <c r="I39" s="75"/>
      <c r="J39" s="74">
        <f>SUM(J35:J38)</f>
        <v>10</v>
      </c>
      <c r="K39" s="76"/>
      <c r="L39" s="74">
        <f>SUM(L35:L38)</f>
        <v>26</v>
      </c>
      <c r="M39" s="84"/>
      <c r="N39" s="74">
        <f>SUM(N35:N38)</f>
        <v>10</v>
      </c>
      <c r="O39" s="76"/>
      <c r="P39" s="91">
        <f>SUM(P35:P38)</f>
        <v>0</v>
      </c>
      <c r="Q39" s="77"/>
      <c r="R39" s="92">
        <f>SUM(C39:Q39)</f>
        <v>346</v>
      </c>
      <c r="S39" s="62">
        <v>450</v>
      </c>
    </row>
    <row r="40" spans="1:19" x14ac:dyDescent="0.25">
      <c r="A40" s="23" t="s">
        <v>16</v>
      </c>
      <c r="B40" s="33"/>
      <c r="C40" s="40">
        <v>300</v>
      </c>
      <c r="D40" s="45">
        <v>15</v>
      </c>
      <c r="E40" s="46"/>
      <c r="F40" s="45"/>
      <c r="G40" s="46"/>
      <c r="H40" s="45">
        <v>15</v>
      </c>
      <c r="I40" s="46"/>
      <c r="J40" s="78">
        <v>10</v>
      </c>
      <c r="K40" s="79"/>
      <c r="L40" s="45">
        <v>100</v>
      </c>
      <c r="M40" s="79"/>
      <c r="N40" s="78">
        <v>10</v>
      </c>
      <c r="O40" s="79"/>
      <c r="P40" s="78">
        <v>0</v>
      </c>
      <c r="Q40" s="80"/>
      <c r="R40" s="93">
        <f>SUM(C40+D40+F40+H40+J40+L40+N40+P40)</f>
        <v>450</v>
      </c>
    </row>
    <row r="41" spans="1:19" ht="15.75" thickBot="1" x14ac:dyDescent="0.3">
      <c r="A41" s="24" t="s">
        <v>17</v>
      </c>
      <c r="B41" s="34"/>
      <c r="C41" s="41"/>
      <c r="D41" s="47">
        <f>D40-D39</f>
        <v>15</v>
      </c>
      <c r="E41" s="48"/>
      <c r="F41" s="47">
        <f>F40-F39</f>
        <v>0</v>
      </c>
      <c r="G41" s="48"/>
      <c r="H41" s="47">
        <f>H40-H39</f>
        <v>15</v>
      </c>
      <c r="I41" s="48"/>
      <c r="J41" s="47">
        <f>J40-J39</f>
        <v>0</v>
      </c>
      <c r="K41" s="82"/>
      <c r="L41" s="47">
        <f>L40-L39</f>
        <v>74</v>
      </c>
      <c r="M41" s="82"/>
      <c r="N41" s="47">
        <f>N40-N39</f>
        <v>0</v>
      </c>
      <c r="O41" s="82"/>
      <c r="P41" s="47">
        <f>P40-P39</f>
        <v>0</v>
      </c>
      <c r="Q41" s="48"/>
      <c r="R41" s="94">
        <f>SUM(D41+F41+H41+L41+N41+P41)</f>
        <v>104</v>
      </c>
    </row>
    <row r="42" spans="1:19" ht="15.75" thickBot="1" x14ac:dyDescent="0.3"/>
    <row r="43" spans="1:19" x14ac:dyDescent="0.25">
      <c r="A43" s="96" t="s">
        <v>32</v>
      </c>
      <c r="B43" s="97"/>
      <c r="C43" s="97"/>
      <c r="D43" s="97">
        <f>SUM(D7+D15+D23+D32+D40)</f>
        <v>75</v>
      </c>
      <c r="E43" s="97"/>
      <c r="F43" s="97">
        <f>SUM(F7+F15+F23+F32+F40)</f>
        <v>0</v>
      </c>
      <c r="G43" s="97"/>
      <c r="H43" s="97">
        <f>SUM(H7+H15+H23+H32+H40)</f>
        <v>160</v>
      </c>
      <c r="I43" s="97"/>
      <c r="J43" s="100">
        <f>SUM(J7+J15+J23+J32+J40)</f>
        <v>50</v>
      </c>
      <c r="K43" s="100"/>
      <c r="L43" s="97">
        <f>SUM(L7+L15+L23+L32+L40)</f>
        <v>500</v>
      </c>
      <c r="M43" s="97"/>
      <c r="N43" s="105">
        <f>SUM(N7+N15+N23+N32+N40)</f>
        <v>50</v>
      </c>
      <c r="O43" s="97"/>
      <c r="P43" s="97">
        <f>SUM(P7+P15+P23+P32+P40)</f>
        <v>0</v>
      </c>
      <c r="Q43" s="101"/>
      <c r="R43" s="93">
        <f>SUM(C43+D43+F43+H43+J43+L43+N43+P43)</f>
        <v>835</v>
      </c>
    </row>
    <row r="44" spans="1:19" x14ac:dyDescent="0.25">
      <c r="A44" s="52" t="s">
        <v>33</v>
      </c>
      <c r="B44" s="22"/>
      <c r="C44" s="22"/>
      <c r="D44" s="22">
        <f>SUM(D8+D16+D24+D33+D41)</f>
        <v>44</v>
      </c>
      <c r="E44" s="22"/>
      <c r="F44" s="22">
        <f>SUM(F8+F16+F24+F33+F41)</f>
        <v>0</v>
      </c>
      <c r="G44" s="22"/>
      <c r="H44" s="22">
        <f>SUM(H8+H16+H24+H33+H41)</f>
        <v>58</v>
      </c>
      <c r="I44" s="22"/>
      <c r="J44" s="95">
        <f>SUM(J8+J16+J24+J33+J41)</f>
        <v>0</v>
      </c>
      <c r="K44" s="95"/>
      <c r="L44" s="22">
        <f>SUM(L8+L16+L24+L33+L41)</f>
        <v>354</v>
      </c>
      <c r="M44" s="22"/>
      <c r="N44" s="22">
        <f>SUM(N8+N16+N24+N33+N41)</f>
        <v>0</v>
      </c>
      <c r="O44" s="22"/>
      <c r="P44" s="22">
        <f>SUM(P8+P16+P24+P33+P41)</f>
        <v>0</v>
      </c>
      <c r="Q44" s="102"/>
      <c r="R44" s="85">
        <f>SUM(D44+F44+H44+J44+L44+N44+P44)</f>
        <v>456</v>
      </c>
    </row>
    <row r="45" spans="1:19" ht="15.75" thickBot="1" x14ac:dyDescent="0.3">
      <c r="A45" s="98" t="s">
        <v>34</v>
      </c>
      <c r="B45" s="99"/>
      <c r="C45" s="99"/>
      <c r="D45" s="99">
        <f>SUM(D43-D44)</f>
        <v>31</v>
      </c>
      <c r="E45" s="99"/>
      <c r="F45" s="99">
        <f>SUM(F43-F44)</f>
        <v>0</v>
      </c>
      <c r="G45" s="99"/>
      <c r="H45" s="99">
        <f>SUM(H43-H44)</f>
        <v>102</v>
      </c>
      <c r="I45" s="99"/>
      <c r="J45" s="99">
        <f>SUM(J43-J44)</f>
        <v>50</v>
      </c>
      <c r="K45" s="99"/>
      <c r="L45" s="99">
        <f>SUM(L43-L44)</f>
        <v>146</v>
      </c>
      <c r="M45" s="99"/>
      <c r="N45" s="99">
        <f>SUM(N43-N44)</f>
        <v>50</v>
      </c>
      <c r="O45" s="99"/>
      <c r="P45" s="99">
        <f>SUM(P43-P44)</f>
        <v>0</v>
      </c>
      <c r="Q45" s="103"/>
      <c r="R45" s="104">
        <f>SUM(D45+F45+H45+J45+L45+P45)</f>
        <v>329</v>
      </c>
    </row>
    <row r="49" spans="11:18" ht="15.75" thickBot="1" x14ac:dyDescent="0.3"/>
    <row r="50" spans="11:18" ht="15.75" thickBot="1" x14ac:dyDescent="0.3">
      <c r="O50" s="56" t="s">
        <v>24</v>
      </c>
      <c r="P50" s="73"/>
      <c r="Q50" s="73"/>
      <c r="R50" s="73">
        <f>R8+R16+R24+R33+R41</f>
        <v>456</v>
      </c>
    </row>
    <row r="51" spans="11:18" ht="15.75" thickBot="1" x14ac:dyDescent="0.3"/>
    <row r="52" spans="11:18" x14ac:dyDescent="0.25">
      <c r="O52" s="4" t="s">
        <v>27</v>
      </c>
      <c r="P52" s="88"/>
      <c r="Q52" s="88"/>
      <c r="R52" s="1">
        <v>100</v>
      </c>
    </row>
    <row r="53" spans="11:18" x14ac:dyDescent="0.25">
      <c r="O53" s="6"/>
      <c r="P53" s="89"/>
      <c r="Q53" s="89"/>
      <c r="R53" s="3"/>
    </row>
    <row r="54" spans="11:18" x14ac:dyDescent="0.25">
      <c r="O54" s="6"/>
      <c r="P54" s="89"/>
      <c r="Q54" s="89"/>
      <c r="R54" s="3"/>
    </row>
    <row r="55" spans="11:18" ht="15.75" thickBot="1" x14ac:dyDescent="0.3">
      <c r="O55" s="53"/>
      <c r="P55" s="90"/>
      <c r="Q55" s="90"/>
      <c r="R55" s="54"/>
    </row>
    <row r="56" spans="11:18" ht="15.75" thickBot="1" x14ac:dyDescent="0.3"/>
    <row r="57" spans="11:18" x14ac:dyDescent="0.25">
      <c r="O57" s="4" t="s">
        <v>30</v>
      </c>
      <c r="P57" s="88"/>
      <c r="Q57" s="88"/>
      <c r="R57" s="1">
        <f>SUM(R52:R55)</f>
        <v>100</v>
      </c>
    </row>
    <row r="58" spans="11:18" ht="15.75" thickBot="1" x14ac:dyDescent="0.3">
      <c r="O58" s="53" t="s">
        <v>31</v>
      </c>
      <c r="P58" s="90"/>
      <c r="Q58" s="90"/>
      <c r="R58" s="54">
        <f>R50-R57</f>
        <v>356</v>
      </c>
    </row>
    <row r="62" spans="11:18" x14ac:dyDescent="0.25">
      <c r="K62" t="s">
        <v>8</v>
      </c>
      <c r="L62">
        <f>L41+L33+L24+L8+76</f>
        <v>354</v>
      </c>
    </row>
    <row r="63" spans="11:18" x14ac:dyDescent="0.25">
      <c r="K63" t="s">
        <v>25</v>
      </c>
      <c r="L63">
        <f>50*5</f>
        <v>250</v>
      </c>
    </row>
    <row r="64" spans="11:18" x14ac:dyDescent="0.25">
      <c r="K64" t="s">
        <v>26</v>
      </c>
      <c r="L64">
        <f>SUM(L62:L63)</f>
        <v>604</v>
      </c>
    </row>
    <row r="67" spans="14:14" x14ac:dyDescent="0.25">
      <c r="N67" t="s">
        <v>28</v>
      </c>
    </row>
  </sheetData>
  <conditionalFormatting sqref="O14:O17 Q14:Q17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O31:O34 Q31:Q34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O22:O25 Q22:Q25">
    <cfRule type="cellIs" dxfId="55" priority="13" operator="lessThan">
      <formula>0</formula>
    </cfRule>
    <cfRule type="cellIs" dxfId="54" priority="14" operator="greaterThan">
      <formula>0</formula>
    </cfRule>
  </conditionalFormatting>
  <conditionalFormatting sqref="O39:O41 Q39:Q41">
    <cfRule type="cellIs" dxfId="53" priority="1" operator="lessThan">
      <formula>0</formula>
    </cfRule>
    <cfRule type="cellIs" dxfId="52" priority="2" operator="greaterThan">
      <formula>0</formula>
    </cfRule>
  </conditionalFormatting>
  <conditionalFormatting sqref="J13:K13 J19:K21 J35:K38 J26:K30 K6:K9">
    <cfRule type="cellIs" dxfId="51" priority="30" operator="lessThan">
      <formula>0</formula>
    </cfRule>
  </conditionalFormatting>
  <conditionalFormatting sqref="J19:K21 J35:K38 J26:K30 J10:K13 K6:K9">
    <cfRule type="cellIs" dxfId="50" priority="28" operator="lessThan">
      <formula>0</formula>
    </cfRule>
    <cfRule type="cellIs" dxfId="49" priority="29" operator="greaterThan">
      <formula>0</formula>
    </cfRule>
  </conditionalFormatting>
  <conditionalFormatting sqref="O14:O17 Q14:Q17">
    <cfRule type="cellIs" dxfId="48" priority="21" operator="lessThan">
      <formula>0</formula>
    </cfRule>
  </conditionalFormatting>
  <conditionalFormatting sqref="O26:O30 O6:O9 O35:O38 O19:O21 O13 Q26:Q30 Q6:Q9 Q35:Q38 Q19:Q21 Q13">
    <cfRule type="cellIs" dxfId="47" priority="27" operator="lessThan">
      <formula>0</formula>
    </cfRule>
  </conditionalFormatting>
  <conditionalFormatting sqref="O26:O30 O6:O13 O35:O38 O19:O21 Q26:Q30 Q6:Q13 Q35:Q38 Q19:Q21">
    <cfRule type="cellIs" dxfId="46" priority="25" operator="lessThan">
      <formula>0</formula>
    </cfRule>
    <cfRule type="cellIs" dxfId="45" priority="26" operator="greaterThan">
      <formula>0</formula>
    </cfRule>
  </conditionalFormatting>
  <conditionalFormatting sqref="O22:O25 Q22:Q25">
    <cfRule type="cellIs" dxfId="44" priority="15" operator="lessThan">
      <formula>0</formula>
    </cfRule>
  </conditionalFormatting>
  <conditionalFormatting sqref="K14:K17">
    <cfRule type="cellIs" dxfId="43" priority="22" operator="lessThan">
      <formula>0</formula>
    </cfRule>
    <cfRule type="cellIs" dxfId="42" priority="23" operator="greaterThan">
      <formula>0</formula>
    </cfRule>
  </conditionalFormatting>
  <conditionalFormatting sqref="K14:K17">
    <cfRule type="cellIs" dxfId="41" priority="24" operator="lessThan">
      <formula>0</formula>
    </cfRule>
  </conditionalFormatting>
  <conditionalFormatting sqref="K31:K34">
    <cfRule type="cellIs" dxfId="40" priority="12" operator="lessThan">
      <formula>0</formula>
    </cfRule>
  </conditionalFormatting>
  <conditionalFormatting sqref="K31:K34">
    <cfRule type="cellIs" dxfId="39" priority="10" operator="lessThan">
      <formula>0</formula>
    </cfRule>
    <cfRule type="cellIs" dxfId="38" priority="11" operator="greaterThan">
      <formula>0</formula>
    </cfRule>
  </conditionalFormatting>
  <conditionalFormatting sqref="O31:O34 Q31:Q34">
    <cfRule type="cellIs" dxfId="37" priority="9" operator="lessThan">
      <formula>0</formula>
    </cfRule>
  </conditionalFormatting>
  <conditionalFormatting sqref="K22:K25">
    <cfRule type="cellIs" dxfId="36" priority="18" operator="lessThan">
      <formula>0</formula>
    </cfRule>
  </conditionalFormatting>
  <conditionalFormatting sqref="K22:K25">
    <cfRule type="cellIs" dxfId="35" priority="16" operator="lessThan">
      <formula>0</formula>
    </cfRule>
    <cfRule type="cellIs" dxfId="34" priority="17" operator="greaterThan">
      <formula>0</formula>
    </cfRule>
  </conditionalFormatting>
  <conditionalFormatting sqref="K39:K41">
    <cfRule type="cellIs" dxfId="33" priority="6" operator="lessThan">
      <formula>0</formula>
    </cfRule>
  </conditionalFormatting>
  <conditionalFormatting sqref="K39:K41">
    <cfRule type="cellIs" dxfId="32" priority="4" operator="lessThan">
      <formula>0</formula>
    </cfRule>
    <cfRule type="cellIs" dxfId="31" priority="5" operator="greaterThan">
      <formula>0</formula>
    </cfRule>
  </conditionalFormatting>
  <conditionalFormatting sqref="O39:O41 Q39:Q41">
    <cfRule type="cellIs" dxfId="30" priority="3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8"/>
  <sheetViews>
    <sheetView zoomScale="69" zoomScaleNormal="69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R52" sqref="R52"/>
    </sheetView>
  </sheetViews>
  <sheetFormatPr defaultRowHeight="15" x14ac:dyDescent="0.25"/>
  <cols>
    <col min="1" max="1" width="21.7109375" bestFit="1" customWidth="1"/>
    <col min="2" max="2" width="11" customWidth="1"/>
    <col min="3" max="3" width="9" customWidth="1"/>
    <col min="4" max="4" width="9.7109375" customWidth="1"/>
    <col min="5" max="5" width="16.85546875" customWidth="1"/>
    <col min="6" max="6" width="8.140625" customWidth="1"/>
    <col min="7" max="7" width="24.7109375" customWidth="1"/>
    <col min="8" max="8" width="15.85546875" bestFit="1" customWidth="1"/>
    <col min="9" max="9" width="24" customWidth="1"/>
    <col min="10" max="10" width="12" customWidth="1"/>
    <col min="11" max="11" width="24.140625" customWidth="1"/>
    <col min="12" max="12" width="13.28515625" customWidth="1"/>
    <col min="13" max="14" width="17" customWidth="1"/>
    <col min="15" max="15" width="21.85546875" customWidth="1"/>
    <col min="16" max="16" width="15.42578125" customWidth="1"/>
    <col min="17" max="17" width="21.85546875" customWidth="1"/>
    <col min="18" max="18" width="14.7109375" customWidth="1"/>
    <col min="19" max="19" width="24" customWidth="1"/>
  </cols>
  <sheetData>
    <row r="1" spans="1:21" ht="15.75" thickBot="1" x14ac:dyDescent="0.3">
      <c r="A1" s="11" t="s">
        <v>0</v>
      </c>
      <c r="B1" s="12" t="s">
        <v>1</v>
      </c>
      <c r="C1" s="36" t="s">
        <v>2</v>
      </c>
      <c r="D1" s="11" t="s">
        <v>3</v>
      </c>
      <c r="E1" s="12" t="s">
        <v>4</v>
      </c>
      <c r="F1" s="44" t="s">
        <v>5</v>
      </c>
      <c r="G1" s="12" t="s">
        <v>4</v>
      </c>
      <c r="H1" s="36" t="s">
        <v>6</v>
      </c>
      <c r="I1" s="43" t="s">
        <v>4</v>
      </c>
      <c r="J1" s="11" t="s">
        <v>7</v>
      </c>
      <c r="K1" s="13" t="s">
        <v>4</v>
      </c>
      <c r="L1" s="11" t="s">
        <v>8</v>
      </c>
      <c r="M1" s="12" t="s">
        <v>4</v>
      </c>
      <c r="N1" s="12" t="s">
        <v>9</v>
      </c>
      <c r="O1" s="12" t="s">
        <v>4</v>
      </c>
      <c r="P1" s="12" t="s">
        <v>10</v>
      </c>
      <c r="Q1" s="12" t="s">
        <v>4</v>
      </c>
      <c r="R1" s="36" t="s">
        <v>11</v>
      </c>
      <c r="S1" s="55" t="s">
        <v>12</v>
      </c>
    </row>
    <row r="2" spans="1:21" x14ac:dyDescent="0.25">
      <c r="A2" s="29">
        <v>42836</v>
      </c>
      <c r="B2" s="30">
        <v>0.83333333333333337</v>
      </c>
      <c r="C2" s="37">
        <v>215</v>
      </c>
      <c r="D2" s="4"/>
      <c r="E2" s="1"/>
      <c r="F2" s="4"/>
      <c r="G2" s="1"/>
      <c r="H2" s="4">
        <v>100</v>
      </c>
      <c r="I2" s="1" t="s">
        <v>13</v>
      </c>
      <c r="J2" s="4">
        <v>10</v>
      </c>
      <c r="K2" s="14"/>
      <c r="L2" s="4">
        <v>29</v>
      </c>
      <c r="M2" s="14" t="s">
        <v>14</v>
      </c>
      <c r="N2" s="4">
        <v>10</v>
      </c>
      <c r="O2" s="14"/>
      <c r="P2" s="4"/>
      <c r="Q2" s="1"/>
      <c r="R2" s="60"/>
    </row>
    <row r="3" spans="1:21" x14ac:dyDescent="0.25">
      <c r="A3" s="2"/>
      <c r="B3" s="31"/>
      <c r="C3" s="38"/>
      <c r="D3" s="6"/>
      <c r="E3" s="3"/>
      <c r="F3" s="6"/>
      <c r="G3" s="3"/>
      <c r="H3" s="6"/>
      <c r="I3" s="3"/>
      <c r="J3" s="6"/>
      <c r="K3" s="15"/>
      <c r="L3" s="6"/>
      <c r="M3" s="15"/>
      <c r="N3" s="6"/>
      <c r="O3" s="15"/>
      <c r="P3" s="6"/>
      <c r="Q3" s="3"/>
      <c r="R3" s="60"/>
    </row>
    <row r="4" spans="1:21" x14ac:dyDescent="0.25">
      <c r="A4" s="2"/>
      <c r="B4" s="31"/>
      <c r="C4" s="38"/>
      <c r="D4" s="6"/>
      <c r="E4" s="3"/>
      <c r="F4" s="6"/>
      <c r="G4" s="3"/>
      <c r="H4" s="6"/>
      <c r="I4" s="3"/>
      <c r="J4" s="6"/>
      <c r="K4" s="15"/>
      <c r="L4" s="6"/>
      <c r="M4" s="15"/>
      <c r="N4" s="6"/>
      <c r="O4" s="15"/>
      <c r="P4" s="6"/>
      <c r="Q4" s="3"/>
      <c r="R4" s="60"/>
    </row>
    <row r="5" spans="1:21" ht="15.75" thickBot="1" x14ac:dyDescent="0.3">
      <c r="A5" s="19"/>
      <c r="B5" s="32"/>
      <c r="C5" s="39"/>
      <c r="D5" s="17"/>
      <c r="E5" s="9"/>
      <c r="F5" s="17"/>
      <c r="G5" s="9"/>
      <c r="H5" s="17"/>
      <c r="I5" s="9"/>
      <c r="J5" s="17"/>
      <c r="K5" s="20"/>
      <c r="L5" s="53"/>
      <c r="M5" s="83"/>
      <c r="N5" s="53"/>
      <c r="O5" s="83"/>
      <c r="P5" s="53"/>
      <c r="Q5" s="54"/>
      <c r="R5" s="60"/>
    </row>
    <row r="6" spans="1:21" x14ac:dyDescent="0.25">
      <c r="A6" s="21" t="s">
        <v>15</v>
      </c>
      <c r="B6" s="30"/>
      <c r="C6" s="37">
        <f>SUM(C2:C5)</f>
        <v>215</v>
      </c>
      <c r="D6" s="74">
        <f>SUM(D2:D5)</f>
        <v>0</v>
      </c>
      <c r="E6" s="75"/>
      <c r="F6" s="74">
        <f>SUM(F2:F5)</f>
        <v>0</v>
      </c>
      <c r="G6" s="75"/>
      <c r="H6" s="74">
        <f>SUM(H2:H5)</f>
        <v>100</v>
      </c>
      <c r="I6" s="75"/>
      <c r="J6" s="74">
        <f>SUM(J2:J5)</f>
        <v>10</v>
      </c>
      <c r="K6" s="76"/>
      <c r="L6" s="74">
        <f>SUM(L2:L5)</f>
        <v>29</v>
      </c>
      <c r="M6" s="84"/>
      <c r="N6" s="91">
        <f>SUM(N2:N5)</f>
        <v>10</v>
      </c>
      <c r="O6" s="84"/>
      <c r="P6" s="91">
        <f>SUM(P2:P5)</f>
        <v>0</v>
      </c>
      <c r="Q6" s="77"/>
      <c r="R6" s="92">
        <f>SUM(C6:Q6)</f>
        <v>364</v>
      </c>
      <c r="S6" s="26">
        <v>450</v>
      </c>
      <c r="T6" s="10"/>
      <c r="U6" s="10"/>
    </row>
    <row r="7" spans="1:21" x14ac:dyDescent="0.25">
      <c r="A7" s="23" t="s">
        <v>16</v>
      </c>
      <c r="B7" s="33"/>
      <c r="C7" s="40">
        <v>215</v>
      </c>
      <c r="D7" s="45">
        <v>15</v>
      </c>
      <c r="E7" s="46"/>
      <c r="F7" s="45">
        <v>15</v>
      </c>
      <c r="G7" s="46"/>
      <c r="H7" s="45">
        <v>100</v>
      </c>
      <c r="I7" s="46"/>
      <c r="J7" s="78">
        <v>10</v>
      </c>
      <c r="K7" s="79"/>
      <c r="L7" s="45">
        <v>100</v>
      </c>
      <c r="M7" s="79"/>
      <c r="N7" s="78">
        <v>10</v>
      </c>
      <c r="O7" s="79"/>
      <c r="P7" s="78">
        <v>0</v>
      </c>
      <c r="Q7" s="80"/>
      <c r="R7" s="93">
        <f>SUM(C7+D7+F7+H7+J7+L7+N7+P7)</f>
        <v>465</v>
      </c>
      <c r="S7" s="10"/>
      <c r="T7" s="10"/>
      <c r="U7" s="10"/>
    </row>
    <row r="8" spans="1:21" ht="15.75" thickBot="1" x14ac:dyDescent="0.3">
      <c r="A8" s="64" t="s">
        <v>17</v>
      </c>
      <c r="B8" s="65"/>
      <c r="C8" s="66"/>
      <c r="D8" s="67">
        <f>D7-D6</f>
        <v>15</v>
      </c>
      <c r="E8" s="68"/>
      <c r="F8" s="47">
        <f>F7-F6</f>
        <v>15</v>
      </c>
      <c r="G8" s="68"/>
      <c r="H8" s="67">
        <f>H7-H6</f>
        <v>0</v>
      </c>
      <c r="I8" s="68"/>
      <c r="J8" s="67">
        <f>J7-J6</f>
        <v>0</v>
      </c>
      <c r="K8" s="81"/>
      <c r="L8" s="67">
        <f>L7-L6</f>
        <v>71</v>
      </c>
      <c r="M8" s="81"/>
      <c r="N8" s="47">
        <f>N7-N6</f>
        <v>0</v>
      </c>
      <c r="O8" s="82"/>
      <c r="P8" s="47">
        <f>P7-P6</f>
        <v>0</v>
      </c>
      <c r="Q8" s="48"/>
      <c r="R8" s="94">
        <f>SUM(D8+F8+H8+L8+N8+P8)</f>
        <v>101</v>
      </c>
      <c r="S8" s="10"/>
      <c r="T8" s="10"/>
      <c r="U8" s="10"/>
    </row>
    <row r="9" spans="1:21" ht="15.75" thickBot="1" x14ac:dyDescent="0.3">
      <c r="A9" s="70"/>
      <c r="B9" s="71"/>
      <c r="C9" s="69"/>
      <c r="D9" s="69"/>
      <c r="E9" s="69"/>
      <c r="F9" s="69"/>
      <c r="G9" s="69"/>
      <c r="H9" s="72"/>
      <c r="I9" s="72"/>
      <c r="J9" s="69"/>
      <c r="K9" s="69"/>
      <c r="L9" s="69"/>
      <c r="M9" s="69"/>
      <c r="N9" s="63"/>
      <c r="O9" s="63"/>
      <c r="P9" s="63"/>
      <c r="Q9" s="63"/>
      <c r="R9" s="86"/>
      <c r="S9" s="10"/>
      <c r="T9" s="10"/>
      <c r="U9" s="10"/>
    </row>
    <row r="10" spans="1:21" x14ac:dyDescent="0.25">
      <c r="A10" s="57">
        <v>42837</v>
      </c>
      <c r="B10" s="35">
        <v>0.83333333333333337</v>
      </c>
      <c r="C10" s="42">
        <v>300</v>
      </c>
      <c r="D10" s="18">
        <v>25</v>
      </c>
      <c r="E10" s="5" t="s">
        <v>18</v>
      </c>
      <c r="F10" s="18"/>
      <c r="G10" s="5"/>
      <c r="H10" s="18">
        <v>2</v>
      </c>
      <c r="I10" s="5" t="s">
        <v>19</v>
      </c>
      <c r="J10" s="18">
        <v>10</v>
      </c>
      <c r="K10" s="16"/>
      <c r="L10" s="18">
        <v>24</v>
      </c>
      <c r="M10" s="16" t="s">
        <v>14</v>
      </c>
      <c r="N10" s="4">
        <v>10</v>
      </c>
      <c r="O10" s="14"/>
      <c r="P10" s="4"/>
      <c r="Q10" s="1"/>
      <c r="R10" s="60"/>
      <c r="S10" s="10"/>
      <c r="T10" s="10"/>
      <c r="U10" s="10"/>
    </row>
    <row r="11" spans="1:21" x14ac:dyDescent="0.25">
      <c r="A11" s="57" t="s">
        <v>20</v>
      </c>
      <c r="B11" s="35"/>
      <c r="C11" s="42"/>
      <c r="D11" s="18">
        <v>2</v>
      </c>
      <c r="E11" s="5" t="s">
        <v>21</v>
      </c>
      <c r="F11" s="18"/>
      <c r="G11" s="5"/>
      <c r="H11" s="18"/>
      <c r="I11" s="5"/>
      <c r="J11" s="18"/>
      <c r="K11" s="16"/>
      <c r="L11" s="6"/>
      <c r="M11" s="15"/>
      <c r="N11" s="6"/>
      <c r="O11" s="15"/>
      <c r="P11" s="6"/>
      <c r="Q11" s="3"/>
      <c r="R11" s="60"/>
      <c r="S11" s="10"/>
      <c r="T11" s="10"/>
      <c r="U11" s="10"/>
    </row>
    <row r="12" spans="1:21" x14ac:dyDescent="0.25">
      <c r="A12" s="58"/>
      <c r="B12" s="35"/>
      <c r="C12" s="42"/>
      <c r="D12" s="18">
        <v>2</v>
      </c>
      <c r="E12" s="5" t="s">
        <v>36</v>
      </c>
      <c r="F12" s="18"/>
      <c r="G12" s="5"/>
      <c r="H12" s="18"/>
      <c r="I12" s="5"/>
      <c r="J12" s="18"/>
      <c r="K12" s="16"/>
      <c r="L12" s="6"/>
      <c r="M12" s="15"/>
      <c r="N12" s="6"/>
      <c r="O12" s="15"/>
      <c r="P12" s="6"/>
      <c r="Q12" s="3"/>
      <c r="R12" s="60"/>
      <c r="S12" s="10"/>
      <c r="T12" s="10"/>
      <c r="U12" s="10"/>
    </row>
    <row r="13" spans="1:21" x14ac:dyDescent="0.25">
      <c r="A13" s="106"/>
      <c r="B13" s="107"/>
      <c r="C13" s="108"/>
      <c r="D13" s="109">
        <v>2</v>
      </c>
      <c r="E13" s="110" t="s">
        <v>35</v>
      </c>
      <c r="F13" s="109"/>
      <c r="G13" s="110"/>
      <c r="H13" s="109"/>
      <c r="I13" s="110"/>
      <c r="J13" s="109"/>
      <c r="K13" s="111"/>
      <c r="L13" s="17"/>
      <c r="M13" s="20"/>
      <c r="N13" s="17"/>
      <c r="O13" s="20"/>
      <c r="P13" s="17"/>
      <c r="Q13" s="9"/>
      <c r="R13" s="60"/>
      <c r="S13" s="10"/>
      <c r="T13" s="10"/>
      <c r="U13" s="10"/>
    </row>
    <row r="14" spans="1:21" ht="15.75" thickBot="1" x14ac:dyDescent="0.3">
      <c r="A14" s="59"/>
      <c r="B14" s="32"/>
      <c r="C14" s="39"/>
      <c r="D14" s="17">
        <v>2</v>
      </c>
      <c r="E14" s="9" t="s">
        <v>23</v>
      </c>
      <c r="F14" s="17"/>
      <c r="G14" s="9"/>
      <c r="H14" s="17"/>
      <c r="I14" s="9"/>
      <c r="J14" s="17"/>
      <c r="K14" s="20"/>
      <c r="L14" s="53"/>
      <c r="M14" s="83"/>
      <c r="N14" s="53"/>
      <c r="O14" s="83"/>
      <c r="P14" s="53"/>
      <c r="Q14" s="54"/>
      <c r="R14" s="60"/>
      <c r="S14" s="10"/>
      <c r="T14" s="10"/>
      <c r="U14" s="10"/>
    </row>
    <row r="15" spans="1:21" x14ac:dyDescent="0.25">
      <c r="A15" s="21" t="s">
        <v>15</v>
      </c>
      <c r="B15" s="30"/>
      <c r="C15" s="37">
        <f>SUM(C10:C14)</f>
        <v>300</v>
      </c>
      <c r="D15" s="74">
        <f>SUM(D10:D14)</f>
        <v>33</v>
      </c>
      <c r="E15" s="75"/>
      <c r="F15" s="74">
        <f>SUM(F10:F14)</f>
        <v>0</v>
      </c>
      <c r="G15" s="75"/>
      <c r="H15" s="74">
        <f>SUM(H10:H14)</f>
        <v>2</v>
      </c>
      <c r="I15" s="75"/>
      <c r="J15" s="74">
        <f>SUM(J10:J14)</f>
        <v>10</v>
      </c>
      <c r="K15" s="76"/>
      <c r="L15" s="74">
        <f>SUM(L10:L14)</f>
        <v>24</v>
      </c>
      <c r="M15" s="84"/>
      <c r="N15" s="91">
        <f>SUM(N10:N14)</f>
        <v>10</v>
      </c>
      <c r="O15" s="84"/>
      <c r="P15" s="91">
        <f>SUM(P10:P14)</f>
        <v>0</v>
      </c>
      <c r="Q15" s="77"/>
      <c r="R15" s="92">
        <f>SUM(C15:Q15)</f>
        <v>379</v>
      </c>
      <c r="S15" s="26">
        <v>450</v>
      </c>
      <c r="T15" s="10"/>
      <c r="U15" s="10"/>
    </row>
    <row r="16" spans="1:21" x14ac:dyDescent="0.25">
      <c r="A16" s="23" t="s">
        <v>16</v>
      </c>
      <c r="B16" s="33"/>
      <c r="C16" s="40">
        <v>300</v>
      </c>
      <c r="D16" s="45">
        <v>65</v>
      </c>
      <c r="E16" s="46"/>
      <c r="F16" s="45">
        <v>15</v>
      </c>
      <c r="G16" s="46"/>
      <c r="H16" s="45">
        <v>15</v>
      </c>
      <c r="I16" s="46"/>
      <c r="J16" s="78">
        <v>10</v>
      </c>
      <c r="K16" s="79"/>
      <c r="L16" s="45">
        <v>50</v>
      </c>
      <c r="M16" s="79"/>
      <c r="N16" s="78">
        <v>10</v>
      </c>
      <c r="O16" s="79"/>
      <c r="P16" s="78"/>
      <c r="Q16" s="80"/>
      <c r="R16" s="93">
        <f>SUM(C16+D16+F16+H16+J16+L16+N16+P16)</f>
        <v>465</v>
      </c>
      <c r="S16" s="10"/>
      <c r="T16" s="10"/>
      <c r="U16" s="10"/>
    </row>
    <row r="17" spans="1:21" ht="15.75" thickBot="1" x14ac:dyDescent="0.3">
      <c r="A17" s="64" t="s">
        <v>17</v>
      </c>
      <c r="B17" s="65"/>
      <c r="C17" s="66"/>
      <c r="D17" s="67">
        <f>D16-D15</f>
        <v>32</v>
      </c>
      <c r="E17" s="68"/>
      <c r="F17" s="47">
        <f>F16-F15</f>
        <v>15</v>
      </c>
      <c r="G17" s="68"/>
      <c r="H17" s="67">
        <f>H16-H15</f>
        <v>13</v>
      </c>
      <c r="I17" s="68"/>
      <c r="J17" s="67">
        <f>J16-J15</f>
        <v>0</v>
      </c>
      <c r="K17" s="81"/>
      <c r="L17" s="67">
        <f>L16-L15</f>
        <v>26</v>
      </c>
      <c r="M17" s="81"/>
      <c r="N17" s="47">
        <f>N16-N15</f>
        <v>0</v>
      </c>
      <c r="O17" s="82"/>
      <c r="P17" s="47">
        <f>P16-P15</f>
        <v>0</v>
      </c>
      <c r="Q17" s="48"/>
      <c r="R17" s="94">
        <f>SUM(D17+F17+H17+L17+N17+P17)</f>
        <v>86</v>
      </c>
      <c r="S17" s="27"/>
      <c r="T17" s="10"/>
      <c r="U17" s="10"/>
    </row>
    <row r="18" spans="1:21" ht="15.75" thickBot="1" x14ac:dyDescent="0.3">
      <c r="A18" s="70"/>
      <c r="B18" s="71"/>
      <c r="C18" s="69"/>
      <c r="D18" s="69"/>
      <c r="E18" s="69"/>
      <c r="F18" s="69"/>
      <c r="G18" s="69"/>
      <c r="H18" s="72"/>
      <c r="I18" s="72"/>
      <c r="J18" s="69"/>
      <c r="K18" s="69"/>
      <c r="L18" s="69"/>
      <c r="M18" s="69"/>
      <c r="N18" s="63"/>
      <c r="O18" s="63"/>
      <c r="P18" s="63"/>
      <c r="Q18" s="63"/>
      <c r="R18" s="86"/>
      <c r="S18" s="27"/>
      <c r="T18" s="10"/>
      <c r="U18" s="10"/>
    </row>
    <row r="19" spans="1:21" x14ac:dyDescent="0.25">
      <c r="A19" s="28">
        <v>42838</v>
      </c>
      <c r="B19" s="35">
        <v>0.83333333333333337</v>
      </c>
      <c r="C19" s="42">
        <v>300</v>
      </c>
      <c r="D19" s="18"/>
      <c r="E19" s="5"/>
      <c r="F19" s="18"/>
      <c r="G19" s="5"/>
      <c r="H19" s="18"/>
      <c r="I19" s="5"/>
      <c r="J19" s="18">
        <v>10</v>
      </c>
      <c r="K19" s="16"/>
      <c r="L19" s="18">
        <v>33</v>
      </c>
      <c r="M19" s="16" t="s">
        <v>14</v>
      </c>
      <c r="N19" s="4">
        <v>10</v>
      </c>
      <c r="O19" s="14"/>
      <c r="P19" s="4"/>
      <c r="Q19" s="1"/>
      <c r="R19" s="60"/>
      <c r="S19" s="10"/>
      <c r="T19" s="10"/>
      <c r="U19" s="10"/>
    </row>
    <row r="20" spans="1:21" x14ac:dyDescent="0.25">
      <c r="A20" s="7"/>
      <c r="B20" s="31"/>
      <c r="C20" s="38"/>
      <c r="D20" s="6"/>
      <c r="E20" s="3"/>
      <c r="F20" s="6"/>
      <c r="G20" s="3"/>
      <c r="H20" s="49"/>
      <c r="I20" s="50"/>
      <c r="J20" s="6"/>
      <c r="K20" s="15"/>
      <c r="L20" s="6"/>
      <c r="M20" s="15"/>
      <c r="N20" s="6"/>
      <c r="O20" s="15"/>
      <c r="P20" s="6"/>
      <c r="Q20" s="3"/>
      <c r="R20" s="60"/>
      <c r="S20" s="10"/>
      <c r="T20" s="10"/>
      <c r="U20" s="10"/>
    </row>
    <row r="21" spans="1:21" x14ac:dyDescent="0.25">
      <c r="A21" s="7"/>
      <c r="B21" s="31"/>
      <c r="C21" s="38"/>
      <c r="D21" s="6"/>
      <c r="E21" s="3"/>
      <c r="F21" s="6"/>
      <c r="G21" s="3"/>
      <c r="H21" s="49"/>
      <c r="I21" s="50"/>
      <c r="J21" s="6"/>
      <c r="K21" s="15"/>
      <c r="L21" s="6"/>
      <c r="M21" s="15"/>
      <c r="N21" s="6"/>
      <c r="O21" s="15"/>
      <c r="P21" s="6"/>
      <c r="Q21" s="3"/>
      <c r="R21" s="60"/>
      <c r="S21" s="10"/>
      <c r="T21" s="10"/>
      <c r="U21" s="10"/>
    </row>
    <row r="22" spans="1:21" ht="15.75" thickBot="1" x14ac:dyDescent="0.3">
      <c r="A22" s="25"/>
      <c r="B22" s="32"/>
      <c r="C22" s="39"/>
      <c r="D22" s="17"/>
      <c r="E22" s="9"/>
      <c r="F22" s="17"/>
      <c r="G22" s="9"/>
      <c r="H22" s="8"/>
      <c r="I22" s="51"/>
      <c r="J22" s="17"/>
      <c r="K22" s="20"/>
      <c r="L22" s="53"/>
      <c r="M22" s="83"/>
      <c r="N22" s="17"/>
      <c r="O22" s="20"/>
      <c r="P22" s="53"/>
      <c r="Q22" s="54"/>
      <c r="R22" s="60"/>
      <c r="S22" s="10"/>
      <c r="T22" s="10"/>
      <c r="U22" s="10"/>
    </row>
    <row r="23" spans="1:21" x14ac:dyDescent="0.25">
      <c r="A23" s="21" t="s">
        <v>15</v>
      </c>
      <c r="B23" s="30"/>
      <c r="C23" s="37">
        <f>SUM(C19:C22)</f>
        <v>300</v>
      </c>
      <c r="D23" s="74">
        <f>SUM(D19:D22)</f>
        <v>0</v>
      </c>
      <c r="E23" s="75"/>
      <c r="F23" s="74">
        <f>SUM(F19:F22)</f>
        <v>0</v>
      </c>
      <c r="G23" s="75"/>
      <c r="H23" s="74">
        <f>SUM(H19:H22)</f>
        <v>0</v>
      </c>
      <c r="I23" s="75"/>
      <c r="J23" s="74">
        <f>SUM(J19:J22)</f>
        <v>10</v>
      </c>
      <c r="K23" s="76"/>
      <c r="L23" s="74">
        <f>SUM(L19:L22)</f>
        <v>33</v>
      </c>
      <c r="M23" s="76"/>
      <c r="N23" s="74">
        <f>SUM(N19:N22)</f>
        <v>10</v>
      </c>
      <c r="O23" s="76"/>
      <c r="P23" s="91">
        <f>SUM(P19:P22)</f>
        <v>0</v>
      </c>
      <c r="Q23" s="77"/>
      <c r="R23" s="92">
        <f>SUM(C23:Q23)</f>
        <v>353</v>
      </c>
      <c r="S23" s="62">
        <v>450</v>
      </c>
    </row>
    <row r="24" spans="1:21" x14ac:dyDescent="0.25">
      <c r="A24" s="23" t="s">
        <v>16</v>
      </c>
      <c r="B24" s="33"/>
      <c r="C24" s="40">
        <v>300</v>
      </c>
      <c r="D24" s="45">
        <v>15</v>
      </c>
      <c r="E24" s="46"/>
      <c r="F24" s="45">
        <v>4</v>
      </c>
      <c r="G24" s="46"/>
      <c r="H24" s="45">
        <v>15</v>
      </c>
      <c r="I24" s="46"/>
      <c r="J24" s="78">
        <v>10</v>
      </c>
      <c r="K24" s="79"/>
      <c r="L24" s="45">
        <v>100</v>
      </c>
      <c r="M24" s="79"/>
      <c r="N24" s="78">
        <v>10</v>
      </c>
      <c r="O24" s="79"/>
      <c r="P24" s="78">
        <v>0</v>
      </c>
      <c r="Q24" s="80"/>
      <c r="R24" s="93">
        <f>SUM(C24+D24+F24+H24+J24+L24+N24+P24)</f>
        <v>454</v>
      </c>
    </row>
    <row r="25" spans="1:21" ht="15.75" thickBot="1" x14ac:dyDescent="0.3">
      <c r="A25" s="64" t="s">
        <v>17</v>
      </c>
      <c r="B25" s="65"/>
      <c r="C25" s="66"/>
      <c r="D25" s="67">
        <f>D24-D23</f>
        <v>15</v>
      </c>
      <c r="E25" s="68"/>
      <c r="F25" s="47">
        <f>F24-F23</f>
        <v>4</v>
      </c>
      <c r="G25" s="68"/>
      <c r="H25" s="67">
        <f>H24-H23</f>
        <v>15</v>
      </c>
      <c r="I25" s="68"/>
      <c r="J25" s="67">
        <f>J24-J23</f>
        <v>0</v>
      </c>
      <c r="K25" s="81"/>
      <c r="L25" s="67">
        <f>L24-L23</f>
        <v>67</v>
      </c>
      <c r="M25" s="81"/>
      <c r="N25" s="47">
        <f>N24-N23</f>
        <v>0</v>
      </c>
      <c r="O25" s="82"/>
      <c r="P25" s="47">
        <f>P24-P23</f>
        <v>0</v>
      </c>
      <c r="Q25" s="48"/>
      <c r="R25" s="94">
        <f>SUM(D25+F25+H25+L25+N25+P25)</f>
        <v>101</v>
      </c>
      <c r="S25" s="10"/>
    </row>
    <row r="26" spans="1:21" ht="15.75" thickBot="1" x14ac:dyDescent="0.3">
      <c r="A26" s="70"/>
      <c r="B26" s="71"/>
      <c r="C26" s="69"/>
      <c r="D26" s="69"/>
      <c r="E26" s="69"/>
      <c r="F26" s="69"/>
      <c r="G26" s="69"/>
      <c r="H26" s="72"/>
      <c r="I26" s="72"/>
      <c r="J26" s="69"/>
      <c r="K26" s="69"/>
      <c r="L26" s="69"/>
      <c r="M26" s="69"/>
      <c r="N26" s="63"/>
      <c r="O26" s="63"/>
      <c r="P26" s="63"/>
      <c r="Q26" s="63"/>
      <c r="R26" s="86"/>
      <c r="S26" s="10"/>
    </row>
    <row r="27" spans="1:21" x14ac:dyDescent="0.25">
      <c r="A27" s="28">
        <v>42839</v>
      </c>
      <c r="B27" s="35">
        <v>0.83333333333333337</v>
      </c>
      <c r="C27" s="42">
        <v>300</v>
      </c>
      <c r="D27" s="18"/>
      <c r="E27" s="5"/>
      <c r="F27" s="18"/>
      <c r="G27" s="5"/>
      <c r="H27" s="18"/>
      <c r="I27" s="5"/>
      <c r="J27" s="18">
        <v>10</v>
      </c>
      <c r="K27" s="16"/>
      <c r="L27" s="18">
        <v>34</v>
      </c>
      <c r="M27" s="16" t="s">
        <v>14</v>
      </c>
      <c r="N27" s="4">
        <v>10</v>
      </c>
      <c r="O27" s="14"/>
      <c r="P27" s="4"/>
      <c r="Q27" s="1"/>
      <c r="R27" s="60"/>
      <c r="S27" s="10"/>
    </row>
    <row r="28" spans="1:21" x14ac:dyDescent="0.25">
      <c r="A28" s="7"/>
      <c r="B28" s="31"/>
      <c r="C28" s="38"/>
      <c r="D28" s="6"/>
      <c r="E28" s="3"/>
      <c r="F28" s="6"/>
      <c r="G28" s="3"/>
      <c r="H28" s="6"/>
      <c r="I28" s="3"/>
      <c r="J28" s="6"/>
      <c r="K28" s="15"/>
      <c r="L28" s="6"/>
      <c r="M28" s="15"/>
      <c r="N28" s="6"/>
      <c r="O28" s="15"/>
      <c r="P28" s="6"/>
      <c r="Q28" s="3"/>
      <c r="R28" s="60"/>
      <c r="S28" s="10"/>
    </row>
    <row r="29" spans="1:21" x14ac:dyDescent="0.25">
      <c r="A29" s="7"/>
      <c r="B29" s="31"/>
      <c r="C29" s="38"/>
      <c r="D29" s="6"/>
      <c r="E29" s="3"/>
      <c r="F29" s="6"/>
      <c r="G29" s="3"/>
      <c r="H29" s="6"/>
      <c r="I29" s="3"/>
      <c r="J29" s="6"/>
      <c r="K29" s="15"/>
      <c r="L29" s="6"/>
      <c r="M29" s="15"/>
      <c r="N29" s="6"/>
      <c r="O29" s="15"/>
      <c r="P29" s="6"/>
      <c r="Q29" s="3"/>
      <c r="R29" s="60"/>
      <c r="S29" s="10"/>
    </row>
    <row r="30" spans="1:21" x14ac:dyDescent="0.25">
      <c r="A30" s="7"/>
      <c r="B30" s="31"/>
      <c r="C30" s="38"/>
      <c r="D30" s="6"/>
      <c r="E30" s="3"/>
      <c r="F30" s="6"/>
      <c r="G30" s="3"/>
      <c r="H30" s="6"/>
      <c r="I30" s="3"/>
      <c r="J30" s="6"/>
      <c r="K30" s="15"/>
      <c r="L30" s="6"/>
      <c r="M30" s="15"/>
      <c r="N30" s="6"/>
      <c r="O30" s="15"/>
      <c r="P30" s="6"/>
      <c r="Q30" s="3"/>
      <c r="R30" s="60"/>
      <c r="S30" s="10"/>
    </row>
    <row r="31" spans="1:21" ht="15.75" thickBot="1" x14ac:dyDescent="0.3">
      <c r="A31" s="25"/>
      <c r="B31" s="32"/>
      <c r="C31" s="39"/>
      <c r="D31" s="17"/>
      <c r="E31" s="9"/>
      <c r="F31" s="17"/>
      <c r="G31" s="9"/>
      <c r="H31" s="17"/>
      <c r="I31" s="9"/>
      <c r="J31" s="17"/>
      <c r="K31" s="20"/>
      <c r="L31" s="53"/>
      <c r="M31" s="83"/>
      <c r="N31" s="17"/>
      <c r="O31" s="20"/>
      <c r="P31" s="53"/>
      <c r="Q31" s="54"/>
      <c r="R31" s="60"/>
      <c r="S31" s="10"/>
    </row>
    <row r="32" spans="1:21" x14ac:dyDescent="0.25">
      <c r="A32" s="21" t="s">
        <v>15</v>
      </c>
      <c r="B32" s="30"/>
      <c r="C32" s="37">
        <f>SUM(C27:C31)</f>
        <v>300</v>
      </c>
      <c r="D32" s="74">
        <f>SUM(D28:D31)</f>
        <v>0</v>
      </c>
      <c r="E32" s="75"/>
      <c r="F32" s="74">
        <f>SUM(F27:F31)</f>
        <v>0</v>
      </c>
      <c r="G32" s="75"/>
      <c r="H32" s="74">
        <f>SUM(H27:H31)</f>
        <v>0</v>
      </c>
      <c r="I32" s="75"/>
      <c r="J32" s="74">
        <f>SUM(J27:J31)</f>
        <v>10</v>
      </c>
      <c r="K32" s="76"/>
      <c r="L32" s="74">
        <f>SUM(L27:L31)</f>
        <v>34</v>
      </c>
      <c r="M32" s="76"/>
      <c r="N32" s="74">
        <f>SUM(N27:N31)</f>
        <v>10</v>
      </c>
      <c r="O32" s="76"/>
      <c r="P32" s="91">
        <f>SUM(P27:P31)</f>
        <v>0</v>
      </c>
      <c r="Q32" s="77"/>
      <c r="R32" s="92">
        <f>SUM(C32:Q32)</f>
        <v>354</v>
      </c>
      <c r="S32" s="26">
        <v>450</v>
      </c>
    </row>
    <row r="33" spans="1:19" x14ac:dyDescent="0.25">
      <c r="A33" s="23" t="s">
        <v>16</v>
      </c>
      <c r="B33" s="33"/>
      <c r="C33" s="40">
        <v>300</v>
      </c>
      <c r="D33" s="45">
        <v>15</v>
      </c>
      <c r="E33" s="46"/>
      <c r="F33" s="45">
        <v>4</v>
      </c>
      <c r="G33" s="46"/>
      <c r="H33" s="45">
        <v>15</v>
      </c>
      <c r="I33" s="46"/>
      <c r="J33" s="78">
        <v>10</v>
      </c>
      <c r="K33" s="79"/>
      <c r="L33" s="45">
        <v>100</v>
      </c>
      <c r="M33" s="79"/>
      <c r="N33" s="78">
        <v>10</v>
      </c>
      <c r="O33" s="79"/>
      <c r="P33" s="78">
        <v>0</v>
      </c>
      <c r="Q33" s="80"/>
      <c r="R33" s="93">
        <f>SUM(C33+D33+F33+H33+J33+L33+N33+P33)</f>
        <v>454</v>
      </c>
      <c r="S33" s="10"/>
    </row>
    <row r="34" spans="1:19" ht="15.75" thickBot="1" x14ac:dyDescent="0.3">
      <c r="A34" s="64" t="s">
        <v>17</v>
      </c>
      <c r="B34" s="65"/>
      <c r="C34" s="66"/>
      <c r="D34" s="67">
        <f>D33-D32</f>
        <v>15</v>
      </c>
      <c r="E34" s="68"/>
      <c r="F34" s="47">
        <f>F33-F32</f>
        <v>4</v>
      </c>
      <c r="G34" s="68"/>
      <c r="H34" s="67">
        <f>H33-H32</f>
        <v>15</v>
      </c>
      <c r="I34" s="68"/>
      <c r="J34" s="67">
        <f>J33-J32</f>
        <v>0</v>
      </c>
      <c r="K34" s="81"/>
      <c r="L34" s="67">
        <f>L33-L32</f>
        <v>66</v>
      </c>
      <c r="M34" s="81"/>
      <c r="N34" s="47">
        <f>N33-N32</f>
        <v>0</v>
      </c>
      <c r="O34" s="82"/>
      <c r="P34" s="47">
        <f>P33-P32</f>
        <v>0</v>
      </c>
      <c r="Q34" s="48"/>
      <c r="R34" s="94">
        <f>SUM(D34+F34+H34+L34+N34+P34)</f>
        <v>100</v>
      </c>
      <c r="S34" s="10"/>
    </row>
    <row r="35" spans="1:19" ht="15.75" thickBot="1" x14ac:dyDescent="0.3">
      <c r="A35" s="70"/>
      <c r="B35" s="71"/>
      <c r="C35" s="69"/>
      <c r="D35" s="69"/>
      <c r="E35" s="69"/>
      <c r="F35" s="69"/>
      <c r="G35" s="69"/>
      <c r="H35" s="72"/>
      <c r="I35" s="72"/>
      <c r="J35" s="69"/>
      <c r="K35" s="69"/>
      <c r="L35" s="69"/>
      <c r="M35" s="69"/>
      <c r="N35" s="63"/>
      <c r="O35" s="63"/>
      <c r="P35" s="63"/>
      <c r="Q35" s="63"/>
      <c r="R35" s="87"/>
      <c r="S35" s="10"/>
    </row>
    <row r="36" spans="1:19" x14ac:dyDescent="0.25">
      <c r="A36" s="28">
        <v>42840</v>
      </c>
      <c r="B36" s="35">
        <v>0.83333333333333337</v>
      </c>
      <c r="C36" s="42">
        <v>300</v>
      </c>
      <c r="D36" s="18"/>
      <c r="E36" s="5"/>
      <c r="F36" s="18"/>
      <c r="G36" s="5"/>
      <c r="H36" s="18"/>
      <c r="I36" s="5"/>
      <c r="J36" s="18">
        <v>10</v>
      </c>
      <c r="K36" s="16"/>
      <c r="L36" s="18">
        <v>26</v>
      </c>
      <c r="M36" s="16" t="s">
        <v>14</v>
      </c>
      <c r="N36" s="4">
        <v>10</v>
      </c>
      <c r="O36" s="14"/>
      <c r="P36" s="4"/>
      <c r="Q36" s="1"/>
      <c r="R36" s="61"/>
    </row>
    <row r="37" spans="1:19" x14ac:dyDescent="0.25">
      <c r="A37" s="7"/>
      <c r="B37" s="31"/>
      <c r="C37" s="38"/>
      <c r="D37" s="6"/>
      <c r="E37" s="3"/>
      <c r="F37" s="6"/>
      <c r="G37" s="3"/>
      <c r="H37" s="6"/>
      <c r="I37" s="3"/>
      <c r="J37" s="6"/>
      <c r="K37" s="15"/>
      <c r="L37" s="6"/>
      <c r="M37" s="15"/>
      <c r="N37" s="6"/>
      <c r="O37" s="15"/>
      <c r="P37" s="6"/>
      <c r="Q37" s="3"/>
      <c r="R37" s="60"/>
    </row>
    <row r="38" spans="1:19" x14ac:dyDescent="0.25">
      <c r="A38" s="7"/>
      <c r="B38" s="31"/>
      <c r="C38" s="38"/>
      <c r="D38" s="6"/>
      <c r="E38" s="3"/>
      <c r="F38" s="6"/>
      <c r="G38" s="3"/>
      <c r="H38" s="6"/>
      <c r="I38" s="3"/>
      <c r="J38" s="6"/>
      <c r="K38" s="15"/>
      <c r="L38" s="6"/>
      <c r="M38" s="15"/>
      <c r="N38" s="6"/>
      <c r="O38" s="15"/>
      <c r="P38" s="6"/>
      <c r="Q38" s="3"/>
      <c r="R38" s="60"/>
    </row>
    <row r="39" spans="1:19" ht="15.75" thickBot="1" x14ac:dyDescent="0.3">
      <c r="A39" s="25"/>
      <c r="B39" s="32"/>
      <c r="C39" s="39"/>
      <c r="D39" s="17"/>
      <c r="E39" s="9"/>
      <c r="F39" s="17"/>
      <c r="G39" s="9"/>
      <c r="H39" s="17"/>
      <c r="I39" s="9"/>
      <c r="J39" s="17"/>
      <c r="K39" s="20"/>
      <c r="L39" s="53"/>
      <c r="M39" s="83"/>
      <c r="N39" s="17"/>
      <c r="O39" s="20"/>
      <c r="P39" s="53"/>
      <c r="Q39" s="54"/>
      <c r="R39" s="60"/>
    </row>
    <row r="40" spans="1:19" x14ac:dyDescent="0.25">
      <c r="A40" s="21" t="s">
        <v>15</v>
      </c>
      <c r="B40" s="30"/>
      <c r="C40" s="37">
        <f>SUM(C36:C39)</f>
        <v>300</v>
      </c>
      <c r="D40" s="74">
        <f>SUM(D36:D39)</f>
        <v>0</v>
      </c>
      <c r="E40" s="75"/>
      <c r="F40" s="74">
        <f>SUM(F36:F39)</f>
        <v>0</v>
      </c>
      <c r="G40" s="75"/>
      <c r="H40" s="74">
        <f>SUM(H36:H39)</f>
        <v>0</v>
      </c>
      <c r="I40" s="75"/>
      <c r="J40" s="74">
        <f>SUM(J36:J39)</f>
        <v>10</v>
      </c>
      <c r="K40" s="76"/>
      <c r="L40" s="74">
        <f>SUM(L36:L39)</f>
        <v>26</v>
      </c>
      <c r="M40" s="84"/>
      <c r="N40" s="74">
        <f>SUM(N36:N39)</f>
        <v>10</v>
      </c>
      <c r="O40" s="76"/>
      <c r="P40" s="91">
        <f>SUM(P36:P39)</f>
        <v>0</v>
      </c>
      <c r="Q40" s="77"/>
      <c r="R40" s="92">
        <f>SUM(C40:Q40)</f>
        <v>346</v>
      </c>
      <c r="S40" s="62">
        <v>450</v>
      </c>
    </row>
    <row r="41" spans="1:19" x14ac:dyDescent="0.25">
      <c r="A41" s="23" t="s">
        <v>16</v>
      </c>
      <c r="B41" s="33"/>
      <c r="C41" s="40">
        <v>300</v>
      </c>
      <c r="D41" s="45">
        <v>4</v>
      </c>
      <c r="E41" s="46"/>
      <c r="F41" s="45">
        <v>4</v>
      </c>
      <c r="G41" s="46"/>
      <c r="H41" s="45">
        <v>15</v>
      </c>
      <c r="I41" s="46"/>
      <c r="J41" s="78">
        <v>10</v>
      </c>
      <c r="K41" s="79"/>
      <c r="L41" s="45">
        <v>100</v>
      </c>
      <c r="M41" s="79"/>
      <c r="N41" s="78">
        <v>10</v>
      </c>
      <c r="O41" s="79"/>
      <c r="P41" s="78">
        <v>0</v>
      </c>
      <c r="Q41" s="80"/>
      <c r="R41" s="93">
        <f>SUM(C41+D41+F41+H41+J41+L41+N41+P41)</f>
        <v>443</v>
      </c>
    </row>
    <row r="42" spans="1:19" ht="15.75" thickBot="1" x14ac:dyDescent="0.3">
      <c r="A42" s="24" t="s">
        <v>17</v>
      </c>
      <c r="B42" s="34"/>
      <c r="C42" s="41"/>
      <c r="D42" s="47">
        <f>D41-D40</f>
        <v>4</v>
      </c>
      <c r="E42" s="48"/>
      <c r="F42" s="47">
        <f>F41-F40</f>
        <v>4</v>
      </c>
      <c r="G42" s="48"/>
      <c r="H42" s="47">
        <f>H41-H40</f>
        <v>15</v>
      </c>
      <c r="I42" s="48"/>
      <c r="J42" s="47">
        <f>J41-J40</f>
        <v>0</v>
      </c>
      <c r="K42" s="82"/>
      <c r="L42" s="47">
        <f>L41-L40</f>
        <v>74</v>
      </c>
      <c r="M42" s="82"/>
      <c r="N42" s="47">
        <f>N41-N40</f>
        <v>0</v>
      </c>
      <c r="O42" s="82"/>
      <c r="P42" s="47">
        <f>P41-P40</f>
        <v>0</v>
      </c>
      <c r="Q42" s="48"/>
      <c r="R42" s="94">
        <f>SUM(D42+F42+H42+L42+N42+P42)</f>
        <v>97</v>
      </c>
    </row>
    <row r="43" spans="1:19" ht="15.75" thickBot="1" x14ac:dyDescent="0.3"/>
    <row r="44" spans="1:19" x14ac:dyDescent="0.25">
      <c r="A44" s="96" t="s">
        <v>32</v>
      </c>
      <c r="B44" s="97"/>
      <c r="C44" s="97"/>
      <c r="D44" s="97">
        <f>SUM(D7+D16+D24+D33+D41)</f>
        <v>114</v>
      </c>
      <c r="E44" s="97"/>
      <c r="F44" s="97">
        <f>SUM(F7+F16+F24+F33+F41)</f>
        <v>42</v>
      </c>
      <c r="G44" s="97"/>
      <c r="H44" s="97">
        <f>SUM(H7+H16+H24+H33+H41)</f>
        <v>160</v>
      </c>
      <c r="I44" s="97"/>
      <c r="J44" s="100">
        <f>SUM(J7+J16+J24+J33+J41)</f>
        <v>50</v>
      </c>
      <c r="K44" s="100"/>
      <c r="L44" s="97">
        <f>SUM(L7+L16+L24+L33+L41)</f>
        <v>450</v>
      </c>
      <c r="M44" s="97"/>
      <c r="N44" s="105">
        <f>SUM(N7+N16+N24+N33+N41)</f>
        <v>50</v>
      </c>
      <c r="O44" s="97"/>
      <c r="P44" s="97">
        <f>SUM(P7+P16+P24+P33+P41)</f>
        <v>0</v>
      </c>
      <c r="Q44" s="101"/>
      <c r="R44" s="93">
        <f>SUM(C44+D44+F44+H44+J44+L44+N44+P44)</f>
        <v>866</v>
      </c>
    </row>
    <row r="45" spans="1:19" x14ac:dyDescent="0.25">
      <c r="A45" s="52" t="s">
        <v>33</v>
      </c>
      <c r="B45" s="22"/>
      <c r="C45" s="22"/>
      <c r="D45" s="22">
        <f>SUM(D8+D17+D25+D34+D42)</f>
        <v>81</v>
      </c>
      <c r="E45" s="22"/>
      <c r="F45" s="22">
        <f>SUM(F8+F17+F25+F34+F42)</f>
        <v>42</v>
      </c>
      <c r="G45" s="22"/>
      <c r="H45" s="22">
        <f>SUM(H8+H17+H25+H34+H42)</f>
        <v>58</v>
      </c>
      <c r="I45" s="22"/>
      <c r="J45" s="95">
        <f>SUM(J8+J17+J25+J34+J42)</f>
        <v>0</v>
      </c>
      <c r="K45" s="95"/>
      <c r="L45" s="22">
        <f>SUM(L8+L17+L25+L34+L42)</f>
        <v>304</v>
      </c>
      <c r="M45" s="22"/>
      <c r="N45" s="22">
        <f>SUM(N8+N17+N25+N34+N42)</f>
        <v>0</v>
      </c>
      <c r="O45" s="22"/>
      <c r="P45" s="22">
        <f>SUM(P8+P17+P25+P34+P42)</f>
        <v>0</v>
      </c>
      <c r="Q45" s="102"/>
      <c r="R45" s="85">
        <f>SUM(D45+F45+H45+J45+L45+N45+P45)</f>
        <v>485</v>
      </c>
    </row>
    <row r="46" spans="1:19" ht="15.75" thickBot="1" x14ac:dyDescent="0.3">
      <c r="A46" s="98" t="s">
        <v>34</v>
      </c>
      <c r="B46" s="99"/>
      <c r="C46" s="99"/>
      <c r="D46" s="99">
        <f>SUM(D44-D45)</f>
        <v>33</v>
      </c>
      <c r="E46" s="99"/>
      <c r="F46" s="99">
        <f>SUM(F44-F45)</f>
        <v>0</v>
      </c>
      <c r="G46" s="99"/>
      <c r="H46" s="99">
        <f>SUM(H44-H45)</f>
        <v>102</v>
      </c>
      <c r="I46" s="99"/>
      <c r="J46" s="99">
        <f>SUM(J44-J45)</f>
        <v>50</v>
      </c>
      <c r="K46" s="99"/>
      <c r="L46" s="99">
        <f>SUM(L44-L45)</f>
        <v>146</v>
      </c>
      <c r="M46" s="99"/>
      <c r="N46" s="99">
        <f>SUM(N44-N45)</f>
        <v>50</v>
      </c>
      <c r="O46" s="99"/>
      <c r="P46" s="99">
        <f>SUM(P44-P45)</f>
        <v>0</v>
      </c>
      <c r="Q46" s="103"/>
      <c r="R46" s="104">
        <f>SUM(D46+F46+H46+J46+L46+P46)</f>
        <v>331</v>
      </c>
    </row>
    <row r="50" spans="11:18" ht="15.75" thickBot="1" x14ac:dyDescent="0.3"/>
    <row r="51" spans="11:18" ht="15.75" thickBot="1" x14ac:dyDescent="0.3">
      <c r="O51" s="56" t="s">
        <v>33</v>
      </c>
      <c r="P51" s="73"/>
      <c r="Q51" s="73"/>
      <c r="R51" s="73">
        <f>R8+R17+R25+R34+R42</f>
        <v>485</v>
      </c>
    </row>
    <row r="52" spans="11:18" ht="15.75" thickBot="1" x14ac:dyDescent="0.3"/>
    <row r="53" spans="11:18" x14ac:dyDescent="0.25">
      <c r="O53" s="4" t="s">
        <v>27</v>
      </c>
      <c r="P53" s="88"/>
      <c r="Q53" s="88"/>
      <c r="R53" s="1">
        <v>100</v>
      </c>
    </row>
    <row r="54" spans="11:18" x14ac:dyDescent="0.25">
      <c r="O54" s="6"/>
      <c r="P54" s="89"/>
      <c r="Q54" s="89"/>
      <c r="R54" s="3"/>
    </row>
    <row r="55" spans="11:18" x14ac:dyDescent="0.25">
      <c r="O55" s="6"/>
      <c r="P55" s="89"/>
      <c r="Q55" s="89"/>
      <c r="R55" s="3"/>
    </row>
    <row r="56" spans="11:18" ht="15.75" thickBot="1" x14ac:dyDescent="0.3">
      <c r="O56" s="53"/>
      <c r="P56" s="90"/>
      <c r="Q56" s="90"/>
      <c r="R56" s="54"/>
    </row>
    <row r="57" spans="11:18" ht="15.75" thickBot="1" x14ac:dyDescent="0.3"/>
    <row r="58" spans="11:18" x14ac:dyDescent="0.25">
      <c r="O58" s="4" t="s">
        <v>30</v>
      </c>
      <c r="P58" s="88"/>
      <c r="Q58" s="88"/>
      <c r="R58" s="1">
        <f>SUM(R53:R56)</f>
        <v>100</v>
      </c>
    </row>
    <row r="59" spans="11:18" ht="15.75" thickBot="1" x14ac:dyDescent="0.3">
      <c r="O59" s="53" t="s">
        <v>31</v>
      </c>
      <c r="P59" s="90"/>
      <c r="Q59" s="90"/>
      <c r="R59" s="54">
        <f>R51-R58</f>
        <v>385</v>
      </c>
    </row>
    <row r="63" spans="11:18" x14ac:dyDescent="0.25">
      <c r="K63" t="s">
        <v>8</v>
      </c>
      <c r="L63">
        <f>L42+L34+L25+L8+76</f>
        <v>354</v>
      </c>
    </row>
    <row r="64" spans="11:18" x14ac:dyDescent="0.25">
      <c r="K64" t="s">
        <v>25</v>
      </c>
      <c r="L64">
        <f>50*5</f>
        <v>250</v>
      </c>
    </row>
    <row r="65" spans="11:14" x14ac:dyDescent="0.25">
      <c r="K65" t="s">
        <v>26</v>
      </c>
      <c r="L65">
        <f>SUM(L63:L64)</f>
        <v>604</v>
      </c>
    </row>
    <row r="68" spans="11:14" x14ac:dyDescent="0.25">
      <c r="N68" t="s">
        <v>28</v>
      </c>
    </row>
  </sheetData>
  <conditionalFormatting sqref="O15:O18 Q15:Q18">
    <cfRule type="cellIs" dxfId="29" priority="19" operator="lessThan">
      <formula>0</formula>
    </cfRule>
    <cfRule type="cellIs" dxfId="28" priority="20" operator="greaterThan">
      <formula>0</formula>
    </cfRule>
  </conditionalFormatting>
  <conditionalFormatting sqref="O32:O35 Q32:Q35"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O23:O26 Q23:Q26">
    <cfRule type="cellIs" dxfId="25" priority="13" operator="lessThan">
      <formula>0</formula>
    </cfRule>
    <cfRule type="cellIs" dxfId="24" priority="14" operator="greaterThan">
      <formula>0</formula>
    </cfRule>
  </conditionalFormatting>
  <conditionalFormatting sqref="O40:O42 Q40:Q42">
    <cfRule type="cellIs" dxfId="23" priority="1" operator="lessThan">
      <formula>0</formula>
    </cfRule>
    <cfRule type="cellIs" dxfId="22" priority="2" operator="greaterThan">
      <formula>0</formula>
    </cfRule>
  </conditionalFormatting>
  <conditionalFormatting sqref="J14:K14 J20:K22 J36:K39 J27:K31 K6:K9">
    <cfRule type="cellIs" dxfId="21" priority="30" operator="lessThan">
      <formula>0</formula>
    </cfRule>
  </conditionalFormatting>
  <conditionalFormatting sqref="J20:K22 J36:K39 J27:K31 J10:K14 K6:K9">
    <cfRule type="cellIs" dxfId="20" priority="28" operator="lessThan">
      <formula>0</formula>
    </cfRule>
    <cfRule type="cellIs" dxfId="19" priority="29" operator="greaterThan">
      <formula>0</formula>
    </cfRule>
  </conditionalFormatting>
  <conditionalFormatting sqref="O15:O18 Q15:Q18">
    <cfRule type="cellIs" dxfId="18" priority="21" operator="lessThan">
      <formula>0</formula>
    </cfRule>
  </conditionalFormatting>
  <conditionalFormatting sqref="O27:O31 O6:O9 O36:O39 O20:O22 O14 Q27:Q31 Q6:Q9 Q36:Q39 Q20:Q22 Q14">
    <cfRule type="cellIs" dxfId="17" priority="27" operator="lessThan">
      <formula>0</formula>
    </cfRule>
  </conditionalFormatting>
  <conditionalFormatting sqref="O27:O31 O6:O14 O36:O39 O20:O22 Q27:Q31 Q6:Q14 Q36:Q39 Q20:Q22">
    <cfRule type="cellIs" dxfId="16" priority="25" operator="lessThan">
      <formula>0</formula>
    </cfRule>
    <cfRule type="cellIs" dxfId="15" priority="26" operator="greaterThan">
      <formula>0</formula>
    </cfRule>
  </conditionalFormatting>
  <conditionalFormatting sqref="O23:O26 Q23:Q26">
    <cfRule type="cellIs" dxfId="14" priority="15" operator="lessThan">
      <formula>0</formula>
    </cfRule>
  </conditionalFormatting>
  <conditionalFormatting sqref="K15:K18">
    <cfRule type="cellIs" dxfId="13" priority="22" operator="lessThan">
      <formula>0</formula>
    </cfRule>
    <cfRule type="cellIs" dxfId="12" priority="23" operator="greaterThan">
      <formula>0</formula>
    </cfRule>
  </conditionalFormatting>
  <conditionalFormatting sqref="K15:K18">
    <cfRule type="cellIs" dxfId="11" priority="24" operator="lessThan">
      <formula>0</formula>
    </cfRule>
  </conditionalFormatting>
  <conditionalFormatting sqref="K32:K35">
    <cfRule type="cellIs" dxfId="10" priority="12" operator="lessThan">
      <formula>0</formula>
    </cfRule>
  </conditionalFormatting>
  <conditionalFormatting sqref="K32:K35"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O32:O35 Q32:Q35">
    <cfRule type="cellIs" dxfId="7" priority="9" operator="lessThan">
      <formula>0</formula>
    </cfRule>
  </conditionalFormatting>
  <conditionalFormatting sqref="K23:K26">
    <cfRule type="cellIs" dxfId="6" priority="18" operator="lessThan">
      <formula>0</formula>
    </cfRule>
  </conditionalFormatting>
  <conditionalFormatting sqref="K23:K26">
    <cfRule type="cellIs" dxfId="5" priority="16" operator="lessThan">
      <formula>0</formula>
    </cfRule>
    <cfRule type="cellIs" dxfId="4" priority="17" operator="greaterThan">
      <formula>0</formula>
    </cfRule>
  </conditionalFormatting>
  <conditionalFormatting sqref="K40:K42">
    <cfRule type="cellIs" dxfId="3" priority="6" operator="lessThan">
      <formula>0</formula>
    </cfRule>
  </conditionalFormatting>
  <conditionalFormatting sqref="K40:K42"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O40:O42 Q40:Q42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F1095CC-D086-405F-9655-3A5FBCA17E0E}"/>
</file>

<file path=customXml/itemProps2.xml><?xml version="1.0" encoding="utf-8"?>
<ds:datastoreItem xmlns:ds="http://schemas.openxmlformats.org/officeDocument/2006/customXml" ds:itemID="{2E0461E0-E275-4E94-9B09-22540E917F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BCE5D-22F7-40FA-9095-0635CE9FFEA5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80129174-c05c-43cc-8e32-21fcbdfe51b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28.03.2017</vt:lpstr>
      <vt:lpstr>Original</vt:lpstr>
      <vt:lpstr>OLD2</vt:lpstr>
      <vt:lpstr>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Atkinsonm</cp:lastModifiedBy>
  <cp:revision/>
  <dcterms:created xsi:type="dcterms:W3CDTF">2017-03-15T17:36:48Z</dcterms:created>
  <dcterms:modified xsi:type="dcterms:W3CDTF">2017-03-29T17:17:15Z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