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externalReferences>
    <externalReference r:id="rId5"/>
  </externalReferences>
  <calcPr calcId="171027" concurrentCalc="0"/>
</workbook>
</file>

<file path=xl/calcChain.xml><?xml version="1.0" encoding="utf-8"?>
<calcChain xmlns="http://schemas.openxmlformats.org/spreadsheetml/2006/main">
  <c r="D24" i="1" l="1"/>
  <c r="D20" i="1"/>
  <c r="D21" i="1"/>
  <c r="D23" i="1"/>
  <c r="E29" i="1"/>
  <c r="D30" i="1"/>
  <c r="E7" i="1"/>
  <c r="E8" i="1"/>
  <c r="E9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C30" i="1"/>
  <c r="E30" i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<sst xmlns="http://schemas.openxmlformats.org/spreadsheetml/2006/main" count="118" uniqueCount="82">
  <si>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</si>
  <si>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</si>
  <si>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</si>
  <si>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</si>
  <si>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</si>
  <si>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</si>
  <si>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</si>
  <si>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</si>
  <si>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</si>
  <si>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</si>
  <si>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</si>
  <si>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</si>
  <si>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</si>
  <si>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</si>
  <si>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</si>
  <si>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</si>
  <si>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</si>
  <si>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</si>
  <si>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</si>
  <si>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</si>
  <si>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</si>
  <si>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</si>
  <si>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</si>
  <si>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</si>
  <si>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</si>
  <si>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</si>
  <si>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</si>
  <si>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</si>
  <si>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</si>
  <si>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</si>
  <si>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</si>
  <si>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</si>
  <si>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</si>
  <si>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</si>
  <si>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</si>
  <si>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</si>
  <si>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</si>
  <si>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</si>
  <si>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</si>
  <si>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</si>
  <si>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</si>
  <si>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</si>
  <si>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</si>
  <si>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</si>
  <si>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</si>
  <si>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</si>
  <si>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</si>
  <si>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</si>
  <si>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</si>
  <si>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</si>
  <si>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</si>
  <si>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</si>
  <si>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</si>
  <si>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</si>
  <si>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</si>
  <si>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</si>
  <si>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</si>
  <si>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</si>
  <si>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</si>
  <si>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</si>
  <si>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</si>
  <si>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</si>
  <si>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</si>
  <si>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</si>
  <si>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Goodwin Development Trust</t>
  </si>
  <si>
    <t>I Wish To Communicate With You</t>
  </si>
  <si>
    <t>Hull 2017 funding</t>
  </si>
  <si>
    <t>James Brawn</t>
  </si>
  <si>
    <t>Tech Crew</t>
  </si>
  <si>
    <t>Artists fees - Silvio Palladino</t>
  </si>
  <si>
    <t>Colour filters</t>
  </si>
  <si>
    <t>Extra Large colour filters</t>
  </si>
  <si>
    <t>Light fitting replacement and repairs</t>
  </si>
  <si>
    <t>Photography and Video</t>
  </si>
  <si>
    <t>Contingency @5%</t>
  </si>
  <si>
    <t>Visit now complete - no more costs expected</t>
  </si>
  <si>
    <t>Forecast to spend the minor underspend from artists fees</t>
  </si>
  <si>
    <t>Contingency utilised in above items</t>
  </si>
  <si>
    <t>Sharon Darley (Project coordination: including community engagement, artist liason, logistics &amp; supplies, risk assessment, evaluation and reporting) 25 days @ £130 (Goodwin)</t>
  </si>
  <si>
    <t>Management support and admin costs @10% (Goodwin)</t>
  </si>
  <si>
    <t>We have received £10,000 and £5,000</t>
  </si>
  <si>
    <t>Hull 2017 funding - still due to be paid to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</si>
</sst>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2017_CPP_BUDGET%20TO%20DATE%20(3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ColWidth="9.140625"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7"/>
  <sheetViews>
    <sheetView tabSelected="1" workbookViewId="0">
      <selection activeCell="D9" sqref="D9"/>
    </sheetView>
  </sheetViews>
  <sheetFormatPr defaultColWidth="9.14062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7" ht="18.75" x14ac:dyDescent="0.3">
      <c r="A1" s="10" t="s">
        <v>37</v>
      </c>
      <c r="B1" s="4"/>
      <c r="C1" s="4"/>
      <c r="D1" s="4"/>
      <c r="E1" s="4"/>
      <c r="F1" s="4"/>
    </row>
    <row r="3" spans="1:7" ht="18" customHeight="1" x14ac:dyDescent="0.3">
      <c r="A3" s="3" t="s">
        <v>38</v>
      </c>
      <c r="B3" s="38" t="s">
        <v>64</v>
      </c>
      <c r="C3" s="39"/>
      <c r="D3" s="39"/>
      <c r="E3" s="39"/>
      <c r="F3" s="39"/>
      <c r="G3" s="39"/>
    </row>
    <row r="4" spans="1:7" x14ac:dyDescent="0.3">
      <c r="A4" s="3" t="s">
        <v>39</v>
      </c>
      <c r="B4" s="38" t="s">
        <v>65</v>
      </c>
      <c r="C4" s="39"/>
      <c r="D4" s="39"/>
      <c r="E4" s="39"/>
      <c r="F4" s="39"/>
      <c r="G4" s="39"/>
    </row>
    <row r="6" spans="1:7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7" x14ac:dyDescent="0.3">
      <c r="A7" s="32" t="s">
        <v>53</v>
      </c>
      <c r="B7" s="7" t="s">
        <v>66</v>
      </c>
      <c r="C7" s="8">
        <v>16900</v>
      </c>
      <c r="D7" s="8">
        <v>15000</v>
      </c>
      <c r="E7" s="8">
        <f>C7-D7</f>
        <v>1900</v>
      </c>
      <c r="F7" s="7" t="s">
        <v>80</v>
      </c>
    </row>
    <row r="8" spans="1:7" x14ac:dyDescent="0.3">
      <c r="A8" s="28"/>
      <c r="B8" s="7" t="s">
        <v>81</v>
      </c>
      <c r="C8" s="8"/>
      <c r="D8" s="8">
        <v>1900</v>
      </c>
      <c r="E8" s="8">
        <f t="shared" ref="E8:E16" si="0">C8-D8</f>
        <v>-1900</v>
      </c>
      <c r="F8" s="7"/>
    </row>
    <row r="9" spans="1:7" x14ac:dyDescent="0.3">
      <c r="A9" s="28"/>
      <c r="B9" s="7"/>
      <c r="C9" s="8"/>
      <c r="D9" s="8"/>
      <c r="E9" s="8">
        <f t="shared" si="0"/>
        <v>0</v>
      </c>
      <c r="F9" s="7"/>
    </row>
    <row r="10" spans="1:7" x14ac:dyDescent="0.3">
      <c r="A10" s="28"/>
      <c r="B10" s="7"/>
      <c r="C10" s="8"/>
      <c r="D10" s="8"/>
      <c r="E10" s="8">
        <f t="shared" si="0"/>
        <v>0</v>
      </c>
      <c r="F10" s="7"/>
    </row>
    <row r="11" spans="1:7" x14ac:dyDescent="0.3">
      <c r="A11" s="28"/>
      <c r="B11" s="7"/>
      <c r="C11" s="8"/>
      <c r="D11" s="8"/>
      <c r="E11" s="8">
        <f t="shared" si="0"/>
        <v>0</v>
      </c>
      <c r="F11" s="7"/>
    </row>
    <row r="12" spans="1:7" x14ac:dyDescent="0.3">
      <c r="A12" s="28"/>
      <c r="B12" s="7"/>
      <c r="C12" s="8"/>
      <c r="D12" s="8"/>
      <c r="E12" s="8">
        <f t="shared" si="0"/>
        <v>0</v>
      </c>
      <c r="F12" s="7"/>
    </row>
    <row r="13" spans="1:7" x14ac:dyDescent="0.3">
      <c r="A13" s="28"/>
      <c r="B13" s="7"/>
      <c r="C13" s="8"/>
      <c r="D13" s="8"/>
      <c r="E13" s="8">
        <f t="shared" si="0"/>
        <v>0</v>
      </c>
      <c r="F13" s="7"/>
    </row>
    <row r="14" spans="1:7" x14ac:dyDescent="0.3">
      <c r="A14" s="28"/>
      <c r="B14" s="7"/>
      <c r="C14" s="8"/>
      <c r="D14" s="8"/>
      <c r="E14" s="8">
        <f t="shared" si="0"/>
        <v>0</v>
      </c>
      <c r="F14" s="7"/>
    </row>
    <row r="15" spans="1:7" x14ac:dyDescent="0.3">
      <c r="A15" s="28"/>
      <c r="B15" s="7"/>
      <c r="C15" s="8"/>
      <c r="D15" s="8"/>
      <c r="E15" s="8">
        <f t="shared" si="0"/>
        <v>0</v>
      </c>
      <c r="F15" s="7"/>
    </row>
    <row r="16" spans="1:7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16900</v>
      </c>
      <c r="D17" s="25">
        <f t="shared" si="1"/>
        <v>16900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57</v>
      </c>
      <c r="B20" s="7" t="s">
        <v>67</v>
      </c>
      <c r="C20" s="8">
        <v>1440</v>
      </c>
      <c r="D20" s="8">
        <f>408*3</f>
        <v>1224</v>
      </c>
      <c r="E20" s="8">
        <f>C20-D20</f>
        <v>216</v>
      </c>
      <c r="F20" s="7"/>
    </row>
    <row r="21" spans="1:6" x14ac:dyDescent="0.3">
      <c r="A21" s="12" t="s">
        <v>57</v>
      </c>
      <c r="B21" s="7" t="s">
        <v>68</v>
      </c>
      <c r="C21" s="8">
        <v>5232</v>
      </c>
      <c r="D21" s="33">
        <f>641.76+410.88+487.44+4920+2578.32</f>
        <v>9038.4</v>
      </c>
      <c r="E21" s="8">
        <f t="shared" ref="E21:E29" si="2">C21-D21</f>
        <v>-3806.3999999999996</v>
      </c>
      <c r="F21" s="7"/>
    </row>
    <row r="22" spans="1:6" ht="33" x14ac:dyDescent="0.3">
      <c r="A22" s="12" t="s">
        <v>57</v>
      </c>
      <c r="B22" s="7" t="s">
        <v>69</v>
      </c>
      <c r="C22" s="8">
        <v>828</v>
      </c>
      <c r="D22" s="33">
        <v>758.36</v>
      </c>
      <c r="E22" s="8">
        <f t="shared" si="2"/>
        <v>69.639999999999986</v>
      </c>
      <c r="F22" s="7" t="s">
        <v>75</v>
      </c>
    </row>
    <row r="23" spans="1:6" ht="33" x14ac:dyDescent="0.3">
      <c r="A23" s="12" t="s">
        <v>58</v>
      </c>
      <c r="B23" s="7" t="s">
        <v>70</v>
      </c>
      <c r="C23" s="8">
        <v>720</v>
      </c>
      <c r="D23" s="33">
        <f>720+69.64</f>
        <v>789.64</v>
      </c>
      <c r="E23" s="8">
        <f t="shared" si="2"/>
        <v>-69.639999999999986</v>
      </c>
      <c r="F23" s="7" t="s">
        <v>76</v>
      </c>
    </row>
    <row r="24" spans="1:6" x14ac:dyDescent="0.3">
      <c r="A24" s="12" t="s">
        <v>58</v>
      </c>
      <c r="B24" s="7" t="s">
        <v>71</v>
      </c>
      <c r="C24" s="8">
        <v>5988</v>
      </c>
      <c r="D24" s="33">
        <f>-D23+179.64+141.36+1467.12+2449.86+209.64+1410+21.62</f>
        <v>5089.5999999999995</v>
      </c>
      <c r="E24" s="8">
        <f t="shared" si="2"/>
        <v>898.40000000000055</v>
      </c>
      <c r="F24" s="7"/>
    </row>
    <row r="25" spans="1:6" x14ac:dyDescent="0.3">
      <c r="A25" s="12" t="s">
        <v>58</v>
      </c>
      <c r="B25" s="7" t="s">
        <v>72</v>
      </c>
      <c r="C25" s="8">
        <v>240</v>
      </c>
      <c r="D25" s="8"/>
      <c r="E25" s="8">
        <f t="shared" si="2"/>
        <v>240</v>
      </c>
      <c r="F25" s="7"/>
    </row>
    <row r="26" spans="1:6" x14ac:dyDescent="0.3">
      <c r="A26" s="12" t="s">
        <v>59</v>
      </c>
      <c r="B26" s="7" t="s">
        <v>73</v>
      </c>
      <c r="C26" s="8">
        <v>870</v>
      </c>
      <c r="D26" s="8"/>
      <c r="E26" s="8">
        <f t="shared" si="2"/>
        <v>870</v>
      </c>
      <c r="F26" s="7"/>
    </row>
    <row r="27" spans="1:6" x14ac:dyDescent="0.3">
      <c r="A27" s="12" t="s">
        <v>60</v>
      </c>
      <c r="B27" s="7" t="s">
        <v>74</v>
      </c>
      <c r="C27" s="8">
        <v>1582</v>
      </c>
      <c r="D27" s="8">
        <v>0</v>
      </c>
      <c r="E27" s="8">
        <f t="shared" si="2"/>
        <v>1582</v>
      </c>
      <c r="F27" s="7" t="s">
        <v>77</v>
      </c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ht="14.25" customHeight="1" x14ac:dyDescent="0.3">
      <c r="A30" s="34" t="s">
        <v>47</v>
      </c>
      <c r="B30" s="35"/>
      <c r="C30" s="25">
        <f>SUM(C20:C29)</f>
        <v>16900</v>
      </c>
      <c r="D30" s="25">
        <f>SUM(D20:D29)</f>
        <v>16900</v>
      </c>
      <c r="E30" s="25">
        <f>SUM(E20:E29)</f>
        <v>9.0949470177292824E-13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A17:B17"/>
    <mergeCell ref="A30:B30"/>
    <mergeCell ref="A32:F32"/>
    <mergeCell ref="B3:G3"/>
    <mergeCell ref="B4:G4"/>
  </mergeCells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Sheet4!$A$2:$A$5</xm:f>
          </x14:formula1>
          <xm:sqref>A8:A16</xm:sqref>
        </x14:dataValidation>
        <x14:dataValidation type="list" allowBlank="1" showInputMessage="1" showErrorMessage="1">
          <x14:formula1>
            <xm:f>Sheet4!$A$8:$A$12</xm:f>
          </x14:formula1>
          <xm:sqref>A28:A29</xm:sqref>
        </x14:dataValidation>
        <x14:dataValidation type="list" allowBlank="1" showInputMessage="1" showErrorMessage="1">
          <x14:formula1>
            <xm:f>'[H2017_CPP_BUDGET TO DATE (3) (2).xlsx]Sheet4'!#REF!</xm:f>
          </x14:formula1>
          <xm:sqref>A7</xm:sqref>
        </x14:dataValidation>
        <x14:dataValidation type="list" allowBlank="1" showInputMessage="1" showErrorMessage="1">
          <x14:formula1>
            <xm:f>'[H2017_CPP_BUDGET TO DATE (3) (2).xlsx]Sheet4'!#REF!</xm:f>
          </x14:formula1>
          <xm:sqref>A20:A27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9"/>
  <sheetViews>
    <sheetView workbookViewId="0">
      <selection activeCell="B13" sqref="B13"/>
    </sheetView>
  </sheetViews>
  <sheetFormatPr defaultColWidth="9.14062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7" ht="18.75" x14ac:dyDescent="0.3">
      <c r="A1" s="10" t="s">
        <v>49</v>
      </c>
      <c r="B1" s="4"/>
      <c r="C1" s="4"/>
      <c r="D1" s="4"/>
      <c r="E1" s="4"/>
      <c r="F1" s="4"/>
    </row>
    <row r="3" spans="1:7" ht="18" customHeight="1" x14ac:dyDescent="0.3">
      <c r="A3" s="3" t="s">
        <v>38</v>
      </c>
      <c r="B3" s="38" t="s">
        <v>64</v>
      </c>
      <c r="C3" s="39"/>
      <c r="D3" s="39"/>
      <c r="E3" s="39"/>
      <c r="F3" s="39"/>
      <c r="G3" s="39"/>
    </row>
    <row r="4" spans="1:7" x14ac:dyDescent="0.3">
      <c r="A4" s="3" t="s">
        <v>39</v>
      </c>
      <c r="B4" s="38" t="s">
        <v>65</v>
      </c>
      <c r="C4" s="39"/>
      <c r="D4" s="39"/>
      <c r="E4" s="39"/>
      <c r="F4" s="39"/>
      <c r="G4" s="39"/>
    </row>
    <row r="6" spans="1:7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7" ht="33" x14ac:dyDescent="0.3">
      <c r="A7" s="28" t="s">
        <v>50</v>
      </c>
      <c r="B7" s="7" t="s">
        <v>79</v>
      </c>
      <c r="C7" s="8">
        <v>1995</v>
      </c>
      <c r="D7" s="8">
        <v>1995</v>
      </c>
      <c r="E7" s="8">
        <f>C7-D7</f>
        <v>0</v>
      </c>
      <c r="F7" s="7"/>
    </row>
    <row r="8" spans="1:7" ht="66" x14ac:dyDescent="0.3">
      <c r="A8" s="28" t="s">
        <v>50</v>
      </c>
      <c r="B8" s="7" t="s">
        <v>78</v>
      </c>
      <c r="C8" s="8">
        <v>3250</v>
      </c>
      <c r="D8" s="8">
        <v>3250</v>
      </c>
      <c r="E8" s="8">
        <f t="shared" ref="E8:E16" si="0">C8-D8</f>
        <v>0</v>
      </c>
      <c r="F8" s="7"/>
    </row>
    <row r="9" spans="1:7" x14ac:dyDescent="0.3">
      <c r="A9" s="28" t="s">
        <v>50</v>
      </c>
      <c r="B9" s="7"/>
      <c r="C9" s="8"/>
      <c r="D9" s="8"/>
      <c r="E9" s="8">
        <f t="shared" si="0"/>
        <v>0</v>
      </c>
      <c r="F9" s="7"/>
    </row>
    <row r="10" spans="1:7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7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7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7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7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7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7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5245</v>
      </c>
      <c r="D17" s="25">
        <f t="shared" si="1"/>
        <v>5245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A17:B17"/>
    <mergeCell ref="B3:G3"/>
    <mergeCell ref="B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40625"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57b7766a-8e6a-4f9e-8d8d-ba0340e84ead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5dedfd8-5c1c-4d83-b9b0-74ddf47a2cf9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EAD2DF-7FE8-49E7-B287-C14B58F4B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2017-12-13T13:41:32Z</cp:lastPrinted>
  <dcterms:created xsi:type="dcterms:W3CDTF">2016-04-13T16:19:24Z</dcterms:created>
  <dcterms:modified xsi:type="dcterms:W3CDTF">2017-12-13T13:42:39Z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