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"/>
    </mc:Choice>
  </mc:AlternateContent>
  <bookViews>
    <workbookView xWindow="0" yWindow="0" windowWidth="28800" windowHeight="11610"/>
  </bookViews>
  <sheets>
    <sheet name="ACE report" sheetId="1" r:id="rId1"/>
    <sheet name="Sheet3" sheetId="3" r:id="rId2"/>
    <sheet name="Budget as at 07.11.17" sheetId="2" r:id="rId3"/>
  </sheets>
  <definedNames>
    <definedName name="_xlnm.Print_Area" localSheetId="0">'ACE report'!$A$1:$F$39</definedName>
  </definedNames>
  <calcPr calcId="171027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F10" i="1" l="1"/>
  <c r="I382" i="2"/>
  <c r="J74" i="2"/>
  <c r="J75" i="2"/>
  <c r="J17" i="2"/>
  <c r="J94" i="2"/>
  <c r="J93" i="2"/>
  <c r="G382" i="2"/>
  <c r="H382" i="2"/>
  <c r="J380" i="2" l="1"/>
  <c r="J377" i="2"/>
  <c r="J376" i="2"/>
  <c r="J375" i="2"/>
  <c r="J374" i="2"/>
  <c r="J373" i="2"/>
  <c r="J371" i="2"/>
  <c r="J370" i="2"/>
  <c r="J368" i="2"/>
  <c r="J367" i="2"/>
  <c r="J366" i="2"/>
  <c r="J365" i="2"/>
  <c r="J364" i="2"/>
  <c r="J362" i="2"/>
  <c r="J359" i="2"/>
  <c r="J358" i="2"/>
  <c r="J357" i="2"/>
  <c r="J356" i="2"/>
  <c r="J355" i="2"/>
  <c r="J354" i="2"/>
  <c r="J353" i="2"/>
  <c r="J352" i="2"/>
  <c r="J351" i="2"/>
  <c r="J350" i="2"/>
  <c r="J349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6" i="2"/>
  <c r="J205" i="2"/>
  <c r="J204" i="2"/>
  <c r="J203" i="2"/>
  <c r="J202" i="2"/>
  <c r="J201" i="2"/>
  <c r="J200" i="2"/>
  <c r="J199" i="2"/>
  <c r="J196" i="2"/>
  <c r="J195" i="2"/>
  <c r="J194" i="2"/>
  <c r="J193" i="2"/>
  <c r="J192" i="2"/>
  <c r="J191" i="2"/>
  <c r="J190" i="2"/>
  <c r="J189" i="2"/>
  <c r="J188" i="2"/>
  <c r="J185" i="2"/>
  <c r="J184" i="2"/>
  <c r="J183" i="2"/>
  <c r="J182" i="2"/>
  <c r="J181" i="2"/>
  <c r="J180" i="2"/>
  <c r="J178" i="2"/>
  <c r="J177" i="2"/>
  <c r="J176" i="2"/>
  <c r="J175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J10" i="2"/>
  <c r="J9" i="2"/>
  <c r="J382" i="2" l="1"/>
  <c r="C39" i="1"/>
  <c r="D39" i="1"/>
  <c r="E39" i="1"/>
  <c r="B39" i="1"/>
  <c r="F37" i="1"/>
  <c r="F35" i="1"/>
  <c r="F34" i="1"/>
  <c r="F33" i="1"/>
  <c r="F32" i="1"/>
  <c r="F29" i="1"/>
  <c r="F28" i="1"/>
  <c r="F27" i="1"/>
  <c r="F26" i="1"/>
  <c r="F25" i="1"/>
  <c r="F24" i="1"/>
  <c r="F21" i="1"/>
  <c r="F19" i="1"/>
  <c r="F18" i="1"/>
  <c r="F17" i="1"/>
  <c r="F14" i="1" l="1"/>
  <c r="F13" i="1"/>
  <c r="F8" i="1"/>
  <c r="F39" i="1" l="1"/>
</calcChain>
</file>

<file path=xl/sharedStrings.xml><?xml version="1.0" encoding="utf-8"?>
<sst xmlns="http://schemas.openxmlformats.org/spreadsheetml/2006/main" count="1843" uniqueCount="479">
  <si>
    <t>Hull 2017</t>
  </si>
  <si>
    <t>Turner Prize 2017 at Ferens Art Gallery</t>
  </si>
  <si>
    <t>Description</t>
  </si>
  <si>
    <t>Actual expenditure</t>
  </si>
  <si>
    <t>Actual income</t>
  </si>
  <si>
    <t>Projected expenditure</t>
  </si>
  <si>
    <t>Sub totals</t>
  </si>
  <si>
    <t>Projected income</t>
  </si>
  <si>
    <r>
      <rPr>
        <b/>
        <sz val="11"/>
        <color theme="1"/>
        <rFont val="Calibri"/>
        <family val="2"/>
        <scheme val="minor"/>
      </rPr>
      <t>Core Project Team</t>
    </r>
    <r>
      <rPr>
        <sz val="11"/>
        <color theme="1"/>
        <rFont val="Calibri"/>
        <family val="2"/>
        <scheme val="minor"/>
      </rPr>
      <t xml:space="preserve"> - Curator, Project Manager, Project Assistant</t>
    </r>
  </si>
  <si>
    <t>Fees</t>
  </si>
  <si>
    <t>Artist participation fees - winner</t>
  </si>
  <si>
    <t>Artist participation fees</t>
  </si>
  <si>
    <t>Education</t>
  </si>
  <si>
    <t>Access Initiatives</t>
  </si>
  <si>
    <t>Public community programme</t>
  </si>
  <si>
    <t>Events &amp; Activities</t>
  </si>
  <si>
    <t>Events &amp; External Relations</t>
  </si>
  <si>
    <t>Summary Project Budget &amp; Expenditure to date</t>
  </si>
  <si>
    <t>Press &amp; Marketing</t>
  </si>
  <si>
    <t>Press preview</t>
  </si>
  <si>
    <t>Photography</t>
  </si>
  <si>
    <t>Publication</t>
  </si>
  <si>
    <t>Production</t>
  </si>
  <si>
    <t>Technicians install/de-install</t>
  </si>
  <si>
    <t>TOTALS</t>
  </si>
  <si>
    <t>ARTS COUNCIL ENGLAND INCOME</t>
  </si>
  <si>
    <t>Artists films</t>
  </si>
  <si>
    <t>Print production</t>
  </si>
  <si>
    <t>Exhibition Build</t>
  </si>
  <si>
    <t>Logistics - transport in/out</t>
  </si>
  <si>
    <t>Artwork production</t>
  </si>
  <si>
    <t>Security / FOH / Maintenances incl volunteer costs</t>
  </si>
  <si>
    <t>TURNER PRIZE WORKING BUDGET - C070</t>
  </si>
  <si>
    <t>This to always be zero</t>
  </si>
  <si>
    <t>VERSION 2</t>
  </si>
  <si>
    <t>Cost Centre</t>
  </si>
  <si>
    <t>Sub code</t>
  </si>
  <si>
    <t>Analysis code</t>
  </si>
  <si>
    <t>Item</t>
  </si>
  <si>
    <t>Notes</t>
  </si>
  <si>
    <t>Calculation</t>
  </si>
  <si>
    <t>TOTAL BUDGET ALLOCATED</t>
  </si>
  <si>
    <t>Allocated budget</t>
  </si>
  <si>
    <t>Working budget</t>
  </si>
  <si>
    <t>ARTIST FEES</t>
  </si>
  <si>
    <t>ZK101</t>
  </si>
  <si>
    <t>K207</t>
  </si>
  <si>
    <t>C070</t>
  </si>
  <si>
    <t xml:space="preserve">Artist Fees - WINNER </t>
  </si>
  <si>
    <t>£25K paid to Tate</t>
  </si>
  <si>
    <t>Artist Fees - Runner Up</t>
  </si>
  <si>
    <t>£5k paid to 3 nominated artists</t>
  </si>
  <si>
    <t>ARTIST EXPENSES</t>
  </si>
  <si>
    <t>ZK103</t>
  </si>
  <si>
    <t>K226</t>
  </si>
  <si>
    <t>Accommodation Install</t>
  </si>
  <si>
    <t>Zest Apartments for Install and Opening - Daniel Pies, Jochen, Hurvin, Rosalind and Andrea</t>
  </si>
  <si>
    <t>Install/Opening Apartments for Lubaina and Assistants 17/09-20/09 and 24/09-27/09</t>
  </si>
  <si>
    <t>Deposit on Apartments to be refunded</t>
  </si>
  <si>
    <t>Travel Install</t>
  </si>
  <si>
    <t xml:space="preserve">4 people @£100 each </t>
  </si>
  <si>
    <t>Jochen Schmidt Trains Manchester &gt; Hull for Peace Library install</t>
  </si>
  <si>
    <t>Hurvin Train Huntingdon&gt;Hull on Friday 8th September to choose paint colour</t>
  </si>
  <si>
    <t>Daniel Pies Trains Manchester Airport &gt; Hull Return</t>
  </si>
  <si>
    <t>Lubaina Trains Preston &gt; Hull Return x2 for Install and Opening</t>
  </si>
  <si>
    <t>Rosalind Trains London &gt; Hull Return for Install and Opening (one trip)</t>
  </si>
  <si>
    <t>Rosalind Trains London &gt; Hull Return for paint checking</t>
  </si>
  <si>
    <t>Arts Council Collection train Barnsley &gt; Hull for Hurvin Install</t>
  </si>
  <si>
    <t>Rosalind trains to London return during Install</t>
  </si>
  <si>
    <t>Jochen Schmidt Flights Berlin &gt; Manchester for Peace Library install</t>
  </si>
  <si>
    <t>Daniel Pies reimbursement of land travel in Frankfurt</t>
  </si>
  <si>
    <t>41 EUROS</t>
  </si>
  <si>
    <t>Daniel Pies Flight Frankfurt &gt; Manchester Return, 11.09-16.09 for Andrea Install</t>
  </si>
  <si>
    <t>Hurvin Train Huntingdon&gt;Hull for Install</t>
  </si>
  <si>
    <t>K245</t>
  </si>
  <si>
    <t>Translation of Simeone Weil’s Peace Library for Turner Prize exhibition</t>
  </si>
  <si>
    <t>Andrea Buttner</t>
  </si>
  <si>
    <t>Lenders fee for Peace Library</t>
  </si>
  <si>
    <t>1000 euros</t>
  </si>
  <si>
    <t>Peace Library hand-writing fee for Freelancer</t>
  </si>
  <si>
    <t>550 euros</t>
  </si>
  <si>
    <t>K225</t>
  </si>
  <si>
    <t>Artists site visit-travel &amp; accommodation</t>
  </si>
  <si>
    <t>70023212 L Mellor</t>
  </si>
  <si>
    <t xml:space="preserve">Andrea Buttner (reservation number: 61303983) arriving 30th May and departing 1st June 2017. </t>
  </si>
  <si>
    <t xml:space="preserve">Andrea Buttner flights Frankfurt &gt; London Return. Outbound 30th May, Return 2nd June 2017. 
Andrea Buttner trains London &gt; Hull return. Outbound 30th May, return 1st June 2017. </t>
  </si>
  <si>
    <t>C Drury Credit Card May'17</t>
  </si>
  <si>
    <t xml:space="preserve">Hurvin Anderson train Huntingdon &gt; Hull return. </t>
  </si>
  <si>
    <t xml:space="preserve">Manchester Airport hotel for Rosalind Nashashibi, 1st June 2017 after artists' visit to Hull. </t>
  </si>
  <si>
    <t xml:space="preserve">Rosalind Nashashibi (reservation number: 61317266)
Hurvin Anderson (reservation number: 61322994)
Lubaina Himid (reservation number: 61330519). All arriving 31st May and departing 1st June 2017. </t>
  </si>
  <si>
    <t xml:space="preserve">Rosalind Nashashibi train London &gt; Hull 31/05/2017.
Rosalind Nashashibi train Hull &gt; Manchester airport 01/06/2017.
Lubaina Himid train London &gt; Hull 31/05/2017.
Lubaina Himid train Hull &gt; Preston 01/06/2017. </t>
  </si>
  <si>
    <t xml:space="preserve">Trains for Sara Black - Truro to London Paddington 21st May </t>
  </si>
  <si>
    <t>Hurvin Anderson train Huntingdon &gt; Hull for Ferens site visit, 25 July 2017</t>
  </si>
  <si>
    <t>K227</t>
  </si>
  <si>
    <t>Artists hosting/liaison:</t>
  </si>
  <si>
    <t>Artists Dinner 24 Sept</t>
  </si>
  <si>
    <t>Per diems for Daniel Pies and Jochen Schmidt, £100 and £117.50</t>
  </si>
  <si>
    <t>70020672 K Fuller</t>
  </si>
  <si>
    <t>Tech Petty Cash Claim 8</t>
  </si>
  <si>
    <t xml:space="preserve">Expenses for Artists Lunch - Turner Prize </t>
  </si>
  <si>
    <t xml:space="preserve">Wine order (24 bottles) for Turner Prize artists drinks reception at Humber Street Gallery, 31 May 2017. </t>
  </si>
  <si>
    <t>Actual spend as at 10.07.17 (to be entered via correcting journal)</t>
  </si>
  <si>
    <t xml:space="preserve">Lunch for BBC and Artists during Andrea filming </t>
  </si>
  <si>
    <t>ZK114</t>
  </si>
  <si>
    <t>K299</t>
  </si>
  <si>
    <t>Credit re House of Townend</t>
  </si>
  <si>
    <t>EXHIBITION PRODUCTION</t>
  </si>
  <si>
    <t>ZK106</t>
  </si>
  <si>
    <t>K244</t>
  </si>
  <si>
    <t>Exhibition Design</t>
  </si>
  <si>
    <t>DAVID KOHN ARCHITECT</t>
  </si>
  <si>
    <t>Technicians Install</t>
  </si>
  <si>
    <t>Gareth Fee for labour and materials (Lubaina plinth/wall, Andrea wall)-includes gallery 10</t>
  </si>
  <si>
    <t>To be paid to HCAL</t>
  </si>
  <si>
    <t>WOOD</t>
  </si>
  <si>
    <t>Paid on credit card</t>
  </si>
  <si>
    <t>Additional wood order 06.09</t>
  </si>
  <si>
    <t>HCAL Technicians, Rehanging of Collection</t>
  </si>
  <si>
    <t>HCAL Technician Simon Harvey</t>
  </si>
  <si>
    <t>Extra HCAL techs for art handling / Andrea's wall rebuild - Harminder</t>
  </si>
  <si>
    <t>HCAL Keyholders overtime</t>
  </si>
  <si>
    <t>David Kohn Expenses inc. model making</t>
  </si>
  <si>
    <t>K249</t>
  </si>
  <si>
    <t>ADI Fee for time and AV, Rosalind's room</t>
  </si>
  <si>
    <t>ADI for screens and headphones for central court Bureau</t>
  </si>
  <si>
    <t>Sewells Fee for time and materials (Rosalind room)</t>
  </si>
  <si>
    <t>Sewell Group - All works</t>
  </si>
  <si>
    <t>Litestructures building of Andrea tables x2</t>
  </si>
  <si>
    <t>Invoice 1</t>
  </si>
  <si>
    <t>Petty Cash</t>
  </si>
  <si>
    <t>Surge Fabric/Curtains for film room</t>
  </si>
  <si>
    <t>Supplier-J D McDougall</t>
  </si>
  <si>
    <t>Additional yellow fabric and courier</t>
  </si>
  <si>
    <t>Lily expenses - Posting of Crown colours and fabric samples to artists</t>
  </si>
  <si>
    <t>Andrea Blue Painting - JohnJones Stretcher</t>
  </si>
  <si>
    <t>John Jones-due credit as didn’t do all work</t>
  </si>
  <si>
    <t>Yellow and Blue Fabric for Andrea Install</t>
  </si>
  <si>
    <t>Molton Fabric x2 rolls</t>
  </si>
  <si>
    <t>Structural engineer costs for Rosalind's room - reimbursement for DKA</t>
  </si>
  <si>
    <t>Rick from Arts Council Collection train to Hull for Hurvin install</t>
  </si>
  <si>
    <t>Additional Insurance Premium</t>
  </si>
  <si>
    <t>Install materials bought by HCAL techs</t>
  </si>
  <si>
    <t>Vinyl's</t>
  </si>
  <si>
    <t>Replacement vinyl in high tack (remaining artists)</t>
  </si>
  <si>
    <t>Lubaina replacement wall text, Ferens techs to install</t>
  </si>
  <si>
    <t>Rosalind high tack vinyl, print and install</t>
  </si>
  <si>
    <t>Catalogue for Sale door vinyl for G5/Café - TO BE REIMBURSED BY HCAL</t>
  </si>
  <si>
    <t>Re-prints and installation costs of Vinyl's with updates/mistakes</t>
  </si>
  <si>
    <t>Design of additional vinyl for Studio Foyer wall</t>
  </si>
  <si>
    <t>Print and install of additional vinyl for Studio Foyer wall</t>
  </si>
  <si>
    <t>Wall interpretation print</t>
  </si>
  <si>
    <t>Wall panels for interpretation text - Design</t>
  </si>
  <si>
    <t>Wall panels for interpretation text - Extra hours</t>
  </si>
  <si>
    <t>Vinyl for G4 new collection hang</t>
  </si>
  <si>
    <t>Install painting of Galleries 4-9 and Live Art Foyer</t>
  </si>
  <si>
    <t>Additional install paint costs</t>
  </si>
  <si>
    <t>More paint costs 06.10</t>
  </si>
  <si>
    <t>Caroline Hooper, Copy editing of wall texts and broadsheet, £45 an hour @11.5 hours</t>
  </si>
  <si>
    <t>Postage of physical loan forms</t>
  </si>
  <si>
    <t xml:space="preserve">Seats for Rosalind's Cinema Install - Ten Rows of Five (50 Seats in Total) </t>
  </si>
  <si>
    <t>material for Turner Prize (SP PN Profabrics &amp; Nochex)</t>
  </si>
  <si>
    <t>K258</t>
  </si>
  <si>
    <t>Jayhawk Shipment - all lenders to Hull</t>
  </si>
  <si>
    <t>Includes 8.5% dicsount</t>
  </si>
  <si>
    <t>Border clearance costs for LA Andrea's tables (Outbound)</t>
  </si>
  <si>
    <t xml:space="preserve">DHL </t>
  </si>
  <si>
    <t>Martinspeed Hurvin Anderson shipment ACC</t>
  </si>
  <si>
    <t>Invoice 2</t>
  </si>
  <si>
    <t>K281</t>
  </si>
  <si>
    <t>Exhibition Interpretation material</t>
  </si>
  <si>
    <t>Extra design costs for Broadsheet 1</t>
  </si>
  <si>
    <t>Broadsheet 2 1x8 x20,000</t>
  </si>
  <si>
    <t>2000x badges for Opening, Volunteers</t>
  </si>
  <si>
    <t>Design of badges</t>
  </si>
  <si>
    <t>Broadsheet  1 1x8 x50,000</t>
  </si>
  <si>
    <t>Marino Gamper Stools</t>
  </si>
  <si>
    <t>Resource Area Books</t>
  </si>
  <si>
    <t xml:space="preserve">Resource Area /paper for comments / all other interp costs </t>
  </si>
  <si>
    <t>Paper for comments</t>
  </si>
  <si>
    <t>K224</t>
  </si>
  <si>
    <t>David Kohn Extra Hours</t>
  </si>
  <si>
    <t>Gallery Supervisors</t>
  </si>
  <si>
    <t>September 2017 Salaries</t>
  </si>
  <si>
    <t>October 2017 Salaries inc. overtime for TP Opening</t>
  </si>
  <si>
    <t>MARKETING</t>
  </si>
  <si>
    <t>ZK109</t>
  </si>
  <si>
    <t>K005</t>
  </si>
  <si>
    <t>Recharge for two frosted vinyls (from HCAL)</t>
  </si>
  <si>
    <t>K138</t>
  </si>
  <si>
    <t>Catalogue Print &amp; Delivery</t>
  </si>
  <si>
    <t>Catalogue Design</t>
  </si>
  <si>
    <t>Caroline Hooper, Copy editing of Catalogue, £45 an hour @ 14 hours</t>
  </si>
  <si>
    <t>K270</t>
  </si>
  <si>
    <t>Visual Identity Design - Turner Prize 2017</t>
  </si>
  <si>
    <t>Digital Assets</t>
  </si>
  <si>
    <t>Design and Print of posters for Hull City Centre</t>
  </si>
  <si>
    <t>Web add banner for VHEY</t>
  </si>
  <si>
    <t>Header and Footer for Word Template</t>
  </si>
  <si>
    <t>Redirection of Hollybush catalogues</t>
  </si>
  <si>
    <t>Screen artwork for opening</t>
  </si>
  <si>
    <t>A5 advert for Marathon programme</t>
  </si>
  <si>
    <t>K302</t>
  </si>
  <si>
    <t>48 sheet and 6 sheet outdoor and digital outdoor</t>
  </si>
  <si>
    <t>York Station</t>
  </si>
  <si>
    <t>Leeds Bradford Airport</t>
  </si>
  <si>
    <t>Client Media Buying (whole process)</t>
  </si>
  <si>
    <t>Hull city council</t>
  </si>
  <si>
    <t>HCC 6 sheets</t>
  </si>
  <si>
    <t>Media Design &amp; Artwork</t>
  </si>
  <si>
    <t>Covering key sites in train stations and near galleries in: Sheffield, Leeds, Salford, Wakefield, Liverpool, Newcastle and York.</t>
  </si>
  <si>
    <t>Artwork for Execution of full media plan</t>
  </si>
  <si>
    <t>Design of artwork for Blast magazine</t>
  </si>
  <si>
    <t>Additional design costs for Turner Prize media adds</t>
  </si>
  <si>
    <t>Design of artwork for marathon programme</t>
  </si>
  <si>
    <t>Design of artwork for TPE sites</t>
  </si>
  <si>
    <t xml:space="preserve">Design of first 48 sheet </t>
  </si>
  <si>
    <t>K132</t>
  </si>
  <si>
    <t>Specialist Arts Publications</t>
  </si>
  <si>
    <t>The Skinny</t>
  </si>
  <si>
    <t>Art Monthly</t>
  </si>
  <si>
    <t>Frieze</t>
  </si>
  <si>
    <t>Art Review</t>
  </si>
  <si>
    <t>Newspaper/Magazine Advertising</t>
  </si>
  <si>
    <t>Beverley Advertiser</t>
  </si>
  <si>
    <t>Hull Daily Mail Website</t>
  </si>
  <si>
    <t>Hull Journal</t>
  </si>
  <si>
    <t>Grimsby/Scunthorpe Telegraph</t>
  </si>
  <si>
    <t>Yorkshire Post Magazine</t>
  </si>
  <si>
    <t>Yorkshire Vision</t>
  </si>
  <si>
    <t>York Press</t>
  </si>
  <si>
    <t>Harrogate Advertiser</t>
  </si>
  <si>
    <t>K272</t>
  </si>
  <si>
    <t>Social Media Ad Campaign</t>
  </si>
  <si>
    <t>Specialist Arts Websites</t>
  </si>
  <si>
    <t>Guardian</t>
  </si>
  <si>
    <t>Corridor 8</t>
  </si>
  <si>
    <t>thisistomorrow</t>
  </si>
  <si>
    <t>K273</t>
  </si>
  <si>
    <t>MISC MARKETING COSTS</t>
  </si>
  <si>
    <t>Ferens Outside Banners Design and Print</t>
  </si>
  <si>
    <t>Ferens Outside banners Install and Delivery</t>
  </si>
  <si>
    <t>to pay to HCAL</t>
  </si>
  <si>
    <t>Printed Folders</t>
  </si>
  <si>
    <t>Tote Bags</t>
  </si>
  <si>
    <t>K158</t>
  </si>
  <si>
    <t>Exhibition Photography 22nd</t>
  </si>
  <si>
    <t>Install Photography</t>
  </si>
  <si>
    <t>Photography of Artists at Install</t>
  </si>
  <si>
    <t>K159</t>
  </si>
  <si>
    <t>Video of Exhibition</t>
  </si>
  <si>
    <t>Artist Films</t>
  </si>
  <si>
    <t>Sodium</t>
  </si>
  <si>
    <t>Turner//Return Photography and Video, Voxpops</t>
  </si>
  <si>
    <t>COMMS &amp; PR</t>
  </si>
  <si>
    <t>B&amp;Q Fee</t>
  </si>
  <si>
    <t>INCLUDED IN CORE BUDGET NOT PROJECT SPECIFIC</t>
  </si>
  <si>
    <t>K289</t>
  </si>
  <si>
    <t>Press Preview Travel</t>
  </si>
  <si>
    <t>TRAINS FOR PR TRIP 25/9 25 RETURNS @ £100</t>
  </si>
  <si>
    <t>Press Preview Travel - Additional Train London &gt; Hull Returning 15:12</t>
  </si>
  <si>
    <t>Staff Media Training</t>
  </si>
  <si>
    <t>Press review hospitality</t>
  </si>
  <si>
    <t>REFRESHMENTS AT FERENS ON ARRIVAL &amp; LUNCH x35</t>
  </si>
  <si>
    <t>Press awards travel &amp; accommodation</t>
  </si>
  <si>
    <t>10 PRESS OVERIGHT @ £100 / 10 PRESS TRAVEL @ £100</t>
  </si>
  <si>
    <t xml:space="preserve">Ibis hotel for 5x press, one night </t>
  </si>
  <si>
    <t>K325</t>
  </si>
  <si>
    <t>WIFI</t>
  </si>
  <si>
    <t xml:space="preserve">Press Association Photography, David Levene </t>
  </si>
  <si>
    <t>£800 fee plus train tickets</t>
  </si>
  <si>
    <t>LEARNING &amp; ENGAGEMENT</t>
  </si>
  <si>
    <t>ZK110</t>
  </si>
  <si>
    <t>K187</t>
  </si>
  <si>
    <t>M&amp;E</t>
  </si>
  <si>
    <t>Design of M &amp; E postcard</t>
  </si>
  <si>
    <t>Evaluation postcards</t>
  </si>
  <si>
    <t>K278</t>
  </si>
  <si>
    <t>Access</t>
  </si>
  <si>
    <t>BSL, FACILIATATED TOURS</t>
  </si>
  <si>
    <t>BSL Tours x2 inc. fee and travel</t>
  </si>
  <si>
    <t>Audio Descriptive Tours x3 inc. fee and travel</t>
  </si>
  <si>
    <t>Ibis for Anne Hornsby, Minds Eye</t>
  </si>
  <si>
    <t>Amy Tomlinson BSL Tour x2 inc. fee and travel</t>
  </si>
  <si>
    <t>K280</t>
  </si>
  <si>
    <t>Teacher CPD</t>
  </si>
  <si>
    <t>Delivery costs, Artists Fee, Materials</t>
  </si>
  <si>
    <t>Teacher bursary for follow up project</t>
  </si>
  <si>
    <t>Secondary resource</t>
  </si>
  <si>
    <t>Development Costs of Secondary resource</t>
  </si>
  <si>
    <t>Design of Secondary resource</t>
  </si>
  <si>
    <t>Print of Secondary resource</t>
  </si>
  <si>
    <t>K282</t>
  </si>
  <si>
    <t>Day in the Life</t>
  </si>
  <si>
    <t>HCAL</t>
  </si>
  <si>
    <t>K283</t>
  </si>
  <si>
    <t>Adult Workshop: Curating</t>
  </si>
  <si>
    <t>Guest fee</t>
  </si>
  <si>
    <t>Travel and Accomm</t>
  </si>
  <si>
    <t>Hospitality</t>
  </si>
  <si>
    <t>Adult Workshop: Writing</t>
  </si>
  <si>
    <t>Materials</t>
  </si>
  <si>
    <t>Adult Workshop: Film</t>
  </si>
  <si>
    <t>Pay to HL</t>
  </si>
  <si>
    <t>Adult Workshop: Drawing</t>
  </si>
  <si>
    <t>K232</t>
  </si>
  <si>
    <t>TURNER//RETURN</t>
  </si>
  <si>
    <t>Separate breakdown</t>
  </si>
  <si>
    <t>K233</t>
  </si>
  <si>
    <t>Meet me at the Blue Box</t>
  </si>
  <si>
    <t>Mini Maserpieces</t>
  </si>
  <si>
    <t>Art Academy: Print</t>
  </si>
  <si>
    <t>Art Acedemy: Drawing</t>
  </si>
  <si>
    <t>Big Draw</t>
  </si>
  <si>
    <t>General Resource Budget</t>
  </si>
  <si>
    <t>K279</t>
  </si>
  <si>
    <t>Learning design &amp; print</t>
  </si>
  <si>
    <t>Design of Teacher Resource</t>
  </si>
  <si>
    <t xml:space="preserve">Print of 20,000 x A5 flyers and 160 x A4 posters </t>
  </si>
  <si>
    <t>Design of Turner Prize learning print - 8pp A5 die cut concertina fold leaflet. To go to schools ahead of 2017 summer holidays.</t>
  </si>
  <si>
    <t>Print and postage of the learning comms for teachers re: Turner Prize 2017 programme.</t>
  </si>
  <si>
    <t>Design of 2pp A5 leaflet for Public Programme + 1pp A4 Poster</t>
  </si>
  <si>
    <t xml:space="preserve">Distribution of Public Programme leaflet and posters to 80 outlets </t>
  </si>
  <si>
    <t xml:space="preserve">Hello Turner! Design and print </t>
  </si>
  <si>
    <t>HULL2017 TEAM COSTS</t>
  </si>
  <si>
    <t>K115</t>
  </si>
  <si>
    <t>Travel &amp; Accommodation</t>
  </si>
  <si>
    <t>C Drury Credit Card Apr'17</t>
  </si>
  <si>
    <t>C Drury Credit Card Mar'17</t>
  </si>
  <si>
    <t xml:space="preserve">Sara Black train London &gt; Hull for Turner Prize artist meetings </t>
  </si>
  <si>
    <t xml:space="preserve">Flights for George Vasey - 
London to Berlin / Berlin to Athens - £260.13
Athens to Venice - £256.60
Flight for Sara Black 
London to Athens - £405.60 </t>
  </si>
  <si>
    <t xml:space="preserve">Sara Black train Truro &gt; London on 29th May 2017 for Turner Prize (Lubaina work selection). </t>
  </si>
  <si>
    <t xml:space="preserve">Hotels for Turner Prize
George Vasey:
BLOC (Gatwick) 18th/19th May - £109
Berlin InnerCity 19th/20th May - £122
Athens Polis Grand 20th/24th May - £321
Sara Black:
Athens Polis Grand 22nd/24th May - £243 </t>
  </si>
  <si>
    <t xml:space="preserve">Trains London &gt; Hull Return on 5th July 2017 for David Kohn and Jennifer Dyne site visit. </t>
  </si>
  <si>
    <t xml:space="preserve">Ben McKnight trains Hull &gt; London Return on Friday 16th June 2017 for BBC 6 Music meeting </t>
  </si>
  <si>
    <t xml:space="preserve">George Vasey London Hotel, 15th June 2017 for Andrea Buttner filming and Hurvin Anderson studio visit </t>
  </si>
  <si>
    <t xml:space="preserve">George Vasey Trains Friday 30th June Hull &gt; London and London &gt; Darlington for Rosalind Nashashibi Studio visit </t>
  </si>
  <si>
    <t xml:space="preserve">George Vasey Trains, Hull &gt; London 12th June 2017 and London &gt; Darlington 16th June 2017. For Andrea Buttner filming and Hurvin Anderson studio visit. </t>
  </si>
  <si>
    <t>George Vasey; HULL050517 expenses</t>
  </si>
  <si>
    <t xml:space="preserve">Ian Read train Newcastle &gt; Hull Return on 16th June 2017 for BBC FuzzFeed and Turner Prize meeting </t>
  </si>
  <si>
    <t xml:space="preserve">Lily Mellor Train Hull &gt; Newcastle Return on Wednesday 28th June for BALTIC Artists' Award Opening </t>
  </si>
  <si>
    <t xml:space="preserve">Sacha Craddock train Hull &gt; London Tuesday 11th July 2017 for Tate's 'Soul of a Nation' opening </t>
  </si>
  <si>
    <t>Sacha Craddock Trains London &gt; Preston and Preston &gt; Hull on Monday 10th July for Lubaina Sodium filming. </t>
  </si>
  <si>
    <t xml:space="preserve">Sara Black replacement train Hull &gt; London 13th June 2017 for Himid V&amp;A Research </t>
  </si>
  <si>
    <t xml:space="preserve">Sara Black Train Hull &gt; Leeds Return, Thursday 29th June 2017 for East Street Arts meeting, Turner Learning Programme </t>
  </si>
  <si>
    <t xml:space="preserve">Sara Black train Hull &gt; London Single, 2nd June 2017 </t>
  </si>
  <si>
    <t xml:space="preserve">Sara Black Train Hull 14 June 2017 &gt; London Return 19 June 2017 for Turner Prize artist filming and studio visits </t>
  </si>
  <si>
    <t xml:space="preserve">Sara Black Train Truro &gt; London Off-Peak Single, Sunday 16th June 2017 for Turner Prize artist (Andrea) filming with Sodium and BBC </t>
  </si>
  <si>
    <t xml:space="preserve">Sara Black Trains Hull &gt; London 9th June 2017 Return 12th June 2017 </t>
  </si>
  <si>
    <t>Sara Black; SB1718161 Turner Prize Expenses</t>
  </si>
  <si>
    <t>Sacha Craddock Train London &gt; Preston Return for Lubaina Sodium Filming on Friday 21st July 2017</t>
  </si>
  <si>
    <t>Sara Black Train Hull &gt; London Return 18th July for David Kohn Meeting with Rosalind and Lubaina</t>
  </si>
  <si>
    <t>George Vasey Train Hull &gt; London Return 26th July for David Kohn Meeting</t>
  </si>
  <si>
    <t>Lily Mellor Train Hull&gt;Preston Return, Friday 21st July for Lubaina filming</t>
  </si>
  <si>
    <t>George Vasey Travelodge Hotel London, Thursday 3rd August for Rosalind filming and Media Training</t>
  </si>
  <si>
    <t>Lily Mellor Train Hull &gt; London Return, Friday 4th Aug for Media Training</t>
  </si>
  <si>
    <t>George Vasey Train Hull&gt;London on 3rd August and London&gt;Darlington on 6th August for Rosalind filming and Media Training</t>
  </si>
  <si>
    <t>Sara Black Train Hull&gt;London Return on 2nd August for Media Training and Rosalind filming</t>
  </si>
  <si>
    <t>George Vasey replacement train Hull&gt;London on 2nd August for Andrea site visit</t>
  </si>
  <si>
    <t>George Vasey Hotel at London City Airport, 2nd August for Andrea studio visit with DKA</t>
  </si>
  <si>
    <t>Lily Mellor Taxi Park Grove &gt; Train Station on 21st July for Lubaina filming</t>
  </si>
  <si>
    <t>Lily Mellor Crown Paints &gt; PXC for Hurvin samples</t>
  </si>
  <si>
    <t>Taxi</t>
  </si>
  <si>
    <t>George Vasey and Jennifer Dyne Flight London&gt;Berlin 3rd August for Andrea studio visit</t>
  </si>
  <si>
    <t>Sub total of actual travel costs above</t>
  </si>
  <si>
    <t>George Train London &gt; Darlington 27th June 2017 (to be credit noted)</t>
  </si>
  <si>
    <t>George Vasey train Hull &gt; London return on 17 August 2017 for curator meeting</t>
  </si>
  <si>
    <t>Sacha Craddock replacement train for earlier filming Lubaina Himid on 10th July 2017</t>
  </si>
  <si>
    <t>K203</t>
  </si>
  <si>
    <t>Admin-Meeting costs</t>
  </si>
  <si>
    <t>George Vasey expenses inc. Berlin Trip, Athens Trip and artist liaison. Oct 2017.</t>
  </si>
  <si>
    <t>Katy expenses Oct 2017</t>
  </si>
  <si>
    <t xml:space="preserve">Expenses for Turner Prize meetings - 20th April to 8th May </t>
  </si>
  <si>
    <t>Petty Cash Claim 32</t>
  </si>
  <si>
    <t xml:space="preserve">SARA BLACK; SB1718164 Expenses for Turner Prize meetings - 20th April to 8th May </t>
  </si>
  <si>
    <t>Katy and Ben Trains Hull &gt; London return for BBC Meeting, 8th Sept</t>
  </si>
  <si>
    <t>Lily train Hull &gt; London Return for Hollybush/Jayhawk shipment, 8 Sept</t>
  </si>
  <si>
    <t>Lily Expenses - Lubaina hosting during Sodium filming, Preston</t>
  </si>
  <si>
    <t>K116</t>
  </si>
  <si>
    <t>Hotel &amp; Accommodation</t>
  </si>
  <si>
    <t>Breakfast David Sinclair/Anna Marshall/Kirsten Siminster(Park Plaza River Bank-03.05.17)</t>
  </si>
  <si>
    <t>OPENING EVENT</t>
  </si>
  <si>
    <t>ZK104</t>
  </si>
  <si>
    <t>K136</t>
  </si>
  <si>
    <t>Radios x24</t>
  </si>
  <si>
    <t xml:space="preserve">Ferens staff costs for 25th </t>
  </si>
  <si>
    <t xml:space="preserve">£343.50 for Ferens staff, awaiting TP Supervisor costs </t>
  </si>
  <si>
    <t>Matt Lund AV Technician cost, on call for Opening</t>
  </si>
  <si>
    <t xml:space="preserve">x2 SIA </t>
  </si>
  <si>
    <t>x2 First Aiders</t>
  </si>
  <si>
    <t>K120</t>
  </si>
  <si>
    <t>Food, canopies x3 pp</t>
  </si>
  <si>
    <t>Corkage</t>
  </si>
  <si>
    <t>Buckets for wine</t>
  </si>
  <si>
    <t>Wine and Glass Hire</t>
  </si>
  <si>
    <t>Courier for wine and glass return</t>
  </si>
  <si>
    <t>After party costs inc. catering, security and DJ</t>
  </si>
  <si>
    <t xml:space="preserve">drink, chilli, DJ, security </t>
  </si>
  <si>
    <t>Venue dressing / Furniture</t>
  </si>
  <si>
    <t>AV</t>
  </si>
  <si>
    <t>AWARDS NIGHT</t>
  </si>
  <si>
    <t>ZK107</t>
  </si>
  <si>
    <t>Presenter train and per diems</t>
  </si>
  <si>
    <t>Artist travel</t>
  </si>
  <si>
    <t>Accommodation artists inc.goldie, karl, 4 artists</t>
  </si>
  <si>
    <t>Entertainment - Steve Cobby</t>
  </si>
  <si>
    <t>Catering</t>
  </si>
  <si>
    <t>Afterparty</t>
  </si>
  <si>
    <t>AV, Tech inc. Durham</t>
  </si>
  <si>
    <t>K133</t>
  </si>
  <si>
    <t>Invites</t>
  </si>
  <si>
    <t>Invites design and print and delivery to office</t>
  </si>
  <si>
    <t>204 x first class stamps for first tranch of invites £132.60</t>
  </si>
  <si>
    <t>International invites</t>
  </si>
  <si>
    <t>Courier of Tate invites</t>
  </si>
  <si>
    <t>Venue dressing and build</t>
  </si>
  <si>
    <t>Security</t>
  </si>
  <si>
    <t>Venue hire</t>
  </si>
  <si>
    <t>Portaloos</t>
  </si>
  <si>
    <t>First Aid</t>
  </si>
  <si>
    <t>Traffic Management</t>
  </si>
  <si>
    <t>Car for movement</t>
  </si>
  <si>
    <t>Wristbands</t>
  </si>
  <si>
    <t>K145 holding</t>
  </si>
  <si>
    <t>POT-to be scoped</t>
  </si>
  <si>
    <t>OTHER COSTS-PRE MARCH 2017 (detail below)</t>
  </si>
  <si>
    <t>ZK102</t>
  </si>
  <si>
    <t xml:space="preserve">Taxi services for May 2016. Programme Turner Prize ZK102 K115 C070 </t>
  </si>
  <si>
    <t>K117</t>
  </si>
  <si>
    <t>Petty Cash Claim 30</t>
  </si>
  <si>
    <t>K103</t>
  </si>
  <si>
    <t xml:space="preserve">Lunch for the Turner Prize meeting </t>
  </si>
  <si>
    <t>Miranda Stacey; Interview Expenses</t>
  </si>
  <si>
    <t>Raj Sandhu; Interview Expenses-Turner Prize</t>
  </si>
  <si>
    <t>T Kagbala Credit Card Nov'16</t>
  </si>
  <si>
    <t>T Kagbala Credit Card Sept'16</t>
  </si>
  <si>
    <t>DEINSTALL</t>
  </si>
  <si>
    <t>ZK105</t>
  </si>
  <si>
    <t>Accommodation De-Install (train and hotel)</t>
  </si>
  <si>
    <t>1 assistants £70 per night x 1 nights</t>
  </si>
  <si>
    <t>Technicians/Materials</t>
  </si>
  <si>
    <t>De-Install skips</t>
  </si>
  <si>
    <t xml:space="preserve">Estimate </t>
  </si>
  <si>
    <t>Deinstall packing materials costs</t>
  </si>
  <si>
    <t>Estimate</t>
  </si>
  <si>
    <t>Movement of Francis Bacon inc. Courier fee and travel</t>
  </si>
  <si>
    <t>Packing and conservation materials for all works, inc. Hurvin Anderson's un-shown works</t>
  </si>
  <si>
    <t>HCAL Technicians, Reinstating of Collection</t>
  </si>
  <si>
    <t>Painting/Reinstatement</t>
  </si>
  <si>
    <t xml:space="preserve">Deinstall painting of Galleries </t>
  </si>
  <si>
    <t>Gallery 5, 6 &amp;9 replacement vinyl</t>
  </si>
  <si>
    <t>Transport</t>
  </si>
  <si>
    <t>Jayhawk return transport to all lenders</t>
  </si>
  <si>
    <t>Includes 8.5% discount</t>
  </si>
  <si>
    <t>Martin speed arts council courier</t>
  </si>
  <si>
    <t>DHL Oslo Hurvin Anderson</t>
  </si>
  <si>
    <t>Jayhawk return of Andrea's unshown works Oct 2017</t>
  </si>
  <si>
    <t>Exec pot - to be scoped</t>
  </si>
  <si>
    <t>TOTAL BUDGET</t>
  </si>
  <si>
    <t>Artist participation fees (Winner)</t>
  </si>
  <si>
    <t>Security/FOH etc</t>
  </si>
  <si>
    <t>Events &amp; external relations</t>
  </si>
  <si>
    <t>Marketing &amp; Advertising campaign</t>
  </si>
  <si>
    <t>Exhibition build</t>
  </si>
  <si>
    <t>Access initiatives</t>
  </si>
  <si>
    <t>Admin</t>
  </si>
  <si>
    <t>Logistics</t>
  </si>
  <si>
    <t>Events &amp; activities</t>
  </si>
  <si>
    <t>ACE reporting category</t>
  </si>
  <si>
    <t>Amount</t>
  </si>
  <si>
    <t>Actual spend</t>
  </si>
  <si>
    <t>Projected spend</t>
  </si>
  <si>
    <t>Tech Petty Cash Claim 11</t>
  </si>
  <si>
    <t>Tech Petty Cash Claim 12</t>
  </si>
  <si>
    <t>Row Labels</t>
  </si>
  <si>
    <t>(blank)</t>
  </si>
  <si>
    <t>Grand Total</t>
  </si>
  <si>
    <t>Sum of Actual spend</t>
  </si>
  <si>
    <t>Sum of Projected spend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</si>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</sst>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ont="1" applyBorder="1" applyAlignment="1">
      <alignment horizontal="left" wrapText="1" indent="1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1" xfId="0" applyBorder="1" applyAlignment="1">
      <alignment horizontal="left" wrapText="1" inden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164" fontId="0" fillId="0" borderId="3" xfId="1" applyNumberFormat="1" applyFont="1" applyBorder="1"/>
    <xf numFmtId="164" fontId="2" fillId="0" borderId="3" xfId="1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1" applyNumberFormat="1" applyFont="1" applyBorder="1"/>
    <xf numFmtId="164" fontId="2" fillId="0" borderId="2" xfId="1" applyNumberFormat="1" applyFont="1" applyBorder="1"/>
    <xf numFmtId="0" fontId="2" fillId="0" borderId="4" xfId="0" applyFont="1" applyBorder="1" applyAlignment="1">
      <alignment wrapText="1"/>
    </xf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2" borderId="0" xfId="0" applyFont="1" applyFill="1" applyAlignment="1"/>
    <xf numFmtId="0" fontId="1" fillId="2" borderId="0" xfId="0" applyFont="1" applyFill="1" applyAlignment="1"/>
    <xf numFmtId="6" fontId="2" fillId="0" borderId="0" xfId="0" applyNumberFormat="1" applyFont="1" applyAlignment="1">
      <alignment horizontal="left"/>
    </xf>
    <xf numFmtId="44" fontId="2" fillId="0" borderId="0" xfId="0" applyNumberFormat="1" applyFont="1"/>
    <xf numFmtId="7" fontId="2" fillId="0" borderId="0" xfId="0" applyNumberFormat="1" applyFont="1"/>
    <xf numFmtId="7" fontId="2" fillId="0" borderId="0" xfId="0" applyNumberFormat="1" applyFont="1" applyAlignment="1">
      <alignment horizontal="right"/>
    </xf>
    <xf numFmtId="7" fontId="2" fillId="2" borderId="0" xfId="0" applyNumberFormat="1" applyFont="1" applyFill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/>
    <xf numFmtId="0" fontId="2" fillId="0" borderId="8" xfId="0" applyFont="1" applyBorder="1"/>
    <xf numFmtId="7" fontId="2" fillId="0" borderId="8" xfId="0" applyNumberFormat="1" applyFont="1" applyBorder="1"/>
    <xf numFmtId="7" fontId="2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7" fontId="2" fillId="0" borderId="12" xfId="0" applyNumberFormat="1" applyFont="1" applyBorder="1"/>
    <xf numFmtId="7" fontId="2" fillId="2" borderId="13" xfId="0" applyNumberFormat="1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0" borderId="15" xfId="0" applyFont="1" applyBorder="1"/>
    <xf numFmtId="0" fontId="2" fillId="0" borderId="14" xfId="0" applyFont="1" applyBorder="1"/>
    <xf numFmtId="0" fontId="1" fillId="0" borderId="0" xfId="0" applyFont="1" applyBorder="1"/>
    <xf numFmtId="44" fontId="1" fillId="0" borderId="0" xfId="0" applyNumberFormat="1" applyFont="1" applyBorder="1"/>
    <xf numFmtId="7" fontId="1" fillId="0" borderId="0" xfId="0" applyNumberFormat="1" applyFont="1" applyBorder="1"/>
    <xf numFmtId="7" fontId="2" fillId="0" borderId="15" xfId="0" applyNumberFormat="1" applyFont="1" applyBorder="1"/>
    <xf numFmtId="0" fontId="4" fillId="0" borderId="16" xfId="0" applyFont="1" applyBorder="1"/>
    <xf numFmtId="0" fontId="1" fillId="0" borderId="14" xfId="0" applyFont="1" applyBorder="1"/>
    <xf numFmtId="7" fontId="1" fillId="0" borderId="0" xfId="0" applyNumberFormat="1" applyFont="1"/>
    <xf numFmtId="0" fontId="1" fillId="0" borderId="16" xfId="0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7" fontId="1" fillId="0" borderId="12" xfId="0" applyNumberFormat="1" applyFont="1" applyBorder="1"/>
    <xf numFmtId="7" fontId="1" fillId="0" borderId="13" xfId="0" applyNumberFormat="1" applyFont="1" applyBorder="1"/>
    <xf numFmtId="0" fontId="1" fillId="0" borderId="7" xfId="0" applyFont="1" applyBorder="1"/>
    <xf numFmtId="0" fontId="4" fillId="0" borderId="10" xfId="0" applyFont="1" applyBorder="1"/>
    <xf numFmtId="0" fontId="1" fillId="0" borderId="8" xfId="0" applyFont="1" applyBorder="1"/>
    <xf numFmtId="44" fontId="1" fillId="0" borderId="8" xfId="0" applyNumberFormat="1" applyFont="1" applyBorder="1"/>
    <xf numFmtId="7" fontId="1" fillId="0" borderId="8" xfId="0" applyNumberFormat="1" applyFont="1" applyBorder="1"/>
    <xf numFmtId="7" fontId="5" fillId="0" borderId="10" xfId="0" applyNumberFormat="1" applyFont="1" applyBorder="1"/>
    <xf numFmtId="0" fontId="2" fillId="0" borderId="16" xfId="0" applyFont="1" applyBorder="1"/>
    <xf numFmtId="0" fontId="5" fillId="0" borderId="15" xfId="0" applyFont="1" applyBorder="1"/>
    <xf numFmtId="0" fontId="2" fillId="0" borderId="0" xfId="0" applyFont="1" applyBorder="1"/>
    <xf numFmtId="44" fontId="2" fillId="0" borderId="0" xfId="0" applyNumberFormat="1" applyFont="1" applyBorder="1"/>
    <xf numFmtId="7" fontId="0" fillId="0" borderId="0" xfId="0" applyNumberFormat="1" applyFont="1" applyBorder="1"/>
    <xf numFmtId="0" fontId="6" fillId="0" borderId="16" xfId="0" applyFont="1" applyBorder="1"/>
    <xf numFmtId="0" fontId="6" fillId="0" borderId="15" xfId="0" applyFont="1" applyBorder="1"/>
    <xf numFmtId="0" fontId="6" fillId="0" borderId="14" xfId="0" applyFont="1" applyBorder="1"/>
    <xf numFmtId="0" fontId="6" fillId="0" borderId="0" xfId="0" applyFont="1" applyBorder="1"/>
    <xf numFmtId="44" fontId="6" fillId="0" borderId="0" xfId="0" applyNumberFormat="1" applyFont="1" applyBorder="1"/>
    <xf numFmtId="7" fontId="6" fillId="0" borderId="0" xfId="0" applyNumberFormat="1" applyFont="1" applyBorder="1"/>
    <xf numFmtId="7" fontId="6" fillId="0" borderId="15" xfId="0" applyNumberFormat="1" applyFont="1" applyBorder="1"/>
    <xf numFmtId="0" fontId="5" fillId="0" borderId="16" xfId="0" applyFont="1" applyBorder="1"/>
    <xf numFmtId="0" fontId="5" fillId="0" borderId="0" xfId="0" applyFont="1" applyBorder="1"/>
    <xf numFmtId="0" fontId="4" fillId="0" borderId="0" xfId="0" applyFont="1" applyBorder="1"/>
    <xf numFmtId="44" fontId="5" fillId="0" borderId="0" xfId="0" applyNumberFormat="1" applyFont="1" applyBorder="1"/>
    <xf numFmtId="7" fontId="4" fillId="0" borderId="0" xfId="0" applyNumberFormat="1" applyFont="1" applyBorder="1"/>
    <xf numFmtId="7" fontId="5" fillId="0" borderId="15" xfId="0" applyNumberFormat="1" applyFont="1" applyBorder="1"/>
    <xf numFmtId="7" fontId="6" fillId="0" borderId="0" xfId="0" applyNumberFormat="1" applyFont="1" applyAlignment="1">
      <alignment vertical="center"/>
    </xf>
    <xf numFmtId="0" fontId="7" fillId="0" borderId="16" xfId="0" applyFont="1" applyBorder="1"/>
    <xf numFmtId="0" fontId="7" fillId="0" borderId="0" xfId="0" applyFont="1" applyBorder="1"/>
    <xf numFmtId="44" fontId="7" fillId="0" borderId="0" xfId="0" applyNumberFormat="1" applyFont="1" applyBorder="1"/>
    <xf numFmtId="7" fontId="7" fillId="0" borderId="0" xfId="0" applyNumberFormat="1" applyFont="1" applyBorder="1"/>
    <xf numFmtId="7" fontId="7" fillId="0" borderId="15" xfId="0" applyNumberFormat="1" applyFont="1" applyBorder="1"/>
    <xf numFmtId="44" fontId="4" fillId="0" borderId="0" xfId="0" applyNumberFormat="1" applyFont="1" applyBorder="1"/>
    <xf numFmtId="7" fontId="4" fillId="0" borderId="15" xfId="0" applyNumberFormat="1" applyFont="1" applyBorder="1"/>
    <xf numFmtId="7" fontId="4" fillId="0" borderId="0" xfId="0" applyNumberFormat="1" applyFont="1" applyAlignment="1">
      <alignment vertical="center"/>
    </xf>
    <xf numFmtId="0" fontId="6" fillId="0" borderId="0" xfId="0" applyFont="1" applyFill="1" applyBorder="1"/>
    <xf numFmtId="0" fontId="4" fillId="0" borderId="0" xfId="0" applyFont="1" applyFill="1" applyBorder="1"/>
    <xf numFmtId="0" fontId="8" fillId="0" borderId="0" xfId="0" applyFont="1" applyBorder="1"/>
    <xf numFmtId="0" fontId="4" fillId="0" borderId="16" xfId="0" applyFont="1" applyFill="1" applyBorder="1"/>
    <xf numFmtId="7" fontId="5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7" fontId="2" fillId="0" borderId="10" xfId="0" applyNumberFormat="1" applyFont="1" applyBorder="1"/>
    <xf numFmtId="0" fontId="1" fillId="0" borderId="0" xfId="0" applyFont="1" applyFill="1" applyBorder="1"/>
    <xf numFmtId="7" fontId="2" fillId="0" borderId="0" xfId="0" applyNumberFormat="1" applyFont="1" applyBorder="1"/>
    <xf numFmtId="0" fontId="4" fillId="0" borderId="14" xfId="0" applyFont="1" applyBorder="1"/>
    <xf numFmtId="0" fontId="9" fillId="0" borderId="0" xfId="0" applyFont="1" applyBorder="1"/>
    <xf numFmtId="7" fontId="4" fillId="0" borderId="0" xfId="0" applyNumberFormat="1" applyFont="1" applyFill="1" applyBorder="1"/>
    <xf numFmtId="0" fontId="5" fillId="0" borderId="16" xfId="0" applyFont="1" applyFill="1" applyBorder="1"/>
    <xf numFmtId="0" fontId="5" fillId="0" borderId="14" xfId="0" applyFont="1" applyBorder="1"/>
    <xf numFmtId="0" fontId="5" fillId="0" borderId="0" xfId="0" applyFont="1" applyFill="1" applyBorder="1"/>
    <xf numFmtId="0" fontId="6" fillId="0" borderId="16" xfId="0" applyFont="1" applyFill="1" applyBorder="1"/>
    <xf numFmtId="0" fontId="10" fillId="0" borderId="0" xfId="0" applyFont="1" applyFill="1" applyBorder="1"/>
    <xf numFmtId="44" fontId="10" fillId="0" borderId="0" xfId="0" applyNumberFormat="1" applyFont="1" applyBorder="1"/>
    <xf numFmtId="0" fontId="10" fillId="0" borderId="0" xfId="0" applyFont="1" applyBorder="1"/>
    <xf numFmtId="0" fontId="11" fillId="0" borderId="16" xfId="0" applyFont="1" applyBorder="1"/>
    <xf numFmtId="0" fontId="11" fillId="0" borderId="16" xfId="0" applyFont="1" applyFill="1" applyBorder="1"/>
    <xf numFmtId="0" fontId="11" fillId="0" borderId="15" xfId="0" applyFont="1" applyBorder="1"/>
    <xf numFmtId="0" fontId="11" fillId="0" borderId="14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7" fontId="11" fillId="0" borderId="0" xfId="0" applyNumberFormat="1" applyFont="1" applyBorder="1"/>
    <xf numFmtId="44" fontId="3" fillId="0" borderId="0" xfId="0" applyNumberFormat="1" applyFont="1" applyBorder="1"/>
    <xf numFmtId="44" fontId="12" fillId="0" borderId="0" xfId="0" applyNumberFormat="1" applyFont="1" applyBorder="1"/>
    <xf numFmtId="44" fontId="6" fillId="0" borderId="12" xfId="0" applyNumberFormat="1" applyFont="1" applyBorder="1"/>
    <xf numFmtId="0" fontId="10" fillId="0" borderId="16" xfId="0" applyFont="1" applyBorder="1"/>
    <xf numFmtId="0" fontId="10" fillId="0" borderId="16" xfId="0" applyFont="1" applyFill="1" applyBorder="1"/>
    <xf numFmtId="0" fontId="10" fillId="0" borderId="15" xfId="0" applyFont="1" applyBorder="1"/>
    <xf numFmtId="0" fontId="10" fillId="0" borderId="14" xfId="0" applyFont="1" applyBorder="1"/>
    <xf numFmtId="44" fontId="6" fillId="0" borderId="0" xfId="0" applyNumberFormat="1" applyFont="1" applyFill="1" applyBorder="1"/>
    <xf numFmtId="0" fontId="6" fillId="0" borderId="14" xfId="0" applyFont="1" applyFill="1" applyBorder="1"/>
    <xf numFmtId="7" fontId="6" fillId="0" borderId="0" xfId="0" applyNumberFormat="1" applyFont="1" applyFill="1" applyBorder="1"/>
    <xf numFmtId="0" fontId="4" fillId="0" borderId="14" xfId="0" applyFont="1" applyFill="1" applyBorder="1"/>
    <xf numFmtId="44" fontId="5" fillId="0" borderId="0" xfId="0" applyNumberFormat="1" applyFont="1" applyFill="1" applyBorder="1"/>
    <xf numFmtId="44" fontId="4" fillId="0" borderId="0" xfId="0" applyNumberFormat="1" applyFont="1" applyFill="1" applyBorder="1"/>
    <xf numFmtId="44" fontId="3" fillId="0" borderId="0" xfId="0" applyNumberFormat="1" applyFont="1" applyFill="1" applyBorder="1"/>
    <xf numFmtId="0" fontId="5" fillId="0" borderId="15" xfId="0" applyFont="1" applyFill="1" applyBorder="1"/>
    <xf numFmtId="0" fontId="5" fillId="0" borderId="14" xfId="0" applyFont="1" applyFill="1" applyBorder="1"/>
    <xf numFmtId="7" fontId="5" fillId="0" borderId="0" xfId="0" applyNumberFormat="1" applyFont="1" applyFill="1" applyBorder="1"/>
    <xf numFmtId="0" fontId="6" fillId="0" borderId="15" xfId="0" applyFont="1" applyFill="1" applyBorder="1"/>
    <xf numFmtId="0" fontId="4" fillId="0" borderId="15" xfId="0" applyFont="1" applyFill="1" applyBorder="1"/>
    <xf numFmtId="0" fontId="9" fillId="0" borderId="0" xfId="0" applyFont="1" applyFill="1" applyBorder="1"/>
    <xf numFmtId="7" fontId="1" fillId="0" borderId="15" xfId="0" applyNumberFormat="1" applyFont="1" applyBorder="1"/>
    <xf numFmtId="0" fontId="1" fillId="0" borderId="16" xfId="0" applyFont="1" applyFill="1" applyBorder="1"/>
    <xf numFmtId="0" fontId="4" fillId="0" borderId="12" xfId="0" applyFont="1" applyBorder="1"/>
    <xf numFmtId="0" fontId="1" fillId="0" borderId="12" xfId="0" applyFont="1" applyFill="1" applyBorder="1"/>
    <xf numFmtId="0" fontId="13" fillId="0" borderId="0" xfId="0" applyFont="1" applyFill="1" applyBorder="1"/>
    <xf numFmtId="0" fontId="6" fillId="0" borderId="3" xfId="0" applyFont="1" applyBorder="1"/>
    <xf numFmtId="0" fontId="7" fillId="0" borderId="15" xfId="0" applyFont="1" applyBorder="1"/>
    <xf numFmtId="0" fontId="7" fillId="0" borderId="14" xfId="0" applyFont="1" applyBorder="1"/>
    <xf numFmtId="0" fontId="7" fillId="0" borderId="14" xfId="0" applyFont="1" applyBorder="1" applyAlignment="1"/>
    <xf numFmtId="7" fontId="7" fillId="0" borderId="0" xfId="0" applyNumberFormat="1" applyFont="1" applyFill="1" applyBorder="1"/>
    <xf numFmtId="0" fontId="1" fillId="0" borderId="0" xfId="0" applyFont="1"/>
    <xf numFmtId="0" fontId="7" fillId="0" borderId="7" xfId="0" applyFont="1" applyBorder="1"/>
    <xf numFmtId="0" fontId="7" fillId="0" borderId="10" xfId="0" applyFont="1" applyBorder="1"/>
    <xf numFmtId="0" fontId="8" fillId="0" borderId="9" xfId="0" applyFont="1" applyBorder="1"/>
    <xf numFmtId="0" fontId="7" fillId="0" borderId="8" xfId="0" applyFont="1" applyBorder="1"/>
    <xf numFmtId="44" fontId="7" fillId="0" borderId="8" xfId="0" applyNumberFormat="1" applyFont="1" applyBorder="1"/>
    <xf numFmtId="7" fontId="7" fillId="0" borderId="8" xfId="0" applyNumberFormat="1" applyFont="1" applyBorder="1"/>
    <xf numFmtId="7" fontId="8" fillId="0" borderId="10" xfId="0" applyNumberFormat="1" applyFont="1" applyBorder="1"/>
    <xf numFmtId="7" fontId="3" fillId="0" borderId="15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/>
    <xf numFmtId="0" fontId="0" fillId="0" borderId="16" xfId="0" applyFont="1" applyBorder="1"/>
    <xf numFmtId="0" fontId="0" fillId="0" borderId="0" xfId="0" applyFont="1" applyBorder="1"/>
    <xf numFmtId="44" fontId="14" fillId="0" borderId="0" xfId="0" applyNumberFormat="1" applyFont="1" applyBorder="1"/>
    <xf numFmtId="7" fontId="11" fillId="0" borderId="0" xfId="0" applyNumberFormat="1" applyFont="1" applyFill="1" applyBorder="1"/>
    <xf numFmtId="7" fontId="14" fillId="0" borderId="15" xfId="0" applyNumberFormat="1" applyFont="1" applyBorder="1"/>
    <xf numFmtId="44" fontId="15" fillId="0" borderId="0" xfId="0" applyNumberFormat="1" applyFont="1" applyBorder="1"/>
    <xf numFmtId="0" fontId="3" fillId="0" borderId="15" xfId="0" applyFont="1" applyBorder="1"/>
    <xf numFmtId="0" fontId="3" fillId="0" borderId="16" xfId="0" applyFont="1" applyBorder="1"/>
    <xf numFmtId="7" fontId="3" fillId="0" borderId="0" xfId="0" applyNumberFormat="1" applyFont="1" applyBorder="1"/>
    <xf numFmtId="0" fontId="4" fillId="0" borderId="7" xfId="0" applyFont="1" applyBorder="1"/>
    <xf numFmtId="0" fontId="4" fillId="0" borderId="8" xfId="0" applyFont="1" applyBorder="1"/>
    <xf numFmtId="44" fontId="4" fillId="0" borderId="8" xfId="0" applyNumberFormat="1" applyFont="1" applyBorder="1"/>
    <xf numFmtId="7" fontId="4" fillId="0" borderId="8" xfId="0" applyNumberFormat="1" applyFont="1" applyBorder="1"/>
    <xf numFmtId="7" fontId="4" fillId="0" borderId="10" xfId="0" applyNumberFormat="1" applyFont="1" applyBorder="1"/>
    <xf numFmtId="0" fontId="4" fillId="0" borderId="3" xfId="0" applyFont="1" applyBorder="1"/>
    <xf numFmtId="0" fontId="1" fillId="0" borderId="15" xfId="0" applyFont="1" applyBorder="1"/>
    <xf numFmtId="0" fontId="2" fillId="0" borderId="1" xfId="0" applyFont="1" applyBorder="1"/>
    <xf numFmtId="7" fontId="10" fillId="0" borderId="15" xfId="0" applyNumberFormat="1" applyFont="1" applyBorder="1"/>
    <xf numFmtId="7" fontId="11" fillId="0" borderId="15" xfId="0" applyNumberFormat="1" applyFont="1" applyBorder="1"/>
    <xf numFmtId="7" fontId="0" fillId="0" borderId="15" xfId="0" applyNumberFormat="1" applyFont="1" applyBorder="1"/>
    <xf numFmtId="0" fontId="13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7" fontId="5" fillId="0" borderId="15" xfId="0" applyNumberFormat="1" applyFont="1" applyFill="1" applyBorder="1"/>
    <xf numFmtId="0" fontId="6" fillId="0" borderId="14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7" fontId="6" fillId="0" borderId="15" xfId="0" applyNumberFormat="1" applyFont="1" applyFill="1" applyBorder="1"/>
    <xf numFmtId="7" fontId="3" fillId="0" borderId="15" xfId="0" applyNumberFormat="1" applyFont="1" applyFill="1" applyBorder="1"/>
    <xf numFmtId="0" fontId="5" fillId="0" borderId="0" xfId="0" applyFont="1" applyBorder="1" applyAlignment="1">
      <alignment vertical="center"/>
    </xf>
    <xf numFmtId="7" fontId="4" fillId="0" borderId="15" xfId="0" applyNumberFormat="1" applyFont="1" applyFill="1" applyBorder="1"/>
    <xf numFmtId="0" fontId="6" fillId="0" borderId="14" xfId="0" applyFont="1" applyBorder="1" applyAlignment="1"/>
    <xf numFmtId="0" fontId="7" fillId="0" borderId="14" xfId="0" applyFont="1" applyFill="1" applyBorder="1"/>
    <xf numFmtId="0" fontId="0" fillId="0" borderId="14" xfId="0" applyFill="1" applyBorder="1"/>
    <xf numFmtId="0" fontId="0" fillId="0" borderId="0" xfId="0" applyBorder="1"/>
    <xf numFmtId="0" fontId="2" fillId="0" borderId="14" xfId="0" applyFont="1" applyFill="1" applyBorder="1"/>
    <xf numFmtId="0" fontId="0" fillId="0" borderId="14" xfId="0" applyBorder="1"/>
    <xf numFmtId="0" fontId="0" fillId="0" borderId="14" xfId="0" applyFont="1" applyBorder="1"/>
    <xf numFmtId="0" fontId="3" fillId="0" borderId="14" xfId="0" applyFont="1" applyFill="1" applyBorder="1"/>
    <xf numFmtId="0" fontId="4" fillId="0" borderId="9" xfId="0" applyFont="1" applyFill="1" applyBorder="1"/>
    <xf numFmtId="0" fontId="4" fillId="0" borderId="11" xfId="0" applyFont="1" applyFill="1" applyBorder="1"/>
    <xf numFmtId="0" fontId="2" fillId="0" borderId="0" xfId="0" applyFont="1" applyFill="1" applyBorder="1"/>
    <xf numFmtId="7" fontId="2" fillId="0" borderId="0" xfId="0" applyNumberFormat="1" applyFont="1" applyBorder="1" applyAlignment="1">
      <alignment wrapText="1"/>
    </xf>
    <xf numFmtId="7" fontId="2" fillId="2" borderId="0" xfId="0" applyNumberFormat="1" applyFont="1" applyFill="1" applyBorder="1" applyAlignment="1">
      <alignment wrapText="1"/>
    </xf>
    <xf numFmtId="7" fontId="10" fillId="0" borderId="0" xfId="0" applyNumberFormat="1" applyFont="1" applyBorder="1"/>
    <xf numFmtId="7" fontId="3" fillId="0" borderId="0" xfId="0" applyNumberFormat="1" applyFont="1" applyFill="1" applyBorder="1"/>
    <xf numFmtId="7" fontId="8" fillId="0" borderId="0" xfId="0" applyNumberFormat="1" applyFont="1" applyBorder="1"/>
    <xf numFmtId="7" fontId="14" fillId="0" borderId="0" xfId="0" applyNumberFormat="1" applyFont="1" applyBorder="1"/>
    <xf numFmtId="44" fontId="2" fillId="0" borderId="17" xfId="0" applyNumberFormat="1" applyFont="1" applyBorder="1"/>
    <xf numFmtId="7" fontId="2" fillId="0" borderId="18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Fill="1" applyAlignment="1"/>
    <xf numFmtId="0" fontId="1" fillId="0" borderId="0" xfId="0" applyFont="1" applyFill="1" applyAlignment="1"/>
  </cellXfs>
  <cellStyles count="2">
    <cellStyle name="Comma" xfId="1" builtinId="3"/>
    <cellStyle name="Normal" xfId="0" builtinId="0"/>
  </cellStyles>
  <dxfs count="8">
    <dxf>
      <numFmt numFmtId="164" formatCode="_-* #,##0_-;\-* #,##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5" formatCode="_-* #,##0.000_-;\-* #,##0.000_-;_-* &quot;-&quot;??_-;_-@_-"/>
    </dxf>
    <dxf>
      <numFmt numFmtId="165" formatCode="_-* #,##0.000_-;\-* #,##0.0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rsty Sutcliffe" refreshedDate="43046.733242476854" createdVersion="6" refreshedVersion="6" minRefreshableVersion="3" recordCount="375">
  <cacheSource type="worksheet">
    <worksheetSource ref="A5:K380" sheet="Budget as at 07.11.17"/>
  </cacheSource>
  <cacheFields count="11">
    <cacheField name="Cost Centre" numFmtId="0">
      <sharedItems containsBlank="1"/>
    </cacheField>
    <cacheField name="Sub code" numFmtId="0">
      <sharedItems containsBlank="1"/>
    </cacheField>
    <cacheField name="Analysis code" numFmtId="0">
      <sharedItems containsBlank="1"/>
    </cacheField>
    <cacheField name="Item" numFmtId="0">
      <sharedItems containsBlank="1"/>
    </cacheField>
    <cacheField name="Notes" numFmtId="0">
      <sharedItems containsBlank="1"/>
    </cacheField>
    <cacheField name="Calculation" numFmtId="0">
      <sharedItems containsBlank="1"/>
    </cacheField>
    <cacheField name="Amount" numFmtId="7">
      <sharedItems containsString="0" containsBlank="1" containsNumber="1" minValue="-900" maxValue="39288.67"/>
    </cacheField>
    <cacheField name="TOTAL BUDGET ALLOCATED" numFmtId="7">
      <sharedItems containsString="0" containsBlank="1" containsNumber="1" minValue="47.230000000000132" maxValue="449999.99999999994"/>
    </cacheField>
    <cacheField name="Actual spend" numFmtId="7">
      <sharedItems containsString="0" containsBlank="1" containsNumber="1" minValue="-900" maxValue="39288.67"/>
    </cacheField>
    <cacheField name="Projected spend" numFmtId="7">
      <sharedItems containsString="0" containsBlank="1" containsNumber="1" minValue="-450" maxValue="25000"/>
    </cacheField>
    <cacheField name="ACE reporting category" numFmtId="0">
      <sharedItems containsBlank="1" count="19">
        <m/>
        <s v="Artist participation fees (Winner)"/>
        <s v="Artist participation fees"/>
        <s v="Exhibition build"/>
        <s v="Technicians install/de-install"/>
        <s v="Logistics"/>
        <s v="Artwork production"/>
        <s v="Security/FOH etc"/>
        <s v="Publication"/>
        <s v="Marketing &amp; Advertising campaign"/>
        <s v="Print production"/>
        <s v="Events &amp; external relations"/>
        <s v="Photography"/>
        <s v="Artists films"/>
        <s v="Press preview"/>
        <s v="Access initiatives"/>
        <s v="Public community programme"/>
        <s v="Events &amp; activities"/>
        <s v="Admi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m/>
    <m/>
    <m/>
    <m/>
    <m/>
    <s v="Allocated budget"/>
    <m/>
    <n v="436150"/>
    <m/>
    <m/>
    <x v="0"/>
  </r>
  <r>
    <m/>
    <m/>
    <m/>
    <m/>
    <m/>
    <s v="Working budget"/>
    <m/>
    <n v="449999.99999999994"/>
    <m/>
    <m/>
    <x v="0"/>
  </r>
  <r>
    <m/>
    <m/>
    <m/>
    <s v="ARTIST FEES"/>
    <m/>
    <m/>
    <m/>
    <n v="40000"/>
    <m/>
    <m/>
    <x v="0"/>
  </r>
  <r>
    <s v="ZK101"/>
    <s v="K207"/>
    <s v="C070"/>
    <s v="Artist Fees - WINNER "/>
    <s v="£25K paid to Tate"/>
    <m/>
    <n v="25000"/>
    <m/>
    <n v="0"/>
    <n v="25000"/>
    <x v="1"/>
  </r>
  <r>
    <s v="ZK101"/>
    <s v="K207"/>
    <s v="C070"/>
    <s v="Artist Fees - Runner Up"/>
    <s v="£5k paid to 3 nominated artists"/>
    <m/>
    <n v="15000"/>
    <m/>
    <m/>
    <n v="15000"/>
    <x v="2"/>
  </r>
  <r>
    <m/>
    <m/>
    <m/>
    <m/>
    <m/>
    <m/>
    <m/>
    <m/>
    <m/>
    <m/>
    <x v="0"/>
  </r>
  <r>
    <m/>
    <m/>
    <m/>
    <s v="ARTIST EXPENSES"/>
    <m/>
    <m/>
    <m/>
    <n v="10162.42"/>
    <m/>
    <m/>
    <x v="0"/>
  </r>
  <r>
    <s v="ZK103"/>
    <s v="K226"/>
    <s v="C070"/>
    <s v="Accommodation Install"/>
    <m/>
    <m/>
    <n v="0"/>
    <m/>
    <n v="2.8421709430404007E-13"/>
    <n v="-2.8421709430404007E-13"/>
    <x v="0"/>
  </r>
  <r>
    <s v="ZK103"/>
    <s v="K226"/>
    <s v="C070"/>
    <s v="Zest Apartments for Install and Opening - Daniel Pies, Jochen, Hurvin, Rosalind and Andrea"/>
    <m/>
    <m/>
    <n v="2645"/>
    <m/>
    <n v="2645"/>
    <n v="0"/>
    <x v="3"/>
  </r>
  <r>
    <s v="ZK103"/>
    <s v="K226"/>
    <s v="C070"/>
    <s v="Install/Opening Apartments for Lubaina and Assistants 17/09-20/09 and 24/09-27/09"/>
    <m/>
    <m/>
    <n v="900"/>
    <m/>
    <n v="900"/>
    <n v="0"/>
    <x v="3"/>
  </r>
  <r>
    <s v="ZK103"/>
    <s v="K226"/>
    <s v="C070"/>
    <s v="Deposit on Apartments to be refunded"/>
    <m/>
    <m/>
    <n v="900"/>
    <m/>
    <n v="900"/>
    <n v="0"/>
    <x v="3"/>
  </r>
  <r>
    <s v="ZK103"/>
    <s v="K226"/>
    <s v="C070"/>
    <s v="Deposit on Apartments to be refunded"/>
    <m/>
    <m/>
    <n v="-900"/>
    <m/>
    <n v="-900"/>
    <n v="0"/>
    <x v="3"/>
  </r>
  <r>
    <s v="ZK103"/>
    <s v="K226"/>
    <s v="C070"/>
    <s v="Travel Install"/>
    <s v="4 people @£100 each "/>
    <m/>
    <n v="0"/>
    <m/>
    <m/>
    <n v="0"/>
    <x v="3"/>
  </r>
  <r>
    <s v="ZK103"/>
    <s v="K226"/>
    <s v="C070"/>
    <s v="Jochen Schmidt Trains Manchester &gt; Hull for Peace Library install"/>
    <m/>
    <m/>
    <n v="60.18"/>
    <m/>
    <n v="60.18"/>
    <n v="0"/>
    <x v="3"/>
  </r>
  <r>
    <s v="ZK103"/>
    <s v="K226"/>
    <s v="C070"/>
    <s v="Hurvin Train Huntingdon&gt;Hull on Friday 8th September to choose paint colour"/>
    <m/>
    <m/>
    <n v="57.78"/>
    <m/>
    <n v="57.78"/>
    <n v="0"/>
    <x v="3"/>
  </r>
  <r>
    <s v="ZK103"/>
    <s v="K226"/>
    <s v="C070"/>
    <s v="Daniel Pies Trains Manchester Airport &gt; Hull Return"/>
    <m/>
    <m/>
    <n v="60.18"/>
    <m/>
    <n v="60.18"/>
    <n v="0"/>
    <x v="3"/>
  </r>
  <r>
    <s v="ZK103"/>
    <s v="K226"/>
    <s v="C070"/>
    <s v="Lubaina Trains Preston &gt; Hull Return x2 for Install and Opening"/>
    <m/>
    <m/>
    <n v="128.56"/>
    <m/>
    <n v="128.56"/>
    <n v="0"/>
    <x v="3"/>
  </r>
  <r>
    <s v="ZK103"/>
    <s v="K226"/>
    <s v="C070"/>
    <s v="Rosalind Trains London &gt; Hull Return for Install and Opening (one trip)"/>
    <m/>
    <m/>
    <n v="109.18"/>
    <m/>
    <n v="109.18"/>
    <n v="0"/>
    <x v="3"/>
  </r>
  <r>
    <s v="ZK103"/>
    <s v="K226"/>
    <s v="C070"/>
    <s v="Rosalind Trains London &gt; Hull Return for paint checking"/>
    <m/>
    <m/>
    <n v="88.98"/>
    <m/>
    <n v="88.98"/>
    <n v="0"/>
    <x v="3"/>
  </r>
  <r>
    <s v="ZK103"/>
    <s v="K226"/>
    <s v="C070"/>
    <s v="Arts Council Collection train Barnsley &gt; Hull for Hurvin Install"/>
    <m/>
    <m/>
    <n v="32.58"/>
    <m/>
    <n v="32.58"/>
    <n v="0"/>
    <x v="3"/>
  </r>
  <r>
    <s v="ZK103"/>
    <s v="K226"/>
    <s v="C070"/>
    <s v="Rosalind trains to London return during Install"/>
    <m/>
    <m/>
    <n v="83.08"/>
    <m/>
    <n v="83.08"/>
    <n v="0"/>
    <x v="3"/>
  </r>
  <r>
    <s v="ZK103"/>
    <s v="K226"/>
    <s v="C070"/>
    <s v="Jochen Schmidt Flights Berlin &gt; Manchester for Peace Library install"/>
    <m/>
    <m/>
    <n v="119.25"/>
    <m/>
    <n v="119.25"/>
    <n v="0"/>
    <x v="3"/>
  </r>
  <r>
    <s v="ZK103"/>
    <s v="K226"/>
    <s v="C070"/>
    <s v="Daniel Pies reimbursement of land travel in Frankfurt"/>
    <s v="41 EUROS"/>
    <m/>
    <n v="41.86"/>
    <m/>
    <n v="41.86"/>
    <n v="0"/>
    <x v="3"/>
  </r>
  <r>
    <s v="ZK103"/>
    <s v="K226"/>
    <s v="C070"/>
    <s v="Daniel Pies Flight Frankfurt &gt; Manchester Return, 11.09-16.09 for Andrea Install"/>
    <m/>
    <m/>
    <n v="446.95"/>
    <m/>
    <m/>
    <n v="446.95"/>
    <x v="3"/>
  </r>
  <r>
    <s v="ZK103"/>
    <s v="K226"/>
    <s v="C070"/>
    <s v="Hurvin Train Huntingdon&gt;Hull for Install"/>
    <m/>
    <m/>
    <n v="76.180000000000007"/>
    <m/>
    <n v="76.180000000000007"/>
    <n v="0"/>
    <x v="3"/>
  </r>
  <r>
    <s v="ZK101"/>
    <s v="K245"/>
    <s v="C070"/>
    <s v="Translation of Simeone Weil’s Peace Library for Turner Prize exhibition"/>
    <s v="Andrea Buttner"/>
    <m/>
    <n v="430.94"/>
    <m/>
    <n v="430.94"/>
    <n v="0"/>
    <x v="3"/>
  </r>
  <r>
    <s v="ZK101"/>
    <s v="K245"/>
    <s v="C070"/>
    <s v="Lenders fee for Peace Library"/>
    <s v="1000 euros"/>
    <m/>
    <n v="883.34"/>
    <m/>
    <m/>
    <n v="883.34"/>
    <x v="3"/>
  </r>
  <r>
    <s v="ZK101"/>
    <s v="K245"/>
    <s v="C070"/>
    <s v="Peace Library hand-writing fee for Freelancer"/>
    <s v="550 euros"/>
    <m/>
    <m/>
    <m/>
    <m/>
    <n v="0"/>
    <x v="3"/>
  </r>
  <r>
    <s v="ZK103"/>
    <s v="K225"/>
    <s v="C070"/>
    <s v="Artists site visit-travel &amp; accommodation"/>
    <m/>
    <m/>
    <n v="0"/>
    <m/>
    <n v="1.9184653865522705E-13"/>
    <n v="-1.9184653865522705E-13"/>
    <x v="3"/>
  </r>
  <r>
    <s v="ZK103"/>
    <s v="K225"/>
    <s v="C070"/>
    <s v="70023212 L Mellor"/>
    <m/>
    <m/>
    <n v="2.5500000000000003"/>
    <m/>
    <n v="2.5500000000000003"/>
    <n v="0"/>
    <x v="3"/>
  </r>
  <r>
    <s v="ZK103"/>
    <s v="K225"/>
    <s v="C070"/>
    <s v="Andrea Buttner (reservation number: 61303983) arriving 30th May and departing 1st June 2017. "/>
    <m/>
    <m/>
    <n v="168.34"/>
    <m/>
    <n v="168.34"/>
    <n v="0"/>
    <x v="3"/>
  </r>
  <r>
    <s v="ZK103"/>
    <s v="K225"/>
    <s v="C070"/>
    <s v="Andrea Buttner flights Frankfurt &gt; London Return. Outbound 30th May, Return 2nd June 2017. _x000a__x000a_Andrea Buttner trains London &gt; Hull return. Outbound 30th May, return 1st June 2017. "/>
    <m/>
    <m/>
    <n v="335.68"/>
    <m/>
    <n v="335.68"/>
    <n v="0"/>
    <x v="3"/>
  </r>
  <r>
    <s v="ZK103"/>
    <s v="K225"/>
    <s v="C070"/>
    <s v="C Drury Credit Card May'17"/>
    <m/>
    <m/>
    <n v="21.78"/>
    <m/>
    <n v="21.78"/>
    <n v="0"/>
    <x v="3"/>
  </r>
  <r>
    <s v="ZK103"/>
    <s v="K225"/>
    <s v="C070"/>
    <s v="Hurvin Anderson train Huntingdon &gt; Hull return. "/>
    <m/>
    <m/>
    <n v="81.78"/>
    <m/>
    <n v="81.78"/>
    <n v="0"/>
    <x v="3"/>
  </r>
  <r>
    <s v="ZK103"/>
    <s v="K225"/>
    <s v="C070"/>
    <s v="Manchester Airport hotel for Rosalind Nashashibi, 1st June 2017 after artists' visit to Hull. "/>
    <m/>
    <m/>
    <n v="122.5"/>
    <m/>
    <n v="122.5"/>
    <n v="0"/>
    <x v="3"/>
  </r>
  <r>
    <s v="ZK103"/>
    <s v="K225"/>
    <s v="C070"/>
    <s v="Rosalind Nashashibi (reservation number: 61317266)_x000a_Hurvin Anderson (reservation number: 61322994)_x000a_Lubaina Himid (reservation number: 61330519). All arriving 31st May and departing 1st June 2017. "/>
    <m/>
    <m/>
    <n v="252.5"/>
    <m/>
    <n v="252.5"/>
    <n v="0"/>
    <x v="3"/>
  </r>
  <r>
    <s v="ZK103"/>
    <s v="K225"/>
    <s v="C070"/>
    <s v="Rosalind Nashashibi train London &gt; Hull 31/05/2017._x000a_Rosalind Nashashibi train Hull &gt; Manchester airport 01/06/2017._x000a_Lubaina Himid train London &gt; Hull 31/05/2017._x000a_Lubaina Himid train Hull &gt; Preston 01/06/2017. "/>
    <m/>
    <m/>
    <n v="133.62"/>
    <m/>
    <n v="133.62"/>
    <n v="0"/>
    <x v="3"/>
  </r>
  <r>
    <s v="ZK103"/>
    <s v="K225"/>
    <s v="C070"/>
    <s v="Trains for Sara Black - Truro to London Paddington 21st May "/>
    <m/>
    <m/>
    <n v="43.98"/>
    <m/>
    <n v="43.98"/>
    <n v="0"/>
    <x v="3"/>
  </r>
  <r>
    <s v="ZK103"/>
    <s v="K225"/>
    <s v="C070"/>
    <s v="Hurvin Anderson train Huntingdon &gt; Hull for Ferens site visit, 25 July 2017"/>
    <m/>
    <m/>
    <n v="76.17"/>
    <m/>
    <n v="76.180000000000007"/>
    <n v="-1.0000000000005116E-2"/>
    <x v="3"/>
  </r>
  <r>
    <s v="ZK103"/>
    <s v="K227"/>
    <s v="C070"/>
    <s v="Artists hosting/liaison:"/>
    <m/>
    <m/>
    <n v="0"/>
    <m/>
    <n v="0"/>
    <n v="0"/>
    <x v="3"/>
  </r>
  <r>
    <s v="ZK103"/>
    <s v="K227"/>
    <s v="C070"/>
    <s v="Artists Dinner 24 Sept"/>
    <m/>
    <m/>
    <n v="483.4"/>
    <m/>
    <m/>
    <n v="483.4"/>
    <x v="3"/>
  </r>
  <r>
    <s v="ZK103"/>
    <s v="K227"/>
    <s v="C070"/>
    <s v="Per diems for Daniel Pies and Jochen Schmidt, £100 and £117.50"/>
    <m/>
    <m/>
    <n v="217.5"/>
    <m/>
    <n v="217.5"/>
    <n v="0"/>
    <x v="3"/>
  </r>
  <r>
    <s v="ZK103"/>
    <s v="K227"/>
    <s v="C070"/>
    <s v="70020672 K Fuller"/>
    <m/>
    <m/>
    <n v="448.19"/>
    <m/>
    <n v="448.19"/>
    <n v="0"/>
    <x v="3"/>
  </r>
  <r>
    <s v="ZK103"/>
    <s v="K227"/>
    <s v="C070"/>
    <s v="C Drury Credit Card May'17"/>
    <m/>
    <m/>
    <n v="228.5"/>
    <m/>
    <n v="228.5"/>
    <n v="0"/>
    <x v="3"/>
  </r>
  <r>
    <s v="ZK103"/>
    <s v="K227"/>
    <s v="C070"/>
    <s v="Tech Petty Cash Claim 8"/>
    <m/>
    <m/>
    <n v="90"/>
    <m/>
    <n v="90"/>
    <n v="0"/>
    <x v="3"/>
  </r>
  <r>
    <s v="ZK103"/>
    <s v="K227"/>
    <s v="C070"/>
    <s v="Expenses for Artists Lunch - Turner Prize "/>
    <m/>
    <m/>
    <n v="296.74"/>
    <m/>
    <n v="296.74"/>
    <n v="0"/>
    <x v="3"/>
  </r>
  <r>
    <s v="ZK103"/>
    <s v="K227"/>
    <s v="C070"/>
    <s v="Wine order (24 bottles) for Turner Prize artists drinks reception at Humber Street Gallery, 31 May 2017. "/>
    <s v="Actual spend as at 10.07.17 (to be entered via correcting journal)"/>
    <m/>
    <n v="101.76"/>
    <m/>
    <n v="101.76"/>
    <n v="0"/>
    <x v="3"/>
  </r>
  <r>
    <s v="ZK103"/>
    <s v="K227"/>
    <s v="C070"/>
    <s v="Lunch for BBC and Artists during Andrea filming "/>
    <m/>
    <m/>
    <n v="31.55"/>
    <m/>
    <n v="31.55"/>
    <n v="0"/>
    <x v="3"/>
  </r>
  <r>
    <s v="ZK114"/>
    <s v="K299"/>
    <s v="C070"/>
    <s v="Credit re House of Townend"/>
    <s v="Actual spend as at 10.07.17 (to be entered via correcting journal)"/>
    <m/>
    <n v="-38.159999999999997"/>
    <m/>
    <n v="-38.159999999999997"/>
    <n v="0"/>
    <x v="3"/>
  </r>
  <r>
    <m/>
    <m/>
    <m/>
    <m/>
    <m/>
    <m/>
    <m/>
    <m/>
    <m/>
    <m/>
    <x v="0"/>
  </r>
  <r>
    <m/>
    <m/>
    <m/>
    <s v="EXHIBITION PRODUCTION"/>
    <m/>
    <m/>
    <m/>
    <n v="189731.18999999997"/>
    <m/>
    <m/>
    <x v="0"/>
  </r>
  <r>
    <s v="ZK106"/>
    <s v="K244"/>
    <s v="C070"/>
    <s v="Exhibition Design"/>
    <s v="DAVID KOHN ARCHITECT"/>
    <m/>
    <n v="1"/>
    <m/>
    <n v="0"/>
    <n v="1"/>
    <x v="4"/>
  </r>
  <r>
    <s v="ZK106"/>
    <s v="K244"/>
    <s v="C070"/>
    <s v="Technicians Install"/>
    <m/>
    <m/>
    <n v="0"/>
    <m/>
    <m/>
    <n v="0"/>
    <x v="4"/>
  </r>
  <r>
    <s v="ZK106"/>
    <s v="K244"/>
    <s v="C070"/>
    <s v="Gareth Fee for labour and materials (Lubaina plinth/wall, Andrea wall)-includes gallery 10"/>
    <s v="To be paid to HCAL"/>
    <m/>
    <n v="8823.77"/>
    <m/>
    <m/>
    <n v="8823.77"/>
    <x v="4"/>
  </r>
  <r>
    <s v="ZK106"/>
    <s v="K244"/>
    <s v="C070"/>
    <s v="WOOD"/>
    <s v="Paid on credit card"/>
    <m/>
    <n v="925.33"/>
    <m/>
    <m/>
    <n v="925.33"/>
    <x v="4"/>
  </r>
  <r>
    <s v="ZK106"/>
    <s v="K244"/>
    <s v="C070"/>
    <s v="Additional wood order 06.09"/>
    <m/>
    <m/>
    <n v="364.73"/>
    <m/>
    <m/>
    <n v="364.73"/>
    <x v="4"/>
  </r>
  <r>
    <s v="ZK106"/>
    <s v="K244"/>
    <s v="C070"/>
    <s v="HCAL Technicians, Rehanging of Collection"/>
    <s v="To be paid to HCAL"/>
    <m/>
    <n v="7124.74"/>
    <m/>
    <m/>
    <n v="7124.74"/>
    <x v="4"/>
  </r>
  <r>
    <s v="ZK106"/>
    <s v="K244"/>
    <s v="C070"/>
    <s v="HCAL Technician Simon Harvey"/>
    <m/>
    <m/>
    <n v="2464.5"/>
    <m/>
    <m/>
    <n v="2464.5"/>
    <x v="4"/>
  </r>
  <r>
    <s v="ZK106"/>
    <s v="K244"/>
    <s v="C070"/>
    <s v="Extra HCAL techs for art handling / Andrea's wall rebuild - Harminder"/>
    <m/>
    <m/>
    <n v="900"/>
    <m/>
    <m/>
    <n v="900"/>
    <x v="4"/>
  </r>
  <r>
    <s v="ZK106"/>
    <s v="K244"/>
    <s v="C070"/>
    <s v="HCAL Keyholders overtime"/>
    <m/>
    <m/>
    <n v="491.82"/>
    <m/>
    <m/>
    <n v="491.82"/>
    <x v="4"/>
  </r>
  <r>
    <s v="ZK106"/>
    <s v="K244"/>
    <s v="C070"/>
    <s v="David Kohn Expenses inc. model making"/>
    <m/>
    <m/>
    <n v="232.5"/>
    <m/>
    <n v="232.5"/>
    <n v="0"/>
    <x v="4"/>
  </r>
  <r>
    <s v="ZK106"/>
    <s v="K249"/>
    <s v="C070"/>
    <s v="ADI Fee for time and AV, Rosalind's room"/>
    <m/>
    <m/>
    <n v="11116"/>
    <m/>
    <n v="11116"/>
    <n v="0"/>
    <x v="4"/>
  </r>
  <r>
    <s v="ZK106"/>
    <s v="K249"/>
    <s v="C070"/>
    <s v="ADI for screens and headphones for central court Bureau"/>
    <m/>
    <m/>
    <n v="1930"/>
    <m/>
    <n v="1930"/>
    <n v="0"/>
    <x v="3"/>
  </r>
  <r>
    <s v="ZK106"/>
    <s v="K245"/>
    <s v="C070"/>
    <s v="Exhibition Build"/>
    <m/>
    <m/>
    <m/>
    <m/>
    <n v="3.751665644813329E-12"/>
    <n v="-3.751665644813329E-12"/>
    <x v="3"/>
  </r>
  <r>
    <s v="ZK106"/>
    <s v="K245"/>
    <s v="C070"/>
    <s v="Sewells Fee for time and materials (Rosalind room)"/>
    <m/>
    <m/>
    <n v="39288.67"/>
    <m/>
    <n v="39288.67"/>
    <n v="0"/>
    <x v="3"/>
  </r>
  <r>
    <s v="ZK106"/>
    <s v="K245"/>
    <s v="C070"/>
    <s v="Sewell Group - All works"/>
    <m/>
    <m/>
    <n v="30137.68"/>
    <m/>
    <n v="30137.68"/>
    <n v="0"/>
    <x v="3"/>
  </r>
  <r>
    <s v="ZK106"/>
    <s v="K245"/>
    <s v="C070"/>
    <s v="Litestructures building of Andrea tables x2"/>
    <s v="Invoice 1"/>
    <m/>
    <n v="2292.5"/>
    <m/>
    <n v="2292.5"/>
    <n v="0"/>
    <x v="3"/>
  </r>
  <r>
    <s v="ZK106"/>
    <s v="K245"/>
    <s v="C070"/>
    <s v="Petty Cash"/>
    <m/>
    <m/>
    <n v="500"/>
    <m/>
    <n v="493.78"/>
    <n v="6.2200000000000273"/>
    <x v="3"/>
  </r>
  <r>
    <m/>
    <m/>
    <m/>
    <s v="Tech Petty Cash Claim 11"/>
    <m/>
    <m/>
    <n v="49.16"/>
    <m/>
    <n v="49.16"/>
    <n v="0"/>
    <x v="3"/>
  </r>
  <r>
    <m/>
    <m/>
    <m/>
    <s v="Tech Petty Cash Claim 12"/>
    <m/>
    <m/>
    <n v="86.22"/>
    <m/>
    <n v="86.22"/>
    <n v="0"/>
    <x v="3"/>
  </r>
  <r>
    <s v="ZK106"/>
    <s v="K245"/>
    <s v="C070"/>
    <s v="Surge Fabric/Curtains for film room"/>
    <s v="Supplier-J D McDougall"/>
    <m/>
    <n v="344.58"/>
    <m/>
    <n v="344.58"/>
    <n v="0"/>
    <x v="3"/>
  </r>
  <r>
    <s v="ZK106"/>
    <s v="K245"/>
    <s v="C070"/>
    <s v="Additional yellow fabric and courier"/>
    <m/>
    <m/>
    <n v="309.48"/>
    <m/>
    <n v="309.48"/>
    <n v="0"/>
    <x v="3"/>
  </r>
  <r>
    <s v="ZK106"/>
    <s v="K245"/>
    <s v="C070"/>
    <s v="Lily expenses - Posting of Crown colours and fabric samples to artists"/>
    <m/>
    <m/>
    <n v="16.8"/>
    <m/>
    <n v="16.8"/>
    <n v="0"/>
    <x v="3"/>
  </r>
  <r>
    <s v="ZK106"/>
    <s v="K245"/>
    <s v="C070"/>
    <s v="Andrea Blue Painting - JohnJones Stretcher"/>
    <m/>
    <m/>
    <n v="648.07000000000005"/>
    <m/>
    <n v="648.07000000000005"/>
    <n v="0"/>
    <x v="3"/>
  </r>
  <r>
    <s v="ZK106"/>
    <s v="K245"/>
    <s v="C070"/>
    <s v="John Jones-due credit as didn’t do all work"/>
    <m/>
    <m/>
    <n v="-110"/>
    <m/>
    <m/>
    <n v="-110"/>
    <x v="3"/>
  </r>
  <r>
    <s v="ZK106"/>
    <s v="K245"/>
    <s v="C070"/>
    <s v="Yellow and Blue Fabric for Andrea Install"/>
    <m/>
    <m/>
    <n v="121.5"/>
    <m/>
    <m/>
    <n v="121.5"/>
    <x v="3"/>
  </r>
  <r>
    <s v="ZK106"/>
    <s v="K245"/>
    <s v="C070"/>
    <s v="Molton Fabric x2 rolls"/>
    <m/>
    <m/>
    <n v="989.28"/>
    <m/>
    <m/>
    <n v="989.28"/>
    <x v="3"/>
  </r>
  <r>
    <s v="ZK106"/>
    <s v="K245"/>
    <s v="C070"/>
    <s v="Structural engineer costs for Rosalind's room - reimbursement for DKA"/>
    <m/>
    <m/>
    <n v="1872.5"/>
    <m/>
    <m/>
    <n v="1872.5"/>
    <x v="3"/>
  </r>
  <r>
    <s v="ZK106"/>
    <s v="K245"/>
    <s v="C070"/>
    <s v="Rick from Arts Council Collection train to Hull for Hurvin install"/>
    <m/>
    <m/>
    <n v="32.479999999999997"/>
    <m/>
    <m/>
    <n v="32.479999999999997"/>
    <x v="3"/>
  </r>
  <r>
    <s v="ZK106"/>
    <s v="K245"/>
    <s v="C070"/>
    <s v="Additional Insurance Premium"/>
    <m/>
    <m/>
    <n v="609.66999999999996"/>
    <m/>
    <m/>
    <n v="609.66999999999996"/>
    <x v="3"/>
  </r>
  <r>
    <s v="ZK106"/>
    <s v="K245"/>
    <s v="C070"/>
    <s v="Install materials bought by HCAL techs"/>
    <s v="To be paid to HCAL"/>
    <m/>
    <n v="69.72"/>
    <m/>
    <m/>
    <n v="69.72"/>
    <x v="3"/>
  </r>
  <r>
    <s v="ZK106"/>
    <s v="K245"/>
    <s v="C070"/>
    <s v="Vinyl's"/>
    <m/>
    <m/>
    <m/>
    <m/>
    <m/>
    <n v="0"/>
    <x v="3"/>
  </r>
  <r>
    <s v="ZK106"/>
    <s v="K245"/>
    <s v="C070"/>
    <s v="Replacement vinyl in high tack (remaining artists)"/>
    <m/>
    <m/>
    <n v="158"/>
    <m/>
    <m/>
    <n v="158"/>
    <x v="3"/>
  </r>
  <r>
    <s v="ZK106"/>
    <s v="K245"/>
    <s v="C070"/>
    <s v="Lubaina replacement wall text, Ferens techs to install"/>
    <m/>
    <m/>
    <n v="30"/>
    <m/>
    <m/>
    <n v="30"/>
    <x v="3"/>
  </r>
  <r>
    <s v="ZK106"/>
    <s v="K245"/>
    <s v="C070"/>
    <s v="Rosalind high tack vinyl, print and install"/>
    <m/>
    <m/>
    <n v="100"/>
    <m/>
    <m/>
    <n v="100"/>
    <x v="3"/>
  </r>
  <r>
    <s v="ZK106"/>
    <s v="K245"/>
    <s v="C070"/>
    <s v="Catalogue for Sale door vinyl for G5/Café - TO BE REIMBURSED BY HCAL"/>
    <m/>
    <m/>
    <n v="30"/>
    <m/>
    <m/>
    <n v="30"/>
    <x v="3"/>
  </r>
  <r>
    <s v="ZK106"/>
    <s v="K245"/>
    <s v="C070"/>
    <s v="Catalogue for Sale door vinyl for G5/Café - TO BE REIMBURSED BY HCAL"/>
    <m/>
    <m/>
    <n v="-30"/>
    <m/>
    <m/>
    <n v="-30"/>
    <x v="3"/>
  </r>
  <r>
    <s v="ZK106"/>
    <s v="K245"/>
    <s v="C070"/>
    <s v="Catalogue for Sale door vinyl for G5/Café - TO BE REIMBURSED BY HCAL"/>
    <m/>
    <m/>
    <n v="54"/>
    <m/>
    <n v="54"/>
    <n v="0"/>
    <x v="3"/>
  </r>
  <r>
    <s v="ZK106"/>
    <s v="K245"/>
    <s v="C070"/>
    <s v="Catalogue for Sale door vinyl for G5/Café - TO BE REIMBURSED BY HCAL"/>
    <m/>
    <m/>
    <n v="-54"/>
    <m/>
    <m/>
    <n v="-54"/>
    <x v="3"/>
  </r>
  <r>
    <s v="ZK106"/>
    <s v="K245"/>
    <s v="C070"/>
    <s v="Re-prints and installation costs of Vinyl's with updates/mistakes"/>
    <m/>
    <m/>
    <n v="304"/>
    <m/>
    <n v="304"/>
    <n v="0"/>
    <x v="3"/>
  </r>
  <r>
    <s v="ZK106"/>
    <s v="K245"/>
    <s v="C070"/>
    <s v="Design of additional vinyl for Studio Foyer wall"/>
    <m/>
    <m/>
    <n v="30"/>
    <m/>
    <n v="30"/>
    <n v="0"/>
    <x v="3"/>
  </r>
  <r>
    <s v="ZK106"/>
    <s v="K245"/>
    <s v="C070"/>
    <s v="Print and install of additional vinyl for Studio Foyer wall"/>
    <m/>
    <m/>
    <n v="252"/>
    <m/>
    <n v="252"/>
    <n v="0"/>
    <x v="3"/>
  </r>
  <r>
    <s v="ZK106"/>
    <s v="K245"/>
    <s v="C070"/>
    <s v="Wall interpretation print"/>
    <m/>
    <m/>
    <n v="2291"/>
    <m/>
    <n v="2291"/>
    <n v="0"/>
    <x v="3"/>
  </r>
  <r>
    <s v="ZK106"/>
    <s v="K245"/>
    <s v="C070"/>
    <s v="Wall panels for interpretation text - Design"/>
    <m/>
    <m/>
    <n v="420"/>
    <m/>
    <m/>
    <n v="420"/>
    <x v="3"/>
  </r>
  <r>
    <s v="ZK106"/>
    <s v="K245"/>
    <s v="C070"/>
    <s v="Wall panels for interpretation text - Extra hours"/>
    <m/>
    <m/>
    <n v="495"/>
    <m/>
    <m/>
    <n v="495"/>
    <x v="3"/>
  </r>
  <r>
    <s v="ZK106"/>
    <s v="K245"/>
    <s v="C070"/>
    <s v="Vinyl for G4 new collection hang"/>
    <m/>
    <m/>
    <n v="180"/>
    <m/>
    <m/>
    <n v="180"/>
    <x v="3"/>
  </r>
  <r>
    <s v="ZK106"/>
    <s v="K245"/>
    <s v="C070"/>
    <s v="Install painting of Galleries 4-9 and Live Art Foyer"/>
    <m/>
    <m/>
    <n v="5048"/>
    <m/>
    <m/>
    <n v="5048"/>
    <x v="3"/>
  </r>
  <r>
    <s v="ZK106"/>
    <s v="K245"/>
    <s v="C070"/>
    <s v="Additional install paint costs"/>
    <m/>
    <m/>
    <n v="2653.2"/>
    <m/>
    <m/>
    <n v="2653.2"/>
    <x v="3"/>
  </r>
  <r>
    <s v="ZK106"/>
    <s v="K245"/>
    <s v="C070"/>
    <s v="More paint costs 06.10"/>
    <m/>
    <m/>
    <n v="1742.4"/>
    <m/>
    <m/>
    <n v="1742.4"/>
    <x v="3"/>
  </r>
  <r>
    <s v="ZK106"/>
    <s v="K245"/>
    <s v="C070"/>
    <s v="Caroline Hooper, Copy editing of wall texts and broadsheet, £45 an hour @11.5 hours"/>
    <m/>
    <m/>
    <n v="517.5"/>
    <m/>
    <n v="517.5"/>
    <n v="0"/>
    <x v="3"/>
  </r>
  <r>
    <s v="ZK106"/>
    <s v="K245"/>
    <s v="C070"/>
    <s v="Postage of physical loan forms"/>
    <m/>
    <m/>
    <n v="2.75"/>
    <m/>
    <n v="2.75"/>
    <n v="0"/>
    <x v="3"/>
  </r>
  <r>
    <s v="ZK106"/>
    <s v="K245"/>
    <s v="C070"/>
    <s v="Seats for Rosalind's Cinema Install - Ten Rows of Five (50 Seats in Total) "/>
    <m/>
    <m/>
    <n v="3000"/>
    <m/>
    <n v="3000"/>
    <n v="0"/>
    <x v="3"/>
  </r>
  <r>
    <s v="ZK106"/>
    <s v="K245"/>
    <s v="C070"/>
    <s v="material for Turner Prize (SP PN Profabrics &amp; Nochex)"/>
    <s v="Paid on credit card"/>
    <m/>
    <n v="9"/>
    <m/>
    <n v="9"/>
    <n v="0"/>
    <x v="3"/>
  </r>
  <r>
    <s v="ZK106"/>
    <s v="K258"/>
    <s v="C070"/>
    <s v="Jayhawk Shipment - all lenders to Hull"/>
    <s v="Includes 8.5% dicsount"/>
    <m/>
    <n v="11195"/>
    <m/>
    <n v="11195.019999999997"/>
    <n v="-1.9999999996798579E-2"/>
    <x v="5"/>
  </r>
  <r>
    <s v="ZK106"/>
    <s v="K258"/>
    <s v="C070"/>
    <s v="Border clearance costs for LA Andrea's tables (Outbound)"/>
    <m/>
    <m/>
    <n v="413.33"/>
    <m/>
    <m/>
    <n v="413.33"/>
    <x v="5"/>
  </r>
  <r>
    <s v="ZK106"/>
    <s v="K258"/>
    <s v="C070"/>
    <s v="DHL "/>
    <m/>
    <m/>
    <n v="2690.63"/>
    <m/>
    <n v="2690.63"/>
    <n v="0"/>
    <x v="5"/>
  </r>
  <r>
    <s v="ZK106"/>
    <s v="K258"/>
    <s v="C070"/>
    <s v="Martinspeed Hurvin Anderson shipment ACC"/>
    <m/>
    <m/>
    <n v="2626.2"/>
    <m/>
    <n v="2626.2"/>
    <n v="0"/>
    <x v="5"/>
  </r>
  <r>
    <s v="ZK106"/>
    <s v="K258"/>
    <s v="C070"/>
    <s v="Litestructures building of Andrea tables x2"/>
    <s v="Invoice 2"/>
    <m/>
    <n v="1962.5"/>
    <m/>
    <n v="1962.5"/>
    <n v="0"/>
    <x v="6"/>
  </r>
  <r>
    <s v="ZK106"/>
    <s v="K281"/>
    <s v="C070"/>
    <s v="Exhibition Interpretation material"/>
    <m/>
    <m/>
    <n v="0"/>
    <m/>
    <n v="0"/>
    <n v="0"/>
    <x v="3"/>
  </r>
  <r>
    <s v="ZK106"/>
    <s v="K281"/>
    <s v="C070"/>
    <s v="Extra design costs for Broadsheet 1"/>
    <m/>
    <m/>
    <n v="180"/>
    <m/>
    <m/>
    <n v="180"/>
    <x v="3"/>
  </r>
  <r>
    <s v="ZK106"/>
    <s v="K281"/>
    <s v="C070"/>
    <s v="Broadsheet 2 1x8 x20,000"/>
    <m/>
    <m/>
    <n v="3249"/>
    <m/>
    <m/>
    <n v="3249"/>
    <x v="3"/>
  </r>
  <r>
    <s v="ZK106"/>
    <s v="K281"/>
    <s v="C070"/>
    <s v="2000x badges for Opening, Volunteers"/>
    <m/>
    <m/>
    <n v="980"/>
    <m/>
    <n v="980"/>
    <n v="0"/>
    <x v="3"/>
  </r>
  <r>
    <s v="ZK106"/>
    <s v="K281"/>
    <s v="C070"/>
    <s v="Design of badges"/>
    <m/>
    <m/>
    <n v="25"/>
    <m/>
    <n v="25"/>
    <n v="0"/>
    <x v="3"/>
  </r>
  <r>
    <s v="ZK106"/>
    <s v="K281"/>
    <s v="C070"/>
    <s v="Broadsheet  1 1x8 x50,000"/>
    <m/>
    <m/>
    <n v="4760"/>
    <m/>
    <n v="4760"/>
    <n v="0"/>
    <x v="3"/>
  </r>
  <r>
    <s v="ZK106"/>
    <s v="K281"/>
    <s v="C070"/>
    <s v="Marino Gamper Stools"/>
    <m/>
    <m/>
    <n v="270"/>
    <m/>
    <n v="270"/>
    <n v="0"/>
    <x v="3"/>
  </r>
  <r>
    <s v="ZK106"/>
    <s v="K281"/>
    <s v="C070"/>
    <s v="Resource Area Books"/>
    <m/>
    <m/>
    <n v="250"/>
    <m/>
    <m/>
    <n v="250"/>
    <x v="3"/>
  </r>
  <r>
    <s v="ZK106"/>
    <s v="K281"/>
    <s v="C070"/>
    <s v="Resource Area /paper for comments / all other interp costs "/>
    <m/>
    <m/>
    <m/>
    <m/>
    <m/>
    <n v="0"/>
    <x v="3"/>
  </r>
  <r>
    <s v="ZK106"/>
    <s v="K281"/>
    <s v="C070"/>
    <s v="Paper for comments"/>
    <m/>
    <m/>
    <n v="306.5"/>
    <m/>
    <m/>
    <n v="306.5"/>
    <x v="3"/>
  </r>
  <r>
    <s v="ZK106"/>
    <s v="K224"/>
    <s v="C070"/>
    <s v="David Kohn Extra Hours"/>
    <m/>
    <m/>
    <n v="3799.74"/>
    <m/>
    <n v="3799.75"/>
    <n v="-1.0000000000218279E-2"/>
    <x v="3"/>
  </r>
  <r>
    <s v="ZK106"/>
    <s v="K224"/>
    <s v="C070"/>
    <s v="Gallery Supervisors"/>
    <s v="To be paid to HCAL"/>
    <m/>
    <n v="20113.05"/>
    <m/>
    <m/>
    <n v="20113.05"/>
    <x v="7"/>
  </r>
  <r>
    <s v="ZK106"/>
    <s v="K224"/>
    <s v="C070"/>
    <s v="September 2017 Salaries"/>
    <m/>
    <m/>
    <n v="1993.12"/>
    <m/>
    <m/>
    <n v="1993.12"/>
    <x v="7"/>
  </r>
  <r>
    <s v="ZK106"/>
    <s v="K224"/>
    <s v="C070"/>
    <s v="October 2017 Salaries inc. overtime for TP Opening"/>
    <m/>
    <m/>
    <n v="6386.95"/>
    <m/>
    <m/>
    <n v="6386.95"/>
    <x v="7"/>
  </r>
  <r>
    <m/>
    <m/>
    <m/>
    <m/>
    <m/>
    <m/>
    <m/>
    <m/>
    <m/>
    <m/>
    <x v="0"/>
  </r>
  <r>
    <m/>
    <m/>
    <m/>
    <s v="MARKETING"/>
    <m/>
    <m/>
    <m/>
    <n v="68648.25"/>
    <m/>
    <m/>
    <x v="0"/>
  </r>
  <r>
    <s v="ZK109"/>
    <s v="K005"/>
    <s v="C070"/>
    <s v="Recharge for two frosted vinyls (from HCAL)"/>
    <m/>
    <m/>
    <n v="-84"/>
    <m/>
    <n v="-84"/>
    <n v="0"/>
    <x v="3"/>
  </r>
  <r>
    <s v="ZK109"/>
    <s v="K138"/>
    <s v="C070"/>
    <s v="Catalogue Print &amp; Delivery"/>
    <m/>
    <m/>
    <n v="4901"/>
    <m/>
    <n v="4901"/>
    <n v="0"/>
    <x v="8"/>
  </r>
  <r>
    <s v="ZK109"/>
    <s v="K138"/>
    <s v="C070"/>
    <s v="Catalogue Design"/>
    <m/>
    <m/>
    <n v="360"/>
    <m/>
    <n v="360"/>
    <n v="0"/>
    <x v="8"/>
  </r>
  <r>
    <s v="ZK109"/>
    <s v="K138"/>
    <s v="C070"/>
    <s v="Caroline Hooper, Copy editing of Catalogue, £45 an hour @ 14 hours"/>
    <m/>
    <m/>
    <n v="630"/>
    <m/>
    <n v="630"/>
    <n v="0"/>
    <x v="8"/>
  </r>
  <r>
    <s v="ZK109"/>
    <s v="K270"/>
    <s v="C070"/>
    <s v="Visual Identity Design - Turner Prize 2017"/>
    <m/>
    <m/>
    <n v="800"/>
    <m/>
    <n v="825"/>
    <n v="-25"/>
    <x v="9"/>
  </r>
  <r>
    <s v="ZK109"/>
    <s v="K270"/>
    <s v="C070"/>
    <s v="Digital Assets"/>
    <m/>
    <m/>
    <n v="270"/>
    <m/>
    <n v="270"/>
    <n v="0"/>
    <x v="9"/>
  </r>
  <r>
    <s v="ZK109"/>
    <s v="K270"/>
    <s v="C070"/>
    <s v="Design and Print of posters for Hull City Centre"/>
    <m/>
    <m/>
    <n v="105.5"/>
    <m/>
    <n v="105.5"/>
    <n v="0"/>
    <x v="10"/>
  </r>
  <r>
    <s v="ZK109"/>
    <s v="K270"/>
    <s v="C070"/>
    <s v="Web add banner for VHEY"/>
    <m/>
    <m/>
    <n v="15"/>
    <m/>
    <n v="15"/>
    <n v="0"/>
    <x v="9"/>
  </r>
  <r>
    <s v="ZK109"/>
    <s v="K270"/>
    <s v="C070"/>
    <s v="Header and Footer for Word Template"/>
    <m/>
    <m/>
    <n v="30"/>
    <m/>
    <n v="30"/>
    <n v="0"/>
    <x v="9"/>
  </r>
  <r>
    <s v="ZK109"/>
    <s v="K270"/>
    <s v="C070"/>
    <s v="Redirection of Hollybush catalogues"/>
    <m/>
    <m/>
    <n v="30"/>
    <m/>
    <m/>
    <n v="30"/>
    <x v="8"/>
  </r>
  <r>
    <s v="ZK109"/>
    <s v="K270"/>
    <s v="C070"/>
    <s v="Screen artwork for opening"/>
    <m/>
    <m/>
    <n v="25"/>
    <m/>
    <n v="25"/>
    <n v="0"/>
    <x v="11"/>
  </r>
  <r>
    <s v="ZK109"/>
    <s v="K270"/>
    <s v="C070"/>
    <s v="A5 advert for Marathon programme"/>
    <m/>
    <m/>
    <n v="37.5"/>
    <m/>
    <m/>
    <n v="37.5"/>
    <x v="9"/>
  </r>
  <r>
    <s v="ZK109"/>
    <s v="K302"/>
    <s v="C070"/>
    <s v="48 sheet and 6 sheet outdoor and digital outdoor"/>
    <m/>
    <m/>
    <n v="0"/>
    <m/>
    <n v="450"/>
    <n v="-450"/>
    <x v="9"/>
  </r>
  <r>
    <s v="ZK109"/>
    <s v="K302"/>
    <s v="C070"/>
    <s v="York Station"/>
    <m/>
    <m/>
    <n v="2200"/>
    <m/>
    <m/>
    <n v="2200"/>
    <x v="9"/>
  </r>
  <r>
    <s v="ZK109"/>
    <s v="K302"/>
    <s v="C070"/>
    <s v="Leeds Bradford Airport"/>
    <m/>
    <m/>
    <n v="3500"/>
    <m/>
    <m/>
    <n v="3500"/>
    <x v="9"/>
  </r>
  <r>
    <s v="ZK109"/>
    <s v="K302"/>
    <s v="C070"/>
    <s v="Client Media Buying (whole process)"/>
    <s v="Hull city council"/>
    <m/>
    <n v="1500"/>
    <m/>
    <m/>
    <n v="1500"/>
    <x v="9"/>
  </r>
  <r>
    <s v="ZK109"/>
    <s v="K302"/>
    <s v="C070"/>
    <s v="HCC 6 sheets"/>
    <m/>
    <m/>
    <n v="1500"/>
    <m/>
    <m/>
    <n v="1500"/>
    <x v="9"/>
  </r>
  <r>
    <s v="ZK109"/>
    <s v="K302"/>
    <s v="C070"/>
    <s v="Media Design &amp; Artwork"/>
    <m/>
    <m/>
    <m/>
    <m/>
    <m/>
    <n v="0"/>
    <x v="9"/>
  </r>
  <r>
    <s v="ZK109"/>
    <s v="K302"/>
    <s v="C070"/>
    <s v="Covering key sites in train stations and near galleries in: Sheffield, Leeds, Salford, Wakefield, Liverpool, Newcastle and York."/>
    <m/>
    <m/>
    <n v="19215"/>
    <m/>
    <n v="19215"/>
    <n v="0"/>
    <x v="9"/>
  </r>
  <r>
    <s v="ZK109"/>
    <s v="K302"/>
    <s v="C070"/>
    <s v="Artwork for Execution of full media plan"/>
    <m/>
    <m/>
    <n v="322"/>
    <m/>
    <n v="322"/>
    <n v="0"/>
    <x v="9"/>
  </r>
  <r>
    <s v="ZK109"/>
    <s v="K302"/>
    <s v="C070"/>
    <s v="Design of artwork for Blast magazine"/>
    <m/>
    <m/>
    <n v="25"/>
    <m/>
    <n v="25"/>
    <n v="0"/>
    <x v="9"/>
  </r>
  <r>
    <s v="ZK109"/>
    <s v="K302"/>
    <s v="C070"/>
    <s v="Additional design costs for Turner Prize media adds"/>
    <m/>
    <m/>
    <n v="300"/>
    <m/>
    <n v="300"/>
    <n v="0"/>
    <x v="9"/>
  </r>
  <r>
    <s v="ZK109"/>
    <s v="K302"/>
    <s v="C070"/>
    <s v="Design of artwork for marathon programme"/>
    <m/>
    <m/>
    <n v="37.5"/>
    <m/>
    <n v="37.5"/>
    <n v="0"/>
    <x v="9"/>
  </r>
  <r>
    <s v="ZK109"/>
    <s v="K302"/>
    <s v="C070"/>
    <s v="Design of artwork for TPE sites"/>
    <m/>
    <m/>
    <n v="75"/>
    <m/>
    <n v="75"/>
    <n v="0"/>
    <x v="9"/>
  </r>
  <r>
    <s v="ZK109"/>
    <s v="K302"/>
    <s v="C070"/>
    <s v="Design of first 48 sheet "/>
    <m/>
    <m/>
    <n v="120"/>
    <m/>
    <n v="120"/>
    <n v="0"/>
    <x v="9"/>
  </r>
  <r>
    <s v="ZK109"/>
    <s v="K132"/>
    <s v="C070"/>
    <s v="Specialist Arts Publications"/>
    <m/>
    <m/>
    <n v="0"/>
    <m/>
    <n v="0"/>
    <n v="0"/>
    <x v="9"/>
  </r>
  <r>
    <s v="ZK109"/>
    <s v="K132"/>
    <s v="C070"/>
    <s v="The Skinny"/>
    <m/>
    <m/>
    <n v="895"/>
    <m/>
    <m/>
    <n v="895"/>
    <x v="9"/>
  </r>
  <r>
    <s v="ZK109"/>
    <s v="K132"/>
    <s v="C070"/>
    <s v="Art Monthly"/>
    <m/>
    <m/>
    <n v="1195"/>
    <m/>
    <m/>
    <n v="1195"/>
    <x v="9"/>
  </r>
  <r>
    <s v="ZK109"/>
    <s v="K132"/>
    <s v="C070"/>
    <s v="Frieze"/>
    <m/>
    <m/>
    <n v="1930"/>
    <m/>
    <m/>
    <n v="1930"/>
    <x v="9"/>
  </r>
  <r>
    <s v="ZK109"/>
    <s v="K132"/>
    <s v="C070"/>
    <s v="Art Review"/>
    <m/>
    <m/>
    <n v="1300"/>
    <m/>
    <m/>
    <n v="1300"/>
    <x v="9"/>
  </r>
  <r>
    <s v="ZK109"/>
    <s v="K132"/>
    <s v="C070"/>
    <s v="Newspaper/Magazine Advertising"/>
    <m/>
    <m/>
    <n v="0"/>
    <m/>
    <m/>
    <n v="0"/>
    <x v="9"/>
  </r>
  <r>
    <s v="ZK109"/>
    <s v="K132"/>
    <s v="C070"/>
    <s v="Beverley Advertiser"/>
    <m/>
    <m/>
    <n v="376"/>
    <m/>
    <m/>
    <n v="376"/>
    <x v="9"/>
  </r>
  <r>
    <s v="ZK109"/>
    <s v="K132"/>
    <s v="C070"/>
    <s v="Hull Daily Mail Website"/>
    <m/>
    <m/>
    <n v="1000"/>
    <m/>
    <m/>
    <n v="1000"/>
    <x v="9"/>
  </r>
  <r>
    <s v="ZK109"/>
    <s v="K132"/>
    <s v="C070"/>
    <s v="Hull Journal"/>
    <m/>
    <m/>
    <n v="375"/>
    <m/>
    <m/>
    <n v="375"/>
    <x v="9"/>
  </r>
  <r>
    <s v="ZK109"/>
    <s v="K132"/>
    <s v="C070"/>
    <s v="Grimsby/Scunthorpe Telegraph"/>
    <m/>
    <m/>
    <n v="525"/>
    <m/>
    <n v="525"/>
    <n v="0"/>
    <x v="9"/>
  </r>
  <r>
    <s v="ZK109"/>
    <s v="K132"/>
    <s v="C070"/>
    <s v="Yorkshire Post Magazine"/>
    <m/>
    <m/>
    <n v="2000"/>
    <m/>
    <m/>
    <n v="2000"/>
    <x v="9"/>
  </r>
  <r>
    <s v="ZK109"/>
    <s v="K132"/>
    <s v="C070"/>
    <s v="Yorkshire Vision"/>
    <m/>
    <m/>
    <n v="800"/>
    <m/>
    <m/>
    <n v="800"/>
    <x v="9"/>
  </r>
  <r>
    <s v="ZK109"/>
    <s v="K132"/>
    <s v="C070"/>
    <s v="York Press"/>
    <m/>
    <m/>
    <n v="1050"/>
    <m/>
    <m/>
    <n v="1050"/>
    <x v="9"/>
  </r>
  <r>
    <s v="ZK109"/>
    <s v="K132"/>
    <s v="C070"/>
    <s v="Harrogate Advertiser"/>
    <m/>
    <m/>
    <n v="620"/>
    <m/>
    <m/>
    <n v="620"/>
    <x v="9"/>
  </r>
  <r>
    <s v="ZK109"/>
    <s v="K272"/>
    <s v="C070"/>
    <s v="Social Media Ad Campaign"/>
    <m/>
    <m/>
    <n v="4000"/>
    <m/>
    <n v="0"/>
    <n v="4000"/>
    <x v="9"/>
  </r>
  <r>
    <s v="ZK109"/>
    <s v="K272"/>
    <s v="C070"/>
    <s v="Specialist Arts Websites"/>
    <m/>
    <m/>
    <n v="0"/>
    <m/>
    <m/>
    <n v="0"/>
    <x v="9"/>
  </r>
  <r>
    <s v="ZK109"/>
    <s v="K272"/>
    <s v="C070"/>
    <s v="Guardian"/>
    <m/>
    <m/>
    <n v="4000"/>
    <m/>
    <m/>
    <n v="4000"/>
    <x v="9"/>
  </r>
  <r>
    <s v="ZK109"/>
    <s v="K272"/>
    <s v="C070"/>
    <s v="Corridor 8"/>
    <m/>
    <m/>
    <n v="800"/>
    <m/>
    <m/>
    <n v="800"/>
    <x v="9"/>
  </r>
  <r>
    <s v="ZK109"/>
    <s v="K272"/>
    <s v="C070"/>
    <s v="thisistomorrow"/>
    <m/>
    <m/>
    <n v="1450"/>
    <m/>
    <m/>
    <n v="1450"/>
    <x v="9"/>
  </r>
  <r>
    <s v="ZK109"/>
    <s v="K273"/>
    <s v="C070"/>
    <s v="MISC MARKETING COSTS"/>
    <m/>
    <m/>
    <m/>
    <m/>
    <m/>
    <m/>
    <x v="0"/>
  </r>
  <r>
    <s v="ZK109"/>
    <s v="K273"/>
    <s v="C070"/>
    <s v="Ferens Outside Banners Design and Print"/>
    <m/>
    <m/>
    <n v="625"/>
    <m/>
    <n v="375"/>
    <n v="250"/>
    <x v="3"/>
  </r>
  <r>
    <s v="ZK109"/>
    <s v="K273"/>
    <s v="C070"/>
    <s v="Ferens Outside banners Install and Delivery"/>
    <s v="to pay to HCAL"/>
    <m/>
    <n v="120"/>
    <m/>
    <m/>
    <n v="120"/>
    <x v="3"/>
  </r>
  <r>
    <s v="ZK109"/>
    <s v="K273"/>
    <s v="C070"/>
    <s v="Printed Folders"/>
    <m/>
    <m/>
    <n v="605"/>
    <m/>
    <n v="605"/>
    <n v="0"/>
    <x v="10"/>
  </r>
  <r>
    <s v="ZK109"/>
    <s v="K273"/>
    <s v="C070"/>
    <s v="Tote Bags"/>
    <m/>
    <m/>
    <n v="817.75"/>
    <m/>
    <n v="817.75"/>
    <n v="0"/>
    <x v="10"/>
  </r>
  <r>
    <m/>
    <m/>
    <m/>
    <m/>
    <m/>
    <m/>
    <m/>
    <m/>
    <m/>
    <m/>
    <x v="0"/>
  </r>
  <r>
    <s v="ZK109"/>
    <s v="K158"/>
    <s v="C070"/>
    <s v="Exhibition Photography 22nd"/>
    <m/>
    <m/>
    <n v="500"/>
    <m/>
    <n v="0"/>
    <n v="500"/>
    <x v="12"/>
  </r>
  <r>
    <s v="ZK109"/>
    <s v="K158"/>
    <s v="C070"/>
    <s v="Install Photography"/>
    <m/>
    <m/>
    <n v="500"/>
    <m/>
    <m/>
    <n v="500"/>
    <x v="12"/>
  </r>
  <r>
    <s v="ZK109"/>
    <s v="K158"/>
    <s v="C070"/>
    <s v="Photography of Artists at Install"/>
    <m/>
    <m/>
    <n v="500"/>
    <m/>
    <m/>
    <n v="500"/>
    <x v="12"/>
  </r>
  <r>
    <s v="ZK109"/>
    <s v="K159"/>
    <s v="C070"/>
    <s v="Video of Exhibition"/>
    <m/>
    <m/>
    <n v="750"/>
    <m/>
    <n v="0"/>
    <n v="750"/>
    <x v="12"/>
  </r>
  <r>
    <s v="ZK109"/>
    <s v="K159"/>
    <s v="C070"/>
    <s v="Artist Films"/>
    <s v="Sodium"/>
    <m/>
    <n v="4750"/>
    <m/>
    <m/>
    <n v="4750"/>
    <x v="13"/>
  </r>
  <r>
    <s v="ZK109"/>
    <s v="K159"/>
    <s v="C070"/>
    <s v="Turner//Return Photography and Video, Voxpops"/>
    <m/>
    <m/>
    <n v="1250"/>
    <m/>
    <m/>
    <n v="1250"/>
    <x v="12"/>
  </r>
  <r>
    <m/>
    <m/>
    <m/>
    <m/>
    <m/>
    <m/>
    <m/>
    <m/>
    <m/>
    <m/>
    <x v="0"/>
  </r>
  <r>
    <m/>
    <m/>
    <m/>
    <s v="COMMS &amp; PR"/>
    <m/>
    <m/>
    <m/>
    <n v="8400"/>
    <m/>
    <m/>
    <x v="0"/>
  </r>
  <r>
    <s v="ZK109"/>
    <m/>
    <s v="C070"/>
    <s v="B&amp;Q Fee"/>
    <s v="INCLUDED IN CORE BUDGET NOT PROJECT SPECIFIC"/>
    <m/>
    <n v="0"/>
    <m/>
    <n v="0"/>
    <n v="0"/>
    <x v="14"/>
  </r>
  <r>
    <s v="ZK109"/>
    <s v="K289"/>
    <s v="C070"/>
    <s v="Press Preview Travel"/>
    <s v="TRAINS FOR PR TRIP 25/9 25 RETURNS @ £100"/>
    <m/>
    <n v="3130"/>
    <m/>
    <n v="3130"/>
    <n v="0"/>
    <x v="14"/>
  </r>
  <r>
    <s v="ZK109"/>
    <s v="K289"/>
    <s v="C070"/>
    <s v="Press Preview Travel - Additional Train London &gt; Hull Returning 15:12"/>
    <m/>
    <m/>
    <n v="104"/>
    <m/>
    <n v="104"/>
    <n v="0"/>
    <x v="14"/>
  </r>
  <r>
    <s v="ZK109"/>
    <s v="K289"/>
    <s v="C070"/>
    <s v="Staff Media Training"/>
    <m/>
    <m/>
    <n v="900"/>
    <m/>
    <n v="900"/>
    <n v="0"/>
    <x v="14"/>
  </r>
  <r>
    <s v="ZK109"/>
    <s v="K289"/>
    <s v="C070"/>
    <s v="Press review hospitality"/>
    <s v="REFRESHMENTS AT FERENS ON ARRIVAL &amp; LUNCH x35"/>
    <m/>
    <n v="766"/>
    <m/>
    <m/>
    <n v="766"/>
    <x v="14"/>
  </r>
  <r>
    <s v="ZK109"/>
    <s v="K289"/>
    <s v="C070"/>
    <s v="Press awards travel &amp; accommodation"/>
    <s v="10 PRESS OVERIGHT @ £100 / 10 PRESS TRAVEL @ £100"/>
    <m/>
    <n v="1375"/>
    <m/>
    <m/>
    <n v="1375"/>
    <x v="11"/>
  </r>
  <r>
    <s v="ZK109"/>
    <s v="K289"/>
    <s v="C070"/>
    <s v="Ibis hotel for 5x press, one night "/>
    <m/>
    <m/>
    <n v="625"/>
    <m/>
    <m/>
    <n v="625"/>
    <x v="11"/>
  </r>
  <r>
    <s v="ZK109"/>
    <s v="K325"/>
    <s v="C070"/>
    <s v="WIFI"/>
    <m/>
    <m/>
    <n v="500"/>
    <m/>
    <m/>
    <n v="500"/>
    <x v="11"/>
  </r>
  <r>
    <s v="ZK109"/>
    <s v="K299"/>
    <s v="C070"/>
    <s v="Press Association Photography, David Levene "/>
    <s v="£800 fee plus train tickets"/>
    <m/>
    <n v="1000"/>
    <m/>
    <n v="0"/>
    <n v="1000"/>
    <x v="11"/>
  </r>
  <r>
    <m/>
    <m/>
    <m/>
    <m/>
    <m/>
    <m/>
    <m/>
    <m/>
    <m/>
    <m/>
    <x v="0"/>
  </r>
  <r>
    <m/>
    <m/>
    <m/>
    <s v="LEARNING &amp; ENGAGEMENT"/>
    <m/>
    <m/>
    <m/>
    <n v="43308.01"/>
    <m/>
    <m/>
    <x v="0"/>
  </r>
  <r>
    <s v="ZK110"/>
    <s v="K187"/>
    <s v="C070"/>
    <s v="M&amp;E"/>
    <m/>
    <m/>
    <n v="0"/>
    <m/>
    <n v="0"/>
    <n v="0"/>
    <x v="15"/>
  </r>
  <r>
    <s v="ZK110"/>
    <s v="K187"/>
    <s v="C070"/>
    <s v="Design of M &amp; E postcard"/>
    <m/>
    <m/>
    <n v="60"/>
    <m/>
    <n v="60"/>
    <n v="0"/>
    <x v="15"/>
  </r>
  <r>
    <s v="ZK110"/>
    <s v="K187"/>
    <s v="C070"/>
    <s v="Evaluation postcards"/>
    <m/>
    <m/>
    <n v="240"/>
    <m/>
    <n v="240"/>
    <n v="0"/>
    <x v="15"/>
  </r>
  <r>
    <s v="ZK110"/>
    <s v="K278"/>
    <s v="C070"/>
    <s v="Access"/>
    <s v="BSL, FACILIATATED TOURS"/>
    <m/>
    <n v="0"/>
    <m/>
    <n v="0"/>
    <n v="0"/>
    <x v="15"/>
  </r>
  <r>
    <s v="ZK110"/>
    <s v="K278"/>
    <s v="C070"/>
    <s v="BSL Tours x2 inc. fee and travel"/>
    <m/>
    <m/>
    <n v="60"/>
    <m/>
    <n v="60"/>
    <n v="0"/>
    <x v="15"/>
  </r>
  <r>
    <s v="ZK110"/>
    <s v="K278"/>
    <s v="C070"/>
    <s v="Audio Descriptive Tours x3 inc. fee and travel"/>
    <m/>
    <m/>
    <n v="562.45000000000005"/>
    <m/>
    <m/>
    <n v="562.45000000000005"/>
    <x v="15"/>
  </r>
  <r>
    <s v="ZK110"/>
    <s v="K278"/>
    <s v="C070"/>
    <s v="Ibis for Anne Hornsby, Minds Eye"/>
    <m/>
    <m/>
    <n v="54.16"/>
    <m/>
    <m/>
    <n v="54.16"/>
    <x v="15"/>
  </r>
  <r>
    <s v="ZK110"/>
    <s v="K278"/>
    <s v="C070"/>
    <s v="Amy Tomlinson BSL Tour x2 inc. fee and travel"/>
    <m/>
    <m/>
    <n v="93"/>
    <m/>
    <m/>
    <n v="93"/>
    <x v="15"/>
  </r>
  <r>
    <s v="ZK110"/>
    <s v="K280"/>
    <s v="C070"/>
    <s v="Teacher CPD"/>
    <m/>
    <m/>
    <n v="0"/>
    <m/>
    <n v="0"/>
    <m/>
    <x v="0"/>
  </r>
  <r>
    <s v="ZK110"/>
    <s v="K280"/>
    <s v="C070"/>
    <s v="Delivery costs, Artists Fee, Materials"/>
    <m/>
    <m/>
    <n v="4000"/>
    <m/>
    <m/>
    <n v="4000"/>
    <x v="16"/>
  </r>
  <r>
    <s v="ZK110"/>
    <s v="K280"/>
    <s v="C070"/>
    <s v="Teacher bursary for follow up project"/>
    <m/>
    <m/>
    <n v="2500"/>
    <m/>
    <m/>
    <n v="2500"/>
    <x v="16"/>
  </r>
  <r>
    <s v="ZK110"/>
    <s v="K281"/>
    <s v="C070"/>
    <s v="Secondary resource"/>
    <m/>
    <m/>
    <n v="0"/>
    <m/>
    <n v="0"/>
    <n v="0"/>
    <x v="16"/>
  </r>
  <r>
    <s v="ZK110"/>
    <s v="K281"/>
    <s v="C070"/>
    <s v="Development Costs of Secondary resource"/>
    <m/>
    <m/>
    <n v="750"/>
    <m/>
    <m/>
    <n v="750"/>
    <x v="16"/>
  </r>
  <r>
    <s v="ZK110"/>
    <s v="K281"/>
    <s v="C070"/>
    <s v="Design of Secondary resource"/>
    <m/>
    <m/>
    <n v="110"/>
    <m/>
    <m/>
    <n v="110"/>
    <x v="16"/>
  </r>
  <r>
    <s v="ZK110"/>
    <s v="K281"/>
    <s v="C070"/>
    <s v="Print of Secondary resource"/>
    <m/>
    <m/>
    <n v="278"/>
    <m/>
    <m/>
    <n v="278"/>
    <x v="16"/>
  </r>
  <r>
    <s v="ZK110"/>
    <s v="K282"/>
    <s v="C070"/>
    <s v="Day in the Life"/>
    <s v="HCAL"/>
    <m/>
    <n v="4000"/>
    <m/>
    <n v="0"/>
    <n v="4000"/>
    <x v="16"/>
  </r>
  <r>
    <s v="ZK110"/>
    <s v="K283"/>
    <s v="C070"/>
    <s v="Adult Workshop: Curating"/>
    <m/>
    <m/>
    <n v="0"/>
    <m/>
    <n v="0"/>
    <n v="0"/>
    <x v="16"/>
  </r>
  <r>
    <s v="ZK110"/>
    <s v="K283"/>
    <s v="C070"/>
    <s v="Guest fee"/>
    <m/>
    <m/>
    <n v="250"/>
    <m/>
    <m/>
    <n v="250"/>
    <x v="16"/>
  </r>
  <r>
    <s v="ZK110"/>
    <s v="K283"/>
    <s v="C070"/>
    <s v="Travel and Accomm"/>
    <m/>
    <m/>
    <n v="200"/>
    <m/>
    <m/>
    <n v="200"/>
    <x v="16"/>
  </r>
  <r>
    <s v="ZK110"/>
    <s v="K283"/>
    <s v="C070"/>
    <s v="Hospitality"/>
    <m/>
    <m/>
    <n v="150"/>
    <m/>
    <m/>
    <n v="150"/>
    <x v="16"/>
  </r>
  <r>
    <s v="ZK110"/>
    <s v="K283"/>
    <s v="C070"/>
    <s v="Adult Workshop: Writing"/>
    <m/>
    <m/>
    <n v="0"/>
    <m/>
    <m/>
    <n v="0"/>
    <x v="16"/>
  </r>
  <r>
    <s v="ZK110"/>
    <s v="K283"/>
    <s v="C070"/>
    <s v="Guest fee"/>
    <m/>
    <m/>
    <n v="250"/>
    <m/>
    <m/>
    <n v="250"/>
    <x v="16"/>
  </r>
  <r>
    <s v="ZK110"/>
    <s v="K283"/>
    <s v="C070"/>
    <s v="Travel and Accomm"/>
    <m/>
    <m/>
    <n v="100"/>
    <m/>
    <m/>
    <n v="100"/>
    <x v="16"/>
  </r>
  <r>
    <s v="ZK110"/>
    <s v="K283"/>
    <s v="C070"/>
    <s v="Hospitality"/>
    <m/>
    <m/>
    <n v="100"/>
    <m/>
    <m/>
    <n v="100"/>
    <x v="16"/>
  </r>
  <r>
    <s v="ZK110"/>
    <s v="K283"/>
    <s v="C070"/>
    <s v="Materials"/>
    <m/>
    <m/>
    <n v="200"/>
    <m/>
    <m/>
    <n v="200"/>
    <x v="16"/>
  </r>
  <r>
    <s v="ZK110"/>
    <s v="K283"/>
    <s v="C070"/>
    <s v="Adult Workshop: Film"/>
    <s v="Pay to HL"/>
    <m/>
    <n v="500"/>
    <m/>
    <m/>
    <n v="500"/>
    <x v="16"/>
  </r>
  <r>
    <s v="ZK110"/>
    <s v="K283"/>
    <s v="C070"/>
    <s v="Adult Workshop: Drawing"/>
    <s v="Pay to HL"/>
    <m/>
    <n v="500"/>
    <m/>
    <m/>
    <n v="500"/>
    <x v="16"/>
  </r>
  <r>
    <s v="ZK110"/>
    <s v="K232"/>
    <s v="C070"/>
    <s v="TURNER//RETURN"/>
    <s v="Separate breakdown"/>
    <m/>
    <n v="14600"/>
    <m/>
    <n v="0"/>
    <n v="14600"/>
    <x v="17"/>
  </r>
  <r>
    <s v="ZK110"/>
    <s v="K233"/>
    <s v="C070"/>
    <s v="Meet me at the Blue Box"/>
    <m/>
    <m/>
    <n v="8000"/>
    <m/>
    <n v="0"/>
    <n v="8000"/>
    <x v="16"/>
  </r>
  <r>
    <s v="ZK110"/>
    <s v="K233"/>
    <s v="C070"/>
    <s v="Mini Maserpieces"/>
    <s v="Pay to HL"/>
    <m/>
    <n v="125"/>
    <m/>
    <m/>
    <n v="125"/>
    <x v="16"/>
  </r>
  <r>
    <s v="ZK110"/>
    <s v="K233"/>
    <s v="C070"/>
    <s v="Art Academy: Print"/>
    <s v="Pay to HL"/>
    <m/>
    <n v="125"/>
    <m/>
    <m/>
    <n v="125"/>
    <x v="16"/>
  </r>
  <r>
    <s v="ZK110"/>
    <s v="K233"/>
    <s v="C070"/>
    <s v="Art Acedemy: Drawing"/>
    <s v="Pay to HL"/>
    <m/>
    <n v="125"/>
    <m/>
    <m/>
    <n v="125"/>
    <x v="16"/>
  </r>
  <r>
    <s v="ZK110"/>
    <s v="K233"/>
    <s v="C070"/>
    <s v="Big Draw"/>
    <s v="Pay to HL"/>
    <m/>
    <n v="125"/>
    <m/>
    <m/>
    <n v="125"/>
    <x v="16"/>
  </r>
  <r>
    <s v="ZK110"/>
    <s v="K233"/>
    <s v="C070"/>
    <s v="General Resource Budget"/>
    <s v="Pay to HL"/>
    <m/>
    <n v="1000"/>
    <m/>
    <m/>
    <n v="1000"/>
    <x v="16"/>
  </r>
  <r>
    <s v="ZK110"/>
    <s v="K279"/>
    <s v="C070"/>
    <s v="Learning design &amp; print"/>
    <m/>
    <m/>
    <n v="0"/>
    <m/>
    <n v="-4.5474735088646412E-13"/>
    <n v="4.5474735088646412E-13"/>
    <x v="16"/>
  </r>
  <r>
    <s v="ZK110"/>
    <s v="K279"/>
    <s v="C070"/>
    <s v="Design of Teacher Resource"/>
    <m/>
    <m/>
    <n v="150"/>
    <m/>
    <m/>
    <n v="150"/>
    <x v="16"/>
  </r>
  <r>
    <s v="ZK110"/>
    <s v="K279"/>
    <s v="C070"/>
    <s v="Design of Secondary resource"/>
    <m/>
    <m/>
    <n v="90"/>
    <m/>
    <n v="90"/>
    <n v="0"/>
    <x v="16"/>
  </r>
  <r>
    <s v="ZK110"/>
    <s v="K279"/>
    <s v="C070"/>
    <s v="Print of 20,000 x A5 flyers and 160 x A4 posters "/>
    <m/>
    <m/>
    <n v="578"/>
    <m/>
    <n v="578"/>
    <n v="0"/>
    <x v="10"/>
  </r>
  <r>
    <s v="ZK110"/>
    <s v="K279"/>
    <s v="C070"/>
    <s v="Design of Turner Prize learning print - 8pp A5 die cut concertina fold leaflet. To go to schools ahead of 2017 summer holidays."/>
    <m/>
    <m/>
    <n v="400"/>
    <m/>
    <n v="400"/>
    <n v="0"/>
    <x v="10"/>
  </r>
  <r>
    <s v="ZK110"/>
    <s v="K279"/>
    <s v="C070"/>
    <s v="Print and postage of the learning comms for teachers re: Turner Prize 2017 programme."/>
    <m/>
    <m/>
    <n v="734"/>
    <m/>
    <n v="734"/>
    <n v="0"/>
    <x v="10"/>
  </r>
  <r>
    <s v="ZK110"/>
    <s v="K279"/>
    <s v="C070"/>
    <s v="Design of 2pp A5 leaflet for Public Programme + 1pp A4 Poster"/>
    <m/>
    <m/>
    <n v="150"/>
    <m/>
    <n v="150"/>
    <n v="0"/>
    <x v="10"/>
  </r>
  <r>
    <s v="ZK110"/>
    <s v="K279"/>
    <s v="C070"/>
    <s v="Distribution of Public Programme leaflet and posters to 80 outlets "/>
    <m/>
    <m/>
    <n v="398.4"/>
    <m/>
    <n v="398.4"/>
    <n v="0"/>
    <x v="10"/>
  </r>
  <r>
    <s v="ZK110"/>
    <s v="K279"/>
    <s v="C070"/>
    <s v="Hello Turner! Design and print "/>
    <m/>
    <m/>
    <n v="1750"/>
    <m/>
    <n v="1750"/>
    <n v="0"/>
    <x v="16"/>
  </r>
  <r>
    <m/>
    <m/>
    <m/>
    <m/>
    <m/>
    <m/>
    <m/>
    <m/>
    <m/>
    <m/>
    <x v="0"/>
  </r>
  <r>
    <m/>
    <m/>
    <m/>
    <s v="HULL2017 TEAM COSTS"/>
    <m/>
    <m/>
    <m/>
    <n v="10274.099999999997"/>
    <m/>
    <m/>
    <x v="0"/>
  </r>
  <r>
    <s v="ZK114"/>
    <s v="K115"/>
    <s v="C070"/>
    <s v="Travel &amp; Accommodation"/>
    <m/>
    <m/>
    <n v="267.25000000000034"/>
    <m/>
    <n v="4.3200998334214091E-12"/>
    <n v="267.24999999999602"/>
    <x v="18"/>
  </r>
  <r>
    <s v="ZK114"/>
    <s v="K115"/>
    <s v="C070"/>
    <s v="C Drury Credit Card Apr'17"/>
    <m/>
    <m/>
    <n v="1886.8000000000002"/>
    <m/>
    <n v="1886.8000000000002"/>
    <n v="0"/>
    <x v="18"/>
  </r>
  <r>
    <s v="ZK114"/>
    <s v="K115"/>
    <s v="C070"/>
    <s v="C Drury Credit Card Mar'17"/>
    <m/>
    <m/>
    <n v="886.8"/>
    <m/>
    <n v="886.8"/>
    <n v="0"/>
    <x v="18"/>
  </r>
  <r>
    <s v="ZK114"/>
    <s v="K115"/>
    <s v="C070"/>
    <s v="Sara Black train London &gt; Hull for Turner Prize artist meetings "/>
    <m/>
    <m/>
    <n v="50.980000000000004"/>
    <m/>
    <n v="50.980000000000004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273.8"/>
    <m/>
    <n v="273.8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507.8"/>
    <m/>
    <n v="507.8"/>
    <n v="0"/>
    <x v="18"/>
  </r>
  <r>
    <s v="ZK114"/>
    <s v="K115"/>
    <s v="C070"/>
    <s v="Sara Black train Truro &gt; London on 29th May 2017 for Turner Prize (Lubaina work selection). "/>
    <m/>
    <m/>
    <n v="66.680000000000007"/>
    <m/>
    <n v="66.680000000000007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300.54000000000002"/>
    <m/>
    <n v="300.54000000000002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135.32"/>
    <m/>
    <n v="135.32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320.36"/>
    <m/>
    <n v="320.36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111"/>
    <m/>
    <n v="111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244.36"/>
    <m/>
    <n v="244.36"/>
    <n v="0"/>
    <x v="18"/>
  </r>
  <r>
    <s v="ZK114"/>
    <s v="K115"/>
    <s v="C070"/>
    <s v="Trains London &gt; Hull Return on 5th July 2017 for David Kohn and Jennifer Dyne site visit. "/>
    <m/>
    <m/>
    <n v="135.96"/>
    <m/>
    <n v="135.96"/>
    <n v="0"/>
    <x v="18"/>
  </r>
  <r>
    <s v="ZK114"/>
    <s v="K115"/>
    <s v="C070"/>
    <s v="70020672 K Fuller"/>
    <m/>
    <m/>
    <n v="116"/>
    <m/>
    <n v="116"/>
    <n v="0"/>
    <x v="18"/>
  </r>
  <r>
    <s v="ZK114"/>
    <s v="K115"/>
    <s v="C070"/>
    <s v="Ben McKnight trains Hull &gt; London Return on Friday 16th June 2017 for BBC 6 Music meeting "/>
    <m/>
    <m/>
    <n v="104.98"/>
    <m/>
    <n v="104.98"/>
    <n v="0"/>
    <x v="18"/>
  </r>
  <r>
    <s v="ZK114"/>
    <s v="K115"/>
    <s v="C070"/>
    <s v="George Vasey London Hotel, 15th June 2017 for Andrea Buttner filming and Hurvin Anderson studio visit "/>
    <m/>
    <m/>
    <n v="127.95999999999998"/>
    <m/>
    <n v="127.95999999999998"/>
    <n v="0"/>
    <x v="18"/>
  </r>
  <r>
    <s v="ZK114"/>
    <s v="K115"/>
    <s v="C070"/>
    <s v="George Vasey Trains Friday 30th June Hull &gt; London and London &gt; Darlington for Rosalind Nashashibi Studio visit "/>
    <m/>
    <m/>
    <n v="173.46"/>
    <m/>
    <n v="173.46"/>
    <n v="0"/>
    <x v="18"/>
  </r>
  <r>
    <s v="ZK114"/>
    <s v="K115"/>
    <s v="C070"/>
    <s v="George Vasey Trains, Hull &gt; London 12th June 2017 and London &gt; Darlington 16th June 2017. For Andrea Buttner filming and Hurvin Anderson studio visit. "/>
    <m/>
    <m/>
    <n v="122.46000000000001"/>
    <m/>
    <n v="122.46000000000001"/>
    <n v="0"/>
    <x v="18"/>
  </r>
  <r>
    <s v="ZK114"/>
    <s v="K115"/>
    <s v="C070"/>
    <s v="George Vasey; HULL050517 expenses"/>
    <m/>
    <m/>
    <n v="249.3"/>
    <m/>
    <n v="249.3"/>
    <n v="0"/>
    <x v="18"/>
  </r>
  <r>
    <s v="ZK114"/>
    <s v="K115"/>
    <s v="C070"/>
    <s v="Ian Read train Newcastle &gt; Hull Return on 16th June 2017 for BBC FuzzFeed and Turner Prize meeting "/>
    <m/>
    <m/>
    <n v="146.47999999999999"/>
    <m/>
    <n v="146.47999999999999"/>
    <n v="0"/>
    <x v="18"/>
  </r>
  <r>
    <s v="ZK114"/>
    <s v="K115"/>
    <s v="C070"/>
    <s v="Lily Mellor Train Hull &gt; Newcastle Return on Wednesday 28th June for BALTIC Artists' Award Opening "/>
    <m/>
    <m/>
    <n v="54.78"/>
    <m/>
    <n v="54.78"/>
    <n v="0"/>
    <x v="18"/>
  </r>
  <r>
    <s v="ZK114"/>
    <s v="K115"/>
    <s v="C070"/>
    <s v="Sacha Craddock train Hull &gt; London Tuesday 11th July 2017 for Tate's 'Soul of a Nation' opening "/>
    <m/>
    <m/>
    <n v="83.98"/>
    <m/>
    <n v="83.98"/>
    <n v="0"/>
    <x v="18"/>
  </r>
  <r>
    <s v="ZK114"/>
    <s v="K115"/>
    <s v="C070"/>
    <s v="Sacha Craddock Trains London &gt; Preston and Preston &gt; Hull on Monday 10th July for Lubaina Sodium filming. "/>
    <m/>
    <m/>
    <n v="143.46"/>
    <m/>
    <n v="143.46"/>
    <n v="0"/>
    <x v="18"/>
  </r>
  <r>
    <s v="ZK114"/>
    <s v="K115"/>
    <s v="C070"/>
    <s v="Sara Black replacement train Hull &gt; London 13th June 2017 for Himid V&amp;A Research "/>
    <m/>
    <m/>
    <n v="26.98"/>
    <m/>
    <n v="26.98"/>
    <n v="0"/>
    <x v="18"/>
  </r>
  <r>
    <s v="ZK114"/>
    <s v="K115"/>
    <s v="C070"/>
    <s v="Sara Black Train Hull &gt; Leeds Return, Thursday 29th June 2017 for East Street Arts meeting, Turner Learning Programme "/>
    <m/>
    <m/>
    <n v="24.98"/>
    <m/>
    <n v="24.98"/>
    <n v="0"/>
    <x v="18"/>
  </r>
  <r>
    <s v="ZK114"/>
    <s v="K115"/>
    <s v="C070"/>
    <s v="Sara Black train Hull &gt; London Single, 2nd June 2017 "/>
    <m/>
    <m/>
    <n v="53.980000000000004"/>
    <m/>
    <n v="53.980000000000004"/>
    <n v="0"/>
    <x v="18"/>
  </r>
  <r>
    <s v="ZK114"/>
    <s v="K115"/>
    <s v="C070"/>
    <s v="Sara Black Train Hull 14 June 2017 &gt; London Return 19 June 2017 for Turner Prize artist filming and studio visits "/>
    <m/>
    <m/>
    <n v="84.98"/>
    <m/>
    <n v="84.98"/>
    <n v="0"/>
    <x v="18"/>
  </r>
  <r>
    <s v="ZK114"/>
    <s v="K115"/>
    <s v="C070"/>
    <s v="Sara Black Train Truro &gt; London Off-Peak Single, Sunday 16th June 2017 for Turner Prize artist (Andrea) filming with Sodium and BBC "/>
    <m/>
    <m/>
    <n v="66.680000000000007"/>
    <m/>
    <n v="66.680000000000007"/>
    <n v="0"/>
    <x v="18"/>
  </r>
  <r>
    <s v="ZK114"/>
    <s v="K115"/>
    <s v="C070"/>
    <s v="Sara Black Trains Hull &gt; London 9th June 2017 Return 12th June 2017 "/>
    <m/>
    <m/>
    <n v="105.98"/>
    <m/>
    <n v="105.98"/>
    <n v="0"/>
    <x v="18"/>
  </r>
  <r>
    <s v="ZK114"/>
    <s v="K115"/>
    <s v="C070"/>
    <s v="Sara Black; SB1718161 Turner Prize Expenses"/>
    <m/>
    <m/>
    <n v="309.14"/>
    <m/>
    <n v="309.14"/>
    <n v="0"/>
    <x v="18"/>
  </r>
  <r>
    <s v="ZK114"/>
    <s v="K115"/>
    <s v="C070"/>
    <s v="Sacha Craddock Train London &gt; Preston Return for Lubaina Sodium Filming on Friday 21st July 2017"/>
    <m/>
    <m/>
    <n v="209.98"/>
    <m/>
    <n v="209.98"/>
    <n v="0"/>
    <x v="18"/>
  </r>
  <r>
    <s v="ZK114"/>
    <s v="K115"/>
    <s v="C070"/>
    <s v="Sara Black Train Hull &gt; London Return 18th July for David Kohn Meeting with Rosalind and Lubaina"/>
    <m/>
    <m/>
    <n v="124.98"/>
    <m/>
    <n v="124.98"/>
    <n v="0"/>
    <x v="18"/>
  </r>
  <r>
    <s v="ZK114"/>
    <s v="K115"/>
    <s v="C070"/>
    <s v="George Vasey Train Hull &gt; London Return 26th July for David Kohn Meeting"/>
    <m/>
    <m/>
    <n v="118.08"/>
    <m/>
    <n v="118.08"/>
    <n v="0"/>
    <x v="18"/>
  </r>
  <r>
    <s v="ZK114"/>
    <s v="K115"/>
    <s v="C070"/>
    <s v="Lily Mellor Train Hull&gt;Preston Return, Friday 21st July for Lubaina filming"/>
    <m/>
    <m/>
    <n v="55.13"/>
    <m/>
    <n v="55.13"/>
    <n v="0"/>
    <x v="18"/>
  </r>
  <r>
    <s v="ZK114"/>
    <s v="K115"/>
    <s v="C070"/>
    <s v="George Vasey Travelodge Hotel London, Thursday 3rd August for Rosalind filming and Media Training"/>
    <m/>
    <m/>
    <n v="72.540000000000006"/>
    <m/>
    <n v="72.540000000000006"/>
    <n v="0"/>
    <x v="18"/>
  </r>
  <r>
    <s v="ZK114"/>
    <s v="K115"/>
    <s v="C070"/>
    <s v="Lily Mellor Train Hull &gt; London Return, Friday 4th Aug for Media Training"/>
    <m/>
    <m/>
    <n v="71.63"/>
    <m/>
    <n v="71.63"/>
    <n v="0"/>
    <x v="18"/>
  </r>
  <r>
    <s v="ZK114"/>
    <s v="K115"/>
    <s v="C070"/>
    <s v="George Vasey Train Hull&gt;London on 3rd August and London&gt;Darlington on 6th August for Rosalind filming and Media Training"/>
    <m/>
    <m/>
    <n v="109.46"/>
    <m/>
    <n v="109.46"/>
    <n v="0"/>
    <x v="18"/>
  </r>
  <r>
    <s v="ZK114"/>
    <s v="K115"/>
    <s v="C070"/>
    <s v="Sara Black Train Hull&gt;London Return on 2nd August for Media Training and Rosalind filming"/>
    <m/>
    <m/>
    <n v="50.98"/>
    <m/>
    <n v="50.98"/>
    <n v="0"/>
    <x v="18"/>
  </r>
  <r>
    <s v="ZK114"/>
    <s v="K115"/>
    <s v="C070"/>
    <s v="George Vasey replacement train Hull&gt;London on 2nd August for Andrea site visit"/>
    <m/>
    <m/>
    <n v="26.98"/>
    <m/>
    <n v="26.98"/>
    <n v="0"/>
    <x v="18"/>
  </r>
  <r>
    <s v="ZK114"/>
    <s v="K115"/>
    <s v="C070"/>
    <s v="George Vasey Hotel at London City Airport, 2nd August for Andrea studio visit with DKA"/>
    <m/>
    <m/>
    <n v="60.67"/>
    <m/>
    <n v="60.67"/>
    <n v="0"/>
    <x v="18"/>
  </r>
  <r>
    <s v="ZK114"/>
    <s v="K115"/>
    <s v="C070"/>
    <s v="Lily Mellor Taxi Park Grove &gt; Train Station on 21st July for Lubaina filming"/>
    <m/>
    <m/>
    <n v="4.7"/>
    <m/>
    <n v="4.7"/>
    <n v="0"/>
    <x v="18"/>
  </r>
  <r>
    <s v="ZK114"/>
    <s v="K115"/>
    <s v="C070"/>
    <s v="Lily Mellor Crown Paints &gt; PXC for Hurvin samples"/>
    <m/>
    <m/>
    <n v="6.1"/>
    <m/>
    <n v="6.1"/>
    <n v="0"/>
    <x v="18"/>
  </r>
  <r>
    <s v="ZK114"/>
    <s v="K115"/>
    <s v="C070"/>
    <s v="Taxi"/>
    <m/>
    <m/>
    <n v="4.9000000000000004"/>
    <m/>
    <n v="4.9000000000000004"/>
    <n v="0"/>
    <x v="18"/>
  </r>
  <r>
    <s v="ZK114"/>
    <s v="K115"/>
    <s v="C070"/>
    <s v="George Vasey and Jennifer Dyne Flight London&gt;Berlin 3rd August for Andrea studio visit"/>
    <m/>
    <m/>
    <n v="511.68"/>
    <m/>
    <n v="511.68"/>
    <n v="0"/>
    <x v="18"/>
  </r>
  <r>
    <m/>
    <m/>
    <m/>
    <s v="Sub total of actual travel costs above"/>
    <m/>
    <m/>
    <m/>
    <m/>
    <m/>
    <m/>
    <x v="0"/>
  </r>
  <r>
    <s v="ZK114"/>
    <s v="K115"/>
    <s v="C070"/>
    <s v="George Train London &gt; Darlington 27th June 2017 (to be credit noted)"/>
    <m/>
    <m/>
    <n v="32.979999999999997"/>
    <m/>
    <n v="32.979999999999997"/>
    <n v="0"/>
    <x v="18"/>
  </r>
  <r>
    <s v="ZK114"/>
    <s v="K115"/>
    <s v="C070"/>
    <s v="George Train London &gt; Darlington 27th June 2017 (to be credit noted)"/>
    <m/>
    <m/>
    <n v="-32.979999999999997"/>
    <m/>
    <m/>
    <n v="-32.979999999999997"/>
    <x v="18"/>
  </r>
  <r>
    <s v="ZK114"/>
    <s v="K115"/>
    <s v="C070"/>
    <s v="George Vasey train Hull &gt; London return on 17 August 2017 for curator meeting"/>
    <m/>
    <m/>
    <n v="135.97999999999999"/>
    <m/>
    <n v="135.97999999999999"/>
    <n v="0"/>
    <x v="18"/>
  </r>
  <r>
    <s v="ZK114"/>
    <s v="K115"/>
    <s v="C070"/>
    <s v="Sacha Craddock replacement train for earlier filming Lubaina Himid on 10th July 2017"/>
    <m/>
    <m/>
    <n v="147.97999999999999"/>
    <m/>
    <n v="147.97999999999999"/>
    <n v="0"/>
    <x v="18"/>
  </r>
  <r>
    <s v="ZK114"/>
    <s v="K203"/>
    <s v="C070"/>
    <s v="Admin-Meeting costs"/>
    <m/>
    <m/>
    <m/>
    <m/>
    <n v="0"/>
    <n v="0"/>
    <x v="18"/>
  </r>
  <r>
    <s v="ZK114"/>
    <s v="K203"/>
    <s v="C070"/>
    <s v="George Vasey expenses inc. Berlin Trip, Athens Trip and artist liaison. Oct 2017."/>
    <m/>
    <m/>
    <n v="554.66"/>
    <m/>
    <n v="554.66"/>
    <n v="0"/>
    <x v="18"/>
  </r>
  <r>
    <s v="ZK114"/>
    <s v="K203"/>
    <s v="C070"/>
    <s v="Katy expenses Oct 2017"/>
    <m/>
    <m/>
    <n v="78.25"/>
    <m/>
    <n v="76.430000000000007"/>
    <n v="1.8199999999999932"/>
    <x v="18"/>
  </r>
  <r>
    <s v="ZK114"/>
    <s v="K203"/>
    <s v="C070"/>
    <s v="70023212 L Mellor"/>
    <m/>
    <m/>
    <n v="21.95"/>
    <m/>
    <n v="21.95"/>
    <n v="0"/>
    <x v="18"/>
  </r>
  <r>
    <s v="ZK114"/>
    <s v="K203"/>
    <s v="C070"/>
    <s v="C Drury Credit Card Apr'17"/>
    <m/>
    <m/>
    <n v="1.6500000000000021"/>
    <m/>
    <n v="1.6500000000000021"/>
    <n v="0"/>
    <x v="18"/>
  </r>
  <r>
    <s v="ZK114"/>
    <s v="K203"/>
    <s v="C070"/>
    <s v="Expenses for Turner Prize meetings - 20th April to 8th May "/>
    <m/>
    <m/>
    <n v="19"/>
    <m/>
    <n v="19"/>
    <n v="0"/>
    <x v="18"/>
  </r>
  <r>
    <s v="ZK114"/>
    <s v="K203"/>
    <s v="C070"/>
    <s v="Petty Cash Claim 32"/>
    <m/>
    <m/>
    <n v="11.57"/>
    <m/>
    <n v="11.57"/>
    <n v="0"/>
    <x v="18"/>
  </r>
  <r>
    <s v="ZK114"/>
    <s v="K203"/>
    <s v="C070"/>
    <s v="SARA BLACK; SB1718164 Expenses for Turner Prize meetings - 20th April to 8th May "/>
    <m/>
    <m/>
    <n v="249.75"/>
    <m/>
    <n v="249.75"/>
    <n v="0"/>
    <x v="18"/>
  </r>
  <r>
    <s v="ZK114"/>
    <s v="K203"/>
    <s v="C070"/>
    <s v="Katy and Ben Trains Hull &gt; London return for BBC Meeting, 8th Sept"/>
    <m/>
    <m/>
    <n v="214.44"/>
    <m/>
    <n v="214.46"/>
    <n v="-2.0000000000010232E-2"/>
    <x v="18"/>
  </r>
  <r>
    <s v="ZK114"/>
    <s v="K203"/>
    <s v="C070"/>
    <s v="Lily train Hull &gt; London Return for Hollybush/Jayhawk shipment, 8 Sept"/>
    <m/>
    <m/>
    <n v="115.18"/>
    <m/>
    <n v="115.18"/>
    <n v="0"/>
    <x v="18"/>
  </r>
  <r>
    <s v="ZK114"/>
    <s v="K203"/>
    <s v="C070"/>
    <s v="Lily Expenses - Lubaina hosting during Sodium filming, Preston"/>
    <m/>
    <m/>
    <n v="48.15"/>
    <m/>
    <n v="48.15"/>
    <n v="0"/>
    <x v="18"/>
  </r>
  <r>
    <s v="ZK114"/>
    <s v="K116"/>
    <s v="C070"/>
    <s v="Hotel &amp; Accommodation"/>
    <s v="Breakfast David Sinclair/Anna Marshall/Kirsten Siminster(Park Plaza River Bank-03.05.17)"/>
    <m/>
    <n v="64.5"/>
    <m/>
    <n v="64.5"/>
    <n v="0"/>
    <x v="18"/>
  </r>
  <r>
    <m/>
    <m/>
    <m/>
    <m/>
    <m/>
    <m/>
    <m/>
    <m/>
    <m/>
    <m/>
    <x v="0"/>
  </r>
  <r>
    <m/>
    <m/>
    <m/>
    <m/>
    <m/>
    <m/>
    <m/>
    <m/>
    <m/>
    <m/>
    <x v="0"/>
  </r>
  <r>
    <m/>
    <m/>
    <m/>
    <s v="OPENING EVENT"/>
    <m/>
    <m/>
    <m/>
    <n v="11095.04"/>
    <m/>
    <m/>
    <x v="0"/>
  </r>
  <r>
    <s v="ZK104"/>
    <s v="K136"/>
    <s v="C070"/>
    <s v="Radios x24"/>
    <m/>
    <m/>
    <n v="224.3"/>
    <m/>
    <n v="224.3"/>
    <n v="0"/>
    <x v="11"/>
  </r>
  <r>
    <s v="ZK104"/>
    <s v="K136"/>
    <s v="C070"/>
    <s v="Ferens staff costs for 25th "/>
    <s v="£343.50 for Ferens staff, awaiting TP Supervisor costs "/>
    <m/>
    <n v="1100"/>
    <m/>
    <m/>
    <n v="1100"/>
    <x v="11"/>
  </r>
  <r>
    <s v="ZK104"/>
    <s v="K136"/>
    <s v="C070"/>
    <s v="Matt Lund AV Technician cost, on call for Opening"/>
    <m/>
    <m/>
    <n v="100"/>
    <m/>
    <m/>
    <n v="100"/>
    <x v="11"/>
  </r>
  <r>
    <s v="ZK104"/>
    <s v="K136"/>
    <s v="C070"/>
    <s v="x2 SIA "/>
    <m/>
    <m/>
    <n v="112.5"/>
    <m/>
    <n v="112.5"/>
    <n v="0"/>
    <x v="11"/>
  </r>
  <r>
    <s v="ZK104"/>
    <s v="K136"/>
    <s v="C070"/>
    <s v="x2 First Aiders"/>
    <m/>
    <m/>
    <n v="100"/>
    <m/>
    <n v="100"/>
    <n v="0"/>
    <x v="11"/>
  </r>
  <r>
    <s v="ZK104"/>
    <s v="K120"/>
    <s v="C070"/>
    <s v="Food, canopies x3 pp"/>
    <m/>
    <m/>
    <n v="2232.92"/>
    <m/>
    <n v="2232.92"/>
    <n v="0"/>
    <x v="11"/>
  </r>
  <r>
    <s v="ZK104"/>
    <s v="K120"/>
    <s v="C070"/>
    <s v="Corkage"/>
    <m/>
    <m/>
    <n v="1470"/>
    <m/>
    <n v="1470"/>
    <n v="0"/>
    <x v="11"/>
  </r>
  <r>
    <s v="ZK104"/>
    <s v="K120"/>
    <s v="C070"/>
    <s v="Buckets for wine"/>
    <m/>
    <m/>
    <n v="24.92"/>
    <m/>
    <n v="24.92"/>
    <n v="0"/>
    <x v="11"/>
  </r>
  <r>
    <s v="ZK104"/>
    <s v="K120"/>
    <s v="C070"/>
    <s v="Wine and Glass Hire"/>
    <m/>
    <m/>
    <n v="929.72"/>
    <m/>
    <n v="929.72"/>
    <n v="0"/>
    <x v="11"/>
  </r>
  <r>
    <s v="ZK104"/>
    <s v="K120"/>
    <s v="C070"/>
    <s v="Courier for wine and glass return"/>
    <m/>
    <m/>
    <n v="85"/>
    <m/>
    <n v="85"/>
    <n v="0"/>
    <x v="11"/>
  </r>
  <r>
    <s v="ZK104"/>
    <s v="K120"/>
    <s v="C070"/>
    <s v="After party costs inc. catering, security and DJ"/>
    <s v="drink, chilli, DJ, security "/>
    <m/>
    <n v="1020"/>
    <m/>
    <m/>
    <n v="1020"/>
    <x v="11"/>
  </r>
  <r>
    <s v="ZK104"/>
    <s v="K270"/>
    <s v="C070"/>
    <s v="Venue dressing / Furniture"/>
    <m/>
    <m/>
    <n v="552.64"/>
    <m/>
    <n v="552.64"/>
    <n v="0"/>
    <x v="11"/>
  </r>
  <r>
    <s v="ZK104"/>
    <s v="K245"/>
    <s v="C070"/>
    <s v="AV"/>
    <m/>
    <m/>
    <n v="2643.04"/>
    <m/>
    <n v="2643.04"/>
    <n v="0"/>
    <x v="11"/>
  </r>
  <r>
    <s v="ZK104"/>
    <s v="K158"/>
    <s v="C070"/>
    <s v="Photography"/>
    <m/>
    <m/>
    <n v="500"/>
    <m/>
    <n v="0"/>
    <n v="500"/>
    <x v="11"/>
  </r>
  <r>
    <m/>
    <m/>
    <m/>
    <m/>
    <m/>
    <m/>
    <m/>
    <m/>
    <m/>
    <m/>
    <x v="0"/>
  </r>
  <r>
    <m/>
    <m/>
    <m/>
    <m/>
    <m/>
    <m/>
    <m/>
    <m/>
    <m/>
    <m/>
    <x v="0"/>
  </r>
  <r>
    <m/>
    <m/>
    <m/>
    <s v="AWARDS NIGHT"/>
    <m/>
    <m/>
    <m/>
    <n v="44000"/>
    <m/>
    <m/>
    <x v="0"/>
  </r>
  <r>
    <s v="ZK107"/>
    <s v="K115"/>
    <s v="C070"/>
    <s v="Presenter train and per diems"/>
    <m/>
    <m/>
    <n v="1000"/>
    <m/>
    <n v="0"/>
    <n v="1000"/>
    <x v="11"/>
  </r>
  <r>
    <s v="ZK107"/>
    <s v="K115"/>
    <s v="C070"/>
    <s v="Artist travel"/>
    <m/>
    <m/>
    <n v="1000"/>
    <m/>
    <m/>
    <n v="1000"/>
    <x v="11"/>
  </r>
  <r>
    <s v="ZK107"/>
    <s v="K115"/>
    <s v="C070"/>
    <s v="Accommodation artists inc.goldie, karl, 4 artists"/>
    <m/>
    <m/>
    <n v="1000"/>
    <m/>
    <m/>
    <n v="1000"/>
    <x v="11"/>
  </r>
  <r>
    <s v="ZK107"/>
    <s v="K232"/>
    <s v="C070"/>
    <s v="Entertainment - Steve Cobby"/>
    <m/>
    <m/>
    <n v="500"/>
    <m/>
    <n v="0"/>
    <n v="500"/>
    <x v="11"/>
  </r>
  <r>
    <s v="ZK107"/>
    <s v="K120"/>
    <s v="C070"/>
    <s v="Catering"/>
    <m/>
    <m/>
    <n v="13000"/>
    <m/>
    <n v="250"/>
    <n v="12750"/>
    <x v="11"/>
  </r>
  <r>
    <s v="ZK107"/>
    <s v="K120"/>
    <s v="C070"/>
    <s v="Afterparty"/>
    <m/>
    <m/>
    <n v="1000"/>
    <m/>
    <m/>
    <n v="1000"/>
    <x v="11"/>
  </r>
  <r>
    <s v="ZK107"/>
    <s v="K245"/>
    <s v="C070"/>
    <s v="AV, Tech inc. Durham"/>
    <m/>
    <m/>
    <n v="10000"/>
    <m/>
    <n v="0"/>
    <n v="10000"/>
    <x v="11"/>
  </r>
  <r>
    <s v="ZK107"/>
    <s v="K133"/>
    <s v="C070"/>
    <s v="Invites"/>
    <m/>
    <m/>
    <n v="139.46"/>
    <m/>
    <n v="0"/>
    <n v="139.46"/>
    <x v="11"/>
  </r>
  <r>
    <s v="ZK107"/>
    <s v="K133"/>
    <s v="C070"/>
    <s v="Invites design and print and delivery to office"/>
    <m/>
    <m/>
    <n v="1032"/>
    <m/>
    <n v="75"/>
    <n v="957"/>
    <x v="11"/>
  </r>
  <r>
    <s v="ZK107"/>
    <s v="K133"/>
    <s v="C070"/>
    <s v="204 x first class stamps for first tranch of invites £132.60"/>
    <m/>
    <m/>
    <n v="132.6"/>
    <m/>
    <n v="132.6"/>
    <n v="0"/>
    <x v="11"/>
  </r>
  <r>
    <s v="ZK107"/>
    <s v="K133"/>
    <s v="C070"/>
    <s v="International invites"/>
    <m/>
    <m/>
    <n v="22.34"/>
    <m/>
    <m/>
    <n v="22.34"/>
    <x v="11"/>
  </r>
  <r>
    <s v="ZK107"/>
    <s v="K133"/>
    <s v="C070"/>
    <s v="Courier of Tate invites"/>
    <m/>
    <m/>
    <n v="23.6"/>
    <m/>
    <m/>
    <n v="23.6"/>
    <x v="11"/>
  </r>
  <r>
    <s v="ZK107"/>
    <s v="K136"/>
    <s v="C070"/>
    <s v="Venue dressing and build"/>
    <m/>
    <m/>
    <n v="7500"/>
    <m/>
    <n v="0"/>
    <n v="7500"/>
    <x v="11"/>
  </r>
  <r>
    <s v="ZK107"/>
    <s v="K136"/>
    <s v="C070"/>
    <s v="Security"/>
    <m/>
    <m/>
    <n v="850"/>
    <m/>
    <m/>
    <n v="850"/>
    <x v="11"/>
  </r>
  <r>
    <s v="ZK107"/>
    <s v="K136"/>
    <s v="C070"/>
    <s v="Photography"/>
    <m/>
    <m/>
    <n v="500"/>
    <m/>
    <m/>
    <n v="500"/>
    <x v="11"/>
  </r>
  <r>
    <s v="ZK107"/>
    <s v="K136"/>
    <s v="C070"/>
    <s v="Venue hire"/>
    <m/>
    <m/>
    <n v="2500"/>
    <m/>
    <m/>
    <n v="2500"/>
    <x v="11"/>
  </r>
  <r>
    <s v="ZK107"/>
    <s v="K136"/>
    <s v="C070"/>
    <s v="Portaloos"/>
    <m/>
    <m/>
    <n v="1500"/>
    <m/>
    <m/>
    <n v="1500"/>
    <x v="11"/>
  </r>
  <r>
    <s v="ZK107"/>
    <s v="K136"/>
    <s v="C070"/>
    <s v="First Aid"/>
    <m/>
    <m/>
    <n v="200"/>
    <m/>
    <m/>
    <n v="200"/>
    <x v="11"/>
  </r>
  <r>
    <s v="ZK107"/>
    <s v="K136"/>
    <s v="C070"/>
    <s v="Traffic Management"/>
    <m/>
    <m/>
    <n v="1000"/>
    <m/>
    <m/>
    <n v="1000"/>
    <x v="11"/>
  </r>
  <r>
    <s v="ZK107"/>
    <s v="K136"/>
    <s v="C070"/>
    <s v="Car for movement"/>
    <m/>
    <m/>
    <n v="450"/>
    <m/>
    <m/>
    <n v="450"/>
    <x v="11"/>
  </r>
  <r>
    <s v="ZK107"/>
    <s v="K136"/>
    <s v="C070"/>
    <s v="Wristbands"/>
    <m/>
    <m/>
    <n v="300"/>
    <m/>
    <m/>
    <n v="300"/>
    <x v="11"/>
  </r>
  <r>
    <s v="ZK107"/>
    <s v="K145 holding"/>
    <s v="C070"/>
    <s v="POT-to be scoped"/>
    <m/>
    <m/>
    <n v="350"/>
    <m/>
    <m/>
    <n v="350"/>
    <x v="11"/>
  </r>
  <r>
    <m/>
    <m/>
    <m/>
    <m/>
    <m/>
    <m/>
    <m/>
    <m/>
    <m/>
    <m/>
    <x v="0"/>
  </r>
  <r>
    <m/>
    <m/>
    <m/>
    <s v="OTHER COSTS-PRE MARCH 2017 (detail below)"/>
    <m/>
    <m/>
    <m/>
    <n v="2038"/>
    <m/>
    <m/>
    <x v="0"/>
  </r>
  <r>
    <s v="ZK102"/>
    <s v="K115"/>
    <s v="C070"/>
    <s v="70020672 K Fuller"/>
    <m/>
    <m/>
    <n v="229.23000000000002"/>
    <m/>
    <n v="229.23000000000002"/>
    <n v="0"/>
    <x v="18"/>
  </r>
  <r>
    <s v="ZK102"/>
    <s v="K115"/>
    <s v="C070"/>
    <s v="Taxi services for May 2016. Programme Turner Prize ZK102 K115 C070 "/>
    <m/>
    <m/>
    <n v="3.7"/>
    <m/>
    <n v="3.7"/>
    <n v="0"/>
    <x v="18"/>
  </r>
  <r>
    <s v="ZK102"/>
    <s v="K117"/>
    <s v="C070"/>
    <s v="70020672 K Fuller"/>
    <m/>
    <m/>
    <n v="21.29"/>
    <m/>
    <n v="21.29"/>
    <n v="0"/>
    <x v="18"/>
  </r>
  <r>
    <s v="ZK102"/>
    <s v="K117"/>
    <s v="C070"/>
    <s v="Petty Cash Claim 30"/>
    <m/>
    <m/>
    <n v="17.32"/>
    <m/>
    <n v="17.32"/>
    <n v="0"/>
    <x v="18"/>
  </r>
  <r>
    <s v="ZK114"/>
    <s v="K103"/>
    <s v="C070"/>
    <s v="Petty Cash Claim 30"/>
    <m/>
    <m/>
    <n v="14.85"/>
    <m/>
    <n v="14.85"/>
    <n v="0"/>
    <x v="18"/>
  </r>
  <r>
    <s v="ZK114"/>
    <s v="K299"/>
    <s v="C070"/>
    <s v="70020672 K Fuller"/>
    <m/>
    <m/>
    <n v="322.42"/>
    <m/>
    <n v="322.41999999999973"/>
    <n v="0"/>
    <x v="18"/>
  </r>
  <r>
    <s v="ZK114"/>
    <s v="K299"/>
    <s v="C070"/>
    <s v="Lunch for the Turner Prize meeting "/>
    <m/>
    <m/>
    <n v="72.400000000000006"/>
    <m/>
    <n v="72.400000000000006"/>
    <n v="0"/>
    <x v="18"/>
  </r>
  <r>
    <s v="ZK114"/>
    <s v="K299"/>
    <s v="C070"/>
    <s v="Miranda Stacey; Interview Expenses"/>
    <m/>
    <m/>
    <n v="70"/>
    <m/>
    <n v="70"/>
    <n v="0"/>
    <x v="18"/>
  </r>
  <r>
    <s v="ZK114"/>
    <s v="K299"/>
    <s v="C070"/>
    <s v="Raj Sandhu; Interview Expenses-Turner Prize"/>
    <m/>
    <m/>
    <n v="84.05"/>
    <m/>
    <n v="84.05"/>
    <n v="0"/>
    <x v="18"/>
  </r>
  <r>
    <s v="ZK114"/>
    <s v="K299"/>
    <s v="C070"/>
    <s v="T Kagbala Credit Card Nov'16"/>
    <m/>
    <m/>
    <n v="115.77"/>
    <m/>
    <n v="115.77"/>
    <n v="0"/>
    <x v="18"/>
  </r>
  <r>
    <s v="ZK114"/>
    <s v="K299"/>
    <s v="C070"/>
    <s v="T Kagbala Credit Card Sept'16"/>
    <m/>
    <m/>
    <n v="1086.97"/>
    <m/>
    <n v="1086.97"/>
    <n v="0"/>
    <x v="18"/>
  </r>
  <r>
    <m/>
    <m/>
    <m/>
    <m/>
    <m/>
    <m/>
    <m/>
    <m/>
    <m/>
    <m/>
    <x v="0"/>
  </r>
  <r>
    <m/>
    <m/>
    <m/>
    <s v="DEINSTALL"/>
    <m/>
    <m/>
    <m/>
    <n v="22295.760000000002"/>
    <m/>
    <m/>
    <x v="0"/>
  </r>
  <r>
    <s v="ZK105"/>
    <s v="K115"/>
    <s v="C070"/>
    <s v="Accommodation De-Install (train and hotel)"/>
    <s v="1 assistants £70 per night x 1 nights"/>
    <m/>
    <n v="150"/>
    <m/>
    <n v="0"/>
    <n v="150"/>
    <x v="3"/>
  </r>
  <r>
    <m/>
    <m/>
    <m/>
    <s v="Technicians/Materials"/>
    <m/>
    <m/>
    <m/>
    <m/>
    <m/>
    <m/>
    <x v="0"/>
  </r>
  <r>
    <s v="ZK105"/>
    <s v="K244"/>
    <s v="C070"/>
    <s v="De-Install skips"/>
    <s v="Estimate "/>
    <m/>
    <n v="1000"/>
    <m/>
    <n v="0"/>
    <n v="1000"/>
    <x v="3"/>
  </r>
  <r>
    <s v="ZK105"/>
    <s v="K244"/>
    <s v="C070"/>
    <s v="Deinstall packing materials costs"/>
    <s v="Estimate"/>
    <m/>
    <n v="336.03999999999996"/>
    <m/>
    <m/>
    <n v="336.03999999999996"/>
    <x v="3"/>
  </r>
  <r>
    <s v="ZK105"/>
    <s v="K244"/>
    <s v="C070"/>
    <s v="Movement of Francis Bacon inc. Courier fee and travel"/>
    <s v="To be paid to HCAL"/>
    <m/>
    <n v="130.1"/>
    <m/>
    <m/>
    <n v="130.1"/>
    <x v="3"/>
  </r>
  <r>
    <s v="ZK105"/>
    <s v="K244"/>
    <s v="C070"/>
    <s v="Packing and conservation materials for all works, inc. Hurvin Anderson's un-shown works"/>
    <s v="To be paid to HCAL"/>
    <m/>
    <n v="533.86"/>
    <m/>
    <m/>
    <n v="533.86"/>
    <x v="3"/>
  </r>
  <r>
    <s v="ZK105"/>
    <s v="K244"/>
    <s v="C070"/>
    <s v="HCAL Technicians, Reinstating of Collection"/>
    <s v="To be paid to HCAL"/>
    <m/>
    <n v="3750"/>
    <m/>
    <m/>
    <n v="3750"/>
    <x v="4"/>
  </r>
  <r>
    <m/>
    <m/>
    <m/>
    <s v="Painting/Reinstatement"/>
    <m/>
    <m/>
    <m/>
    <m/>
    <m/>
    <m/>
    <x v="0"/>
  </r>
  <r>
    <s v="ZK105"/>
    <s v="K245"/>
    <s v="C070"/>
    <s v="Deinstall painting of Galleries "/>
    <m/>
    <m/>
    <n v="2336"/>
    <m/>
    <n v="0"/>
    <n v="2336"/>
    <x v="3"/>
  </r>
  <r>
    <s v="ZK105"/>
    <s v="K245"/>
    <s v="C070"/>
    <s v="Gallery 5, 6 &amp;9 replacement vinyl"/>
    <m/>
    <m/>
    <n v="190"/>
    <m/>
    <m/>
    <n v="190"/>
    <x v="3"/>
  </r>
  <r>
    <m/>
    <m/>
    <m/>
    <s v="Transport"/>
    <m/>
    <m/>
    <m/>
    <m/>
    <m/>
    <m/>
    <x v="0"/>
  </r>
  <r>
    <s v="ZK105"/>
    <s v="K258"/>
    <s v="C070"/>
    <s v="Jayhawk return transport to all lenders"/>
    <s v="Includes 8.5% discount"/>
    <m/>
    <n v="8779.43"/>
    <m/>
    <n v="0"/>
    <n v="8779.43"/>
    <x v="5"/>
  </r>
  <r>
    <s v="ZK105"/>
    <s v="K258"/>
    <s v="C070"/>
    <s v="Martin speed arts council courier"/>
    <m/>
    <m/>
    <n v="1765"/>
    <m/>
    <m/>
    <n v="1765"/>
    <x v="5"/>
  </r>
  <r>
    <s v="ZK105"/>
    <s v="K258"/>
    <s v="C070"/>
    <s v="DHL Oslo Hurvin Anderson"/>
    <m/>
    <m/>
    <n v="1800"/>
    <m/>
    <m/>
    <n v="1800"/>
    <x v="5"/>
  </r>
  <r>
    <s v="ZK105"/>
    <s v="K258"/>
    <s v="C070"/>
    <s v="Jayhawk return of Andrea's unshown works Oct 2017"/>
    <m/>
    <m/>
    <n v="1112"/>
    <m/>
    <m/>
    <n v="1112"/>
    <x v="5"/>
  </r>
  <r>
    <s v="ZK105"/>
    <s v="K258"/>
    <s v="C070"/>
    <s v="Border clearance costs for LA Andrea's tables (Outbound)"/>
    <m/>
    <m/>
    <n v="413.33"/>
    <m/>
    <m/>
    <n v="413.33"/>
    <x v="5"/>
  </r>
  <r>
    <m/>
    <m/>
    <m/>
    <m/>
    <m/>
    <m/>
    <m/>
    <m/>
    <m/>
    <m/>
    <x v="0"/>
  </r>
  <r>
    <m/>
    <m/>
    <m/>
    <m/>
    <m/>
    <m/>
    <m/>
    <n v="47.230000000000132"/>
    <m/>
    <m/>
    <x v="0"/>
  </r>
  <r>
    <s v="ZK114"/>
    <s v="K225"/>
    <s v="C070"/>
    <s v="Exec pot - to be scoped"/>
    <m/>
    <m/>
    <n v="611.85"/>
    <m/>
    <m/>
    <n v="611.85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23" firstHeaderRow="0" firstDataRow="1" firstDataCol="1"/>
  <pivotFields count="1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dataField="1" subtotalTop="0" showAll="0"/>
    <pivotField dataField="1" subtotalTop="0" showAll="0"/>
    <pivotField axis="axisRow" subtotalTop="0" showAll="0">
      <items count="20">
        <item x="15"/>
        <item x="18"/>
        <item x="2"/>
        <item x="1"/>
        <item x="6"/>
        <item x="17"/>
        <item x="11"/>
        <item x="3"/>
        <item x="5"/>
        <item x="9"/>
        <item x="12"/>
        <item x="14"/>
        <item x="10"/>
        <item x="16"/>
        <item x="8"/>
        <item x="7"/>
        <item x="4"/>
        <item x="0"/>
        <item x="13"/>
        <item t="default"/>
      </items>
    </pivotField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ctual spend" fld="8" baseField="10" baseItem="0"/>
    <dataField name="Sum of Projected spend" fld="9" baseField="10" baseItem="0"/>
    <dataField name="Sum of Amount" fld="6" baseField="10" baseItem="0"/>
  </dataFields>
  <formats count="8"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K16" sqref="K16"/>
    </sheetView>
  </sheetViews>
  <sheetFormatPr defaultRowHeight="15" x14ac:dyDescent="0.25"/>
  <cols>
    <col min="1" max="1" width="36.5703125" customWidth="1"/>
    <col min="2" max="2" width="16.42578125" customWidth="1"/>
    <col min="3" max="3" width="12.140625" customWidth="1"/>
    <col min="4" max="4" width="14.28515625" customWidth="1"/>
    <col min="5" max="5" width="10.7109375" customWidth="1"/>
    <col min="6" max="6" width="11.7109375" style="1" customWidth="1"/>
    <col min="8" max="8" width="13.42578125" customWidth="1"/>
  </cols>
  <sheetData>
    <row r="1" spans="1:6" x14ac:dyDescent="0.25">
      <c r="A1" s="1" t="s">
        <v>0</v>
      </c>
    </row>
    <row r="2" spans="1:6" x14ac:dyDescent="0.25">
      <c r="A2" s="1" t="s">
        <v>1</v>
      </c>
      <c r="F2" s="9" t="s">
        <v>17</v>
      </c>
    </row>
    <row r="5" spans="1:6" s="4" customFormat="1" ht="30.75" thickBot="1" x14ac:dyDescent="0.3">
      <c r="A5" s="13" t="s">
        <v>2</v>
      </c>
      <c r="B5" s="14" t="s">
        <v>3</v>
      </c>
      <c r="C5" s="14" t="s">
        <v>4</v>
      </c>
      <c r="D5" s="14" t="s">
        <v>5</v>
      </c>
      <c r="E5" s="14" t="s">
        <v>7</v>
      </c>
      <c r="F5" s="14" t="s">
        <v>6</v>
      </c>
    </row>
    <row r="6" spans="1:6" x14ac:dyDescent="0.25">
      <c r="A6" s="10" t="s">
        <v>25</v>
      </c>
      <c r="B6" s="11"/>
      <c r="C6" s="11">
        <v>350000</v>
      </c>
      <c r="D6" s="11"/>
      <c r="E6" s="11">
        <v>150000</v>
      </c>
      <c r="F6" s="12"/>
    </row>
    <row r="7" spans="1:6" x14ac:dyDescent="0.25">
      <c r="A7" s="3"/>
      <c r="B7" s="6"/>
      <c r="C7" s="6"/>
      <c r="D7" s="6"/>
      <c r="E7" s="6"/>
      <c r="F7" s="7"/>
    </row>
    <row r="8" spans="1:6" ht="30" x14ac:dyDescent="0.25">
      <c r="A8" s="2" t="s">
        <v>8</v>
      </c>
      <c r="B8" s="6">
        <v>57330</v>
      </c>
      <c r="C8" s="6"/>
      <c r="D8" s="6">
        <v>6520</v>
      </c>
      <c r="E8" s="6"/>
      <c r="F8" s="7">
        <f>B8+D8</f>
        <v>63850</v>
      </c>
    </row>
    <row r="9" spans="1:6" x14ac:dyDescent="0.25">
      <c r="A9" s="2"/>
      <c r="B9" s="6"/>
      <c r="C9" s="6"/>
      <c r="D9" s="6"/>
      <c r="E9" s="6"/>
      <c r="F9" s="7"/>
    </row>
    <row r="10" spans="1:6" x14ac:dyDescent="0.25">
      <c r="A10" s="3" t="s">
        <v>464</v>
      </c>
      <c r="B10" s="6">
        <v>12076</v>
      </c>
      <c r="C10" s="6"/>
      <c r="D10" s="6">
        <v>848</v>
      </c>
      <c r="E10" s="6"/>
      <c r="F10" s="7">
        <f t="shared" ref="F10" si="0">B10+D10</f>
        <v>12924</v>
      </c>
    </row>
    <row r="11" spans="1:6" x14ac:dyDescent="0.25">
      <c r="A11" s="2"/>
      <c r="B11" s="6"/>
      <c r="C11" s="6"/>
      <c r="D11" s="6"/>
      <c r="E11" s="6"/>
      <c r="F11" s="7"/>
    </row>
    <row r="12" spans="1:6" x14ac:dyDescent="0.25">
      <c r="A12" s="3" t="s">
        <v>9</v>
      </c>
      <c r="B12" s="6"/>
      <c r="C12" s="6"/>
      <c r="D12" s="6"/>
      <c r="E12" s="6"/>
      <c r="F12" s="7"/>
    </row>
    <row r="13" spans="1:6" x14ac:dyDescent="0.25">
      <c r="A13" s="5" t="s">
        <v>10</v>
      </c>
      <c r="B13" s="6"/>
      <c r="C13" s="6"/>
      <c r="D13" s="6">
        <v>25000</v>
      </c>
      <c r="E13" s="6"/>
      <c r="F13" s="7">
        <f t="shared" ref="F13:F14" si="1">B13+D13</f>
        <v>25000</v>
      </c>
    </row>
    <row r="14" spans="1:6" x14ac:dyDescent="0.25">
      <c r="A14" s="5" t="s">
        <v>11</v>
      </c>
      <c r="B14" s="6"/>
      <c r="C14" s="6"/>
      <c r="D14" s="6">
        <v>15000</v>
      </c>
      <c r="E14" s="6"/>
      <c r="F14" s="7">
        <f t="shared" si="1"/>
        <v>15000</v>
      </c>
    </row>
    <row r="15" spans="1:6" x14ac:dyDescent="0.25">
      <c r="A15" s="2"/>
      <c r="B15" s="6"/>
      <c r="C15" s="6"/>
      <c r="D15" s="6"/>
      <c r="E15" s="6"/>
      <c r="F15" s="7"/>
    </row>
    <row r="16" spans="1:6" x14ac:dyDescent="0.25">
      <c r="A16" s="3" t="s">
        <v>12</v>
      </c>
      <c r="B16" s="6"/>
      <c r="C16" s="6"/>
      <c r="D16" s="6"/>
      <c r="E16" s="6"/>
      <c r="F16" s="7"/>
    </row>
    <row r="17" spans="1:6" x14ac:dyDescent="0.25">
      <c r="A17" s="8" t="s">
        <v>13</v>
      </c>
      <c r="B17" s="6">
        <v>360</v>
      </c>
      <c r="C17" s="6"/>
      <c r="D17" s="6">
        <v>710</v>
      </c>
      <c r="E17" s="6"/>
      <c r="F17" s="7">
        <f t="shared" ref="F17:F19" si="2">B17+D17</f>
        <v>1070</v>
      </c>
    </row>
    <row r="18" spans="1:6" x14ac:dyDescent="0.25">
      <c r="A18" s="8" t="s">
        <v>14</v>
      </c>
      <c r="B18" s="6">
        <v>1840</v>
      </c>
      <c r="C18" s="6"/>
      <c r="D18" s="6">
        <v>23538</v>
      </c>
      <c r="E18" s="6"/>
      <c r="F18" s="7">
        <f t="shared" si="2"/>
        <v>25378</v>
      </c>
    </row>
    <row r="19" spans="1:6" x14ac:dyDescent="0.25">
      <c r="A19" s="8" t="s">
        <v>15</v>
      </c>
      <c r="B19" s="6"/>
      <c r="C19" s="6"/>
      <c r="D19" s="6">
        <v>14600</v>
      </c>
      <c r="E19" s="6"/>
      <c r="F19" s="7">
        <f t="shared" si="2"/>
        <v>14600</v>
      </c>
    </row>
    <row r="20" spans="1:6" x14ac:dyDescent="0.25">
      <c r="A20" s="8"/>
      <c r="B20" s="6"/>
      <c r="C20" s="6"/>
      <c r="D20" s="6"/>
      <c r="E20" s="6"/>
      <c r="F20" s="7"/>
    </row>
    <row r="21" spans="1:6" x14ac:dyDescent="0.25">
      <c r="A21" s="3" t="s">
        <v>16</v>
      </c>
      <c r="B21" s="6">
        <v>8858</v>
      </c>
      <c r="C21" s="6"/>
      <c r="D21" s="6">
        <v>49762</v>
      </c>
      <c r="E21" s="6"/>
      <c r="F21" s="7">
        <f t="shared" ref="F21" si="3">B21+D21</f>
        <v>58620</v>
      </c>
    </row>
    <row r="22" spans="1:6" x14ac:dyDescent="0.25">
      <c r="A22" s="2"/>
      <c r="B22" s="6"/>
      <c r="C22" s="6"/>
      <c r="D22" s="6"/>
      <c r="E22" s="6"/>
      <c r="F22" s="7"/>
    </row>
    <row r="23" spans="1:6" x14ac:dyDescent="0.25">
      <c r="A23" s="3" t="s">
        <v>18</v>
      </c>
      <c r="B23" s="6"/>
      <c r="C23" s="6"/>
      <c r="D23" s="6"/>
      <c r="E23" s="6"/>
      <c r="F23" s="7"/>
    </row>
    <row r="24" spans="1:6" x14ac:dyDescent="0.25">
      <c r="A24" s="8" t="s">
        <v>19</v>
      </c>
      <c r="B24" s="6">
        <v>4134</v>
      </c>
      <c r="C24" s="6"/>
      <c r="D24" s="6">
        <v>766</v>
      </c>
      <c r="E24" s="6"/>
      <c r="F24" s="7">
        <f t="shared" ref="F24:F29" si="4">B24+D24</f>
        <v>4900</v>
      </c>
    </row>
    <row r="25" spans="1:6" x14ac:dyDescent="0.25">
      <c r="A25" s="8" t="s">
        <v>26</v>
      </c>
      <c r="B25" s="6"/>
      <c r="C25" s="6"/>
      <c r="D25" s="6">
        <v>4750</v>
      </c>
      <c r="E25" s="6"/>
      <c r="F25" s="7">
        <f t="shared" si="4"/>
        <v>4750</v>
      </c>
    </row>
    <row r="26" spans="1:6" x14ac:dyDescent="0.25">
      <c r="A26" s="8" t="s">
        <v>20</v>
      </c>
      <c r="B26" s="6"/>
      <c r="C26" s="6"/>
      <c r="D26" s="6">
        <v>3500</v>
      </c>
      <c r="E26" s="6"/>
      <c r="F26" s="7">
        <f t="shared" si="4"/>
        <v>3500</v>
      </c>
    </row>
    <row r="27" spans="1:6" x14ac:dyDescent="0.25">
      <c r="A27" s="8" t="s">
        <v>27</v>
      </c>
      <c r="B27" s="6">
        <v>3789</v>
      </c>
      <c r="C27" s="6"/>
      <c r="D27" s="6"/>
      <c r="E27" s="6"/>
      <c r="F27" s="7">
        <f t="shared" si="4"/>
        <v>3789</v>
      </c>
    </row>
    <row r="28" spans="1:6" x14ac:dyDescent="0.25">
      <c r="A28" s="8" t="s">
        <v>21</v>
      </c>
      <c r="B28" s="6">
        <v>5891</v>
      </c>
      <c r="C28" s="6"/>
      <c r="D28" s="6">
        <v>30</v>
      </c>
      <c r="E28" s="6"/>
      <c r="F28" s="7">
        <f t="shared" si="4"/>
        <v>5921</v>
      </c>
    </row>
    <row r="29" spans="1:6" x14ac:dyDescent="0.25">
      <c r="A29" s="8" t="s">
        <v>461</v>
      </c>
      <c r="B29" s="6">
        <v>22210</v>
      </c>
      <c r="C29" s="6"/>
      <c r="D29" s="6">
        <f>30054-13850</f>
        <v>16204</v>
      </c>
      <c r="E29" s="6"/>
      <c r="F29" s="7">
        <f t="shared" si="4"/>
        <v>38414</v>
      </c>
    </row>
    <row r="30" spans="1:6" x14ac:dyDescent="0.25">
      <c r="A30" s="2"/>
      <c r="B30" s="6"/>
      <c r="C30" s="6"/>
      <c r="D30" s="6"/>
      <c r="E30" s="6"/>
      <c r="F30" s="7"/>
    </row>
    <row r="31" spans="1:6" x14ac:dyDescent="0.25">
      <c r="A31" s="3" t="s">
        <v>22</v>
      </c>
      <c r="B31" s="6"/>
      <c r="C31" s="6"/>
      <c r="D31" s="6"/>
      <c r="E31" s="6"/>
      <c r="F31" s="7"/>
    </row>
    <row r="32" spans="1:6" x14ac:dyDescent="0.25">
      <c r="A32" s="8" t="s">
        <v>28</v>
      </c>
      <c r="B32" s="6">
        <v>99632</v>
      </c>
      <c r="C32" s="6"/>
      <c r="D32" s="6">
        <v>25209</v>
      </c>
      <c r="E32" s="6"/>
      <c r="F32" s="7">
        <f t="shared" ref="F32:F35" si="5">B32+D32</f>
        <v>124841</v>
      </c>
    </row>
    <row r="33" spans="1:6" x14ac:dyDescent="0.25">
      <c r="A33" s="8" t="s">
        <v>29</v>
      </c>
      <c r="B33" s="6">
        <v>16512</v>
      </c>
      <c r="C33" s="6"/>
      <c r="D33" s="6">
        <v>14283</v>
      </c>
      <c r="E33" s="6"/>
      <c r="F33" s="7">
        <f t="shared" si="5"/>
        <v>30795</v>
      </c>
    </row>
    <row r="34" spans="1:6" x14ac:dyDescent="0.25">
      <c r="A34" s="8" t="s">
        <v>30</v>
      </c>
      <c r="B34" s="6">
        <v>1963</v>
      </c>
      <c r="C34" s="6"/>
      <c r="D34" s="6"/>
      <c r="E34" s="6"/>
      <c r="F34" s="7">
        <f t="shared" si="5"/>
        <v>1963</v>
      </c>
    </row>
    <row r="35" spans="1:6" x14ac:dyDescent="0.25">
      <c r="A35" s="8" t="s">
        <v>23</v>
      </c>
      <c r="B35" s="6">
        <v>11349</v>
      </c>
      <c r="C35" s="6"/>
      <c r="D35" s="6">
        <v>24846</v>
      </c>
      <c r="E35" s="6"/>
      <c r="F35" s="7">
        <f t="shared" si="5"/>
        <v>36195</v>
      </c>
    </row>
    <row r="36" spans="1:6" x14ac:dyDescent="0.25">
      <c r="A36" s="2"/>
      <c r="B36" s="6"/>
      <c r="C36" s="6"/>
      <c r="D36" s="6"/>
      <c r="E36" s="6"/>
      <c r="F36" s="7"/>
    </row>
    <row r="37" spans="1:6" ht="30" x14ac:dyDescent="0.25">
      <c r="A37" s="3" t="s">
        <v>31</v>
      </c>
      <c r="B37" s="6"/>
      <c r="C37" s="6"/>
      <c r="D37" s="6">
        <v>28490</v>
      </c>
      <c r="E37" s="6"/>
      <c r="F37" s="7">
        <f t="shared" ref="F37" si="6">B37+D37</f>
        <v>28490</v>
      </c>
    </row>
    <row r="38" spans="1:6" ht="15.75" thickBot="1" x14ac:dyDescent="0.3">
      <c r="A38" s="15"/>
      <c r="B38" s="16"/>
      <c r="C38" s="16"/>
      <c r="D38" s="16"/>
      <c r="E38" s="16"/>
      <c r="F38" s="17"/>
    </row>
    <row r="39" spans="1:6" ht="15.75" thickBot="1" x14ac:dyDescent="0.3">
      <c r="A39" s="18" t="s">
        <v>24</v>
      </c>
      <c r="B39" s="19">
        <f>SUM(B6:B38)</f>
        <v>245944</v>
      </c>
      <c r="C39" s="19">
        <f>SUM(C6:C38)</f>
        <v>350000</v>
      </c>
      <c r="D39" s="19">
        <f>SUM(D6:D38)</f>
        <v>254056</v>
      </c>
      <c r="E39" s="19">
        <f>SUM(E6:E38)</f>
        <v>150000</v>
      </c>
      <c r="F39" s="20">
        <f>SUM(F6:F38)</f>
        <v>500000</v>
      </c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3"/>
  <sheetViews>
    <sheetView workbookViewId="0">
      <selection activeCell="H23" sqref="H23"/>
    </sheetView>
  </sheetViews>
  <sheetFormatPr defaultRowHeight="15" x14ac:dyDescent="0.25"/>
  <cols>
    <col min="1" max="1" width="32" bestFit="1" customWidth="1"/>
    <col min="2" max="2" width="20.7109375" style="211" bestFit="1" customWidth="1"/>
    <col min="3" max="3" width="23.85546875" style="211" bestFit="1" customWidth="1"/>
    <col min="4" max="4" width="16.28515625" style="211" bestFit="1" customWidth="1"/>
  </cols>
  <sheetData>
    <row r="3" spans="1:4" x14ac:dyDescent="0.25">
      <c r="A3" s="209" t="s">
        <v>473</v>
      </c>
      <c r="B3" s="212" t="s">
        <v>476</v>
      </c>
      <c r="C3" s="212" t="s">
        <v>477</v>
      </c>
      <c r="D3" s="212" t="s">
        <v>478</v>
      </c>
    </row>
    <row r="4" spans="1:4" x14ac:dyDescent="0.25">
      <c r="A4" s="210" t="s">
        <v>463</v>
      </c>
      <c r="B4" s="212">
        <v>360</v>
      </c>
      <c r="C4" s="212">
        <v>709.61</v>
      </c>
      <c r="D4" s="212">
        <v>1069.6100000000001</v>
      </c>
    </row>
    <row r="5" spans="1:4" x14ac:dyDescent="0.25">
      <c r="A5" s="210" t="s">
        <v>464</v>
      </c>
      <c r="B5" s="212">
        <v>12076.029999999997</v>
      </c>
      <c r="C5" s="212">
        <v>847.91999999999598</v>
      </c>
      <c r="D5" s="212">
        <v>12923.949999999995</v>
      </c>
    </row>
    <row r="6" spans="1:4" x14ac:dyDescent="0.25">
      <c r="A6" s="210" t="s">
        <v>11</v>
      </c>
      <c r="B6" s="212"/>
      <c r="C6" s="212">
        <v>15000</v>
      </c>
      <c r="D6" s="212">
        <v>15000</v>
      </c>
    </row>
    <row r="7" spans="1:4" x14ac:dyDescent="0.25">
      <c r="A7" s="210" t="s">
        <v>458</v>
      </c>
      <c r="B7" s="212">
        <v>0</v>
      </c>
      <c r="C7" s="212">
        <v>25000</v>
      </c>
      <c r="D7" s="212">
        <v>25000</v>
      </c>
    </row>
    <row r="8" spans="1:4" x14ac:dyDescent="0.25">
      <c r="A8" s="210" t="s">
        <v>30</v>
      </c>
      <c r="B8" s="212">
        <v>1962.5</v>
      </c>
      <c r="C8" s="212">
        <v>0</v>
      </c>
      <c r="D8" s="212">
        <v>1962.5</v>
      </c>
    </row>
    <row r="9" spans="1:4" x14ac:dyDescent="0.25">
      <c r="A9" s="210" t="s">
        <v>466</v>
      </c>
      <c r="B9" s="212">
        <v>0</v>
      </c>
      <c r="C9" s="212">
        <v>14600</v>
      </c>
      <c r="D9" s="212">
        <v>14600</v>
      </c>
    </row>
    <row r="10" spans="1:4" x14ac:dyDescent="0.25">
      <c r="A10" s="210" t="s">
        <v>460</v>
      </c>
      <c r="B10" s="212">
        <v>8857.6400000000012</v>
      </c>
      <c r="C10" s="212">
        <v>49762.399999999994</v>
      </c>
      <c r="D10" s="212">
        <v>58620.039999999994</v>
      </c>
    </row>
    <row r="11" spans="1:4" x14ac:dyDescent="0.25">
      <c r="A11" s="210" t="s">
        <v>462</v>
      </c>
      <c r="B11" s="212">
        <v>99631.680000000008</v>
      </c>
      <c r="C11" s="212">
        <v>25209.139999999992</v>
      </c>
      <c r="D11" s="212">
        <v>124840.81999999999</v>
      </c>
    </row>
    <row r="12" spans="1:4" x14ac:dyDescent="0.25">
      <c r="A12" s="210" t="s">
        <v>465</v>
      </c>
      <c r="B12" s="212">
        <v>16511.849999999999</v>
      </c>
      <c r="C12" s="212">
        <v>14283.070000000003</v>
      </c>
      <c r="D12" s="212">
        <v>30794.920000000002</v>
      </c>
    </row>
    <row r="13" spans="1:4" x14ac:dyDescent="0.25">
      <c r="A13" s="210" t="s">
        <v>461</v>
      </c>
      <c r="B13" s="212">
        <v>22209.5</v>
      </c>
      <c r="C13" s="212">
        <v>30053.5</v>
      </c>
      <c r="D13" s="212">
        <v>52263</v>
      </c>
    </row>
    <row r="14" spans="1:4" x14ac:dyDescent="0.25">
      <c r="A14" s="210" t="s">
        <v>20</v>
      </c>
      <c r="B14" s="212">
        <v>0</v>
      </c>
      <c r="C14" s="212">
        <v>3500</v>
      </c>
      <c r="D14" s="212">
        <v>3500</v>
      </c>
    </row>
    <row r="15" spans="1:4" x14ac:dyDescent="0.25">
      <c r="A15" s="210" t="s">
        <v>19</v>
      </c>
      <c r="B15" s="212">
        <v>4134</v>
      </c>
      <c r="C15" s="212">
        <v>766</v>
      </c>
      <c r="D15" s="212">
        <v>4900</v>
      </c>
    </row>
    <row r="16" spans="1:4" x14ac:dyDescent="0.25">
      <c r="A16" s="210" t="s">
        <v>27</v>
      </c>
      <c r="B16" s="212">
        <v>3788.65</v>
      </c>
      <c r="C16" s="212">
        <v>0</v>
      </c>
      <c r="D16" s="212">
        <v>3788.65</v>
      </c>
    </row>
    <row r="17" spans="1:4" x14ac:dyDescent="0.25">
      <c r="A17" s="210" t="s">
        <v>14</v>
      </c>
      <c r="B17" s="212">
        <v>1839.9999999999995</v>
      </c>
      <c r="C17" s="212">
        <v>23538</v>
      </c>
      <c r="D17" s="212">
        <v>25378</v>
      </c>
    </row>
    <row r="18" spans="1:4" x14ac:dyDescent="0.25">
      <c r="A18" s="210" t="s">
        <v>21</v>
      </c>
      <c r="B18" s="212">
        <v>5891</v>
      </c>
      <c r="C18" s="212">
        <v>30</v>
      </c>
      <c r="D18" s="212">
        <v>5921</v>
      </c>
    </row>
    <row r="19" spans="1:4" x14ac:dyDescent="0.25">
      <c r="A19" s="210" t="s">
        <v>459</v>
      </c>
      <c r="B19" s="212"/>
      <c r="C19" s="212">
        <v>28493.119999999999</v>
      </c>
      <c r="D19" s="212">
        <v>28493.119999999999</v>
      </c>
    </row>
    <row r="20" spans="1:4" x14ac:dyDescent="0.25">
      <c r="A20" s="210" t="s">
        <v>23</v>
      </c>
      <c r="B20" s="212">
        <v>11348.5</v>
      </c>
      <c r="C20" s="212">
        <v>24845.89</v>
      </c>
      <c r="D20" s="212">
        <v>36194.39</v>
      </c>
    </row>
    <row r="21" spans="1:4" x14ac:dyDescent="0.25">
      <c r="A21" s="210" t="s">
        <v>474</v>
      </c>
      <c r="B21" s="212">
        <v>2.8421709430404007E-13</v>
      </c>
      <c r="C21" s="212">
        <v>-2.8421709430404007E-13</v>
      </c>
      <c r="D21" s="212">
        <v>0</v>
      </c>
    </row>
    <row r="22" spans="1:4" x14ac:dyDescent="0.25">
      <c r="A22" s="210" t="s">
        <v>26</v>
      </c>
      <c r="B22" s="212"/>
      <c r="C22" s="212">
        <v>4750</v>
      </c>
      <c r="D22" s="212">
        <v>4750</v>
      </c>
    </row>
    <row r="23" spans="1:4" x14ac:dyDescent="0.25">
      <c r="A23" s="210" t="s">
        <v>475</v>
      </c>
      <c r="B23" s="212">
        <v>188611.35</v>
      </c>
      <c r="C23" s="212">
        <v>261388.64999999997</v>
      </c>
      <c r="D23" s="212">
        <v>450000</v>
      </c>
    </row>
  </sheetData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"/>
  <sheetViews>
    <sheetView zoomScale="80" zoomScaleNormal="80" workbookViewId="0">
      <selection activeCell="K16" sqref="K16:K17"/>
    </sheetView>
  </sheetViews>
  <sheetFormatPr defaultRowHeight="15" x14ac:dyDescent="0.25"/>
  <cols>
    <col min="1" max="1" width="8.28515625" customWidth="1"/>
    <col min="2" max="2" width="6.7109375" customWidth="1"/>
    <col min="3" max="3" width="8.28515625" bestFit="1" customWidth="1"/>
    <col min="4" max="4" width="80.140625" customWidth="1"/>
    <col min="5" max="5" width="34.42578125" customWidth="1"/>
    <col min="6" max="6" width="16.28515625" bestFit="1" customWidth="1"/>
    <col min="7" max="7" width="20.5703125" bestFit="1" customWidth="1"/>
    <col min="8" max="8" width="12" bestFit="1" customWidth="1"/>
    <col min="9" max="10" width="12" customWidth="1"/>
    <col min="11" max="11" width="35.28515625" bestFit="1" customWidth="1"/>
  </cols>
  <sheetData>
    <row r="1" spans="1:11" x14ac:dyDescent="0.25">
      <c r="A1" s="21" t="s">
        <v>32</v>
      </c>
      <c r="B1" s="22"/>
      <c r="C1" s="22"/>
      <c r="D1" s="22"/>
      <c r="E1" s="23">
        <v>436150</v>
      </c>
      <c r="F1" s="24"/>
      <c r="G1" s="25"/>
      <c r="H1" s="25"/>
      <c r="I1" s="25"/>
      <c r="J1" s="25"/>
    </row>
    <row r="2" spans="1:11" x14ac:dyDescent="0.25">
      <c r="A2" s="1"/>
      <c r="B2" s="1"/>
      <c r="C2" s="1"/>
      <c r="D2" s="1"/>
      <c r="E2" s="1"/>
      <c r="F2" s="24"/>
      <c r="G2" s="26" t="s">
        <v>33</v>
      </c>
      <c r="H2" s="27">
        <v>-13849.999999999942</v>
      </c>
      <c r="I2" s="27"/>
      <c r="J2" s="27"/>
    </row>
    <row r="3" spans="1:11" x14ac:dyDescent="0.25">
      <c r="A3" s="213" t="s">
        <v>34</v>
      </c>
      <c r="B3" s="214"/>
      <c r="C3" s="1"/>
      <c r="D3" s="1"/>
      <c r="E3" s="1"/>
      <c r="F3" s="24"/>
      <c r="G3" s="25"/>
      <c r="H3" s="25"/>
      <c r="I3" s="25"/>
      <c r="J3" s="25"/>
    </row>
    <row r="4" spans="1:11" x14ac:dyDescent="0.25">
      <c r="A4" s="1"/>
      <c r="B4" s="1"/>
      <c r="C4" s="1"/>
      <c r="D4" s="1"/>
      <c r="E4" s="1"/>
      <c r="F4" s="24"/>
      <c r="G4" s="25"/>
      <c r="H4" s="25"/>
      <c r="I4" s="25"/>
      <c r="J4" s="25"/>
    </row>
    <row r="5" spans="1:11" ht="45" x14ac:dyDescent="0.25">
      <c r="A5" s="28" t="s">
        <v>35</v>
      </c>
      <c r="B5" s="29" t="s">
        <v>36</v>
      </c>
      <c r="C5" s="28" t="s">
        <v>37</v>
      </c>
      <c r="D5" s="30" t="s">
        <v>38</v>
      </c>
      <c r="E5" s="31" t="s">
        <v>39</v>
      </c>
      <c r="F5" s="31" t="s">
        <v>40</v>
      </c>
      <c r="G5" s="32" t="s">
        <v>468</v>
      </c>
      <c r="H5" s="33" t="s">
        <v>41</v>
      </c>
      <c r="I5" s="201" t="s">
        <v>469</v>
      </c>
      <c r="J5" s="201" t="s">
        <v>470</v>
      </c>
      <c r="K5" s="200" t="s">
        <v>467</v>
      </c>
    </row>
    <row r="6" spans="1:11" x14ac:dyDescent="0.25">
      <c r="A6" s="34"/>
      <c r="B6" s="29"/>
      <c r="C6" s="29"/>
      <c r="D6" s="31"/>
      <c r="E6" s="31"/>
      <c r="F6" s="31" t="s">
        <v>42</v>
      </c>
      <c r="G6" s="32"/>
      <c r="H6" s="33">
        <v>436150</v>
      </c>
      <c r="I6" s="201"/>
      <c r="J6" s="201"/>
    </row>
    <row r="7" spans="1:11" x14ac:dyDescent="0.25">
      <c r="A7" s="35"/>
      <c r="B7" s="36"/>
      <c r="C7" s="36"/>
      <c r="D7" s="37"/>
      <c r="E7" s="37"/>
      <c r="F7" s="37" t="s">
        <v>43</v>
      </c>
      <c r="G7" s="38"/>
      <c r="H7" s="39">
        <v>449999.99999999994</v>
      </c>
      <c r="I7" s="202"/>
      <c r="J7" s="202"/>
    </row>
    <row r="8" spans="1:11" x14ac:dyDescent="0.25">
      <c r="A8" s="40"/>
      <c r="B8" s="28"/>
      <c r="C8" s="41"/>
      <c r="D8" s="42" t="s">
        <v>44</v>
      </c>
      <c r="E8" s="43"/>
      <c r="F8" s="44"/>
      <c r="G8" s="45"/>
      <c r="H8" s="46">
        <v>40000</v>
      </c>
      <c r="I8" s="100"/>
      <c r="J8" s="100"/>
    </row>
    <row r="9" spans="1:11" x14ac:dyDescent="0.25">
      <c r="A9" s="47" t="s">
        <v>45</v>
      </c>
      <c r="B9" s="47" t="s">
        <v>46</v>
      </c>
      <c r="C9" s="41" t="s">
        <v>47</v>
      </c>
      <c r="D9" s="48" t="s">
        <v>48</v>
      </c>
      <c r="E9" s="43" t="s">
        <v>49</v>
      </c>
      <c r="F9" s="44"/>
      <c r="G9" s="45">
        <v>25000</v>
      </c>
      <c r="H9" s="49"/>
      <c r="I9" s="49">
        <v>0</v>
      </c>
      <c r="J9" s="49">
        <f>G9-I9</f>
        <v>25000</v>
      </c>
      <c r="K9" t="s">
        <v>458</v>
      </c>
    </row>
    <row r="10" spans="1:11" x14ac:dyDescent="0.25">
      <c r="A10" s="50" t="s">
        <v>45</v>
      </c>
      <c r="B10" s="50" t="s">
        <v>46</v>
      </c>
      <c r="C10" s="41" t="s">
        <v>47</v>
      </c>
      <c r="D10" s="48" t="s">
        <v>50</v>
      </c>
      <c r="E10" s="43" t="s">
        <v>51</v>
      </c>
      <c r="F10" s="44"/>
      <c r="G10" s="45">
        <v>15000</v>
      </c>
      <c r="H10" s="49"/>
      <c r="I10" s="49"/>
      <c r="J10" s="49">
        <f>G10-I10</f>
        <v>15000</v>
      </c>
      <c r="K10" t="s">
        <v>11</v>
      </c>
    </row>
    <row r="11" spans="1:11" x14ac:dyDescent="0.25">
      <c r="A11" s="51"/>
      <c r="B11" s="51"/>
      <c r="C11" s="52"/>
      <c r="D11" s="53"/>
      <c r="E11" s="52"/>
      <c r="F11" s="54"/>
      <c r="G11" s="55"/>
      <c r="H11" s="56"/>
      <c r="I11" s="45"/>
      <c r="J11" s="45"/>
    </row>
    <row r="12" spans="1:11" x14ac:dyDescent="0.25">
      <c r="A12" s="57"/>
      <c r="B12" s="57"/>
      <c r="C12" s="58"/>
      <c r="D12" s="30" t="s">
        <v>52</v>
      </c>
      <c r="E12" s="59"/>
      <c r="F12" s="60"/>
      <c r="G12" s="61"/>
      <c r="H12" s="62">
        <v>10162.42</v>
      </c>
      <c r="I12" s="94"/>
      <c r="J12" s="94"/>
    </row>
    <row r="13" spans="1:11" x14ac:dyDescent="0.25">
      <c r="A13" s="63" t="s">
        <v>53</v>
      </c>
      <c r="B13" s="63" t="s">
        <v>54</v>
      </c>
      <c r="C13" s="64" t="s">
        <v>47</v>
      </c>
      <c r="D13" s="42" t="s">
        <v>55</v>
      </c>
      <c r="E13" s="65"/>
      <c r="F13" s="66"/>
      <c r="G13" s="67">
        <v>0</v>
      </c>
      <c r="H13" s="46"/>
      <c r="I13" s="100">
        <v>2.8421709430404007E-13</v>
      </c>
      <c r="J13" s="49">
        <f t="shared" ref="J13:J54" si="0">G13-I13</f>
        <v>-2.8421709430404007E-13</v>
      </c>
    </row>
    <row r="14" spans="1:11" x14ac:dyDescent="0.25">
      <c r="A14" s="68" t="s">
        <v>53</v>
      </c>
      <c r="B14" s="68" t="s">
        <v>54</v>
      </c>
      <c r="C14" s="69" t="s">
        <v>47</v>
      </c>
      <c r="D14" s="70" t="s">
        <v>56</v>
      </c>
      <c r="E14" s="71"/>
      <c r="F14" s="72"/>
      <c r="G14" s="73">
        <v>2645</v>
      </c>
      <c r="H14" s="74"/>
      <c r="I14" s="73">
        <v>2645</v>
      </c>
      <c r="J14" s="49">
        <f t="shared" si="0"/>
        <v>0</v>
      </c>
      <c r="K14" t="s">
        <v>462</v>
      </c>
    </row>
    <row r="15" spans="1:11" x14ac:dyDescent="0.25">
      <c r="A15" s="68" t="s">
        <v>53</v>
      </c>
      <c r="B15" s="68" t="s">
        <v>54</v>
      </c>
      <c r="C15" s="69" t="s">
        <v>47</v>
      </c>
      <c r="D15" s="70" t="s">
        <v>57</v>
      </c>
      <c r="E15" s="71"/>
      <c r="F15" s="72"/>
      <c r="G15" s="73">
        <v>900</v>
      </c>
      <c r="H15" s="74"/>
      <c r="I15" s="73">
        <v>900</v>
      </c>
      <c r="J15" s="49">
        <f t="shared" si="0"/>
        <v>0</v>
      </c>
      <c r="K15" t="s">
        <v>462</v>
      </c>
    </row>
    <row r="16" spans="1:11" x14ac:dyDescent="0.25">
      <c r="A16" s="68" t="s">
        <v>53</v>
      </c>
      <c r="B16" s="68" t="s">
        <v>54</v>
      </c>
      <c r="C16" s="69" t="s">
        <v>47</v>
      </c>
      <c r="D16" s="71" t="s">
        <v>58</v>
      </c>
      <c r="E16" s="71"/>
      <c r="F16" s="72"/>
      <c r="G16" s="73">
        <v>900</v>
      </c>
      <c r="H16" s="74"/>
      <c r="I16" s="73">
        <v>900</v>
      </c>
      <c r="J16" s="49">
        <f t="shared" si="0"/>
        <v>0</v>
      </c>
      <c r="K16" t="s">
        <v>462</v>
      </c>
    </row>
    <row r="17" spans="1:11" x14ac:dyDescent="0.25">
      <c r="A17" s="68" t="s">
        <v>53</v>
      </c>
      <c r="B17" s="68" t="s">
        <v>54</v>
      </c>
      <c r="C17" s="69" t="s">
        <v>47</v>
      </c>
      <c r="D17" s="71" t="s">
        <v>58</v>
      </c>
      <c r="E17" s="71"/>
      <c r="F17" s="72"/>
      <c r="G17" s="73">
        <v>-900</v>
      </c>
      <c r="H17" s="74"/>
      <c r="I17" s="73">
        <v>-900</v>
      </c>
      <c r="J17" s="49">
        <f t="shared" si="0"/>
        <v>0</v>
      </c>
      <c r="K17" t="s">
        <v>462</v>
      </c>
    </row>
    <row r="18" spans="1:11" x14ac:dyDescent="0.25">
      <c r="A18" s="75" t="s">
        <v>53</v>
      </c>
      <c r="B18" s="75" t="s">
        <v>54</v>
      </c>
      <c r="C18" s="75" t="s">
        <v>47</v>
      </c>
      <c r="D18" s="76" t="s">
        <v>59</v>
      </c>
      <c r="E18" s="77" t="s">
        <v>60</v>
      </c>
      <c r="F18" s="78"/>
      <c r="G18" s="79">
        <v>0</v>
      </c>
      <c r="H18" s="80"/>
      <c r="I18" s="94"/>
      <c r="J18" s="49">
        <f t="shared" si="0"/>
        <v>0</v>
      </c>
      <c r="K18" t="s">
        <v>462</v>
      </c>
    </row>
    <row r="19" spans="1:11" x14ac:dyDescent="0.25">
      <c r="A19" s="68" t="s">
        <v>53</v>
      </c>
      <c r="B19" s="68" t="s">
        <v>54</v>
      </c>
      <c r="C19" s="68" t="s">
        <v>47</v>
      </c>
      <c r="D19" s="71" t="s">
        <v>61</v>
      </c>
      <c r="E19" s="71"/>
      <c r="F19" s="72"/>
      <c r="G19" s="73">
        <v>60.18</v>
      </c>
      <c r="H19" s="74"/>
      <c r="I19" s="73">
        <v>60.18</v>
      </c>
      <c r="J19" s="49">
        <f t="shared" si="0"/>
        <v>0</v>
      </c>
      <c r="K19" t="s">
        <v>462</v>
      </c>
    </row>
    <row r="20" spans="1:11" x14ac:dyDescent="0.25">
      <c r="A20" s="68" t="s">
        <v>53</v>
      </c>
      <c r="B20" s="68" t="s">
        <v>54</v>
      </c>
      <c r="C20" s="68" t="s">
        <v>47</v>
      </c>
      <c r="D20" s="71" t="s">
        <v>62</v>
      </c>
      <c r="E20" s="71"/>
      <c r="F20" s="72"/>
      <c r="G20" s="73">
        <v>57.78</v>
      </c>
      <c r="H20" s="74"/>
      <c r="I20" s="73">
        <v>57.78</v>
      </c>
      <c r="J20" s="49">
        <f t="shared" si="0"/>
        <v>0</v>
      </c>
      <c r="K20" t="s">
        <v>462</v>
      </c>
    </row>
    <row r="21" spans="1:11" x14ac:dyDescent="0.25">
      <c r="A21" s="68" t="s">
        <v>53</v>
      </c>
      <c r="B21" s="68" t="s">
        <v>54</v>
      </c>
      <c r="C21" s="68" t="s">
        <v>47</v>
      </c>
      <c r="D21" s="71" t="s">
        <v>63</v>
      </c>
      <c r="E21" s="71"/>
      <c r="F21" s="72"/>
      <c r="G21" s="73">
        <v>60.18</v>
      </c>
      <c r="H21" s="74"/>
      <c r="I21" s="73">
        <v>60.18</v>
      </c>
      <c r="J21" s="49">
        <f t="shared" si="0"/>
        <v>0</v>
      </c>
      <c r="K21" t="s">
        <v>462</v>
      </c>
    </row>
    <row r="22" spans="1:11" x14ac:dyDescent="0.25">
      <c r="A22" s="68" t="s">
        <v>53</v>
      </c>
      <c r="B22" s="68" t="s">
        <v>54</v>
      </c>
      <c r="C22" s="68" t="s">
        <v>47</v>
      </c>
      <c r="D22" s="71" t="s">
        <v>64</v>
      </c>
      <c r="E22" s="71"/>
      <c r="F22" s="72"/>
      <c r="G22" s="73">
        <v>128.56</v>
      </c>
      <c r="H22" s="74"/>
      <c r="I22" s="73">
        <v>128.56</v>
      </c>
      <c r="J22" s="49">
        <f t="shared" si="0"/>
        <v>0</v>
      </c>
      <c r="K22" t="s">
        <v>462</v>
      </c>
    </row>
    <row r="23" spans="1:11" x14ac:dyDescent="0.25">
      <c r="A23" s="68" t="s">
        <v>53</v>
      </c>
      <c r="B23" s="68" t="s">
        <v>54</v>
      </c>
      <c r="C23" s="68" t="s">
        <v>47</v>
      </c>
      <c r="D23" s="71" t="s">
        <v>65</v>
      </c>
      <c r="E23" s="71"/>
      <c r="F23" s="72"/>
      <c r="G23" s="73">
        <v>109.18</v>
      </c>
      <c r="H23" s="74"/>
      <c r="I23" s="73">
        <v>109.18</v>
      </c>
      <c r="J23" s="49">
        <f t="shared" si="0"/>
        <v>0</v>
      </c>
      <c r="K23" t="s">
        <v>462</v>
      </c>
    </row>
    <row r="24" spans="1:11" x14ac:dyDescent="0.25">
      <c r="A24" s="68" t="s">
        <v>53</v>
      </c>
      <c r="B24" s="68" t="s">
        <v>54</v>
      </c>
      <c r="C24" s="68" t="s">
        <v>47</v>
      </c>
      <c r="D24" s="71" t="s">
        <v>66</v>
      </c>
      <c r="E24" s="71"/>
      <c r="F24" s="72"/>
      <c r="G24" s="81">
        <v>88.98</v>
      </c>
      <c r="H24" s="74"/>
      <c r="I24" s="73">
        <v>88.98</v>
      </c>
      <c r="J24" s="49">
        <f t="shared" si="0"/>
        <v>0</v>
      </c>
      <c r="K24" t="s">
        <v>462</v>
      </c>
    </row>
    <row r="25" spans="1:11" x14ac:dyDescent="0.25">
      <c r="A25" s="68" t="s">
        <v>53</v>
      </c>
      <c r="B25" s="68" t="s">
        <v>54</v>
      </c>
      <c r="C25" s="68" t="s">
        <v>47</v>
      </c>
      <c r="D25" s="71" t="s">
        <v>67</v>
      </c>
      <c r="E25" s="71"/>
      <c r="F25" s="72"/>
      <c r="G25" s="81">
        <v>32.58</v>
      </c>
      <c r="H25" s="74"/>
      <c r="I25" s="73">
        <v>32.58</v>
      </c>
      <c r="J25" s="49">
        <f t="shared" si="0"/>
        <v>0</v>
      </c>
      <c r="K25" t="s">
        <v>462</v>
      </c>
    </row>
    <row r="26" spans="1:11" x14ac:dyDescent="0.25">
      <c r="A26" s="68" t="s">
        <v>53</v>
      </c>
      <c r="B26" s="68" t="s">
        <v>54</v>
      </c>
      <c r="C26" s="68" t="s">
        <v>47</v>
      </c>
      <c r="D26" s="71" t="s">
        <v>68</v>
      </c>
      <c r="E26" s="71"/>
      <c r="F26" s="72"/>
      <c r="G26" s="81">
        <v>83.08</v>
      </c>
      <c r="H26" s="74"/>
      <c r="I26" s="73">
        <v>83.08</v>
      </c>
      <c r="J26" s="49">
        <f t="shared" si="0"/>
        <v>0</v>
      </c>
      <c r="K26" t="s">
        <v>462</v>
      </c>
    </row>
    <row r="27" spans="1:11" x14ac:dyDescent="0.25">
      <c r="A27" s="82" t="s">
        <v>53</v>
      </c>
      <c r="B27" s="82" t="s">
        <v>54</v>
      </c>
      <c r="C27" s="82" t="s">
        <v>47</v>
      </c>
      <c r="D27" s="83" t="s">
        <v>69</v>
      </c>
      <c r="E27" s="83"/>
      <c r="F27" s="84"/>
      <c r="G27" s="85">
        <v>119.25</v>
      </c>
      <c r="H27" s="86"/>
      <c r="I27" s="85">
        <v>119.25</v>
      </c>
      <c r="J27" s="49">
        <f t="shared" si="0"/>
        <v>0</v>
      </c>
      <c r="K27" t="s">
        <v>462</v>
      </c>
    </row>
    <row r="28" spans="1:11" x14ac:dyDescent="0.25">
      <c r="A28" s="82" t="s">
        <v>53</v>
      </c>
      <c r="B28" s="82" t="s">
        <v>54</v>
      </c>
      <c r="C28" s="82" t="s">
        <v>47</v>
      </c>
      <c r="D28" s="83" t="s">
        <v>70</v>
      </c>
      <c r="E28" s="83" t="s">
        <v>71</v>
      </c>
      <c r="F28" s="84"/>
      <c r="G28" s="85">
        <v>41.86</v>
      </c>
      <c r="H28" s="86"/>
      <c r="I28" s="85">
        <v>41.86</v>
      </c>
      <c r="J28" s="49">
        <f t="shared" si="0"/>
        <v>0</v>
      </c>
      <c r="K28" t="s">
        <v>462</v>
      </c>
    </row>
    <row r="29" spans="1:11" x14ac:dyDescent="0.25">
      <c r="A29" s="47" t="s">
        <v>53</v>
      </c>
      <c r="B29" s="47" t="s">
        <v>54</v>
      </c>
      <c r="C29" s="47" t="s">
        <v>47</v>
      </c>
      <c r="D29" s="77" t="s">
        <v>72</v>
      </c>
      <c r="E29" s="77"/>
      <c r="F29" s="87"/>
      <c r="G29" s="79">
        <v>446.95</v>
      </c>
      <c r="H29" s="88"/>
      <c r="I29" s="79"/>
      <c r="J29" s="49">
        <f t="shared" si="0"/>
        <v>446.95</v>
      </c>
      <c r="K29" t="s">
        <v>462</v>
      </c>
    </row>
    <row r="30" spans="1:11" x14ac:dyDescent="0.25">
      <c r="A30" s="47" t="s">
        <v>53</v>
      </c>
      <c r="B30" s="47" t="s">
        <v>54</v>
      </c>
      <c r="C30" s="47" t="s">
        <v>47</v>
      </c>
      <c r="D30" s="77" t="s">
        <v>73</v>
      </c>
      <c r="E30" s="77"/>
      <c r="F30" s="87"/>
      <c r="G30" s="89">
        <v>76.180000000000007</v>
      </c>
      <c r="H30" s="88"/>
      <c r="I30" s="79">
        <v>76.180000000000007</v>
      </c>
      <c r="J30" s="49">
        <f t="shared" si="0"/>
        <v>0</v>
      </c>
      <c r="K30" t="s">
        <v>462</v>
      </c>
    </row>
    <row r="31" spans="1:11" x14ac:dyDescent="0.25">
      <c r="A31" s="68" t="s">
        <v>45</v>
      </c>
      <c r="B31" s="68" t="s">
        <v>74</v>
      </c>
      <c r="C31" s="68" t="s">
        <v>47</v>
      </c>
      <c r="D31" s="90" t="s">
        <v>75</v>
      </c>
      <c r="E31" s="90" t="s">
        <v>76</v>
      </c>
      <c r="F31" s="72"/>
      <c r="G31" s="81">
        <v>430.94</v>
      </c>
      <c r="H31" s="74"/>
      <c r="I31" s="73">
        <v>430.94</v>
      </c>
      <c r="J31" s="49">
        <f t="shared" si="0"/>
        <v>0</v>
      </c>
      <c r="K31" t="s">
        <v>462</v>
      </c>
    </row>
    <row r="32" spans="1:11" x14ac:dyDescent="0.25">
      <c r="A32" s="47" t="s">
        <v>45</v>
      </c>
      <c r="B32" s="47" t="s">
        <v>74</v>
      </c>
      <c r="C32" s="47" t="s">
        <v>47</v>
      </c>
      <c r="D32" s="91" t="s">
        <v>77</v>
      </c>
      <c r="E32" s="91" t="s">
        <v>78</v>
      </c>
      <c r="F32" s="87"/>
      <c r="G32" s="89">
        <v>883.34</v>
      </c>
      <c r="H32" s="88"/>
      <c r="I32" s="79"/>
      <c r="J32" s="49">
        <f t="shared" si="0"/>
        <v>883.34</v>
      </c>
      <c r="K32" t="s">
        <v>462</v>
      </c>
    </row>
    <row r="33" spans="1:11" x14ac:dyDescent="0.25">
      <c r="A33" s="47" t="s">
        <v>45</v>
      </c>
      <c r="B33" s="47" t="s">
        <v>74</v>
      </c>
      <c r="C33" s="47" t="s">
        <v>47</v>
      </c>
      <c r="D33" s="91" t="s">
        <v>79</v>
      </c>
      <c r="E33" s="91" t="s">
        <v>80</v>
      </c>
      <c r="F33" s="87"/>
      <c r="G33" s="89"/>
      <c r="H33" s="88"/>
      <c r="I33" s="79"/>
      <c r="J33" s="49">
        <f t="shared" si="0"/>
        <v>0</v>
      </c>
      <c r="K33" t="s">
        <v>462</v>
      </c>
    </row>
    <row r="34" spans="1:11" x14ac:dyDescent="0.25">
      <c r="A34" s="82" t="s">
        <v>53</v>
      </c>
      <c r="B34" s="82" t="s">
        <v>81</v>
      </c>
      <c r="C34" s="82" t="s">
        <v>47</v>
      </c>
      <c r="D34" s="92" t="s">
        <v>82</v>
      </c>
      <c r="E34" s="83"/>
      <c r="F34" s="84"/>
      <c r="G34" s="85">
        <v>0</v>
      </c>
      <c r="H34" s="86"/>
      <c r="I34" s="85">
        <v>1.9184653865522705E-13</v>
      </c>
      <c r="J34" s="49">
        <f t="shared" si="0"/>
        <v>-1.9184653865522705E-13</v>
      </c>
      <c r="K34" t="s">
        <v>462</v>
      </c>
    </row>
    <row r="35" spans="1:11" x14ac:dyDescent="0.25">
      <c r="A35" s="82" t="s">
        <v>53</v>
      </c>
      <c r="B35" s="82" t="s">
        <v>81</v>
      </c>
      <c r="C35" s="82" t="s">
        <v>47</v>
      </c>
      <c r="D35" s="83" t="s">
        <v>83</v>
      </c>
      <c r="E35" s="83"/>
      <c r="F35" s="84"/>
      <c r="G35" s="85">
        <v>2.5500000000000003</v>
      </c>
      <c r="H35" s="86"/>
      <c r="I35" s="85">
        <v>2.5500000000000003</v>
      </c>
      <c r="J35" s="49">
        <f t="shared" si="0"/>
        <v>0</v>
      </c>
      <c r="K35" t="s">
        <v>462</v>
      </c>
    </row>
    <row r="36" spans="1:11" x14ac:dyDescent="0.25">
      <c r="A36" s="82" t="s">
        <v>53</v>
      </c>
      <c r="B36" s="82" t="s">
        <v>81</v>
      </c>
      <c r="C36" s="82" t="s">
        <v>47</v>
      </c>
      <c r="D36" s="83" t="s">
        <v>84</v>
      </c>
      <c r="E36" s="83"/>
      <c r="F36" s="84"/>
      <c r="G36" s="85">
        <v>168.34</v>
      </c>
      <c r="H36" s="86"/>
      <c r="I36" s="85">
        <v>168.34</v>
      </c>
      <c r="J36" s="49">
        <f t="shared" si="0"/>
        <v>0</v>
      </c>
      <c r="K36" t="s">
        <v>462</v>
      </c>
    </row>
    <row r="37" spans="1:11" x14ac:dyDescent="0.25">
      <c r="A37" s="82" t="s">
        <v>53</v>
      </c>
      <c r="B37" s="82" t="s">
        <v>81</v>
      </c>
      <c r="C37" s="82" t="s">
        <v>47</v>
      </c>
      <c r="D37" s="83" t="s">
        <v>85</v>
      </c>
      <c r="E37" s="83"/>
      <c r="F37" s="84"/>
      <c r="G37" s="85">
        <v>335.68</v>
      </c>
      <c r="H37" s="86"/>
      <c r="I37" s="85">
        <v>335.68</v>
      </c>
      <c r="J37" s="49">
        <f t="shared" si="0"/>
        <v>0</v>
      </c>
      <c r="K37" t="s">
        <v>462</v>
      </c>
    </row>
    <row r="38" spans="1:11" x14ac:dyDescent="0.25">
      <c r="A38" s="82" t="s">
        <v>53</v>
      </c>
      <c r="B38" s="82" t="s">
        <v>81</v>
      </c>
      <c r="C38" s="82" t="s">
        <v>47</v>
      </c>
      <c r="D38" s="83" t="s">
        <v>86</v>
      </c>
      <c r="E38" s="83"/>
      <c r="F38" s="84"/>
      <c r="G38" s="85">
        <v>21.78</v>
      </c>
      <c r="H38" s="86"/>
      <c r="I38" s="85">
        <v>21.78</v>
      </c>
      <c r="J38" s="49">
        <f t="shared" si="0"/>
        <v>0</v>
      </c>
      <c r="K38" t="s">
        <v>462</v>
      </c>
    </row>
    <row r="39" spans="1:11" x14ac:dyDescent="0.25">
      <c r="A39" s="82" t="s">
        <v>53</v>
      </c>
      <c r="B39" s="82" t="s">
        <v>81</v>
      </c>
      <c r="C39" s="82" t="s">
        <v>47</v>
      </c>
      <c r="D39" s="83" t="s">
        <v>87</v>
      </c>
      <c r="E39" s="83"/>
      <c r="F39" s="84"/>
      <c r="G39" s="85">
        <v>81.78</v>
      </c>
      <c r="H39" s="86"/>
      <c r="I39" s="85">
        <v>81.78</v>
      </c>
      <c r="J39" s="49">
        <f t="shared" si="0"/>
        <v>0</v>
      </c>
      <c r="K39" t="s">
        <v>462</v>
      </c>
    </row>
    <row r="40" spans="1:11" x14ac:dyDescent="0.25">
      <c r="A40" s="82" t="s">
        <v>53</v>
      </c>
      <c r="B40" s="82" t="s">
        <v>81</v>
      </c>
      <c r="C40" s="82" t="s">
        <v>47</v>
      </c>
      <c r="D40" s="83" t="s">
        <v>88</v>
      </c>
      <c r="E40" s="83"/>
      <c r="F40" s="84"/>
      <c r="G40" s="85">
        <v>122.5</v>
      </c>
      <c r="H40" s="86"/>
      <c r="I40" s="85">
        <v>122.5</v>
      </c>
      <c r="J40" s="49">
        <f t="shared" si="0"/>
        <v>0</v>
      </c>
      <c r="K40" t="s">
        <v>462</v>
      </c>
    </row>
    <row r="41" spans="1:11" x14ac:dyDescent="0.25">
      <c r="A41" s="82" t="s">
        <v>53</v>
      </c>
      <c r="B41" s="82" t="s">
        <v>81</v>
      </c>
      <c r="C41" s="82" t="s">
        <v>47</v>
      </c>
      <c r="D41" s="83" t="s">
        <v>89</v>
      </c>
      <c r="E41" s="83"/>
      <c r="F41" s="84"/>
      <c r="G41" s="85">
        <v>252.5</v>
      </c>
      <c r="H41" s="86"/>
      <c r="I41" s="85">
        <v>252.5</v>
      </c>
      <c r="J41" s="49">
        <f t="shared" si="0"/>
        <v>0</v>
      </c>
      <c r="K41" t="s">
        <v>462</v>
      </c>
    </row>
    <row r="42" spans="1:11" x14ac:dyDescent="0.25">
      <c r="A42" s="82" t="s">
        <v>53</v>
      </c>
      <c r="B42" s="82" t="s">
        <v>81</v>
      </c>
      <c r="C42" s="82" t="s">
        <v>47</v>
      </c>
      <c r="D42" s="83" t="s">
        <v>90</v>
      </c>
      <c r="E42" s="83"/>
      <c r="F42" s="84"/>
      <c r="G42" s="85">
        <v>133.62</v>
      </c>
      <c r="H42" s="86"/>
      <c r="I42" s="85">
        <v>133.62</v>
      </c>
      <c r="J42" s="49">
        <f t="shared" si="0"/>
        <v>0</v>
      </c>
      <c r="K42" t="s">
        <v>462</v>
      </c>
    </row>
    <row r="43" spans="1:11" x14ac:dyDescent="0.25">
      <c r="A43" s="82" t="s">
        <v>53</v>
      </c>
      <c r="B43" s="82" t="s">
        <v>81</v>
      </c>
      <c r="C43" s="82" t="s">
        <v>47</v>
      </c>
      <c r="D43" s="83" t="s">
        <v>91</v>
      </c>
      <c r="E43" s="83"/>
      <c r="F43" s="84"/>
      <c r="G43" s="85">
        <v>43.98</v>
      </c>
      <c r="H43" s="86"/>
      <c r="I43" s="85">
        <v>43.98</v>
      </c>
      <c r="J43" s="49">
        <f t="shared" si="0"/>
        <v>0</v>
      </c>
      <c r="K43" t="s">
        <v>462</v>
      </c>
    </row>
    <row r="44" spans="1:11" x14ac:dyDescent="0.25">
      <c r="A44" s="82" t="s">
        <v>53</v>
      </c>
      <c r="B44" s="82" t="s">
        <v>81</v>
      </c>
      <c r="C44" s="82" t="s">
        <v>47</v>
      </c>
      <c r="D44" s="83" t="s">
        <v>92</v>
      </c>
      <c r="E44" s="83"/>
      <c r="F44" s="84"/>
      <c r="G44" s="85">
        <v>76.17</v>
      </c>
      <c r="H44" s="86"/>
      <c r="I44" s="85">
        <v>76.180000000000007</v>
      </c>
      <c r="J44" s="49">
        <f t="shared" si="0"/>
        <v>-1.0000000000005116E-2</v>
      </c>
      <c r="K44" t="s">
        <v>462</v>
      </c>
    </row>
    <row r="45" spans="1:11" x14ac:dyDescent="0.25">
      <c r="A45" s="47" t="s">
        <v>53</v>
      </c>
      <c r="B45" s="93" t="s">
        <v>93</v>
      </c>
      <c r="C45" s="47" t="s">
        <v>47</v>
      </c>
      <c r="D45" s="76" t="s">
        <v>94</v>
      </c>
      <c r="E45" s="77"/>
      <c r="F45" s="87"/>
      <c r="G45" s="94">
        <v>0</v>
      </c>
      <c r="H45" s="88"/>
      <c r="I45" s="79">
        <v>0</v>
      </c>
      <c r="J45" s="49">
        <f t="shared" si="0"/>
        <v>0</v>
      </c>
      <c r="K45" t="s">
        <v>462</v>
      </c>
    </row>
    <row r="46" spans="1:11" x14ac:dyDescent="0.25">
      <c r="A46" s="47" t="s">
        <v>53</v>
      </c>
      <c r="B46" s="47" t="s">
        <v>93</v>
      </c>
      <c r="C46" s="47" t="s">
        <v>47</v>
      </c>
      <c r="D46" s="95" t="s">
        <v>95</v>
      </c>
      <c r="E46" s="77"/>
      <c r="F46" s="87"/>
      <c r="G46" s="79">
        <v>483.4</v>
      </c>
      <c r="H46" s="88"/>
      <c r="I46" s="79"/>
      <c r="J46" s="49">
        <f t="shared" si="0"/>
        <v>483.4</v>
      </c>
      <c r="K46" t="s">
        <v>462</v>
      </c>
    </row>
    <row r="47" spans="1:11" x14ac:dyDescent="0.25">
      <c r="A47" s="68" t="s">
        <v>53</v>
      </c>
      <c r="B47" s="68" t="s">
        <v>93</v>
      </c>
      <c r="C47" s="68" t="s">
        <v>47</v>
      </c>
      <c r="D47" s="96" t="s">
        <v>96</v>
      </c>
      <c r="E47" s="71"/>
      <c r="F47" s="72"/>
      <c r="G47" s="73">
        <v>217.5</v>
      </c>
      <c r="H47" s="74"/>
      <c r="I47" s="73">
        <v>217.5</v>
      </c>
      <c r="J47" s="49">
        <f t="shared" si="0"/>
        <v>0</v>
      </c>
      <c r="K47" t="s">
        <v>462</v>
      </c>
    </row>
    <row r="48" spans="1:11" x14ac:dyDescent="0.25">
      <c r="A48" s="82" t="s">
        <v>53</v>
      </c>
      <c r="B48" s="82" t="s">
        <v>93</v>
      </c>
      <c r="C48" s="82" t="s">
        <v>47</v>
      </c>
      <c r="D48" s="97" t="s">
        <v>97</v>
      </c>
      <c r="E48" s="83"/>
      <c r="F48" s="84"/>
      <c r="G48" s="85">
        <v>448.19</v>
      </c>
      <c r="H48" s="86"/>
      <c r="I48" s="85">
        <v>448.19</v>
      </c>
      <c r="J48" s="49">
        <f t="shared" si="0"/>
        <v>0</v>
      </c>
      <c r="K48" t="s">
        <v>462</v>
      </c>
    </row>
    <row r="49" spans="1:11" x14ac:dyDescent="0.25">
      <c r="A49" s="82" t="s">
        <v>53</v>
      </c>
      <c r="B49" s="82" t="s">
        <v>93</v>
      </c>
      <c r="C49" s="82" t="s">
        <v>47</v>
      </c>
      <c r="D49" s="97" t="s">
        <v>86</v>
      </c>
      <c r="E49" s="83"/>
      <c r="F49" s="84"/>
      <c r="G49" s="85">
        <v>228.5</v>
      </c>
      <c r="H49" s="86"/>
      <c r="I49" s="85">
        <v>228.5</v>
      </c>
      <c r="J49" s="49">
        <f t="shared" si="0"/>
        <v>0</v>
      </c>
      <c r="K49" t="s">
        <v>462</v>
      </c>
    </row>
    <row r="50" spans="1:11" x14ac:dyDescent="0.25">
      <c r="A50" s="82" t="s">
        <v>53</v>
      </c>
      <c r="B50" s="82" t="s">
        <v>93</v>
      </c>
      <c r="C50" s="82" t="s">
        <v>47</v>
      </c>
      <c r="D50" s="97" t="s">
        <v>98</v>
      </c>
      <c r="E50" s="83"/>
      <c r="F50" s="84"/>
      <c r="G50" s="85">
        <v>90</v>
      </c>
      <c r="H50" s="86"/>
      <c r="I50" s="85">
        <v>90</v>
      </c>
      <c r="J50" s="49">
        <f t="shared" si="0"/>
        <v>0</v>
      </c>
      <c r="K50" t="s">
        <v>462</v>
      </c>
    </row>
    <row r="51" spans="1:11" x14ac:dyDescent="0.25">
      <c r="A51" s="82" t="s">
        <v>53</v>
      </c>
      <c r="B51" s="82" t="s">
        <v>93</v>
      </c>
      <c r="C51" s="82" t="s">
        <v>47</v>
      </c>
      <c r="D51" s="83" t="s">
        <v>99</v>
      </c>
      <c r="E51" s="83"/>
      <c r="F51" s="84"/>
      <c r="G51" s="85">
        <v>296.74</v>
      </c>
      <c r="H51" s="86"/>
      <c r="I51" s="85">
        <v>296.74</v>
      </c>
      <c r="J51" s="49">
        <f t="shared" si="0"/>
        <v>0</v>
      </c>
      <c r="K51" t="s">
        <v>462</v>
      </c>
    </row>
    <row r="52" spans="1:11" x14ac:dyDescent="0.25">
      <c r="A52" s="82" t="s">
        <v>53</v>
      </c>
      <c r="B52" s="82" t="s">
        <v>93</v>
      </c>
      <c r="C52" s="82" t="s">
        <v>47</v>
      </c>
      <c r="D52" s="83" t="s">
        <v>100</v>
      </c>
      <c r="E52" s="83" t="s">
        <v>101</v>
      </c>
      <c r="F52" s="84"/>
      <c r="G52" s="85">
        <v>101.76</v>
      </c>
      <c r="H52" s="86"/>
      <c r="I52" s="85">
        <v>101.76</v>
      </c>
      <c r="J52" s="49">
        <f t="shared" si="0"/>
        <v>0</v>
      </c>
      <c r="K52" t="s">
        <v>462</v>
      </c>
    </row>
    <row r="53" spans="1:11" x14ac:dyDescent="0.25">
      <c r="A53" s="68" t="s">
        <v>53</v>
      </c>
      <c r="B53" s="68" t="s">
        <v>93</v>
      </c>
      <c r="C53" s="68" t="s">
        <v>47</v>
      </c>
      <c r="D53" s="71" t="s">
        <v>102</v>
      </c>
      <c r="E53" s="71"/>
      <c r="F53" s="72"/>
      <c r="G53" s="73">
        <v>31.55</v>
      </c>
      <c r="H53" s="74"/>
      <c r="I53" s="73">
        <v>31.55</v>
      </c>
      <c r="J53" s="49">
        <f t="shared" si="0"/>
        <v>0</v>
      </c>
      <c r="K53" t="s">
        <v>462</v>
      </c>
    </row>
    <row r="54" spans="1:11" x14ac:dyDescent="0.25">
      <c r="A54" s="82" t="s">
        <v>103</v>
      </c>
      <c r="B54" s="82" t="s">
        <v>104</v>
      </c>
      <c r="C54" s="82" t="s">
        <v>47</v>
      </c>
      <c r="D54" s="83" t="s">
        <v>105</v>
      </c>
      <c r="E54" s="83" t="s">
        <v>101</v>
      </c>
      <c r="F54" s="84"/>
      <c r="G54" s="85">
        <v>-38.159999999999997</v>
      </c>
      <c r="H54" s="86"/>
      <c r="I54" s="85">
        <v>-38.159999999999997</v>
      </c>
      <c r="J54" s="49">
        <f t="shared" si="0"/>
        <v>0</v>
      </c>
      <c r="K54" t="s">
        <v>462</v>
      </c>
    </row>
    <row r="55" spans="1:11" x14ac:dyDescent="0.25">
      <c r="A55" s="51"/>
      <c r="B55" s="51"/>
      <c r="C55" s="51"/>
      <c r="D55" s="52"/>
      <c r="E55" s="52"/>
      <c r="F55" s="52"/>
      <c r="G55" s="55"/>
      <c r="H55" s="56"/>
      <c r="I55" s="45"/>
      <c r="J55" s="45"/>
    </row>
    <row r="56" spans="1:11" x14ac:dyDescent="0.25">
      <c r="A56" s="57"/>
      <c r="B56" s="57"/>
      <c r="C56" s="41"/>
      <c r="D56" s="30" t="s">
        <v>106</v>
      </c>
      <c r="E56" s="59"/>
      <c r="F56" s="60"/>
      <c r="G56" s="61"/>
      <c r="H56" s="98">
        <v>189731.18999999997</v>
      </c>
      <c r="I56" s="100"/>
      <c r="J56" s="100"/>
    </row>
    <row r="57" spans="1:11" x14ac:dyDescent="0.25">
      <c r="A57" s="50" t="s">
        <v>107</v>
      </c>
      <c r="B57" s="50" t="s">
        <v>108</v>
      </c>
      <c r="C57" s="41" t="s">
        <v>47</v>
      </c>
      <c r="D57" s="48" t="s">
        <v>109</v>
      </c>
      <c r="E57" s="99" t="s">
        <v>110</v>
      </c>
      <c r="F57" s="44"/>
      <c r="G57" s="45">
        <v>1</v>
      </c>
      <c r="H57" s="138"/>
      <c r="I57" s="45">
        <v>0</v>
      </c>
      <c r="J57" s="49">
        <f t="shared" ref="J57:J124" si="1">G57-I57</f>
        <v>1</v>
      </c>
      <c r="K57" t="s">
        <v>23</v>
      </c>
    </row>
    <row r="58" spans="1:11" x14ac:dyDescent="0.25">
      <c r="A58" s="63" t="s">
        <v>107</v>
      </c>
      <c r="B58" s="63" t="s">
        <v>108</v>
      </c>
      <c r="C58" s="64" t="s">
        <v>47</v>
      </c>
      <c r="D58" s="42" t="s">
        <v>111</v>
      </c>
      <c r="E58" s="65"/>
      <c r="F58" s="66"/>
      <c r="G58" s="100">
        <v>0</v>
      </c>
      <c r="H58" s="46"/>
      <c r="I58" s="100"/>
      <c r="J58" s="49">
        <f t="shared" si="1"/>
        <v>0</v>
      </c>
      <c r="K58" t="s">
        <v>23</v>
      </c>
    </row>
    <row r="59" spans="1:11" x14ac:dyDescent="0.25">
      <c r="A59" s="47" t="s">
        <v>107</v>
      </c>
      <c r="B59" s="47" t="s">
        <v>108</v>
      </c>
      <c r="C59" s="41" t="s">
        <v>47</v>
      </c>
      <c r="D59" s="101" t="s">
        <v>112</v>
      </c>
      <c r="E59" s="102" t="s">
        <v>113</v>
      </c>
      <c r="F59" s="87"/>
      <c r="G59" s="79">
        <v>8823.77</v>
      </c>
      <c r="H59" s="88"/>
      <c r="I59" s="79"/>
      <c r="J59" s="49">
        <f t="shared" si="1"/>
        <v>8823.77</v>
      </c>
      <c r="K59" t="s">
        <v>23</v>
      </c>
    </row>
    <row r="60" spans="1:11" x14ac:dyDescent="0.25">
      <c r="A60" s="47" t="s">
        <v>107</v>
      </c>
      <c r="B60" s="47" t="s">
        <v>108</v>
      </c>
      <c r="C60" s="41" t="s">
        <v>47</v>
      </c>
      <c r="D60" s="101" t="s">
        <v>114</v>
      </c>
      <c r="E60" s="77" t="s">
        <v>115</v>
      </c>
      <c r="F60" s="87"/>
      <c r="G60" s="79">
        <v>925.33</v>
      </c>
      <c r="H60" s="88"/>
      <c r="I60" s="79"/>
      <c r="J60" s="49">
        <f t="shared" si="1"/>
        <v>925.33</v>
      </c>
      <c r="K60" t="s">
        <v>23</v>
      </c>
    </row>
    <row r="61" spans="1:11" x14ac:dyDescent="0.25">
      <c r="A61" s="47" t="s">
        <v>107</v>
      </c>
      <c r="B61" s="47" t="s">
        <v>108</v>
      </c>
      <c r="C61" s="41" t="s">
        <v>47</v>
      </c>
      <c r="D61" s="101" t="s">
        <v>116</v>
      </c>
      <c r="E61" s="77"/>
      <c r="F61" s="87"/>
      <c r="G61" s="79">
        <v>364.73</v>
      </c>
      <c r="H61" s="88"/>
      <c r="I61" s="79"/>
      <c r="J61" s="49">
        <f t="shared" si="1"/>
        <v>364.73</v>
      </c>
      <c r="K61" t="s">
        <v>23</v>
      </c>
    </row>
    <row r="62" spans="1:11" x14ac:dyDescent="0.25">
      <c r="A62" s="47" t="s">
        <v>107</v>
      </c>
      <c r="B62" s="47" t="s">
        <v>108</v>
      </c>
      <c r="C62" s="41" t="s">
        <v>47</v>
      </c>
      <c r="D62" s="101" t="s">
        <v>117</v>
      </c>
      <c r="E62" s="102" t="s">
        <v>113</v>
      </c>
      <c r="F62" s="87"/>
      <c r="G62" s="79">
        <v>7124.74</v>
      </c>
      <c r="H62" s="88"/>
      <c r="I62" s="79"/>
      <c r="J62" s="49">
        <f t="shared" si="1"/>
        <v>7124.74</v>
      </c>
      <c r="K62" t="s">
        <v>23</v>
      </c>
    </row>
    <row r="63" spans="1:11" x14ac:dyDescent="0.25">
      <c r="A63" s="47" t="s">
        <v>107</v>
      </c>
      <c r="B63" s="47" t="s">
        <v>108</v>
      </c>
      <c r="C63" s="41" t="s">
        <v>47</v>
      </c>
      <c r="D63" s="101" t="s">
        <v>118</v>
      </c>
      <c r="E63" s="77"/>
      <c r="F63" s="87"/>
      <c r="G63" s="79">
        <v>2464.5</v>
      </c>
      <c r="H63" s="88"/>
      <c r="I63" s="79"/>
      <c r="J63" s="49">
        <f t="shared" si="1"/>
        <v>2464.5</v>
      </c>
      <c r="K63" t="s">
        <v>23</v>
      </c>
    </row>
    <row r="64" spans="1:11" x14ac:dyDescent="0.25">
      <c r="A64" s="47" t="s">
        <v>107</v>
      </c>
      <c r="B64" s="47" t="s">
        <v>108</v>
      </c>
      <c r="C64" s="41" t="s">
        <v>47</v>
      </c>
      <c r="D64" s="101" t="s">
        <v>119</v>
      </c>
      <c r="E64" s="77"/>
      <c r="F64" s="87"/>
      <c r="G64" s="103">
        <v>900</v>
      </c>
      <c r="H64" s="88"/>
      <c r="I64" s="79"/>
      <c r="J64" s="49">
        <f t="shared" si="1"/>
        <v>900</v>
      </c>
      <c r="K64" t="s">
        <v>23</v>
      </c>
    </row>
    <row r="65" spans="1:11" x14ac:dyDescent="0.25">
      <c r="A65" s="47" t="s">
        <v>107</v>
      </c>
      <c r="B65" s="47" t="s">
        <v>108</v>
      </c>
      <c r="C65" s="41" t="s">
        <v>47</v>
      </c>
      <c r="D65" s="101" t="s">
        <v>120</v>
      </c>
      <c r="E65" s="77"/>
      <c r="F65" s="87"/>
      <c r="G65" s="103">
        <v>491.82</v>
      </c>
      <c r="H65" s="88"/>
      <c r="I65" s="79"/>
      <c r="J65" s="49">
        <f t="shared" si="1"/>
        <v>491.82</v>
      </c>
      <c r="K65" t="s">
        <v>23</v>
      </c>
    </row>
    <row r="66" spans="1:11" x14ac:dyDescent="0.25">
      <c r="A66" s="68" t="s">
        <v>107</v>
      </c>
      <c r="B66" s="68" t="s">
        <v>108</v>
      </c>
      <c r="C66" s="69" t="s">
        <v>47</v>
      </c>
      <c r="D66" s="70" t="s">
        <v>121</v>
      </c>
      <c r="E66" s="90"/>
      <c r="F66" s="72"/>
      <c r="G66" s="73">
        <v>232.5</v>
      </c>
      <c r="H66" s="74"/>
      <c r="I66" s="73">
        <v>232.5</v>
      </c>
      <c r="J66" s="49">
        <f t="shared" si="1"/>
        <v>0</v>
      </c>
      <c r="K66" t="s">
        <v>23</v>
      </c>
    </row>
    <row r="67" spans="1:11" x14ac:dyDescent="0.25">
      <c r="A67" s="68" t="s">
        <v>107</v>
      </c>
      <c r="B67" s="68" t="s">
        <v>122</v>
      </c>
      <c r="C67" s="69" t="s">
        <v>47</v>
      </c>
      <c r="D67" s="70" t="s">
        <v>123</v>
      </c>
      <c r="E67" s="71"/>
      <c r="F67" s="72"/>
      <c r="G67" s="73">
        <v>11116</v>
      </c>
      <c r="H67" s="177"/>
      <c r="I67" s="203">
        <v>11116</v>
      </c>
      <c r="J67" s="49">
        <f t="shared" si="1"/>
        <v>0</v>
      </c>
      <c r="K67" t="s">
        <v>23</v>
      </c>
    </row>
    <row r="68" spans="1:11" x14ac:dyDescent="0.25">
      <c r="A68" s="68" t="s">
        <v>107</v>
      </c>
      <c r="B68" s="68" t="s">
        <v>122</v>
      </c>
      <c r="C68" s="69" t="s">
        <v>47</v>
      </c>
      <c r="D68" s="70" t="s">
        <v>124</v>
      </c>
      <c r="E68" s="71"/>
      <c r="F68" s="72"/>
      <c r="G68" s="73">
        <v>1930</v>
      </c>
      <c r="H68" s="177"/>
      <c r="I68" s="203">
        <v>1930</v>
      </c>
      <c r="J68" s="49">
        <f t="shared" si="1"/>
        <v>0</v>
      </c>
      <c r="K68" t="s">
        <v>462</v>
      </c>
    </row>
    <row r="69" spans="1:11" x14ac:dyDescent="0.25">
      <c r="A69" s="75" t="s">
        <v>107</v>
      </c>
      <c r="B69" s="104" t="s">
        <v>74</v>
      </c>
      <c r="C69" s="64" t="s">
        <v>47</v>
      </c>
      <c r="D69" s="105" t="s">
        <v>28</v>
      </c>
      <c r="E69" s="106"/>
      <c r="F69" s="78"/>
      <c r="G69" s="94"/>
      <c r="H69" s="80"/>
      <c r="I69" s="94">
        <v>3.751665644813329E-12</v>
      </c>
      <c r="J69" s="49">
        <f t="shared" si="1"/>
        <v>-3.751665644813329E-12</v>
      </c>
      <c r="K69" t="s">
        <v>462</v>
      </c>
    </row>
    <row r="70" spans="1:11" x14ac:dyDescent="0.25">
      <c r="A70" s="68" t="s">
        <v>107</v>
      </c>
      <c r="B70" s="107" t="s">
        <v>74</v>
      </c>
      <c r="C70" s="69" t="s">
        <v>47</v>
      </c>
      <c r="D70" s="70" t="s">
        <v>125</v>
      </c>
      <c r="E70" s="108"/>
      <c r="F70" s="109"/>
      <c r="G70" s="73">
        <v>39288.67</v>
      </c>
      <c r="H70" s="74"/>
      <c r="I70" s="73">
        <v>39288.67</v>
      </c>
      <c r="J70" s="49">
        <f t="shared" si="1"/>
        <v>0</v>
      </c>
      <c r="K70" t="s">
        <v>462</v>
      </c>
    </row>
    <row r="71" spans="1:11" x14ac:dyDescent="0.25">
      <c r="A71" s="68" t="s">
        <v>107</v>
      </c>
      <c r="B71" s="107" t="s">
        <v>74</v>
      </c>
      <c r="C71" s="69" t="s">
        <v>47</v>
      </c>
      <c r="D71" s="70" t="s">
        <v>126</v>
      </c>
      <c r="E71" s="90"/>
      <c r="F71" s="109"/>
      <c r="G71" s="73">
        <v>30137.68</v>
      </c>
      <c r="H71" s="177"/>
      <c r="I71" s="203">
        <v>30137.68</v>
      </c>
      <c r="J71" s="49">
        <f t="shared" si="1"/>
        <v>0</v>
      </c>
      <c r="K71" t="s">
        <v>462</v>
      </c>
    </row>
    <row r="72" spans="1:11" x14ac:dyDescent="0.25">
      <c r="A72" s="68" t="s">
        <v>107</v>
      </c>
      <c r="B72" s="107" t="s">
        <v>74</v>
      </c>
      <c r="C72" s="69" t="s">
        <v>47</v>
      </c>
      <c r="D72" s="70" t="s">
        <v>127</v>
      </c>
      <c r="E72" s="90" t="s">
        <v>128</v>
      </c>
      <c r="F72" s="109"/>
      <c r="G72" s="73">
        <v>2292.5</v>
      </c>
      <c r="H72" s="177"/>
      <c r="I72" s="203">
        <v>2292.5</v>
      </c>
      <c r="J72" s="49">
        <f t="shared" si="1"/>
        <v>0</v>
      </c>
      <c r="K72" t="s">
        <v>462</v>
      </c>
    </row>
    <row r="73" spans="1:11" x14ac:dyDescent="0.25">
      <c r="A73" s="47" t="s">
        <v>107</v>
      </c>
      <c r="B73" s="93" t="s">
        <v>74</v>
      </c>
      <c r="C73" s="41" t="s">
        <v>47</v>
      </c>
      <c r="D73" s="101" t="s">
        <v>129</v>
      </c>
      <c r="E73" s="106"/>
      <c r="F73" s="78"/>
      <c r="G73" s="79">
        <v>500</v>
      </c>
      <c r="H73" s="80"/>
      <c r="I73" s="94">
        <v>493.78</v>
      </c>
      <c r="J73" s="49">
        <f t="shared" si="1"/>
        <v>6.2200000000000273</v>
      </c>
      <c r="K73" t="s">
        <v>462</v>
      </c>
    </row>
    <row r="74" spans="1:11" x14ac:dyDescent="0.25">
      <c r="A74" s="47"/>
      <c r="B74" s="93"/>
      <c r="C74" s="41"/>
      <c r="D74" s="70" t="s">
        <v>471</v>
      </c>
      <c r="E74" s="106"/>
      <c r="F74" s="78"/>
      <c r="G74" s="79">
        <v>49.16</v>
      </c>
      <c r="H74" s="80"/>
      <c r="I74" s="94">
        <v>49.16</v>
      </c>
      <c r="J74" s="49">
        <f t="shared" si="1"/>
        <v>0</v>
      </c>
      <c r="K74" t="s">
        <v>462</v>
      </c>
    </row>
    <row r="75" spans="1:11" x14ac:dyDescent="0.25">
      <c r="A75" s="47"/>
      <c r="B75" s="93"/>
      <c r="C75" s="41"/>
      <c r="D75" s="70" t="s">
        <v>472</v>
      </c>
      <c r="E75" s="106"/>
      <c r="F75" s="78"/>
      <c r="G75" s="79">
        <v>86.22</v>
      </c>
      <c r="H75" s="80"/>
      <c r="I75" s="94">
        <v>86.22</v>
      </c>
      <c r="J75" s="49">
        <f t="shared" si="1"/>
        <v>0</v>
      </c>
      <c r="K75" t="s">
        <v>462</v>
      </c>
    </row>
    <row r="76" spans="1:11" x14ac:dyDescent="0.25">
      <c r="A76" s="68" t="s">
        <v>107</v>
      </c>
      <c r="B76" s="107" t="s">
        <v>74</v>
      </c>
      <c r="C76" s="69" t="s">
        <v>47</v>
      </c>
      <c r="D76" s="70" t="s">
        <v>130</v>
      </c>
      <c r="E76" s="90" t="s">
        <v>131</v>
      </c>
      <c r="F76" s="72"/>
      <c r="G76" s="73">
        <v>344.58</v>
      </c>
      <c r="H76" s="177"/>
      <c r="I76" s="203">
        <v>344.58</v>
      </c>
      <c r="J76" s="49">
        <f t="shared" si="1"/>
        <v>0</v>
      </c>
      <c r="K76" t="s">
        <v>462</v>
      </c>
    </row>
    <row r="77" spans="1:11" x14ac:dyDescent="0.25">
      <c r="A77" s="68" t="s">
        <v>107</v>
      </c>
      <c r="B77" s="107" t="s">
        <v>74</v>
      </c>
      <c r="C77" s="69" t="s">
        <v>47</v>
      </c>
      <c r="D77" s="70" t="s">
        <v>132</v>
      </c>
      <c r="E77" s="90"/>
      <c r="F77" s="72"/>
      <c r="G77" s="73">
        <v>309.48</v>
      </c>
      <c r="H77" s="74"/>
      <c r="I77" s="73">
        <v>309.48</v>
      </c>
      <c r="J77" s="49">
        <f t="shared" si="1"/>
        <v>0</v>
      </c>
      <c r="K77" t="s">
        <v>462</v>
      </c>
    </row>
    <row r="78" spans="1:11" x14ac:dyDescent="0.25">
      <c r="A78" s="68" t="s">
        <v>107</v>
      </c>
      <c r="B78" s="107" t="s">
        <v>74</v>
      </c>
      <c r="C78" s="69" t="s">
        <v>47</v>
      </c>
      <c r="D78" s="70" t="s">
        <v>133</v>
      </c>
      <c r="E78" s="90"/>
      <c r="F78" s="72"/>
      <c r="G78" s="73">
        <v>16.8</v>
      </c>
      <c r="H78" s="74"/>
      <c r="I78" s="73">
        <v>16.8</v>
      </c>
      <c r="J78" s="49">
        <f t="shared" si="1"/>
        <v>0</v>
      </c>
      <c r="K78" t="s">
        <v>462</v>
      </c>
    </row>
    <row r="79" spans="1:11" x14ac:dyDescent="0.25">
      <c r="A79" s="68" t="s">
        <v>107</v>
      </c>
      <c r="B79" s="107" t="s">
        <v>74</v>
      </c>
      <c r="C79" s="69" t="s">
        <v>47</v>
      </c>
      <c r="D79" s="70" t="s">
        <v>134</v>
      </c>
      <c r="E79" s="90"/>
      <c r="F79" s="72"/>
      <c r="G79" s="73">
        <v>648.07000000000005</v>
      </c>
      <c r="H79" s="74"/>
      <c r="I79" s="73">
        <v>648.07000000000005</v>
      </c>
      <c r="J79" s="49">
        <f t="shared" si="1"/>
        <v>0</v>
      </c>
      <c r="K79" t="s">
        <v>462</v>
      </c>
    </row>
    <row r="80" spans="1:11" x14ac:dyDescent="0.25">
      <c r="A80" s="47" t="s">
        <v>107</v>
      </c>
      <c r="B80" s="93" t="s">
        <v>74</v>
      </c>
      <c r="C80" s="41" t="s">
        <v>47</v>
      </c>
      <c r="D80" s="101" t="s">
        <v>135</v>
      </c>
      <c r="E80" s="91"/>
      <c r="F80" s="87"/>
      <c r="G80" s="79">
        <v>-110</v>
      </c>
      <c r="H80" s="88"/>
      <c r="I80" s="79"/>
      <c r="J80" s="49">
        <f t="shared" si="1"/>
        <v>-110</v>
      </c>
      <c r="K80" t="s">
        <v>462</v>
      </c>
    </row>
    <row r="81" spans="1:11" x14ac:dyDescent="0.25">
      <c r="A81" s="47" t="s">
        <v>107</v>
      </c>
      <c r="B81" s="93" t="s">
        <v>74</v>
      </c>
      <c r="C81" s="41" t="s">
        <v>47</v>
      </c>
      <c r="D81" s="101" t="s">
        <v>136</v>
      </c>
      <c r="E81" s="91"/>
      <c r="F81" s="78"/>
      <c r="G81" s="79">
        <v>121.5</v>
      </c>
      <c r="H81" s="88"/>
      <c r="I81" s="79"/>
      <c r="J81" s="49">
        <f t="shared" si="1"/>
        <v>121.5</v>
      </c>
      <c r="K81" t="s">
        <v>462</v>
      </c>
    </row>
    <row r="82" spans="1:11" x14ac:dyDescent="0.25">
      <c r="A82" s="47" t="s">
        <v>107</v>
      </c>
      <c r="B82" s="93" t="s">
        <v>74</v>
      </c>
      <c r="C82" s="41" t="s">
        <v>47</v>
      </c>
      <c r="D82" s="101" t="s">
        <v>137</v>
      </c>
      <c r="E82" s="106"/>
      <c r="F82" s="87"/>
      <c r="G82" s="79">
        <v>989.28</v>
      </c>
      <c r="H82" s="80"/>
      <c r="I82" s="94"/>
      <c r="J82" s="49">
        <f t="shared" si="1"/>
        <v>989.28</v>
      </c>
      <c r="K82" t="s">
        <v>462</v>
      </c>
    </row>
    <row r="83" spans="1:11" x14ac:dyDescent="0.25">
      <c r="A83" s="47" t="s">
        <v>107</v>
      </c>
      <c r="B83" s="93" t="s">
        <v>74</v>
      </c>
      <c r="C83" s="41" t="s">
        <v>47</v>
      </c>
      <c r="D83" s="101" t="s">
        <v>138</v>
      </c>
      <c r="E83" s="91"/>
      <c r="F83" s="87"/>
      <c r="G83" s="79">
        <v>1872.5</v>
      </c>
      <c r="H83" s="88"/>
      <c r="I83" s="79"/>
      <c r="J83" s="49">
        <f t="shared" si="1"/>
        <v>1872.5</v>
      </c>
      <c r="K83" t="s">
        <v>462</v>
      </c>
    </row>
    <row r="84" spans="1:11" x14ac:dyDescent="0.25">
      <c r="A84" s="47" t="s">
        <v>107</v>
      </c>
      <c r="B84" s="93" t="s">
        <v>74</v>
      </c>
      <c r="C84" s="41" t="s">
        <v>47</v>
      </c>
      <c r="D84" s="101" t="s">
        <v>139</v>
      </c>
      <c r="E84" s="106"/>
      <c r="F84" s="87"/>
      <c r="G84" s="79">
        <v>32.479999999999997</v>
      </c>
      <c r="H84" s="80"/>
      <c r="I84" s="94"/>
      <c r="J84" s="49">
        <f t="shared" si="1"/>
        <v>32.479999999999997</v>
      </c>
      <c r="K84" t="s">
        <v>462</v>
      </c>
    </row>
    <row r="85" spans="1:11" x14ac:dyDescent="0.25">
      <c r="A85" s="47" t="s">
        <v>107</v>
      </c>
      <c r="B85" s="93" t="s">
        <v>74</v>
      </c>
      <c r="C85" s="41" t="s">
        <v>47</v>
      </c>
      <c r="D85" s="101" t="s">
        <v>140</v>
      </c>
      <c r="E85" s="91"/>
      <c r="F85" s="87"/>
      <c r="G85" s="79">
        <v>609.66999999999996</v>
      </c>
      <c r="H85" s="80"/>
      <c r="I85" s="94"/>
      <c r="J85" s="49">
        <f t="shared" si="1"/>
        <v>609.66999999999996</v>
      </c>
      <c r="K85" t="s">
        <v>462</v>
      </c>
    </row>
    <row r="86" spans="1:11" x14ac:dyDescent="0.25">
      <c r="A86" s="47" t="s">
        <v>107</v>
      </c>
      <c r="B86" s="93" t="s">
        <v>74</v>
      </c>
      <c r="C86" s="41" t="s">
        <v>47</v>
      </c>
      <c r="D86" s="101" t="s">
        <v>141</v>
      </c>
      <c r="E86" s="91" t="s">
        <v>113</v>
      </c>
      <c r="F86" s="87"/>
      <c r="G86" s="79">
        <v>69.72</v>
      </c>
      <c r="H86" s="80"/>
      <c r="I86" s="94"/>
      <c r="J86" s="49">
        <f t="shared" si="1"/>
        <v>69.72</v>
      </c>
      <c r="K86" t="s">
        <v>462</v>
      </c>
    </row>
    <row r="87" spans="1:11" x14ac:dyDescent="0.25">
      <c r="A87" s="75" t="s">
        <v>107</v>
      </c>
      <c r="B87" s="104" t="s">
        <v>74</v>
      </c>
      <c r="C87" s="64" t="s">
        <v>47</v>
      </c>
      <c r="D87" s="105" t="s">
        <v>142</v>
      </c>
      <c r="E87" s="76"/>
      <c r="F87" s="87"/>
      <c r="G87" s="94"/>
      <c r="H87" s="80"/>
      <c r="I87" s="94"/>
      <c r="J87" s="49">
        <f t="shared" si="1"/>
        <v>0</v>
      </c>
      <c r="K87" t="s">
        <v>462</v>
      </c>
    </row>
    <row r="88" spans="1:11" x14ac:dyDescent="0.25">
      <c r="A88" s="47" t="s">
        <v>107</v>
      </c>
      <c r="B88" s="93" t="s">
        <v>74</v>
      </c>
      <c r="C88" s="41" t="s">
        <v>47</v>
      </c>
      <c r="D88" s="101" t="s">
        <v>143</v>
      </c>
      <c r="E88" s="77"/>
      <c r="F88" s="87"/>
      <c r="G88" s="79">
        <v>158</v>
      </c>
      <c r="H88" s="88"/>
      <c r="I88" s="79"/>
      <c r="J88" s="49">
        <f t="shared" si="1"/>
        <v>158</v>
      </c>
      <c r="K88" t="s">
        <v>462</v>
      </c>
    </row>
    <row r="89" spans="1:11" x14ac:dyDescent="0.25">
      <c r="A89" s="47" t="s">
        <v>107</v>
      </c>
      <c r="B89" s="93" t="s">
        <v>74</v>
      </c>
      <c r="C89" s="41" t="s">
        <v>47</v>
      </c>
      <c r="D89" s="101" t="s">
        <v>144</v>
      </c>
      <c r="E89" s="77"/>
      <c r="F89" s="87"/>
      <c r="G89" s="79">
        <v>30</v>
      </c>
      <c r="H89" s="88"/>
      <c r="I89" s="79"/>
      <c r="J89" s="49">
        <f t="shared" si="1"/>
        <v>30</v>
      </c>
      <c r="K89" t="s">
        <v>462</v>
      </c>
    </row>
    <row r="90" spans="1:11" x14ac:dyDescent="0.25">
      <c r="A90" s="47" t="s">
        <v>107</v>
      </c>
      <c r="B90" s="93" t="s">
        <v>74</v>
      </c>
      <c r="C90" s="41" t="s">
        <v>47</v>
      </c>
      <c r="D90" s="101" t="s">
        <v>145</v>
      </c>
      <c r="E90" s="77"/>
      <c r="F90" s="87"/>
      <c r="G90" s="79">
        <v>100</v>
      </c>
      <c r="H90" s="88"/>
      <c r="I90" s="79"/>
      <c r="J90" s="49">
        <f t="shared" si="1"/>
        <v>100</v>
      </c>
      <c r="K90" t="s">
        <v>462</v>
      </c>
    </row>
    <row r="91" spans="1:11" x14ac:dyDescent="0.25">
      <c r="A91" s="47" t="s">
        <v>107</v>
      </c>
      <c r="B91" s="93" t="s">
        <v>74</v>
      </c>
      <c r="C91" s="41" t="s">
        <v>47</v>
      </c>
      <c r="D91" s="101" t="s">
        <v>146</v>
      </c>
      <c r="E91" s="77"/>
      <c r="F91" s="87"/>
      <c r="G91" s="79">
        <v>30</v>
      </c>
      <c r="H91" s="88"/>
      <c r="I91" s="79"/>
      <c r="J91" s="49">
        <f t="shared" si="1"/>
        <v>30</v>
      </c>
      <c r="K91" t="s">
        <v>462</v>
      </c>
    </row>
    <row r="92" spans="1:11" x14ac:dyDescent="0.25">
      <c r="A92" s="47" t="s">
        <v>107</v>
      </c>
      <c r="B92" s="93" t="s">
        <v>74</v>
      </c>
      <c r="C92" s="41" t="s">
        <v>47</v>
      </c>
      <c r="D92" s="101" t="s">
        <v>146</v>
      </c>
      <c r="E92" s="77"/>
      <c r="F92" s="87"/>
      <c r="G92" s="79">
        <v>-30</v>
      </c>
      <c r="H92" s="88"/>
      <c r="I92" s="79"/>
      <c r="J92" s="49">
        <f t="shared" si="1"/>
        <v>-30</v>
      </c>
      <c r="K92" t="s">
        <v>462</v>
      </c>
    </row>
    <row r="93" spans="1:11" x14ac:dyDescent="0.25">
      <c r="A93" s="47" t="s">
        <v>107</v>
      </c>
      <c r="B93" s="93" t="s">
        <v>74</v>
      </c>
      <c r="C93" s="41" t="s">
        <v>47</v>
      </c>
      <c r="D93" s="101" t="s">
        <v>146</v>
      </c>
      <c r="E93" s="77"/>
      <c r="F93" s="87"/>
      <c r="G93" s="79">
        <v>54</v>
      </c>
      <c r="H93" s="88"/>
      <c r="I93" s="79">
        <v>54</v>
      </c>
      <c r="J93" s="49">
        <f t="shared" si="1"/>
        <v>0</v>
      </c>
      <c r="K93" t="s">
        <v>462</v>
      </c>
    </row>
    <row r="94" spans="1:11" x14ac:dyDescent="0.25">
      <c r="A94" s="47" t="s">
        <v>107</v>
      </c>
      <c r="B94" s="93" t="s">
        <v>74</v>
      </c>
      <c r="C94" s="41" t="s">
        <v>47</v>
      </c>
      <c r="D94" s="101" t="s">
        <v>146</v>
      </c>
      <c r="E94" s="77"/>
      <c r="F94" s="87"/>
      <c r="G94" s="79">
        <v>-54</v>
      </c>
      <c r="H94" s="88"/>
      <c r="I94" s="79"/>
      <c r="J94" s="49">
        <f t="shared" si="1"/>
        <v>-54</v>
      </c>
      <c r="K94" t="s">
        <v>462</v>
      </c>
    </row>
    <row r="95" spans="1:11" x14ac:dyDescent="0.25">
      <c r="A95" s="68" t="s">
        <v>107</v>
      </c>
      <c r="B95" s="107" t="s">
        <v>74</v>
      </c>
      <c r="C95" s="69" t="s">
        <v>47</v>
      </c>
      <c r="D95" s="70" t="s">
        <v>147</v>
      </c>
      <c r="E95" s="71"/>
      <c r="F95" s="72"/>
      <c r="G95" s="73">
        <v>304</v>
      </c>
      <c r="H95" s="74"/>
      <c r="I95" s="73">
        <v>304</v>
      </c>
      <c r="J95" s="49">
        <f t="shared" si="1"/>
        <v>0</v>
      </c>
      <c r="K95" t="s">
        <v>462</v>
      </c>
    </row>
    <row r="96" spans="1:11" x14ac:dyDescent="0.25">
      <c r="A96" s="68" t="s">
        <v>107</v>
      </c>
      <c r="B96" s="107" t="s">
        <v>74</v>
      </c>
      <c r="C96" s="69" t="s">
        <v>47</v>
      </c>
      <c r="D96" s="70" t="s">
        <v>148</v>
      </c>
      <c r="E96" s="71"/>
      <c r="F96" s="72"/>
      <c r="G96" s="73">
        <v>30</v>
      </c>
      <c r="H96" s="74"/>
      <c r="I96" s="73">
        <v>30</v>
      </c>
      <c r="J96" s="49">
        <f t="shared" si="1"/>
        <v>0</v>
      </c>
      <c r="K96" t="s">
        <v>462</v>
      </c>
    </row>
    <row r="97" spans="1:11" x14ac:dyDescent="0.25">
      <c r="A97" s="68" t="s">
        <v>107</v>
      </c>
      <c r="B97" s="107" t="s">
        <v>74</v>
      </c>
      <c r="C97" s="69" t="s">
        <v>47</v>
      </c>
      <c r="D97" s="70" t="s">
        <v>149</v>
      </c>
      <c r="E97" s="71"/>
      <c r="F97" s="72"/>
      <c r="G97" s="73">
        <v>252</v>
      </c>
      <c r="H97" s="74"/>
      <c r="I97" s="73">
        <v>252</v>
      </c>
      <c r="J97" s="49">
        <f t="shared" si="1"/>
        <v>0</v>
      </c>
      <c r="K97" t="s">
        <v>462</v>
      </c>
    </row>
    <row r="98" spans="1:11" x14ac:dyDescent="0.25">
      <c r="A98" s="68" t="s">
        <v>107</v>
      </c>
      <c r="B98" s="107" t="s">
        <v>74</v>
      </c>
      <c r="C98" s="69" t="s">
        <v>47</v>
      </c>
      <c r="D98" s="70" t="s">
        <v>150</v>
      </c>
      <c r="E98" s="110"/>
      <c r="F98" s="72"/>
      <c r="G98" s="73">
        <v>2291</v>
      </c>
      <c r="H98" s="177"/>
      <c r="I98" s="203">
        <v>2291</v>
      </c>
      <c r="J98" s="49">
        <f t="shared" si="1"/>
        <v>0</v>
      </c>
      <c r="K98" t="s">
        <v>462</v>
      </c>
    </row>
    <row r="99" spans="1:11" x14ac:dyDescent="0.25">
      <c r="A99" s="111" t="s">
        <v>107</v>
      </c>
      <c r="B99" s="112" t="s">
        <v>74</v>
      </c>
      <c r="C99" s="113" t="s">
        <v>47</v>
      </c>
      <c r="D99" s="114" t="s">
        <v>151</v>
      </c>
      <c r="E99" s="115"/>
      <c r="F99" s="116"/>
      <c r="G99" s="117">
        <v>420</v>
      </c>
      <c r="H99" s="178"/>
      <c r="I99" s="117"/>
      <c r="J99" s="49">
        <f t="shared" si="1"/>
        <v>420</v>
      </c>
      <c r="K99" t="s">
        <v>462</v>
      </c>
    </row>
    <row r="100" spans="1:11" x14ac:dyDescent="0.25">
      <c r="A100" s="111" t="s">
        <v>107</v>
      </c>
      <c r="B100" s="112" t="s">
        <v>74</v>
      </c>
      <c r="C100" s="113" t="s">
        <v>47</v>
      </c>
      <c r="D100" s="114" t="s">
        <v>152</v>
      </c>
      <c r="E100" s="115"/>
      <c r="F100" s="116"/>
      <c r="G100" s="117">
        <v>495</v>
      </c>
      <c r="H100" s="178"/>
      <c r="I100" s="117"/>
      <c r="J100" s="49">
        <f t="shared" si="1"/>
        <v>495</v>
      </c>
      <c r="K100" t="s">
        <v>462</v>
      </c>
    </row>
    <row r="101" spans="1:11" x14ac:dyDescent="0.25">
      <c r="A101" s="47" t="s">
        <v>107</v>
      </c>
      <c r="B101" s="93" t="s">
        <v>74</v>
      </c>
      <c r="C101" s="41" t="s">
        <v>47</v>
      </c>
      <c r="D101" s="101" t="s">
        <v>153</v>
      </c>
      <c r="E101" s="91"/>
      <c r="F101" s="72"/>
      <c r="G101" s="79">
        <v>180</v>
      </c>
      <c r="H101" s="88"/>
      <c r="I101" s="79"/>
      <c r="J101" s="49">
        <f t="shared" si="1"/>
        <v>180</v>
      </c>
      <c r="K101" t="s">
        <v>462</v>
      </c>
    </row>
    <row r="102" spans="1:11" x14ac:dyDescent="0.25">
      <c r="A102" s="47" t="s">
        <v>107</v>
      </c>
      <c r="B102" s="93" t="s">
        <v>74</v>
      </c>
      <c r="C102" s="41" t="s">
        <v>47</v>
      </c>
      <c r="D102" s="101" t="s">
        <v>154</v>
      </c>
      <c r="E102" s="91"/>
      <c r="F102" s="109"/>
      <c r="G102" s="79">
        <v>5048</v>
      </c>
      <c r="H102" s="88"/>
      <c r="I102" s="79"/>
      <c r="J102" s="49">
        <f t="shared" si="1"/>
        <v>5048</v>
      </c>
      <c r="K102" t="s">
        <v>462</v>
      </c>
    </row>
    <row r="103" spans="1:11" x14ac:dyDescent="0.25">
      <c r="A103" s="47" t="s">
        <v>107</v>
      </c>
      <c r="B103" s="93" t="s">
        <v>74</v>
      </c>
      <c r="C103" s="41" t="s">
        <v>47</v>
      </c>
      <c r="D103" s="101" t="s">
        <v>155</v>
      </c>
      <c r="E103" s="91"/>
      <c r="F103" s="87"/>
      <c r="G103" s="79">
        <v>2653.2</v>
      </c>
      <c r="H103" s="88"/>
      <c r="I103" s="79"/>
      <c r="J103" s="49">
        <f t="shared" si="1"/>
        <v>2653.2</v>
      </c>
      <c r="K103" t="s">
        <v>462</v>
      </c>
    </row>
    <row r="104" spans="1:11" x14ac:dyDescent="0.25">
      <c r="A104" s="47" t="s">
        <v>107</v>
      </c>
      <c r="B104" s="93" t="s">
        <v>74</v>
      </c>
      <c r="C104" s="41" t="s">
        <v>47</v>
      </c>
      <c r="D104" s="101" t="s">
        <v>156</v>
      </c>
      <c r="E104" s="91"/>
      <c r="F104" s="87"/>
      <c r="G104" s="79">
        <v>1742.4</v>
      </c>
      <c r="H104" s="88"/>
      <c r="I104" s="79"/>
      <c r="J104" s="49">
        <f t="shared" si="1"/>
        <v>1742.4</v>
      </c>
      <c r="K104" t="s">
        <v>462</v>
      </c>
    </row>
    <row r="105" spans="1:11" x14ac:dyDescent="0.25">
      <c r="A105" s="68" t="s">
        <v>107</v>
      </c>
      <c r="B105" s="107" t="s">
        <v>74</v>
      </c>
      <c r="C105" s="69" t="s">
        <v>47</v>
      </c>
      <c r="D105" s="70" t="s">
        <v>157</v>
      </c>
      <c r="E105" s="71"/>
      <c r="F105" s="87"/>
      <c r="G105" s="73">
        <v>517.5</v>
      </c>
      <c r="H105" s="74"/>
      <c r="I105" s="73">
        <v>517.5</v>
      </c>
      <c r="J105" s="49">
        <f t="shared" si="1"/>
        <v>0</v>
      </c>
      <c r="K105" t="s">
        <v>462</v>
      </c>
    </row>
    <row r="106" spans="1:11" x14ac:dyDescent="0.25">
      <c r="A106" s="68" t="s">
        <v>107</v>
      </c>
      <c r="B106" s="107" t="s">
        <v>74</v>
      </c>
      <c r="C106" s="69" t="s">
        <v>47</v>
      </c>
      <c r="D106" s="70" t="s">
        <v>158</v>
      </c>
      <c r="E106" s="90"/>
      <c r="F106" s="87"/>
      <c r="G106" s="73">
        <v>2.75</v>
      </c>
      <c r="H106" s="74"/>
      <c r="I106" s="73">
        <v>2.75</v>
      </c>
      <c r="J106" s="49">
        <f t="shared" si="1"/>
        <v>0</v>
      </c>
      <c r="K106" t="s">
        <v>462</v>
      </c>
    </row>
    <row r="107" spans="1:11" x14ac:dyDescent="0.25">
      <c r="A107" s="68" t="s">
        <v>107</v>
      </c>
      <c r="B107" s="107" t="s">
        <v>74</v>
      </c>
      <c r="C107" s="69" t="s">
        <v>47</v>
      </c>
      <c r="D107" s="70" t="s">
        <v>159</v>
      </c>
      <c r="E107" s="108"/>
      <c r="F107" s="87"/>
      <c r="G107" s="73">
        <v>3000</v>
      </c>
      <c r="H107" s="177"/>
      <c r="I107" s="203">
        <v>3000</v>
      </c>
      <c r="J107" s="49">
        <f t="shared" si="1"/>
        <v>0</v>
      </c>
      <c r="K107" t="s">
        <v>462</v>
      </c>
    </row>
    <row r="108" spans="1:11" x14ac:dyDescent="0.25">
      <c r="A108" s="68" t="s">
        <v>107</v>
      </c>
      <c r="B108" s="107" t="s">
        <v>74</v>
      </c>
      <c r="C108" s="69" t="s">
        <v>47</v>
      </c>
      <c r="D108" s="70" t="s">
        <v>160</v>
      </c>
      <c r="E108" s="90" t="s">
        <v>115</v>
      </c>
      <c r="F108" s="66"/>
      <c r="G108" s="73">
        <v>9</v>
      </c>
      <c r="H108" s="74"/>
      <c r="I108" s="73">
        <v>9</v>
      </c>
      <c r="J108" s="49">
        <f t="shared" si="1"/>
        <v>0</v>
      </c>
      <c r="K108" t="s">
        <v>462</v>
      </c>
    </row>
    <row r="109" spans="1:11" x14ac:dyDescent="0.25">
      <c r="A109" s="47" t="s">
        <v>107</v>
      </c>
      <c r="B109" s="47" t="s">
        <v>161</v>
      </c>
      <c r="C109" s="41" t="s">
        <v>47</v>
      </c>
      <c r="D109" s="101" t="s">
        <v>162</v>
      </c>
      <c r="E109" s="77" t="s">
        <v>163</v>
      </c>
      <c r="F109" s="87"/>
      <c r="G109" s="79">
        <v>11195</v>
      </c>
      <c r="H109" s="88"/>
      <c r="I109" s="79">
        <v>11195.019999999997</v>
      </c>
      <c r="J109" s="49">
        <f t="shared" si="1"/>
        <v>-1.9999999996798579E-2</v>
      </c>
      <c r="K109" t="s">
        <v>465</v>
      </c>
    </row>
    <row r="110" spans="1:11" x14ac:dyDescent="0.25">
      <c r="A110" s="47" t="s">
        <v>107</v>
      </c>
      <c r="B110" s="47" t="s">
        <v>161</v>
      </c>
      <c r="C110" s="41" t="s">
        <v>47</v>
      </c>
      <c r="D110" s="101" t="s">
        <v>164</v>
      </c>
      <c r="E110" s="77"/>
      <c r="F110" s="87"/>
      <c r="G110" s="79">
        <v>413.33</v>
      </c>
      <c r="H110" s="88"/>
      <c r="I110" s="79"/>
      <c r="J110" s="49">
        <f t="shared" si="1"/>
        <v>413.33</v>
      </c>
      <c r="K110" t="s">
        <v>465</v>
      </c>
    </row>
    <row r="111" spans="1:11" x14ac:dyDescent="0.25">
      <c r="A111" s="68" t="s">
        <v>107</v>
      </c>
      <c r="B111" s="68" t="s">
        <v>161</v>
      </c>
      <c r="C111" s="69" t="s">
        <v>47</v>
      </c>
      <c r="D111" s="70" t="s">
        <v>165</v>
      </c>
      <c r="E111" s="71"/>
      <c r="F111" s="72"/>
      <c r="G111" s="73">
        <v>2690.63</v>
      </c>
      <c r="H111" s="74"/>
      <c r="I111" s="73">
        <v>2690.63</v>
      </c>
      <c r="J111" s="49">
        <f t="shared" si="1"/>
        <v>0</v>
      </c>
      <c r="K111" t="s">
        <v>465</v>
      </c>
    </row>
    <row r="112" spans="1:11" x14ac:dyDescent="0.25">
      <c r="A112" s="68" t="s">
        <v>107</v>
      </c>
      <c r="B112" s="68" t="s">
        <v>161</v>
      </c>
      <c r="C112" s="69" t="s">
        <v>47</v>
      </c>
      <c r="D112" s="70" t="s">
        <v>166</v>
      </c>
      <c r="E112" s="71"/>
      <c r="F112" s="72"/>
      <c r="G112" s="73">
        <v>2626.2</v>
      </c>
      <c r="H112" s="74"/>
      <c r="I112" s="73">
        <v>2626.2</v>
      </c>
      <c r="J112" s="49">
        <f t="shared" si="1"/>
        <v>0</v>
      </c>
      <c r="K112" t="s">
        <v>465</v>
      </c>
    </row>
    <row r="113" spans="1:11" x14ac:dyDescent="0.25">
      <c r="A113" s="68" t="s">
        <v>107</v>
      </c>
      <c r="B113" s="68" t="s">
        <v>161</v>
      </c>
      <c r="C113" s="69" t="s">
        <v>47</v>
      </c>
      <c r="D113" s="70" t="s">
        <v>127</v>
      </c>
      <c r="E113" s="90" t="s">
        <v>167</v>
      </c>
      <c r="F113" s="72"/>
      <c r="G113" s="73">
        <v>1962.5</v>
      </c>
      <c r="H113" s="74"/>
      <c r="I113" s="73">
        <v>1962.5</v>
      </c>
      <c r="J113" s="49">
        <f t="shared" si="1"/>
        <v>0</v>
      </c>
      <c r="K113" t="s">
        <v>30</v>
      </c>
    </row>
    <row r="114" spans="1:11" x14ac:dyDescent="0.25">
      <c r="A114" s="63" t="s">
        <v>107</v>
      </c>
      <c r="B114" s="63" t="s">
        <v>168</v>
      </c>
      <c r="C114" s="64" t="s">
        <v>47</v>
      </c>
      <c r="D114" s="42" t="s">
        <v>169</v>
      </c>
      <c r="E114" s="65"/>
      <c r="F114" s="118"/>
      <c r="G114" s="67">
        <v>0</v>
      </c>
      <c r="H114" s="179"/>
      <c r="I114" s="67">
        <v>0</v>
      </c>
      <c r="J114" s="49">
        <f t="shared" si="1"/>
        <v>0</v>
      </c>
      <c r="K114" t="s">
        <v>462</v>
      </c>
    </row>
    <row r="115" spans="1:11" x14ac:dyDescent="0.25">
      <c r="A115" s="47" t="s">
        <v>107</v>
      </c>
      <c r="B115" s="47" t="s">
        <v>168</v>
      </c>
      <c r="C115" s="41" t="s">
        <v>47</v>
      </c>
      <c r="D115" s="101" t="s">
        <v>170</v>
      </c>
      <c r="E115" s="77"/>
      <c r="F115" s="78"/>
      <c r="G115" s="79">
        <v>180</v>
      </c>
      <c r="H115" s="88"/>
      <c r="I115" s="79"/>
      <c r="J115" s="49">
        <f t="shared" si="1"/>
        <v>180</v>
      </c>
      <c r="K115" t="s">
        <v>462</v>
      </c>
    </row>
    <row r="116" spans="1:11" x14ac:dyDescent="0.25">
      <c r="A116" s="47" t="s">
        <v>107</v>
      </c>
      <c r="B116" s="47" t="s">
        <v>168</v>
      </c>
      <c r="C116" s="41" t="s">
        <v>47</v>
      </c>
      <c r="D116" s="101" t="s">
        <v>171</v>
      </c>
      <c r="E116" s="77"/>
      <c r="F116" s="87"/>
      <c r="G116" s="79">
        <v>3249</v>
      </c>
      <c r="H116" s="88"/>
      <c r="I116" s="79"/>
      <c r="J116" s="49">
        <f t="shared" si="1"/>
        <v>3249</v>
      </c>
      <c r="K116" t="s">
        <v>462</v>
      </c>
    </row>
    <row r="117" spans="1:11" x14ac:dyDescent="0.25">
      <c r="A117" s="68" t="s">
        <v>107</v>
      </c>
      <c r="B117" s="68" t="s">
        <v>168</v>
      </c>
      <c r="C117" s="69" t="s">
        <v>47</v>
      </c>
      <c r="D117" s="70" t="s">
        <v>172</v>
      </c>
      <c r="E117" s="159"/>
      <c r="F117" s="118"/>
      <c r="G117" s="73">
        <v>980</v>
      </c>
      <c r="H117" s="156"/>
      <c r="I117" s="168">
        <v>980</v>
      </c>
      <c r="J117" s="49">
        <f t="shared" si="1"/>
        <v>0</v>
      </c>
      <c r="K117" t="s">
        <v>462</v>
      </c>
    </row>
    <row r="118" spans="1:11" x14ac:dyDescent="0.25">
      <c r="A118" s="68" t="s">
        <v>107</v>
      </c>
      <c r="B118" s="68" t="s">
        <v>168</v>
      </c>
      <c r="C118" s="69" t="s">
        <v>47</v>
      </c>
      <c r="D118" s="70" t="s">
        <v>173</v>
      </c>
      <c r="E118" s="71"/>
      <c r="F118" s="87"/>
      <c r="G118" s="73">
        <v>25</v>
      </c>
      <c r="H118" s="74"/>
      <c r="I118" s="73">
        <v>25</v>
      </c>
      <c r="J118" s="49">
        <f t="shared" si="1"/>
        <v>0</v>
      </c>
      <c r="K118" t="s">
        <v>462</v>
      </c>
    </row>
    <row r="119" spans="1:11" x14ac:dyDescent="0.25">
      <c r="A119" s="68" t="s">
        <v>107</v>
      </c>
      <c r="B119" s="68" t="s">
        <v>168</v>
      </c>
      <c r="C119" s="69" t="s">
        <v>47</v>
      </c>
      <c r="D119" s="70" t="s">
        <v>174</v>
      </c>
      <c r="E119" s="71"/>
      <c r="F119" s="119"/>
      <c r="G119" s="73">
        <v>4760</v>
      </c>
      <c r="H119" s="74"/>
      <c r="I119" s="73">
        <v>4760</v>
      </c>
      <c r="J119" s="49">
        <f t="shared" si="1"/>
        <v>0</v>
      </c>
      <c r="K119" t="s">
        <v>462</v>
      </c>
    </row>
    <row r="120" spans="1:11" x14ac:dyDescent="0.25">
      <c r="A120" s="68" t="s">
        <v>107</v>
      </c>
      <c r="B120" s="68" t="s">
        <v>168</v>
      </c>
      <c r="C120" s="69" t="s">
        <v>47</v>
      </c>
      <c r="D120" s="70" t="s">
        <v>175</v>
      </c>
      <c r="E120" s="71"/>
      <c r="F120" s="72"/>
      <c r="G120" s="73">
        <v>270</v>
      </c>
      <c r="H120" s="74"/>
      <c r="I120" s="73">
        <v>270</v>
      </c>
      <c r="J120" s="49">
        <f t="shared" si="1"/>
        <v>0</v>
      </c>
      <c r="K120" t="s">
        <v>462</v>
      </c>
    </row>
    <row r="121" spans="1:11" x14ac:dyDescent="0.25">
      <c r="A121" s="47" t="s">
        <v>107</v>
      </c>
      <c r="B121" s="47" t="s">
        <v>168</v>
      </c>
      <c r="C121" s="41" t="s">
        <v>47</v>
      </c>
      <c r="D121" s="101" t="s">
        <v>176</v>
      </c>
      <c r="E121" s="77"/>
      <c r="F121" s="87"/>
      <c r="G121" s="79">
        <v>250</v>
      </c>
      <c r="H121" s="88"/>
      <c r="I121" s="79"/>
      <c r="J121" s="49">
        <f t="shared" si="1"/>
        <v>250</v>
      </c>
      <c r="K121" t="s">
        <v>462</v>
      </c>
    </row>
    <row r="122" spans="1:11" x14ac:dyDescent="0.25">
      <c r="A122" s="47" t="s">
        <v>107</v>
      </c>
      <c r="B122" s="47" t="s">
        <v>168</v>
      </c>
      <c r="C122" s="41" t="s">
        <v>47</v>
      </c>
      <c r="D122" s="101" t="s">
        <v>177</v>
      </c>
      <c r="E122" s="77"/>
      <c r="F122" s="87"/>
      <c r="G122" s="79"/>
      <c r="H122" s="88"/>
      <c r="I122" s="79"/>
      <c r="J122" s="49">
        <f t="shared" si="1"/>
        <v>0</v>
      </c>
      <c r="K122" t="s">
        <v>462</v>
      </c>
    </row>
    <row r="123" spans="1:11" x14ac:dyDescent="0.25">
      <c r="A123" s="47" t="s">
        <v>107</v>
      </c>
      <c r="B123" s="47" t="s">
        <v>168</v>
      </c>
      <c r="C123" s="41" t="s">
        <v>47</v>
      </c>
      <c r="D123" s="101" t="s">
        <v>178</v>
      </c>
      <c r="E123" s="77"/>
      <c r="F123" s="87"/>
      <c r="G123" s="79">
        <v>306.5</v>
      </c>
      <c r="H123" s="88"/>
      <c r="I123" s="79"/>
      <c r="J123" s="49">
        <f t="shared" si="1"/>
        <v>306.5</v>
      </c>
      <c r="K123" t="s">
        <v>462</v>
      </c>
    </row>
    <row r="124" spans="1:11" x14ac:dyDescent="0.25">
      <c r="A124" s="68" t="s">
        <v>107</v>
      </c>
      <c r="B124" s="68" t="s">
        <v>179</v>
      </c>
      <c r="C124" s="69" t="s">
        <v>47</v>
      </c>
      <c r="D124" s="70" t="s">
        <v>180</v>
      </c>
      <c r="E124" s="90"/>
      <c r="F124" s="44"/>
      <c r="G124" s="73">
        <v>3799.74</v>
      </c>
      <c r="H124" s="74"/>
      <c r="I124" s="73">
        <v>3799.75</v>
      </c>
      <c r="J124" s="49">
        <f t="shared" si="1"/>
        <v>-1.0000000000218279E-2</v>
      </c>
      <c r="K124" t="s">
        <v>462</v>
      </c>
    </row>
    <row r="125" spans="1:11" x14ac:dyDescent="0.25">
      <c r="A125" s="63" t="s">
        <v>107</v>
      </c>
      <c r="B125" s="63" t="s">
        <v>179</v>
      </c>
      <c r="C125" s="64" t="s">
        <v>47</v>
      </c>
      <c r="D125" s="42" t="s">
        <v>181</v>
      </c>
      <c r="E125" s="180" t="s">
        <v>113</v>
      </c>
      <c r="F125" s="66"/>
      <c r="G125" s="100">
        <v>20113.05</v>
      </c>
      <c r="H125" s="46"/>
      <c r="I125" s="100"/>
      <c r="J125" s="49">
        <f t="shared" ref="J125:J127" si="2">G125-I125</f>
        <v>20113.05</v>
      </c>
      <c r="K125" t="s">
        <v>459</v>
      </c>
    </row>
    <row r="126" spans="1:11" x14ac:dyDescent="0.25">
      <c r="A126" s="47" t="s">
        <v>107</v>
      </c>
      <c r="B126" s="47" t="s">
        <v>179</v>
      </c>
      <c r="C126" s="41" t="s">
        <v>47</v>
      </c>
      <c r="D126" s="101" t="s">
        <v>182</v>
      </c>
      <c r="E126" s="77"/>
      <c r="F126" s="87"/>
      <c r="G126" s="79">
        <v>1993.12</v>
      </c>
      <c r="H126" s="88"/>
      <c r="I126" s="79"/>
      <c r="J126" s="49">
        <f t="shared" si="2"/>
        <v>1993.12</v>
      </c>
      <c r="K126" t="s">
        <v>459</v>
      </c>
    </row>
    <row r="127" spans="1:11" x14ac:dyDescent="0.25">
      <c r="A127" s="47" t="s">
        <v>107</v>
      </c>
      <c r="B127" s="47" t="s">
        <v>179</v>
      </c>
      <c r="C127" s="41" t="s">
        <v>47</v>
      </c>
      <c r="D127" s="101" t="s">
        <v>183</v>
      </c>
      <c r="E127" s="77"/>
      <c r="F127" s="87"/>
      <c r="G127" s="79">
        <v>6386.95</v>
      </c>
      <c r="H127" s="88"/>
      <c r="I127" s="79"/>
      <c r="J127" s="49">
        <f t="shared" si="2"/>
        <v>6386.95</v>
      </c>
      <c r="K127" t="s">
        <v>459</v>
      </c>
    </row>
    <row r="128" spans="1:11" x14ac:dyDescent="0.25">
      <c r="A128" s="51"/>
      <c r="B128" s="51"/>
      <c r="C128" s="52"/>
      <c r="D128" s="53"/>
      <c r="E128" s="52"/>
      <c r="F128" s="120"/>
      <c r="G128" s="55"/>
      <c r="H128" s="56"/>
      <c r="I128" s="45"/>
      <c r="J128" s="45"/>
    </row>
    <row r="129" spans="1:11" x14ac:dyDescent="0.25">
      <c r="A129" s="57"/>
      <c r="B129" s="57"/>
      <c r="C129" s="41"/>
      <c r="D129" s="30" t="s">
        <v>184</v>
      </c>
      <c r="E129" s="59"/>
      <c r="F129" s="72"/>
      <c r="G129" s="61"/>
      <c r="H129" s="98">
        <v>68648.25</v>
      </c>
      <c r="I129" s="100"/>
      <c r="J129" s="100"/>
    </row>
    <row r="130" spans="1:11" x14ac:dyDescent="0.25">
      <c r="A130" s="68" t="s">
        <v>185</v>
      </c>
      <c r="B130" s="68" t="s">
        <v>186</v>
      </c>
      <c r="C130" s="69" t="s">
        <v>47</v>
      </c>
      <c r="D130" s="70" t="s">
        <v>187</v>
      </c>
      <c r="E130" s="43"/>
      <c r="F130" s="72"/>
      <c r="G130" s="73">
        <v>-84</v>
      </c>
      <c r="H130" s="46"/>
      <c r="I130" s="100">
        <v>-84</v>
      </c>
      <c r="J130" s="49">
        <f t="shared" ref="J130:J173" si="3">G130-I130</f>
        <v>0</v>
      </c>
      <c r="K130" t="s">
        <v>462</v>
      </c>
    </row>
    <row r="131" spans="1:11" x14ac:dyDescent="0.25">
      <c r="A131" s="68" t="s">
        <v>185</v>
      </c>
      <c r="B131" s="68" t="s">
        <v>188</v>
      </c>
      <c r="C131" s="69" t="s">
        <v>47</v>
      </c>
      <c r="D131" s="70" t="s">
        <v>189</v>
      </c>
      <c r="E131" s="71"/>
      <c r="F131" s="87"/>
      <c r="G131" s="73">
        <v>4901</v>
      </c>
      <c r="H131" s="88"/>
      <c r="I131" s="79">
        <v>4901</v>
      </c>
      <c r="J131" s="49">
        <f t="shared" si="3"/>
        <v>0</v>
      </c>
      <c r="K131" t="s">
        <v>21</v>
      </c>
    </row>
    <row r="132" spans="1:11" x14ac:dyDescent="0.25">
      <c r="A132" s="68" t="s">
        <v>185</v>
      </c>
      <c r="B132" s="68" t="s">
        <v>188</v>
      </c>
      <c r="C132" s="69" t="s">
        <v>47</v>
      </c>
      <c r="D132" s="70" t="s">
        <v>190</v>
      </c>
      <c r="E132" s="71"/>
      <c r="F132" s="109"/>
      <c r="G132" s="73">
        <v>360</v>
      </c>
      <c r="H132" s="74"/>
      <c r="I132" s="73">
        <v>360</v>
      </c>
      <c r="J132" s="49">
        <f t="shared" si="3"/>
        <v>0</v>
      </c>
      <c r="K132" t="s">
        <v>21</v>
      </c>
    </row>
    <row r="133" spans="1:11" x14ac:dyDescent="0.25">
      <c r="A133" s="68" t="s">
        <v>185</v>
      </c>
      <c r="B133" s="68" t="s">
        <v>188</v>
      </c>
      <c r="C133" s="69" t="s">
        <v>47</v>
      </c>
      <c r="D133" s="70" t="s">
        <v>191</v>
      </c>
      <c r="E133" s="71"/>
      <c r="F133" s="78"/>
      <c r="G133" s="73">
        <v>630</v>
      </c>
      <c r="H133" s="74"/>
      <c r="I133" s="73">
        <v>630</v>
      </c>
      <c r="J133" s="49">
        <f t="shared" si="3"/>
        <v>0</v>
      </c>
      <c r="K133" t="s">
        <v>21</v>
      </c>
    </row>
    <row r="134" spans="1:11" x14ac:dyDescent="0.25">
      <c r="A134" s="121" t="s">
        <v>185</v>
      </c>
      <c r="B134" s="122" t="s">
        <v>192</v>
      </c>
      <c r="C134" s="123" t="s">
        <v>47</v>
      </c>
      <c r="D134" s="124" t="s">
        <v>193</v>
      </c>
      <c r="E134" s="110"/>
      <c r="F134" s="78"/>
      <c r="G134" s="73">
        <v>800</v>
      </c>
      <c r="H134" s="74"/>
      <c r="I134" s="73">
        <v>825</v>
      </c>
      <c r="J134" s="49">
        <f t="shared" si="3"/>
        <v>-25</v>
      </c>
      <c r="K134" t="s">
        <v>461</v>
      </c>
    </row>
    <row r="135" spans="1:11" x14ac:dyDescent="0.25">
      <c r="A135" s="68" t="s">
        <v>185</v>
      </c>
      <c r="B135" s="107" t="s">
        <v>192</v>
      </c>
      <c r="C135" s="69" t="s">
        <v>47</v>
      </c>
      <c r="D135" s="70" t="s">
        <v>194</v>
      </c>
      <c r="E135" s="110"/>
      <c r="F135" s="125"/>
      <c r="G135" s="73">
        <v>270</v>
      </c>
      <c r="H135" s="74"/>
      <c r="I135" s="73">
        <v>270</v>
      </c>
      <c r="J135" s="49">
        <f t="shared" si="3"/>
        <v>0</v>
      </c>
      <c r="K135" t="s">
        <v>461</v>
      </c>
    </row>
    <row r="136" spans="1:11" x14ac:dyDescent="0.25">
      <c r="A136" s="68" t="s">
        <v>185</v>
      </c>
      <c r="B136" s="107" t="s">
        <v>192</v>
      </c>
      <c r="C136" s="69" t="s">
        <v>47</v>
      </c>
      <c r="D136" s="70" t="s">
        <v>195</v>
      </c>
      <c r="E136" s="110"/>
      <c r="F136" s="125"/>
      <c r="G136" s="73">
        <v>105.5</v>
      </c>
      <c r="H136" s="74"/>
      <c r="I136" s="73">
        <v>105.5</v>
      </c>
      <c r="J136" s="49">
        <f t="shared" si="3"/>
        <v>0</v>
      </c>
      <c r="K136" t="s">
        <v>27</v>
      </c>
    </row>
    <row r="137" spans="1:11" x14ac:dyDescent="0.25">
      <c r="A137" s="68" t="s">
        <v>185</v>
      </c>
      <c r="B137" s="107" t="s">
        <v>192</v>
      </c>
      <c r="C137" s="69" t="s">
        <v>47</v>
      </c>
      <c r="D137" s="126" t="s">
        <v>196</v>
      </c>
      <c r="E137" s="90"/>
      <c r="F137" s="125"/>
      <c r="G137" s="127">
        <v>15</v>
      </c>
      <c r="H137" s="74"/>
      <c r="I137" s="73">
        <v>15</v>
      </c>
      <c r="J137" s="49">
        <f t="shared" si="3"/>
        <v>0</v>
      </c>
      <c r="K137" t="s">
        <v>461</v>
      </c>
    </row>
    <row r="138" spans="1:11" x14ac:dyDescent="0.25">
      <c r="A138" s="68" t="s">
        <v>185</v>
      </c>
      <c r="B138" s="107" t="s">
        <v>192</v>
      </c>
      <c r="C138" s="69" t="s">
        <v>47</v>
      </c>
      <c r="D138" s="126" t="s">
        <v>197</v>
      </c>
      <c r="E138" s="90"/>
      <c r="F138" s="125"/>
      <c r="G138" s="127">
        <v>30</v>
      </c>
      <c r="H138" s="74"/>
      <c r="I138" s="73">
        <v>30</v>
      </c>
      <c r="J138" s="49">
        <f t="shared" si="3"/>
        <v>0</v>
      </c>
      <c r="K138" t="s">
        <v>461</v>
      </c>
    </row>
    <row r="139" spans="1:11" x14ac:dyDescent="0.25">
      <c r="A139" s="47" t="s">
        <v>185</v>
      </c>
      <c r="B139" s="93" t="s">
        <v>192</v>
      </c>
      <c r="C139" s="41" t="s">
        <v>47</v>
      </c>
      <c r="D139" s="128" t="s">
        <v>198</v>
      </c>
      <c r="E139" s="91"/>
      <c r="F139" s="87"/>
      <c r="G139" s="103">
        <v>30</v>
      </c>
      <c r="H139" s="88"/>
      <c r="I139" s="79"/>
      <c r="J139" s="49">
        <f t="shared" si="3"/>
        <v>30</v>
      </c>
      <c r="K139" t="s">
        <v>21</v>
      </c>
    </row>
    <row r="140" spans="1:11" x14ac:dyDescent="0.25">
      <c r="A140" s="68" t="s">
        <v>185</v>
      </c>
      <c r="B140" s="107" t="s">
        <v>192</v>
      </c>
      <c r="C140" s="69" t="s">
        <v>47</v>
      </c>
      <c r="D140" s="126" t="s">
        <v>199</v>
      </c>
      <c r="E140" s="90"/>
      <c r="F140" s="87"/>
      <c r="G140" s="127">
        <v>25</v>
      </c>
      <c r="H140" s="156"/>
      <c r="I140" s="168">
        <v>25</v>
      </c>
      <c r="J140" s="49">
        <f t="shared" si="3"/>
        <v>0</v>
      </c>
      <c r="K140" t="s">
        <v>460</v>
      </c>
    </row>
    <row r="141" spans="1:11" x14ac:dyDescent="0.25">
      <c r="A141" s="47" t="s">
        <v>185</v>
      </c>
      <c r="B141" s="93" t="s">
        <v>192</v>
      </c>
      <c r="C141" s="41" t="s">
        <v>47</v>
      </c>
      <c r="D141" s="128" t="s">
        <v>200</v>
      </c>
      <c r="E141" s="91"/>
      <c r="F141" s="87"/>
      <c r="G141" s="103">
        <v>37.5</v>
      </c>
      <c r="H141" s="88"/>
      <c r="I141" s="79"/>
      <c r="J141" s="49">
        <f t="shared" si="3"/>
        <v>37.5</v>
      </c>
      <c r="K141" t="s">
        <v>461</v>
      </c>
    </row>
    <row r="142" spans="1:11" x14ac:dyDescent="0.25">
      <c r="A142" s="75" t="s">
        <v>185</v>
      </c>
      <c r="B142" s="104" t="s">
        <v>201</v>
      </c>
      <c r="C142" s="64" t="s">
        <v>47</v>
      </c>
      <c r="D142" s="101" t="s">
        <v>202</v>
      </c>
      <c r="E142" s="77"/>
      <c r="F142" s="87"/>
      <c r="G142" s="94">
        <v>0</v>
      </c>
      <c r="H142" s="88"/>
      <c r="I142" s="79">
        <v>450</v>
      </c>
      <c r="J142" s="49">
        <f t="shared" si="3"/>
        <v>-450</v>
      </c>
      <c r="K142" t="s">
        <v>461</v>
      </c>
    </row>
    <row r="143" spans="1:11" x14ac:dyDescent="0.25">
      <c r="A143" s="47" t="s">
        <v>185</v>
      </c>
      <c r="B143" s="93" t="s">
        <v>201</v>
      </c>
      <c r="C143" s="41" t="s">
        <v>47</v>
      </c>
      <c r="D143" s="101" t="s">
        <v>203</v>
      </c>
      <c r="E143" s="181"/>
      <c r="F143" s="87"/>
      <c r="G143" s="79">
        <v>2200</v>
      </c>
      <c r="H143" s="88"/>
      <c r="I143" s="79"/>
      <c r="J143" s="49">
        <f t="shared" si="3"/>
        <v>2200</v>
      </c>
      <c r="K143" t="s">
        <v>461</v>
      </c>
    </row>
    <row r="144" spans="1:11" x14ac:dyDescent="0.25">
      <c r="A144" s="47" t="s">
        <v>185</v>
      </c>
      <c r="B144" s="93" t="s">
        <v>201</v>
      </c>
      <c r="C144" s="41" t="s">
        <v>47</v>
      </c>
      <c r="D144" s="101" t="s">
        <v>204</v>
      </c>
      <c r="E144" s="181"/>
      <c r="F144" s="129"/>
      <c r="G144" s="79">
        <v>3500</v>
      </c>
      <c r="H144" s="88"/>
      <c r="I144" s="79"/>
      <c r="J144" s="49">
        <f t="shared" si="3"/>
        <v>3500</v>
      </c>
      <c r="K144" t="s">
        <v>461</v>
      </c>
    </row>
    <row r="145" spans="1:11" x14ac:dyDescent="0.25">
      <c r="A145" s="47" t="s">
        <v>185</v>
      </c>
      <c r="B145" s="93" t="s">
        <v>201</v>
      </c>
      <c r="C145" s="41" t="s">
        <v>47</v>
      </c>
      <c r="D145" s="101" t="s">
        <v>205</v>
      </c>
      <c r="E145" s="181" t="s">
        <v>206</v>
      </c>
      <c r="F145" s="130"/>
      <c r="G145" s="79">
        <v>1500</v>
      </c>
      <c r="H145" s="88"/>
      <c r="I145" s="79"/>
      <c r="J145" s="49">
        <f t="shared" si="3"/>
        <v>1500</v>
      </c>
      <c r="K145" t="s">
        <v>461</v>
      </c>
    </row>
    <row r="146" spans="1:11" x14ac:dyDescent="0.25">
      <c r="A146" s="47" t="s">
        <v>185</v>
      </c>
      <c r="B146" s="93" t="s">
        <v>201</v>
      </c>
      <c r="C146" s="41" t="s">
        <v>47</v>
      </c>
      <c r="D146" s="101" t="s">
        <v>207</v>
      </c>
      <c r="E146" s="181"/>
      <c r="F146" s="131"/>
      <c r="G146" s="79">
        <v>1500</v>
      </c>
      <c r="H146" s="88"/>
      <c r="I146" s="79"/>
      <c r="J146" s="49">
        <f t="shared" si="3"/>
        <v>1500</v>
      </c>
      <c r="K146" t="s">
        <v>461</v>
      </c>
    </row>
    <row r="147" spans="1:11" x14ac:dyDescent="0.25">
      <c r="A147" s="104" t="s">
        <v>185</v>
      </c>
      <c r="B147" s="104" t="s">
        <v>201</v>
      </c>
      <c r="C147" s="132" t="s">
        <v>47</v>
      </c>
      <c r="D147" s="133" t="s">
        <v>208</v>
      </c>
      <c r="E147" s="182"/>
      <c r="F147" s="109"/>
      <c r="G147" s="134"/>
      <c r="H147" s="183"/>
      <c r="I147" s="134"/>
      <c r="J147" s="49">
        <f t="shared" si="3"/>
        <v>0</v>
      </c>
      <c r="K147" t="s">
        <v>461</v>
      </c>
    </row>
    <row r="148" spans="1:11" x14ac:dyDescent="0.25">
      <c r="A148" s="68" t="s">
        <v>185</v>
      </c>
      <c r="B148" s="107" t="s">
        <v>201</v>
      </c>
      <c r="C148" s="69" t="s">
        <v>47</v>
      </c>
      <c r="D148" s="184" t="s">
        <v>209</v>
      </c>
      <c r="E148" s="71"/>
      <c r="F148" s="72"/>
      <c r="G148" s="73">
        <v>19215</v>
      </c>
      <c r="H148" s="74"/>
      <c r="I148" s="73">
        <v>19215</v>
      </c>
      <c r="J148" s="49">
        <f t="shared" si="3"/>
        <v>0</v>
      </c>
      <c r="K148" t="s">
        <v>461</v>
      </c>
    </row>
    <row r="149" spans="1:11" x14ac:dyDescent="0.25">
      <c r="A149" s="107" t="s">
        <v>185</v>
      </c>
      <c r="B149" s="107" t="s">
        <v>201</v>
      </c>
      <c r="C149" s="135" t="s">
        <v>47</v>
      </c>
      <c r="D149" s="126" t="s">
        <v>210</v>
      </c>
      <c r="E149" s="185"/>
      <c r="F149" s="109"/>
      <c r="G149" s="127">
        <v>322</v>
      </c>
      <c r="H149" s="186"/>
      <c r="I149" s="127">
        <v>322</v>
      </c>
      <c r="J149" s="49">
        <f t="shared" si="3"/>
        <v>0</v>
      </c>
      <c r="K149" t="s">
        <v>461</v>
      </c>
    </row>
    <row r="150" spans="1:11" x14ac:dyDescent="0.25">
      <c r="A150" s="68" t="s">
        <v>185</v>
      </c>
      <c r="B150" s="107" t="s">
        <v>201</v>
      </c>
      <c r="C150" s="69" t="s">
        <v>47</v>
      </c>
      <c r="D150" s="70" t="s">
        <v>211</v>
      </c>
      <c r="E150" s="110"/>
      <c r="F150" s="125"/>
      <c r="G150" s="73">
        <v>25</v>
      </c>
      <c r="H150" s="74"/>
      <c r="I150" s="73">
        <v>25</v>
      </c>
      <c r="J150" s="49">
        <f t="shared" si="3"/>
        <v>0</v>
      </c>
      <c r="K150" t="s">
        <v>461</v>
      </c>
    </row>
    <row r="151" spans="1:11" x14ac:dyDescent="0.25">
      <c r="A151" s="107" t="s">
        <v>185</v>
      </c>
      <c r="B151" s="107" t="s">
        <v>201</v>
      </c>
      <c r="C151" s="135" t="s">
        <v>47</v>
      </c>
      <c r="D151" s="126" t="s">
        <v>212</v>
      </c>
      <c r="E151" s="185"/>
      <c r="F151" s="125"/>
      <c r="G151" s="73">
        <v>300</v>
      </c>
      <c r="H151" s="187"/>
      <c r="I151" s="204">
        <v>300</v>
      </c>
      <c r="J151" s="49">
        <f t="shared" si="3"/>
        <v>0</v>
      </c>
      <c r="K151" t="s">
        <v>461</v>
      </c>
    </row>
    <row r="152" spans="1:11" x14ac:dyDescent="0.25">
      <c r="A152" s="68" t="s">
        <v>185</v>
      </c>
      <c r="B152" s="107" t="s">
        <v>201</v>
      </c>
      <c r="C152" s="69" t="s">
        <v>47</v>
      </c>
      <c r="D152" s="70" t="s">
        <v>213</v>
      </c>
      <c r="E152" s="110"/>
      <c r="F152" s="78"/>
      <c r="G152" s="73">
        <v>37.5</v>
      </c>
      <c r="H152" s="74"/>
      <c r="I152" s="73">
        <v>37.5</v>
      </c>
      <c r="J152" s="49">
        <f t="shared" si="3"/>
        <v>0</v>
      </c>
      <c r="K152" t="s">
        <v>461</v>
      </c>
    </row>
    <row r="153" spans="1:11" x14ac:dyDescent="0.25">
      <c r="A153" s="68" t="s">
        <v>185</v>
      </c>
      <c r="B153" s="107" t="s">
        <v>201</v>
      </c>
      <c r="C153" s="69" t="s">
        <v>47</v>
      </c>
      <c r="D153" s="70" t="s">
        <v>214</v>
      </c>
      <c r="E153" s="110"/>
      <c r="F153" s="87"/>
      <c r="G153" s="73">
        <v>75</v>
      </c>
      <c r="H153" s="74"/>
      <c r="I153" s="73">
        <v>75</v>
      </c>
      <c r="J153" s="49">
        <f t="shared" si="3"/>
        <v>0</v>
      </c>
      <c r="K153" t="s">
        <v>461</v>
      </c>
    </row>
    <row r="154" spans="1:11" x14ac:dyDescent="0.25">
      <c r="A154" s="107" t="s">
        <v>185</v>
      </c>
      <c r="B154" s="107" t="s">
        <v>201</v>
      </c>
      <c r="C154" s="135" t="s">
        <v>47</v>
      </c>
      <c r="D154" s="126" t="s">
        <v>215</v>
      </c>
      <c r="E154" s="185"/>
      <c r="F154" s="87"/>
      <c r="G154" s="127">
        <v>120</v>
      </c>
      <c r="H154" s="186"/>
      <c r="I154" s="127">
        <v>120</v>
      </c>
      <c r="J154" s="49">
        <f t="shared" si="3"/>
        <v>0</v>
      </c>
      <c r="K154" t="s">
        <v>461</v>
      </c>
    </row>
    <row r="155" spans="1:11" x14ac:dyDescent="0.25">
      <c r="A155" s="75" t="s">
        <v>185</v>
      </c>
      <c r="B155" s="75" t="s">
        <v>216</v>
      </c>
      <c r="C155" s="64" t="s">
        <v>47</v>
      </c>
      <c r="D155" s="105" t="s">
        <v>217</v>
      </c>
      <c r="E155" s="188"/>
      <c r="F155" s="87"/>
      <c r="G155" s="94">
        <v>0</v>
      </c>
      <c r="H155" s="80"/>
      <c r="I155" s="94">
        <v>0</v>
      </c>
      <c r="J155" s="49">
        <f t="shared" si="3"/>
        <v>0</v>
      </c>
      <c r="K155" t="s">
        <v>461</v>
      </c>
    </row>
    <row r="156" spans="1:11" x14ac:dyDescent="0.25">
      <c r="A156" s="47" t="s">
        <v>185</v>
      </c>
      <c r="B156" s="47" t="s">
        <v>216</v>
      </c>
      <c r="C156" s="41" t="s">
        <v>47</v>
      </c>
      <c r="D156" s="101" t="s">
        <v>218</v>
      </c>
      <c r="E156" s="181"/>
      <c r="F156" s="87"/>
      <c r="G156" s="79">
        <v>895</v>
      </c>
      <c r="H156" s="88"/>
      <c r="I156" s="79"/>
      <c r="J156" s="49">
        <f t="shared" si="3"/>
        <v>895</v>
      </c>
      <c r="K156" t="s">
        <v>461</v>
      </c>
    </row>
    <row r="157" spans="1:11" x14ac:dyDescent="0.25">
      <c r="A157" s="47" t="s">
        <v>185</v>
      </c>
      <c r="B157" s="47" t="s">
        <v>216</v>
      </c>
      <c r="C157" s="41" t="s">
        <v>47</v>
      </c>
      <c r="D157" s="101" t="s">
        <v>219</v>
      </c>
      <c r="E157" s="181"/>
      <c r="F157" s="78"/>
      <c r="G157" s="79">
        <v>1195</v>
      </c>
      <c r="H157" s="88"/>
      <c r="I157" s="79"/>
      <c r="J157" s="49">
        <f t="shared" si="3"/>
        <v>1195</v>
      </c>
      <c r="K157" t="s">
        <v>461</v>
      </c>
    </row>
    <row r="158" spans="1:11" x14ac:dyDescent="0.25">
      <c r="A158" s="47" t="s">
        <v>185</v>
      </c>
      <c r="B158" s="47" t="s">
        <v>216</v>
      </c>
      <c r="C158" s="41" t="s">
        <v>47</v>
      </c>
      <c r="D158" s="101" t="s">
        <v>220</v>
      </c>
      <c r="E158" s="181"/>
      <c r="F158" s="87"/>
      <c r="G158" s="79">
        <v>1930</v>
      </c>
      <c r="H158" s="88"/>
      <c r="I158" s="79"/>
      <c r="J158" s="49">
        <f t="shared" si="3"/>
        <v>1930</v>
      </c>
      <c r="K158" t="s">
        <v>461</v>
      </c>
    </row>
    <row r="159" spans="1:11" x14ac:dyDescent="0.25">
      <c r="A159" s="47" t="s">
        <v>185</v>
      </c>
      <c r="B159" s="47" t="s">
        <v>216</v>
      </c>
      <c r="C159" s="41" t="s">
        <v>47</v>
      </c>
      <c r="D159" s="101" t="s">
        <v>221</v>
      </c>
      <c r="E159" s="181"/>
      <c r="F159" s="87"/>
      <c r="G159" s="79">
        <v>1300</v>
      </c>
      <c r="H159" s="88"/>
      <c r="I159" s="79"/>
      <c r="J159" s="49">
        <f t="shared" si="3"/>
        <v>1300</v>
      </c>
      <c r="K159" t="s">
        <v>461</v>
      </c>
    </row>
    <row r="160" spans="1:11" x14ac:dyDescent="0.25">
      <c r="A160" s="75" t="s">
        <v>185</v>
      </c>
      <c r="B160" s="75" t="s">
        <v>216</v>
      </c>
      <c r="C160" s="64" t="s">
        <v>47</v>
      </c>
      <c r="D160" s="105" t="s">
        <v>222</v>
      </c>
      <c r="E160" s="188"/>
      <c r="F160" s="87"/>
      <c r="G160" s="94">
        <v>0</v>
      </c>
      <c r="H160" s="80"/>
      <c r="I160" s="94"/>
      <c r="J160" s="49">
        <f t="shared" si="3"/>
        <v>0</v>
      </c>
      <c r="K160" t="s">
        <v>461</v>
      </c>
    </row>
    <row r="161" spans="1:11" x14ac:dyDescent="0.25">
      <c r="A161" s="47" t="s">
        <v>185</v>
      </c>
      <c r="B161" s="47" t="s">
        <v>216</v>
      </c>
      <c r="C161" s="41" t="s">
        <v>47</v>
      </c>
      <c r="D161" s="101" t="s">
        <v>223</v>
      </c>
      <c r="E161" s="181"/>
      <c r="F161" s="87"/>
      <c r="G161" s="79">
        <v>376</v>
      </c>
      <c r="H161" s="88"/>
      <c r="I161" s="79"/>
      <c r="J161" s="49">
        <f t="shared" si="3"/>
        <v>376</v>
      </c>
      <c r="K161" t="s">
        <v>461</v>
      </c>
    </row>
    <row r="162" spans="1:11" x14ac:dyDescent="0.25">
      <c r="A162" s="47" t="s">
        <v>185</v>
      </c>
      <c r="B162" s="47" t="s">
        <v>216</v>
      </c>
      <c r="C162" s="41" t="s">
        <v>47</v>
      </c>
      <c r="D162" s="101" t="s">
        <v>224</v>
      </c>
      <c r="E162" s="181"/>
      <c r="F162" s="87"/>
      <c r="G162" s="79">
        <v>1000</v>
      </c>
      <c r="H162" s="88"/>
      <c r="I162" s="79"/>
      <c r="J162" s="49">
        <f t="shared" si="3"/>
        <v>1000</v>
      </c>
      <c r="K162" t="s">
        <v>461</v>
      </c>
    </row>
    <row r="163" spans="1:11" x14ac:dyDescent="0.25">
      <c r="A163" s="47" t="s">
        <v>185</v>
      </c>
      <c r="B163" s="47" t="s">
        <v>216</v>
      </c>
      <c r="C163" s="41" t="s">
        <v>47</v>
      </c>
      <c r="D163" s="101" t="s">
        <v>225</v>
      </c>
      <c r="E163" s="181"/>
      <c r="F163" s="87"/>
      <c r="G163" s="79">
        <v>375</v>
      </c>
      <c r="H163" s="88"/>
      <c r="I163" s="79"/>
      <c r="J163" s="49">
        <f t="shared" si="3"/>
        <v>375</v>
      </c>
      <c r="K163" t="s">
        <v>461</v>
      </c>
    </row>
    <row r="164" spans="1:11" x14ac:dyDescent="0.25">
      <c r="A164" s="47" t="s">
        <v>185</v>
      </c>
      <c r="B164" s="47" t="s">
        <v>216</v>
      </c>
      <c r="C164" s="41" t="s">
        <v>47</v>
      </c>
      <c r="D164" s="101" t="s">
        <v>226</v>
      </c>
      <c r="E164" s="181"/>
      <c r="F164" s="87"/>
      <c r="G164" s="79">
        <v>525</v>
      </c>
      <c r="H164" s="88"/>
      <c r="I164" s="79">
        <v>525</v>
      </c>
      <c r="J164" s="49">
        <f t="shared" si="3"/>
        <v>0</v>
      </c>
      <c r="K164" t="s">
        <v>461</v>
      </c>
    </row>
    <row r="165" spans="1:11" x14ac:dyDescent="0.25">
      <c r="A165" s="47" t="s">
        <v>185</v>
      </c>
      <c r="B165" s="47" t="s">
        <v>216</v>
      </c>
      <c r="C165" s="41" t="s">
        <v>47</v>
      </c>
      <c r="D165" s="101" t="s">
        <v>227</v>
      </c>
      <c r="E165" s="181"/>
      <c r="F165" s="87"/>
      <c r="G165" s="79">
        <v>2000</v>
      </c>
      <c r="H165" s="88"/>
      <c r="I165" s="79"/>
      <c r="J165" s="49">
        <f t="shared" si="3"/>
        <v>2000</v>
      </c>
      <c r="K165" t="s">
        <v>461</v>
      </c>
    </row>
    <row r="166" spans="1:11" x14ac:dyDescent="0.25">
      <c r="A166" s="47" t="s">
        <v>185</v>
      </c>
      <c r="B166" s="47" t="s">
        <v>216</v>
      </c>
      <c r="C166" s="41" t="s">
        <v>47</v>
      </c>
      <c r="D166" s="101" t="s">
        <v>228</v>
      </c>
      <c r="E166" s="181"/>
      <c r="F166" s="87"/>
      <c r="G166" s="79">
        <v>800</v>
      </c>
      <c r="H166" s="88"/>
      <c r="I166" s="79"/>
      <c r="J166" s="49">
        <f t="shared" si="3"/>
        <v>800</v>
      </c>
      <c r="K166" t="s">
        <v>461</v>
      </c>
    </row>
    <row r="167" spans="1:11" x14ac:dyDescent="0.25">
      <c r="A167" s="47" t="s">
        <v>185</v>
      </c>
      <c r="B167" s="47" t="s">
        <v>216</v>
      </c>
      <c r="C167" s="41" t="s">
        <v>47</v>
      </c>
      <c r="D167" s="101" t="s">
        <v>229</v>
      </c>
      <c r="E167" s="181"/>
      <c r="F167" s="78"/>
      <c r="G167" s="79">
        <v>1050</v>
      </c>
      <c r="H167" s="88"/>
      <c r="I167" s="79"/>
      <c r="J167" s="49">
        <f t="shared" si="3"/>
        <v>1050</v>
      </c>
      <c r="K167" t="s">
        <v>461</v>
      </c>
    </row>
    <row r="168" spans="1:11" x14ac:dyDescent="0.25">
      <c r="A168" s="47" t="s">
        <v>185</v>
      </c>
      <c r="B168" s="47" t="s">
        <v>216</v>
      </c>
      <c r="C168" s="41" t="s">
        <v>47</v>
      </c>
      <c r="D168" s="101" t="s">
        <v>230</v>
      </c>
      <c r="E168" s="181"/>
      <c r="F168" s="87"/>
      <c r="G168" s="79">
        <v>620</v>
      </c>
      <c r="H168" s="88"/>
      <c r="I168" s="79"/>
      <c r="J168" s="49">
        <f t="shared" si="3"/>
        <v>620</v>
      </c>
      <c r="K168" t="s">
        <v>461</v>
      </c>
    </row>
    <row r="169" spans="1:11" x14ac:dyDescent="0.25">
      <c r="A169" s="47" t="s">
        <v>185</v>
      </c>
      <c r="B169" s="47" t="s">
        <v>231</v>
      </c>
      <c r="C169" s="41" t="s">
        <v>47</v>
      </c>
      <c r="D169" s="101" t="s">
        <v>232</v>
      </c>
      <c r="E169" s="77"/>
      <c r="F169" s="87"/>
      <c r="G169" s="79">
        <v>4000</v>
      </c>
      <c r="H169" s="88"/>
      <c r="I169" s="79">
        <v>0</v>
      </c>
      <c r="J169" s="49">
        <f t="shared" si="3"/>
        <v>4000</v>
      </c>
      <c r="K169" t="s">
        <v>461</v>
      </c>
    </row>
    <row r="170" spans="1:11" x14ac:dyDescent="0.25">
      <c r="A170" s="75" t="s">
        <v>185</v>
      </c>
      <c r="B170" s="75" t="s">
        <v>231</v>
      </c>
      <c r="C170" s="64" t="s">
        <v>47</v>
      </c>
      <c r="D170" s="105" t="s">
        <v>233</v>
      </c>
      <c r="E170" s="188"/>
      <c r="F170" s="87"/>
      <c r="G170" s="94">
        <v>0</v>
      </c>
      <c r="H170" s="80"/>
      <c r="I170" s="94"/>
      <c r="J170" s="49">
        <f t="shared" si="3"/>
        <v>0</v>
      </c>
      <c r="K170" t="s">
        <v>461</v>
      </c>
    </row>
    <row r="171" spans="1:11" x14ac:dyDescent="0.25">
      <c r="A171" s="47" t="s">
        <v>185</v>
      </c>
      <c r="B171" s="47" t="s">
        <v>231</v>
      </c>
      <c r="C171" s="41" t="s">
        <v>47</v>
      </c>
      <c r="D171" s="101" t="s">
        <v>234</v>
      </c>
      <c r="E171" s="181"/>
      <c r="F171" s="129"/>
      <c r="G171" s="79">
        <v>4000</v>
      </c>
      <c r="H171" s="88"/>
      <c r="I171" s="79"/>
      <c r="J171" s="49">
        <f t="shared" si="3"/>
        <v>4000</v>
      </c>
      <c r="K171" t="s">
        <v>461</v>
      </c>
    </row>
    <row r="172" spans="1:11" x14ac:dyDescent="0.25">
      <c r="A172" s="47" t="s">
        <v>185</v>
      </c>
      <c r="B172" s="47" t="s">
        <v>231</v>
      </c>
      <c r="C172" s="41" t="s">
        <v>47</v>
      </c>
      <c r="D172" s="101" t="s">
        <v>235</v>
      </c>
      <c r="E172" s="181"/>
      <c r="F172" s="130"/>
      <c r="G172" s="79">
        <v>800</v>
      </c>
      <c r="H172" s="88"/>
      <c r="I172" s="79"/>
      <c r="J172" s="49">
        <f t="shared" si="3"/>
        <v>800</v>
      </c>
      <c r="K172" t="s">
        <v>461</v>
      </c>
    </row>
    <row r="173" spans="1:11" x14ac:dyDescent="0.25">
      <c r="A173" s="47" t="s">
        <v>185</v>
      </c>
      <c r="B173" s="47" t="s">
        <v>231</v>
      </c>
      <c r="C173" s="41" t="s">
        <v>47</v>
      </c>
      <c r="D173" s="101" t="s">
        <v>236</v>
      </c>
      <c r="E173" s="181"/>
      <c r="F173" s="130"/>
      <c r="G173" s="79">
        <v>1450</v>
      </c>
      <c r="H173" s="88"/>
      <c r="I173" s="79"/>
      <c r="J173" s="49">
        <f t="shared" si="3"/>
        <v>1450</v>
      </c>
      <c r="K173" t="s">
        <v>461</v>
      </c>
    </row>
    <row r="174" spans="1:11" x14ac:dyDescent="0.25">
      <c r="A174" s="104" t="s">
        <v>185</v>
      </c>
      <c r="B174" s="104" t="s">
        <v>237</v>
      </c>
      <c r="C174" s="132" t="s">
        <v>47</v>
      </c>
      <c r="D174" s="133" t="s">
        <v>238</v>
      </c>
      <c r="E174" s="106"/>
      <c r="F174" s="72"/>
      <c r="G174" s="134"/>
      <c r="H174" s="183"/>
      <c r="I174" s="134"/>
      <c r="J174" s="49"/>
    </row>
    <row r="175" spans="1:11" x14ac:dyDescent="0.25">
      <c r="A175" s="93" t="s">
        <v>185</v>
      </c>
      <c r="B175" s="93" t="s">
        <v>237</v>
      </c>
      <c r="C175" s="136" t="s">
        <v>47</v>
      </c>
      <c r="D175" s="128" t="s">
        <v>239</v>
      </c>
      <c r="E175" s="91"/>
      <c r="F175" s="72"/>
      <c r="G175" s="103">
        <v>625</v>
      </c>
      <c r="H175" s="189"/>
      <c r="I175" s="103">
        <v>375</v>
      </c>
      <c r="J175" s="49">
        <f t="shared" ref="J175:J178" si="4">G175-I175</f>
        <v>250</v>
      </c>
      <c r="K175" t="s">
        <v>462</v>
      </c>
    </row>
    <row r="176" spans="1:11" x14ac:dyDescent="0.25">
      <c r="A176" s="93" t="s">
        <v>185</v>
      </c>
      <c r="B176" s="93" t="s">
        <v>237</v>
      </c>
      <c r="C176" s="136" t="s">
        <v>47</v>
      </c>
      <c r="D176" s="128" t="s">
        <v>240</v>
      </c>
      <c r="E176" s="137" t="s">
        <v>241</v>
      </c>
      <c r="F176" s="44"/>
      <c r="G176" s="103">
        <v>120</v>
      </c>
      <c r="H176" s="189"/>
      <c r="I176" s="103"/>
      <c r="J176" s="49">
        <f t="shared" si="4"/>
        <v>120</v>
      </c>
      <c r="K176" t="s">
        <v>462</v>
      </c>
    </row>
    <row r="177" spans="1:11" x14ac:dyDescent="0.25">
      <c r="A177" s="107" t="s">
        <v>185</v>
      </c>
      <c r="B177" s="107" t="s">
        <v>237</v>
      </c>
      <c r="C177" s="135" t="s">
        <v>47</v>
      </c>
      <c r="D177" s="70" t="s">
        <v>242</v>
      </c>
      <c r="E177" s="71"/>
      <c r="F177" s="44"/>
      <c r="G177" s="73">
        <v>605</v>
      </c>
      <c r="H177" s="74"/>
      <c r="I177" s="73">
        <v>605</v>
      </c>
      <c r="J177" s="49">
        <f t="shared" si="4"/>
        <v>0</v>
      </c>
      <c r="K177" t="s">
        <v>27</v>
      </c>
    </row>
    <row r="178" spans="1:11" x14ac:dyDescent="0.25">
      <c r="A178" s="107" t="s">
        <v>185</v>
      </c>
      <c r="B178" s="107" t="s">
        <v>237</v>
      </c>
      <c r="C178" s="135" t="s">
        <v>47</v>
      </c>
      <c r="D178" s="70" t="s">
        <v>243</v>
      </c>
      <c r="E178" s="71"/>
      <c r="F178" s="44"/>
      <c r="G178" s="73">
        <v>817.75</v>
      </c>
      <c r="H178" s="74"/>
      <c r="I178" s="73">
        <v>817.75</v>
      </c>
      <c r="J178" s="49">
        <f t="shared" si="4"/>
        <v>0</v>
      </c>
      <c r="K178" t="s">
        <v>27</v>
      </c>
    </row>
    <row r="179" spans="1:11" x14ac:dyDescent="0.25">
      <c r="A179" s="93"/>
      <c r="B179" s="93"/>
      <c r="C179" s="136"/>
      <c r="D179" s="48"/>
      <c r="E179" s="43"/>
      <c r="F179" s="44"/>
      <c r="G179" s="45"/>
      <c r="H179" s="138"/>
      <c r="I179" s="45"/>
      <c r="J179" s="45"/>
    </row>
    <row r="180" spans="1:11" x14ac:dyDescent="0.25">
      <c r="A180" s="50" t="s">
        <v>185</v>
      </c>
      <c r="B180" s="50" t="s">
        <v>244</v>
      </c>
      <c r="C180" s="41" t="s">
        <v>47</v>
      </c>
      <c r="D180" s="48" t="s">
        <v>245</v>
      </c>
      <c r="E180" s="99"/>
      <c r="F180" s="44"/>
      <c r="G180" s="45">
        <v>500</v>
      </c>
      <c r="H180" s="138"/>
      <c r="I180" s="45">
        <v>0</v>
      </c>
      <c r="J180" s="49">
        <f t="shared" ref="J180:J185" si="5">G180-I180</f>
        <v>500</v>
      </c>
      <c r="K180" t="s">
        <v>20</v>
      </c>
    </row>
    <row r="181" spans="1:11" x14ac:dyDescent="0.25">
      <c r="A181" s="50" t="s">
        <v>185</v>
      </c>
      <c r="B181" s="50" t="s">
        <v>244</v>
      </c>
      <c r="C181" s="41" t="s">
        <v>47</v>
      </c>
      <c r="D181" s="48" t="s">
        <v>246</v>
      </c>
      <c r="E181" s="99"/>
      <c r="F181" s="44"/>
      <c r="G181" s="45">
        <v>500</v>
      </c>
      <c r="H181" s="138"/>
      <c r="I181" s="45"/>
      <c r="J181" s="49">
        <f t="shared" si="5"/>
        <v>500</v>
      </c>
      <c r="K181" t="s">
        <v>20</v>
      </c>
    </row>
    <row r="182" spans="1:11" x14ac:dyDescent="0.25">
      <c r="A182" s="50" t="s">
        <v>185</v>
      </c>
      <c r="B182" s="50" t="s">
        <v>244</v>
      </c>
      <c r="C182" s="41" t="s">
        <v>47</v>
      </c>
      <c r="D182" s="48" t="s">
        <v>247</v>
      </c>
      <c r="E182" s="99"/>
      <c r="F182" s="44"/>
      <c r="G182" s="45">
        <v>500</v>
      </c>
      <c r="H182" s="138"/>
      <c r="I182" s="45"/>
      <c r="J182" s="49">
        <f t="shared" si="5"/>
        <v>500</v>
      </c>
      <c r="K182" t="s">
        <v>20</v>
      </c>
    </row>
    <row r="183" spans="1:11" x14ac:dyDescent="0.25">
      <c r="A183" s="50" t="s">
        <v>185</v>
      </c>
      <c r="B183" s="50" t="s">
        <v>248</v>
      </c>
      <c r="C183" s="77" t="s">
        <v>47</v>
      </c>
      <c r="D183" s="48" t="s">
        <v>249</v>
      </c>
      <c r="E183" s="99"/>
      <c r="F183" s="44"/>
      <c r="G183" s="45">
        <v>750</v>
      </c>
      <c r="H183" s="138"/>
      <c r="I183" s="45">
        <v>0</v>
      </c>
      <c r="J183" s="49">
        <f t="shared" si="5"/>
        <v>750</v>
      </c>
      <c r="K183" t="s">
        <v>20</v>
      </c>
    </row>
    <row r="184" spans="1:11" x14ac:dyDescent="0.25">
      <c r="A184" s="93" t="s">
        <v>185</v>
      </c>
      <c r="B184" s="47" t="s">
        <v>248</v>
      </c>
      <c r="C184" s="41" t="s">
        <v>47</v>
      </c>
      <c r="D184" s="101" t="s">
        <v>250</v>
      </c>
      <c r="E184" s="91" t="s">
        <v>251</v>
      </c>
      <c r="F184" s="87"/>
      <c r="G184" s="79">
        <v>4750</v>
      </c>
      <c r="H184" s="88"/>
      <c r="I184" s="79"/>
      <c r="J184" s="49">
        <f t="shared" si="5"/>
        <v>4750</v>
      </c>
      <c r="K184" t="s">
        <v>26</v>
      </c>
    </row>
    <row r="185" spans="1:11" x14ac:dyDescent="0.25">
      <c r="A185" s="139" t="s">
        <v>185</v>
      </c>
      <c r="B185" s="50" t="s">
        <v>248</v>
      </c>
      <c r="C185" s="41" t="s">
        <v>47</v>
      </c>
      <c r="D185" s="48" t="s">
        <v>252</v>
      </c>
      <c r="E185" s="99"/>
      <c r="F185" s="44"/>
      <c r="G185" s="45">
        <v>1250</v>
      </c>
      <c r="H185" s="138"/>
      <c r="I185" s="45"/>
      <c r="J185" s="49">
        <f t="shared" si="5"/>
        <v>1250</v>
      </c>
      <c r="K185" t="s">
        <v>20</v>
      </c>
    </row>
    <row r="186" spans="1:11" x14ac:dyDescent="0.25">
      <c r="A186" s="51"/>
      <c r="B186" s="51"/>
      <c r="C186" s="140"/>
      <c r="D186" s="53"/>
      <c r="E186" s="141"/>
      <c r="F186" s="54"/>
      <c r="G186" s="55"/>
      <c r="H186" s="56"/>
      <c r="I186" s="45"/>
      <c r="J186" s="45"/>
    </row>
    <row r="187" spans="1:11" x14ac:dyDescent="0.25">
      <c r="A187" s="50"/>
      <c r="B187" s="50"/>
      <c r="C187" s="77"/>
      <c r="D187" s="42" t="s">
        <v>253</v>
      </c>
      <c r="E187" s="99"/>
      <c r="F187" s="44"/>
      <c r="G187" s="45"/>
      <c r="H187" s="46">
        <v>8400</v>
      </c>
      <c r="I187" s="100"/>
      <c r="J187" s="100"/>
    </row>
    <row r="188" spans="1:11" x14ac:dyDescent="0.25">
      <c r="A188" s="139" t="s">
        <v>185</v>
      </c>
      <c r="B188" s="50"/>
      <c r="C188" s="41" t="s">
        <v>47</v>
      </c>
      <c r="D188" s="48" t="s">
        <v>254</v>
      </c>
      <c r="E188" s="99" t="s">
        <v>255</v>
      </c>
      <c r="F188" s="44"/>
      <c r="G188" s="45">
        <v>0</v>
      </c>
      <c r="H188" s="138"/>
      <c r="I188" s="45">
        <v>0</v>
      </c>
      <c r="J188" s="49">
        <f t="shared" ref="J188:J196" si="6">G188-I188</f>
        <v>0</v>
      </c>
      <c r="K188" t="s">
        <v>19</v>
      </c>
    </row>
    <row r="189" spans="1:11" x14ac:dyDescent="0.25">
      <c r="A189" s="107" t="s">
        <v>185</v>
      </c>
      <c r="B189" s="68" t="s">
        <v>256</v>
      </c>
      <c r="C189" s="69" t="s">
        <v>47</v>
      </c>
      <c r="D189" s="70" t="s">
        <v>257</v>
      </c>
      <c r="E189" s="90" t="s">
        <v>258</v>
      </c>
      <c r="F189" s="72"/>
      <c r="G189" s="73">
        <v>3130</v>
      </c>
      <c r="H189" s="74"/>
      <c r="I189" s="73">
        <v>3130</v>
      </c>
      <c r="J189" s="49">
        <f t="shared" si="6"/>
        <v>0</v>
      </c>
      <c r="K189" t="s">
        <v>19</v>
      </c>
    </row>
    <row r="190" spans="1:11" x14ac:dyDescent="0.25">
      <c r="A190" s="107" t="s">
        <v>185</v>
      </c>
      <c r="B190" s="68" t="s">
        <v>256</v>
      </c>
      <c r="C190" s="69" t="s">
        <v>47</v>
      </c>
      <c r="D190" s="70" t="s">
        <v>259</v>
      </c>
      <c r="E190" s="90"/>
      <c r="F190" s="72"/>
      <c r="G190" s="73">
        <v>104</v>
      </c>
      <c r="H190" s="74"/>
      <c r="I190" s="73">
        <v>104</v>
      </c>
      <c r="J190" s="49">
        <f t="shared" si="6"/>
        <v>0</v>
      </c>
      <c r="K190" t="s">
        <v>19</v>
      </c>
    </row>
    <row r="191" spans="1:11" x14ac:dyDescent="0.25">
      <c r="A191" s="107" t="s">
        <v>185</v>
      </c>
      <c r="B191" s="68" t="s">
        <v>256</v>
      </c>
      <c r="C191" s="69" t="s">
        <v>47</v>
      </c>
      <c r="D191" s="70" t="s">
        <v>260</v>
      </c>
      <c r="E191" s="90"/>
      <c r="F191" s="72"/>
      <c r="G191" s="73">
        <v>900</v>
      </c>
      <c r="H191" s="74"/>
      <c r="I191" s="73">
        <v>900</v>
      </c>
      <c r="J191" s="49">
        <f t="shared" si="6"/>
        <v>0</v>
      </c>
      <c r="K191" t="s">
        <v>19</v>
      </c>
    </row>
    <row r="192" spans="1:11" x14ac:dyDescent="0.25">
      <c r="A192" s="139" t="s">
        <v>185</v>
      </c>
      <c r="B192" s="50" t="s">
        <v>256</v>
      </c>
      <c r="C192" s="41" t="s">
        <v>47</v>
      </c>
      <c r="D192" s="48" t="s">
        <v>261</v>
      </c>
      <c r="E192" s="99" t="s">
        <v>262</v>
      </c>
      <c r="F192" s="44"/>
      <c r="G192" s="45">
        <v>766</v>
      </c>
      <c r="H192" s="138"/>
      <c r="I192" s="45"/>
      <c r="J192" s="49">
        <f t="shared" si="6"/>
        <v>766</v>
      </c>
      <c r="K192" t="s">
        <v>19</v>
      </c>
    </row>
    <row r="193" spans="1:11" x14ac:dyDescent="0.25">
      <c r="A193" s="139" t="s">
        <v>185</v>
      </c>
      <c r="B193" s="50" t="s">
        <v>256</v>
      </c>
      <c r="C193" s="41" t="s">
        <v>47</v>
      </c>
      <c r="D193" s="48" t="s">
        <v>263</v>
      </c>
      <c r="E193" s="99" t="s">
        <v>264</v>
      </c>
      <c r="F193" s="44"/>
      <c r="G193" s="45">
        <v>1375</v>
      </c>
      <c r="H193" s="138"/>
      <c r="I193" s="45"/>
      <c r="J193" s="49">
        <f t="shared" si="6"/>
        <v>1375</v>
      </c>
      <c r="K193" t="s">
        <v>460</v>
      </c>
    </row>
    <row r="194" spans="1:11" x14ac:dyDescent="0.25">
      <c r="A194" s="93" t="s">
        <v>185</v>
      </c>
      <c r="B194" s="47" t="s">
        <v>256</v>
      </c>
      <c r="C194" s="41" t="s">
        <v>47</v>
      </c>
      <c r="D194" s="101" t="s">
        <v>265</v>
      </c>
      <c r="E194" s="91"/>
      <c r="F194" s="87"/>
      <c r="G194" s="79">
        <v>625</v>
      </c>
      <c r="H194" s="88"/>
      <c r="I194" s="79"/>
      <c r="J194" s="49">
        <f t="shared" si="6"/>
        <v>625</v>
      </c>
      <c r="K194" t="s">
        <v>460</v>
      </c>
    </row>
    <row r="195" spans="1:11" x14ac:dyDescent="0.25">
      <c r="A195" s="139" t="s">
        <v>185</v>
      </c>
      <c r="B195" s="50" t="s">
        <v>266</v>
      </c>
      <c r="C195" s="41" t="s">
        <v>47</v>
      </c>
      <c r="D195" s="48" t="s">
        <v>267</v>
      </c>
      <c r="E195" s="99"/>
      <c r="F195" s="44"/>
      <c r="G195" s="45">
        <v>500</v>
      </c>
      <c r="H195" s="138"/>
      <c r="I195" s="45"/>
      <c r="J195" s="49">
        <f t="shared" si="6"/>
        <v>500</v>
      </c>
      <c r="K195" t="s">
        <v>460</v>
      </c>
    </row>
    <row r="196" spans="1:11" x14ac:dyDescent="0.25">
      <c r="A196" s="93" t="s">
        <v>185</v>
      </c>
      <c r="B196" s="47" t="s">
        <v>104</v>
      </c>
      <c r="C196" s="41" t="s">
        <v>47</v>
      </c>
      <c r="D196" s="101" t="s">
        <v>268</v>
      </c>
      <c r="E196" s="91" t="s">
        <v>269</v>
      </c>
      <c r="F196" s="87"/>
      <c r="G196" s="79">
        <v>1000</v>
      </c>
      <c r="H196" s="88"/>
      <c r="I196" s="79">
        <v>0</v>
      </c>
      <c r="J196" s="49">
        <f t="shared" si="6"/>
        <v>1000</v>
      </c>
      <c r="K196" t="s">
        <v>460</v>
      </c>
    </row>
    <row r="197" spans="1:11" x14ac:dyDescent="0.25">
      <c r="A197" s="51"/>
      <c r="B197" s="51"/>
      <c r="C197" s="52"/>
      <c r="D197" s="53"/>
      <c r="E197" s="52"/>
      <c r="F197" s="54"/>
      <c r="G197" s="55"/>
      <c r="H197" s="56"/>
      <c r="I197" s="45"/>
      <c r="J197" s="45"/>
    </row>
    <row r="198" spans="1:11" x14ac:dyDescent="0.25">
      <c r="A198" s="57"/>
      <c r="B198" s="57"/>
      <c r="C198" s="41"/>
      <c r="D198" s="30" t="s">
        <v>270</v>
      </c>
      <c r="E198" s="59"/>
      <c r="F198" s="60"/>
      <c r="G198" s="61"/>
      <c r="H198" s="98">
        <v>43308.01</v>
      </c>
      <c r="I198" s="100"/>
      <c r="J198" s="100"/>
    </row>
    <row r="199" spans="1:11" x14ac:dyDescent="0.25">
      <c r="A199" s="75" t="s">
        <v>271</v>
      </c>
      <c r="B199" s="104" t="s">
        <v>272</v>
      </c>
      <c r="C199" s="64" t="s">
        <v>47</v>
      </c>
      <c r="D199" s="105" t="s">
        <v>273</v>
      </c>
      <c r="E199" s="76"/>
      <c r="F199" s="78"/>
      <c r="G199" s="94">
        <v>0</v>
      </c>
      <c r="H199" s="80"/>
      <c r="I199" s="94">
        <v>0</v>
      </c>
      <c r="J199" s="49">
        <f t="shared" ref="J199:J206" si="7">G199-I199</f>
        <v>0</v>
      </c>
      <c r="K199" t="s">
        <v>463</v>
      </c>
    </row>
    <row r="200" spans="1:11" x14ac:dyDescent="0.25">
      <c r="A200" s="107" t="s">
        <v>271</v>
      </c>
      <c r="B200" s="107" t="s">
        <v>272</v>
      </c>
      <c r="C200" s="135" t="s">
        <v>47</v>
      </c>
      <c r="D200" s="70" t="s">
        <v>274</v>
      </c>
      <c r="E200" s="110"/>
      <c r="F200" s="109"/>
      <c r="G200" s="73">
        <v>60</v>
      </c>
      <c r="H200" s="74"/>
      <c r="I200" s="73">
        <v>60</v>
      </c>
      <c r="J200" s="49">
        <f t="shared" si="7"/>
        <v>0</v>
      </c>
      <c r="K200" t="s">
        <v>463</v>
      </c>
    </row>
    <row r="201" spans="1:11" x14ac:dyDescent="0.25">
      <c r="A201" s="107" t="s">
        <v>271</v>
      </c>
      <c r="B201" s="107" t="s">
        <v>272</v>
      </c>
      <c r="C201" s="135" t="s">
        <v>47</v>
      </c>
      <c r="D201" s="126" t="s">
        <v>275</v>
      </c>
      <c r="E201" s="90"/>
      <c r="F201" s="125"/>
      <c r="G201" s="127">
        <v>240</v>
      </c>
      <c r="H201" s="186"/>
      <c r="I201" s="127">
        <v>240</v>
      </c>
      <c r="J201" s="49">
        <f t="shared" si="7"/>
        <v>0</v>
      </c>
      <c r="K201" t="s">
        <v>463</v>
      </c>
    </row>
    <row r="202" spans="1:11" x14ac:dyDescent="0.25">
      <c r="A202" s="75" t="s">
        <v>271</v>
      </c>
      <c r="B202" s="75" t="s">
        <v>276</v>
      </c>
      <c r="C202" s="64" t="s">
        <v>47</v>
      </c>
      <c r="D202" s="105" t="s">
        <v>277</v>
      </c>
      <c r="E202" s="76" t="s">
        <v>278</v>
      </c>
      <c r="F202" s="78"/>
      <c r="G202" s="94">
        <v>0</v>
      </c>
      <c r="H202" s="80"/>
      <c r="I202" s="94">
        <v>0</v>
      </c>
      <c r="J202" s="49">
        <f t="shared" si="7"/>
        <v>0</v>
      </c>
      <c r="K202" t="s">
        <v>463</v>
      </c>
    </row>
    <row r="203" spans="1:11" x14ac:dyDescent="0.25">
      <c r="A203" s="47" t="s">
        <v>271</v>
      </c>
      <c r="B203" s="47" t="s">
        <v>276</v>
      </c>
      <c r="C203" s="41" t="s">
        <v>47</v>
      </c>
      <c r="D203" s="101" t="s">
        <v>279</v>
      </c>
      <c r="E203" s="77"/>
      <c r="F203" s="87"/>
      <c r="G203" s="79">
        <v>60</v>
      </c>
      <c r="H203" s="88"/>
      <c r="I203" s="79">
        <v>60</v>
      </c>
      <c r="J203" s="49">
        <f t="shared" si="7"/>
        <v>0</v>
      </c>
      <c r="K203" t="s">
        <v>463</v>
      </c>
    </row>
    <row r="204" spans="1:11" x14ac:dyDescent="0.25">
      <c r="A204" s="47" t="s">
        <v>271</v>
      </c>
      <c r="B204" s="47" t="s">
        <v>276</v>
      </c>
      <c r="C204" s="41" t="s">
        <v>47</v>
      </c>
      <c r="D204" s="101" t="s">
        <v>280</v>
      </c>
      <c r="E204" s="77"/>
      <c r="F204" s="87"/>
      <c r="G204" s="79">
        <v>562.45000000000005</v>
      </c>
      <c r="H204" s="88"/>
      <c r="I204" s="79"/>
      <c r="J204" s="49">
        <f t="shared" si="7"/>
        <v>562.45000000000005</v>
      </c>
      <c r="K204" t="s">
        <v>463</v>
      </c>
    </row>
    <row r="205" spans="1:11" x14ac:dyDescent="0.25">
      <c r="A205" s="93" t="s">
        <v>271</v>
      </c>
      <c r="B205" s="93" t="s">
        <v>276</v>
      </c>
      <c r="C205" s="136" t="s">
        <v>47</v>
      </c>
      <c r="D205" s="128" t="s">
        <v>281</v>
      </c>
      <c r="E205" s="91"/>
      <c r="F205" s="130"/>
      <c r="G205" s="103">
        <v>54.16</v>
      </c>
      <c r="H205" s="189"/>
      <c r="I205" s="103"/>
      <c r="J205" s="49">
        <f t="shared" si="7"/>
        <v>54.16</v>
      </c>
      <c r="K205" t="s">
        <v>463</v>
      </c>
    </row>
    <row r="206" spans="1:11" x14ac:dyDescent="0.25">
      <c r="A206" s="93" t="s">
        <v>271</v>
      </c>
      <c r="B206" s="93" t="s">
        <v>276</v>
      </c>
      <c r="C206" s="136" t="s">
        <v>47</v>
      </c>
      <c r="D206" s="128" t="s">
        <v>282</v>
      </c>
      <c r="E206" s="91"/>
      <c r="F206" s="78"/>
      <c r="G206" s="103">
        <v>93</v>
      </c>
      <c r="H206" s="189"/>
      <c r="I206" s="103"/>
      <c r="J206" s="49">
        <f t="shared" si="7"/>
        <v>93</v>
      </c>
      <c r="K206" t="s">
        <v>463</v>
      </c>
    </row>
    <row r="207" spans="1:11" x14ac:dyDescent="0.25">
      <c r="A207" s="75" t="s">
        <v>271</v>
      </c>
      <c r="B207" s="75" t="s">
        <v>283</v>
      </c>
      <c r="C207" s="64" t="s">
        <v>47</v>
      </c>
      <c r="D207" s="105" t="s">
        <v>284</v>
      </c>
      <c r="E207" s="76"/>
      <c r="F207" s="87"/>
      <c r="G207" s="94">
        <v>0</v>
      </c>
      <c r="H207" s="80"/>
      <c r="I207" s="94">
        <v>0</v>
      </c>
      <c r="J207" s="94"/>
    </row>
    <row r="208" spans="1:11" x14ac:dyDescent="0.25">
      <c r="A208" s="47" t="s">
        <v>271</v>
      </c>
      <c r="B208" s="47" t="s">
        <v>283</v>
      </c>
      <c r="C208" s="41" t="s">
        <v>47</v>
      </c>
      <c r="D208" s="101" t="s">
        <v>285</v>
      </c>
      <c r="E208" s="77"/>
      <c r="F208" s="87"/>
      <c r="G208" s="79">
        <v>4000</v>
      </c>
      <c r="H208" s="88"/>
      <c r="I208" s="79"/>
      <c r="J208" s="49">
        <f t="shared" ref="J208:J241" si="8">G208-I208</f>
        <v>4000</v>
      </c>
      <c r="K208" t="s">
        <v>14</v>
      </c>
    </row>
    <row r="209" spans="1:11" x14ac:dyDescent="0.25">
      <c r="A209" s="47" t="s">
        <v>271</v>
      </c>
      <c r="B209" s="47" t="s">
        <v>283</v>
      </c>
      <c r="C209" s="41" t="s">
        <v>47</v>
      </c>
      <c r="D209" s="101" t="s">
        <v>286</v>
      </c>
      <c r="E209" s="77"/>
      <c r="F209" s="78"/>
      <c r="G209" s="79">
        <v>2500</v>
      </c>
      <c r="H209" s="88"/>
      <c r="I209" s="79"/>
      <c r="J209" s="49">
        <f t="shared" si="8"/>
        <v>2500</v>
      </c>
      <c r="K209" t="s">
        <v>14</v>
      </c>
    </row>
    <row r="210" spans="1:11" x14ac:dyDescent="0.25">
      <c r="A210" s="75" t="s">
        <v>271</v>
      </c>
      <c r="B210" s="75" t="s">
        <v>168</v>
      </c>
      <c r="C210" s="64" t="s">
        <v>47</v>
      </c>
      <c r="D210" s="105" t="s">
        <v>287</v>
      </c>
      <c r="E210" s="76"/>
      <c r="F210" s="87"/>
      <c r="G210" s="94">
        <v>0</v>
      </c>
      <c r="H210" s="80"/>
      <c r="I210" s="94">
        <v>0</v>
      </c>
      <c r="J210" s="49">
        <f t="shared" si="8"/>
        <v>0</v>
      </c>
      <c r="K210" t="s">
        <v>14</v>
      </c>
    </row>
    <row r="211" spans="1:11" x14ac:dyDescent="0.25">
      <c r="A211" s="47" t="s">
        <v>271</v>
      </c>
      <c r="B211" s="47" t="s">
        <v>168</v>
      </c>
      <c r="C211" s="41" t="s">
        <v>47</v>
      </c>
      <c r="D211" s="101" t="s">
        <v>288</v>
      </c>
      <c r="E211" s="77"/>
      <c r="F211" s="87"/>
      <c r="G211" s="79">
        <v>750</v>
      </c>
      <c r="H211" s="88"/>
      <c r="I211" s="79"/>
      <c r="J211" s="49">
        <f t="shared" si="8"/>
        <v>750</v>
      </c>
      <c r="K211" t="s">
        <v>14</v>
      </c>
    </row>
    <row r="212" spans="1:11" x14ac:dyDescent="0.25">
      <c r="A212" s="47" t="s">
        <v>271</v>
      </c>
      <c r="B212" s="47" t="s">
        <v>168</v>
      </c>
      <c r="C212" s="41" t="s">
        <v>47</v>
      </c>
      <c r="D212" s="101" t="s">
        <v>289</v>
      </c>
      <c r="E212" s="77"/>
      <c r="F212" s="87"/>
      <c r="G212" s="79">
        <v>110</v>
      </c>
      <c r="H212" s="88"/>
      <c r="I212" s="79"/>
      <c r="J212" s="49">
        <f t="shared" si="8"/>
        <v>110</v>
      </c>
      <c r="K212" t="s">
        <v>14</v>
      </c>
    </row>
    <row r="213" spans="1:11" x14ac:dyDescent="0.25">
      <c r="A213" s="47" t="s">
        <v>271</v>
      </c>
      <c r="B213" s="47" t="s">
        <v>168</v>
      </c>
      <c r="C213" s="41" t="s">
        <v>47</v>
      </c>
      <c r="D213" s="101" t="s">
        <v>290</v>
      </c>
      <c r="E213" s="77"/>
      <c r="F213" s="78"/>
      <c r="G213" s="79">
        <v>278</v>
      </c>
      <c r="H213" s="88"/>
      <c r="I213" s="79"/>
      <c r="J213" s="49">
        <f t="shared" si="8"/>
        <v>278</v>
      </c>
      <c r="K213" t="s">
        <v>14</v>
      </c>
    </row>
    <row r="214" spans="1:11" x14ac:dyDescent="0.25">
      <c r="A214" s="75" t="s">
        <v>271</v>
      </c>
      <c r="B214" s="75" t="s">
        <v>291</v>
      </c>
      <c r="C214" s="64" t="s">
        <v>47</v>
      </c>
      <c r="D214" s="105" t="s">
        <v>292</v>
      </c>
      <c r="E214" s="77" t="s">
        <v>293</v>
      </c>
      <c r="F214" s="78"/>
      <c r="G214" s="94">
        <v>4000</v>
      </c>
      <c r="H214" s="80"/>
      <c r="I214" s="94">
        <v>0</v>
      </c>
      <c r="J214" s="49">
        <f t="shared" si="8"/>
        <v>4000</v>
      </c>
      <c r="K214" t="s">
        <v>14</v>
      </c>
    </row>
    <row r="215" spans="1:11" x14ac:dyDescent="0.25">
      <c r="A215" s="75" t="s">
        <v>271</v>
      </c>
      <c r="B215" s="75" t="s">
        <v>294</v>
      </c>
      <c r="C215" s="64" t="s">
        <v>47</v>
      </c>
      <c r="D215" s="105" t="s">
        <v>295</v>
      </c>
      <c r="E215" s="106"/>
      <c r="F215" s="87"/>
      <c r="G215" s="94">
        <v>0</v>
      </c>
      <c r="H215" s="80"/>
      <c r="I215" s="94">
        <v>0</v>
      </c>
      <c r="J215" s="49">
        <f t="shared" si="8"/>
        <v>0</v>
      </c>
      <c r="K215" t="s">
        <v>14</v>
      </c>
    </row>
    <row r="216" spans="1:11" x14ac:dyDescent="0.25">
      <c r="A216" s="47" t="s">
        <v>271</v>
      </c>
      <c r="B216" s="47" t="s">
        <v>294</v>
      </c>
      <c r="C216" s="41" t="s">
        <v>47</v>
      </c>
      <c r="D216" s="101" t="s">
        <v>296</v>
      </c>
      <c r="E216" s="91"/>
      <c r="F216" s="87"/>
      <c r="G216" s="79">
        <v>250</v>
      </c>
      <c r="H216" s="88"/>
      <c r="I216" s="79"/>
      <c r="J216" s="49">
        <f t="shared" si="8"/>
        <v>250</v>
      </c>
      <c r="K216" t="s">
        <v>14</v>
      </c>
    </row>
    <row r="217" spans="1:11" x14ac:dyDescent="0.25">
      <c r="A217" s="47" t="s">
        <v>271</v>
      </c>
      <c r="B217" s="47" t="s">
        <v>294</v>
      </c>
      <c r="C217" s="41" t="s">
        <v>47</v>
      </c>
      <c r="D217" s="101" t="s">
        <v>297</v>
      </c>
      <c r="E217" s="91"/>
      <c r="F217" s="87"/>
      <c r="G217" s="79">
        <v>200</v>
      </c>
      <c r="H217" s="88"/>
      <c r="I217" s="79"/>
      <c r="J217" s="49">
        <f t="shared" si="8"/>
        <v>200</v>
      </c>
      <c r="K217" t="s">
        <v>14</v>
      </c>
    </row>
    <row r="218" spans="1:11" x14ac:dyDescent="0.25">
      <c r="A218" s="47" t="s">
        <v>271</v>
      </c>
      <c r="B218" s="47" t="s">
        <v>294</v>
      </c>
      <c r="C218" s="41" t="s">
        <v>47</v>
      </c>
      <c r="D218" s="101" t="s">
        <v>298</v>
      </c>
      <c r="E218" s="91"/>
      <c r="F218" s="78"/>
      <c r="G218" s="79">
        <v>150</v>
      </c>
      <c r="H218" s="88"/>
      <c r="I218" s="79"/>
      <c r="J218" s="49">
        <f t="shared" si="8"/>
        <v>150</v>
      </c>
      <c r="K218" t="s">
        <v>14</v>
      </c>
    </row>
    <row r="219" spans="1:11" x14ac:dyDescent="0.25">
      <c r="A219" s="75" t="s">
        <v>271</v>
      </c>
      <c r="B219" s="75" t="s">
        <v>294</v>
      </c>
      <c r="C219" s="64" t="s">
        <v>47</v>
      </c>
      <c r="D219" s="105" t="s">
        <v>299</v>
      </c>
      <c r="E219" s="106"/>
      <c r="F219" s="87"/>
      <c r="G219" s="94">
        <v>0</v>
      </c>
      <c r="H219" s="80"/>
      <c r="I219" s="94"/>
      <c r="J219" s="49">
        <f t="shared" si="8"/>
        <v>0</v>
      </c>
      <c r="K219" t="s">
        <v>14</v>
      </c>
    </row>
    <row r="220" spans="1:11" x14ac:dyDescent="0.25">
      <c r="A220" s="47" t="s">
        <v>271</v>
      </c>
      <c r="B220" s="47" t="s">
        <v>294</v>
      </c>
      <c r="C220" s="41" t="s">
        <v>47</v>
      </c>
      <c r="D220" s="101" t="s">
        <v>296</v>
      </c>
      <c r="E220" s="91"/>
      <c r="F220" s="87"/>
      <c r="G220" s="79">
        <v>250</v>
      </c>
      <c r="H220" s="88"/>
      <c r="I220" s="79"/>
      <c r="J220" s="49">
        <f t="shared" si="8"/>
        <v>250</v>
      </c>
      <c r="K220" t="s">
        <v>14</v>
      </c>
    </row>
    <row r="221" spans="1:11" x14ac:dyDescent="0.25">
      <c r="A221" s="47" t="s">
        <v>271</v>
      </c>
      <c r="B221" s="47" t="s">
        <v>294</v>
      </c>
      <c r="C221" s="41" t="s">
        <v>47</v>
      </c>
      <c r="D221" s="101" t="s">
        <v>297</v>
      </c>
      <c r="E221" s="91"/>
      <c r="F221" s="87"/>
      <c r="G221" s="79">
        <v>100</v>
      </c>
      <c r="H221" s="88"/>
      <c r="I221" s="79"/>
      <c r="J221" s="49">
        <f t="shared" si="8"/>
        <v>100</v>
      </c>
      <c r="K221" t="s">
        <v>14</v>
      </c>
    </row>
    <row r="222" spans="1:11" x14ac:dyDescent="0.25">
      <c r="A222" s="47" t="s">
        <v>271</v>
      </c>
      <c r="B222" s="47" t="s">
        <v>294</v>
      </c>
      <c r="C222" s="41" t="s">
        <v>47</v>
      </c>
      <c r="D222" s="101" t="s">
        <v>298</v>
      </c>
      <c r="E222" s="91"/>
      <c r="F222" s="87"/>
      <c r="G222" s="79">
        <v>100</v>
      </c>
      <c r="H222" s="88"/>
      <c r="I222" s="79"/>
      <c r="J222" s="49">
        <f t="shared" si="8"/>
        <v>100</v>
      </c>
      <c r="K222" t="s">
        <v>14</v>
      </c>
    </row>
    <row r="223" spans="1:11" x14ac:dyDescent="0.25">
      <c r="A223" s="47" t="s">
        <v>271</v>
      </c>
      <c r="B223" s="47" t="s">
        <v>294</v>
      </c>
      <c r="C223" s="41" t="s">
        <v>47</v>
      </c>
      <c r="D223" s="101" t="s">
        <v>300</v>
      </c>
      <c r="E223" s="91"/>
      <c r="F223" s="78"/>
      <c r="G223" s="79">
        <v>200</v>
      </c>
      <c r="H223" s="88"/>
      <c r="I223" s="79"/>
      <c r="J223" s="49">
        <f t="shared" si="8"/>
        <v>200</v>
      </c>
      <c r="K223" t="s">
        <v>14</v>
      </c>
    </row>
    <row r="224" spans="1:11" x14ac:dyDescent="0.25">
      <c r="A224" s="75" t="s">
        <v>271</v>
      </c>
      <c r="B224" s="75" t="s">
        <v>294</v>
      </c>
      <c r="C224" s="64" t="s">
        <v>47</v>
      </c>
      <c r="D224" s="105" t="s">
        <v>301</v>
      </c>
      <c r="E224" s="142" t="s">
        <v>302</v>
      </c>
      <c r="F224" s="78"/>
      <c r="G224" s="94">
        <v>500</v>
      </c>
      <c r="H224" s="80"/>
      <c r="I224" s="94"/>
      <c r="J224" s="49">
        <f t="shared" si="8"/>
        <v>500</v>
      </c>
      <c r="K224" t="s">
        <v>14</v>
      </c>
    </row>
    <row r="225" spans="1:11" x14ac:dyDescent="0.25">
      <c r="A225" s="75" t="s">
        <v>271</v>
      </c>
      <c r="B225" s="75" t="s">
        <v>294</v>
      </c>
      <c r="C225" s="64" t="s">
        <v>47</v>
      </c>
      <c r="D225" s="105" t="s">
        <v>303</v>
      </c>
      <c r="E225" s="142" t="s">
        <v>302</v>
      </c>
      <c r="F225" s="78"/>
      <c r="G225" s="94">
        <v>500</v>
      </c>
      <c r="H225" s="80"/>
      <c r="I225" s="94"/>
      <c r="J225" s="49">
        <f t="shared" si="8"/>
        <v>500</v>
      </c>
      <c r="K225" t="s">
        <v>14</v>
      </c>
    </row>
    <row r="226" spans="1:11" x14ac:dyDescent="0.25">
      <c r="A226" s="47" t="s">
        <v>271</v>
      </c>
      <c r="B226" s="47" t="s">
        <v>304</v>
      </c>
      <c r="C226" s="41" t="s">
        <v>47</v>
      </c>
      <c r="D226" s="101" t="s">
        <v>305</v>
      </c>
      <c r="E226" s="91" t="s">
        <v>306</v>
      </c>
      <c r="F226" s="87"/>
      <c r="G226" s="79">
        <v>14600</v>
      </c>
      <c r="H226" s="80"/>
      <c r="I226" s="94">
        <v>0</v>
      </c>
      <c r="J226" s="49">
        <f t="shared" si="8"/>
        <v>14600</v>
      </c>
      <c r="K226" t="s">
        <v>466</v>
      </c>
    </row>
    <row r="227" spans="1:11" x14ac:dyDescent="0.25">
      <c r="A227" s="47" t="s">
        <v>271</v>
      </c>
      <c r="B227" s="47" t="s">
        <v>307</v>
      </c>
      <c r="C227" s="41" t="s">
        <v>47</v>
      </c>
      <c r="D227" s="101" t="s">
        <v>308</v>
      </c>
      <c r="E227" s="91"/>
      <c r="F227" s="87"/>
      <c r="G227" s="79">
        <v>8000</v>
      </c>
      <c r="H227" s="80"/>
      <c r="I227" s="94">
        <v>0</v>
      </c>
      <c r="J227" s="49">
        <f t="shared" si="8"/>
        <v>8000</v>
      </c>
      <c r="K227" t="s">
        <v>14</v>
      </c>
    </row>
    <row r="228" spans="1:11" x14ac:dyDescent="0.25">
      <c r="A228" s="47" t="s">
        <v>271</v>
      </c>
      <c r="B228" s="47" t="s">
        <v>307</v>
      </c>
      <c r="C228" s="41" t="s">
        <v>47</v>
      </c>
      <c r="D228" s="101" t="s">
        <v>309</v>
      </c>
      <c r="E228" s="137" t="s">
        <v>302</v>
      </c>
      <c r="F228" s="87"/>
      <c r="G228" s="79">
        <v>125</v>
      </c>
      <c r="H228" s="80"/>
      <c r="I228" s="94"/>
      <c r="J228" s="49">
        <f t="shared" si="8"/>
        <v>125</v>
      </c>
      <c r="K228" t="s">
        <v>14</v>
      </c>
    </row>
    <row r="229" spans="1:11" x14ac:dyDescent="0.25">
      <c r="A229" s="47" t="s">
        <v>271</v>
      </c>
      <c r="B229" s="47" t="s">
        <v>307</v>
      </c>
      <c r="C229" s="41" t="s">
        <v>47</v>
      </c>
      <c r="D229" s="101" t="s">
        <v>310</v>
      </c>
      <c r="E229" s="137" t="s">
        <v>302</v>
      </c>
      <c r="F229" s="87"/>
      <c r="G229" s="79">
        <v>125</v>
      </c>
      <c r="H229" s="80"/>
      <c r="I229" s="94"/>
      <c r="J229" s="49">
        <f t="shared" si="8"/>
        <v>125</v>
      </c>
      <c r="K229" t="s">
        <v>14</v>
      </c>
    </row>
    <row r="230" spans="1:11" x14ac:dyDescent="0.25">
      <c r="A230" s="47" t="s">
        <v>271</v>
      </c>
      <c r="B230" s="47" t="s">
        <v>307</v>
      </c>
      <c r="C230" s="41" t="s">
        <v>47</v>
      </c>
      <c r="D230" s="101" t="s">
        <v>311</v>
      </c>
      <c r="E230" s="137" t="s">
        <v>302</v>
      </c>
      <c r="F230" s="87"/>
      <c r="G230" s="79">
        <v>125</v>
      </c>
      <c r="H230" s="80"/>
      <c r="I230" s="94"/>
      <c r="J230" s="49">
        <f t="shared" si="8"/>
        <v>125</v>
      </c>
      <c r="K230" t="s">
        <v>14</v>
      </c>
    </row>
    <row r="231" spans="1:11" x14ac:dyDescent="0.25">
      <c r="A231" s="47" t="s">
        <v>271</v>
      </c>
      <c r="B231" s="47" t="s">
        <v>307</v>
      </c>
      <c r="C231" s="41" t="s">
        <v>47</v>
      </c>
      <c r="D231" s="101" t="s">
        <v>312</v>
      </c>
      <c r="E231" s="137" t="s">
        <v>302</v>
      </c>
      <c r="F231" s="87"/>
      <c r="G231" s="79">
        <v>125</v>
      </c>
      <c r="H231" s="80"/>
      <c r="I231" s="94"/>
      <c r="J231" s="49">
        <f t="shared" si="8"/>
        <v>125</v>
      </c>
      <c r="K231" t="s">
        <v>14</v>
      </c>
    </row>
    <row r="232" spans="1:11" x14ac:dyDescent="0.25">
      <c r="A232" s="47" t="s">
        <v>271</v>
      </c>
      <c r="B232" s="47" t="s">
        <v>307</v>
      </c>
      <c r="C232" s="41" t="s">
        <v>47</v>
      </c>
      <c r="D232" s="101" t="s">
        <v>313</v>
      </c>
      <c r="E232" s="137" t="s">
        <v>302</v>
      </c>
      <c r="F232" s="87"/>
      <c r="G232" s="79">
        <v>1000</v>
      </c>
      <c r="H232" s="80"/>
      <c r="I232" s="94"/>
      <c r="J232" s="49">
        <f t="shared" si="8"/>
        <v>1000</v>
      </c>
      <c r="K232" t="s">
        <v>14</v>
      </c>
    </row>
    <row r="233" spans="1:11" x14ac:dyDescent="0.25">
      <c r="A233" s="75" t="s">
        <v>271</v>
      </c>
      <c r="B233" s="75" t="s">
        <v>314</v>
      </c>
      <c r="C233" s="64" t="s">
        <v>47</v>
      </c>
      <c r="D233" s="105" t="s">
        <v>315</v>
      </c>
      <c r="E233" s="91"/>
      <c r="F233" s="87"/>
      <c r="G233" s="94">
        <v>0</v>
      </c>
      <c r="H233" s="88"/>
      <c r="I233" s="79">
        <v>-4.5474735088646412E-13</v>
      </c>
      <c r="J233" s="49">
        <f t="shared" si="8"/>
        <v>4.5474735088646412E-13</v>
      </c>
      <c r="K233" t="s">
        <v>14</v>
      </c>
    </row>
    <row r="234" spans="1:11" x14ac:dyDescent="0.25">
      <c r="A234" s="47" t="s">
        <v>271</v>
      </c>
      <c r="B234" s="47" t="s">
        <v>314</v>
      </c>
      <c r="C234" s="41" t="s">
        <v>47</v>
      </c>
      <c r="D234" s="101" t="s">
        <v>316</v>
      </c>
      <c r="E234" s="77"/>
      <c r="F234" s="87"/>
      <c r="G234" s="79">
        <v>150</v>
      </c>
      <c r="H234" s="88"/>
      <c r="I234" s="79"/>
      <c r="J234" s="49">
        <f t="shared" si="8"/>
        <v>150</v>
      </c>
      <c r="K234" t="s">
        <v>14</v>
      </c>
    </row>
    <row r="235" spans="1:11" x14ac:dyDescent="0.25">
      <c r="A235" s="68" t="s">
        <v>271</v>
      </c>
      <c r="B235" s="68" t="s">
        <v>314</v>
      </c>
      <c r="C235" s="69" t="s">
        <v>47</v>
      </c>
      <c r="D235" s="70" t="s">
        <v>289</v>
      </c>
      <c r="E235" s="71"/>
      <c r="F235" s="72"/>
      <c r="G235" s="73">
        <v>90</v>
      </c>
      <c r="H235" s="74"/>
      <c r="I235" s="73">
        <v>90</v>
      </c>
      <c r="J235" s="49">
        <f t="shared" si="8"/>
        <v>0</v>
      </c>
      <c r="K235" t="s">
        <v>14</v>
      </c>
    </row>
    <row r="236" spans="1:11" x14ac:dyDescent="0.25">
      <c r="A236" s="68" t="s">
        <v>271</v>
      </c>
      <c r="B236" s="68" t="s">
        <v>314</v>
      </c>
      <c r="C236" s="69" t="s">
        <v>47</v>
      </c>
      <c r="D236" s="70" t="s">
        <v>317</v>
      </c>
      <c r="E236" s="71"/>
      <c r="F236" s="72"/>
      <c r="G236" s="73">
        <v>578</v>
      </c>
      <c r="H236" s="74"/>
      <c r="I236" s="73">
        <v>578</v>
      </c>
      <c r="J236" s="49">
        <f t="shared" si="8"/>
        <v>0</v>
      </c>
      <c r="K236" t="s">
        <v>27</v>
      </c>
    </row>
    <row r="237" spans="1:11" x14ac:dyDescent="0.25">
      <c r="A237" s="68" t="s">
        <v>271</v>
      </c>
      <c r="B237" s="68" t="s">
        <v>314</v>
      </c>
      <c r="C237" s="69" t="s">
        <v>47</v>
      </c>
      <c r="D237" s="190" t="s">
        <v>318</v>
      </c>
      <c r="E237" s="90"/>
      <c r="F237" s="72"/>
      <c r="G237" s="73">
        <v>400</v>
      </c>
      <c r="H237" s="74"/>
      <c r="I237" s="73">
        <v>400</v>
      </c>
      <c r="J237" s="49">
        <f t="shared" si="8"/>
        <v>0</v>
      </c>
      <c r="K237" t="s">
        <v>27</v>
      </c>
    </row>
    <row r="238" spans="1:11" x14ac:dyDescent="0.25">
      <c r="A238" s="68" t="s">
        <v>271</v>
      </c>
      <c r="B238" s="68" t="s">
        <v>314</v>
      </c>
      <c r="C238" s="69" t="s">
        <v>47</v>
      </c>
      <c r="D238" s="190" t="s">
        <v>319</v>
      </c>
      <c r="E238" s="71"/>
      <c r="F238" s="72"/>
      <c r="G238" s="73">
        <v>734</v>
      </c>
      <c r="H238" s="74"/>
      <c r="I238" s="73">
        <v>734</v>
      </c>
      <c r="J238" s="49">
        <f t="shared" si="8"/>
        <v>0</v>
      </c>
      <c r="K238" t="s">
        <v>27</v>
      </c>
    </row>
    <row r="239" spans="1:11" x14ac:dyDescent="0.25">
      <c r="A239" s="68" t="s">
        <v>271</v>
      </c>
      <c r="B239" s="68" t="s">
        <v>314</v>
      </c>
      <c r="C239" s="69" t="s">
        <v>47</v>
      </c>
      <c r="D239" s="70" t="s">
        <v>320</v>
      </c>
      <c r="E239" s="71"/>
      <c r="F239" s="72"/>
      <c r="G239" s="73">
        <v>150</v>
      </c>
      <c r="H239" s="74"/>
      <c r="I239" s="73">
        <v>150</v>
      </c>
      <c r="J239" s="49">
        <f t="shared" si="8"/>
        <v>0</v>
      </c>
      <c r="K239" t="s">
        <v>27</v>
      </c>
    </row>
    <row r="240" spans="1:11" x14ac:dyDescent="0.25">
      <c r="A240" s="68" t="s">
        <v>271</v>
      </c>
      <c r="B240" s="68" t="s">
        <v>314</v>
      </c>
      <c r="C240" s="69" t="s">
        <v>47</v>
      </c>
      <c r="D240" s="70" t="s">
        <v>321</v>
      </c>
      <c r="E240" s="71"/>
      <c r="F240" s="72"/>
      <c r="G240" s="73">
        <v>398.4</v>
      </c>
      <c r="H240" s="74"/>
      <c r="I240" s="73">
        <v>398.4</v>
      </c>
      <c r="J240" s="49">
        <f t="shared" si="8"/>
        <v>0</v>
      </c>
      <c r="K240" t="s">
        <v>27</v>
      </c>
    </row>
    <row r="241" spans="1:11" x14ac:dyDescent="0.25">
      <c r="A241" s="68" t="s">
        <v>271</v>
      </c>
      <c r="B241" s="68" t="s">
        <v>314</v>
      </c>
      <c r="C241" s="69" t="s">
        <v>47</v>
      </c>
      <c r="D241" s="70" t="s">
        <v>322</v>
      </c>
      <c r="E241" s="71"/>
      <c r="F241" s="72"/>
      <c r="G241" s="73">
        <v>1750</v>
      </c>
      <c r="H241" s="74"/>
      <c r="I241" s="73">
        <v>1750</v>
      </c>
      <c r="J241" s="49">
        <f t="shared" si="8"/>
        <v>0</v>
      </c>
      <c r="K241" t="s">
        <v>14</v>
      </c>
    </row>
    <row r="242" spans="1:11" x14ac:dyDescent="0.25">
      <c r="A242" s="68"/>
      <c r="B242" s="68"/>
      <c r="C242" s="143"/>
      <c r="D242" s="70"/>
      <c r="E242" s="71"/>
      <c r="F242" s="72"/>
      <c r="G242" s="73"/>
      <c r="H242" s="74"/>
      <c r="I242" s="73"/>
      <c r="J242" s="73"/>
    </row>
    <row r="243" spans="1:11" x14ac:dyDescent="0.25">
      <c r="A243" s="57"/>
      <c r="B243" s="57"/>
      <c r="C243" s="41"/>
      <c r="D243" s="30" t="s">
        <v>323</v>
      </c>
      <c r="E243" s="59"/>
      <c r="F243" s="60"/>
      <c r="G243" s="61"/>
      <c r="H243" s="98">
        <v>10274.099999999997</v>
      </c>
      <c r="I243" s="100"/>
      <c r="J243" s="100"/>
    </row>
    <row r="244" spans="1:11" x14ac:dyDescent="0.25">
      <c r="A244" s="75" t="s">
        <v>103</v>
      </c>
      <c r="B244" s="75" t="s">
        <v>324</v>
      </c>
      <c r="C244" s="64" t="s">
        <v>47</v>
      </c>
      <c r="D244" s="105" t="s">
        <v>325</v>
      </c>
      <c r="E244" s="77"/>
      <c r="F244" s="87"/>
      <c r="G244" s="94">
        <v>267.25000000000034</v>
      </c>
      <c r="H244" s="88"/>
      <c r="I244" s="79">
        <v>4.3200998334214091E-12</v>
      </c>
      <c r="J244" s="49">
        <f t="shared" ref="J244:J304" si="9">G244-I244</f>
        <v>267.24999999999602</v>
      </c>
      <c r="K244" t="s">
        <v>464</v>
      </c>
    </row>
    <row r="245" spans="1:11" x14ac:dyDescent="0.25">
      <c r="A245" s="82" t="s">
        <v>103</v>
      </c>
      <c r="B245" s="82" t="s">
        <v>324</v>
      </c>
      <c r="C245" s="144" t="s">
        <v>47</v>
      </c>
      <c r="D245" s="145" t="s">
        <v>326</v>
      </c>
      <c r="E245" s="83"/>
      <c r="F245" s="84"/>
      <c r="G245" s="85">
        <v>1886.8000000000002</v>
      </c>
      <c r="H245" s="86"/>
      <c r="I245" s="85">
        <v>1886.8000000000002</v>
      </c>
      <c r="J245" s="49">
        <f t="shared" si="9"/>
        <v>0</v>
      </c>
      <c r="K245" t="s">
        <v>464</v>
      </c>
    </row>
    <row r="246" spans="1:11" x14ac:dyDescent="0.25">
      <c r="A246" s="82" t="s">
        <v>103</v>
      </c>
      <c r="B246" s="82" t="s">
        <v>324</v>
      </c>
      <c r="C246" s="144" t="s">
        <v>47</v>
      </c>
      <c r="D246" s="145" t="s">
        <v>327</v>
      </c>
      <c r="E246" s="83"/>
      <c r="F246" s="84"/>
      <c r="G246" s="85">
        <v>886.8</v>
      </c>
      <c r="H246" s="86"/>
      <c r="I246" s="85">
        <v>886.8</v>
      </c>
      <c r="J246" s="49">
        <f t="shared" si="9"/>
        <v>0</v>
      </c>
      <c r="K246" t="s">
        <v>464</v>
      </c>
    </row>
    <row r="247" spans="1:11" x14ac:dyDescent="0.25">
      <c r="A247" s="82" t="s">
        <v>103</v>
      </c>
      <c r="B247" s="82" t="s">
        <v>324</v>
      </c>
      <c r="C247" s="144" t="s">
        <v>47</v>
      </c>
      <c r="D247" s="145" t="s">
        <v>328</v>
      </c>
      <c r="E247" s="83"/>
      <c r="F247" s="84"/>
      <c r="G247" s="85">
        <v>50.980000000000004</v>
      </c>
      <c r="H247" s="86"/>
      <c r="I247" s="85">
        <v>50.980000000000004</v>
      </c>
      <c r="J247" s="49">
        <f t="shared" si="9"/>
        <v>0</v>
      </c>
      <c r="K247" t="s">
        <v>464</v>
      </c>
    </row>
    <row r="248" spans="1:11" x14ac:dyDescent="0.25">
      <c r="A248" s="82" t="s">
        <v>103</v>
      </c>
      <c r="B248" s="82" t="s">
        <v>324</v>
      </c>
      <c r="C248" s="144" t="s">
        <v>47</v>
      </c>
      <c r="D248" s="145" t="s">
        <v>329</v>
      </c>
      <c r="E248" s="83"/>
      <c r="F248" s="84"/>
      <c r="G248" s="85">
        <v>273.8</v>
      </c>
      <c r="H248" s="86"/>
      <c r="I248" s="85">
        <v>273.8</v>
      </c>
      <c r="J248" s="49">
        <f t="shared" si="9"/>
        <v>0</v>
      </c>
      <c r="K248" t="s">
        <v>464</v>
      </c>
    </row>
    <row r="249" spans="1:11" x14ac:dyDescent="0.25">
      <c r="A249" s="82" t="s">
        <v>103</v>
      </c>
      <c r="B249" s="82" t="s">
        <v>324</v>
      </c>
      <c r="C249" s="144" t="s">
        <v>47</v>
      </c>
      <c r="D249" s="145" t="s">
        <v>329</v>
      </c>
      <c r="E249" s="83"/>
      <c r="F249" s="84"/>
      <c r="G249" s="85">
        <v>507.8</v>
      </c>
      <c r="H249" s="86"/>
      <c r="I249" s="85">
        <v>507.8</v>
      </c>
      <c r="J249" s="49">
        <f t="shared" si="9"/>
        <v>0</v>
      </c>
      <c r="K249" t="s">
        <v>464</v>
      </c>
    </row>
    <row r="250" spans="1:11" x14ac:dyDescent="0.25">
      <c r="A250" s="82" t="s">
        <v>103</v>
      </c>
      <c r="B250" s="82" t="s">
        <v>324</v>
      </c>
      <c r="C250" s="144" t="s">
        <v>47</v>
      </c>
      <c r="D250" s="145" t="s">
        <v>330</v>
      </c>
      <c r="E250" s="83"/>
      <c r="F250" s="84"/>
      <c r="G250" s="85">
        <v>66.680000000000007</v>
      </c>
      <c r="H250" s="86"/>
      <c r="I250" s="85">
        <v>66.680000000000007</v>
      </c>
      <c r="J250" s="49">
        <f t="shared" si="9"/>
        <v>0</v>
      </c>
      <c r="K250" t="s">
        <v>464</v>
      </c>
    </row>
    <row r="251" spans="1:11" x14ac:dyDescent="0.25">
      <c r="A251" s="82" t="s">
        <v>103</v>
      </c>
      <c r="B251" s="82" t="s">
        <v>324</v>
      </c>
      <c r="C251" s="144" t="s">
        <v>47</v>
      </c>
      <c r="D251" s="145" t="s">
        <v>329</v>
      </c>
      <c r="E251" s="83"/>
      <c r="F251" s="84"/>
      <c r="G251" s="85">
        <v>300.54000000000002</v>
      </c>
      <c r="H251" s="86"/>
      <c r="I251" s="85">
        <v>300.54000000000002</v>
      </c>
      <c r="J251" s="49">
        <f t="shared" si="9"/>
        <v>0</v>
      </c>
      <c r="K251" t="s">
        <v>464</v>
      </c>
    </row>
    <row r="252" spans="1:11" x14ac:dyDescent="0.25">
      <c r="A252" s="82" t="s">
        <v>103</v>
      </c>
      <c r="B252" s="82" t="s">
        <v>324</v>
      </c>
      <c r="C252" s="144" t="s">
        <v>47</v>
      </c>
      <c r="D252" s="145" t="s">
        <v>331</v>
      </c>
      <c r="E252" s="83"/>
      <c r="F252" s="84"/>
      <c r="G252" s="85">
        <v>135.32</v>
      </c>
      <c r="H252" s="86"/>
      <c r="I252" s="85">
        <v>135.32</v>
      </c>
      <c r="J252" s="49">
        <f t="shared" si="9"/>
        <v>0</v>
      </c>
      <c r="K252" t="s">
        <v>464</v>
      </c>
    </row>
    <row r="253" spans="1:11" x14ac:dyDescent="0.25">
      <c r="A253" s="82" t="s">
        <v>103</v>
      </c>
      <c r="B253" s="82" t="s">
        <v>324</v>
      </c>
      <c r="C253" s="144" t="s">
        <v>47</v>
      </c>
      <c r="D253" s="146" t="s">
        <v>331</v>
      </c>
      <c r="E253" s="83"/>
      <c r="F253" s="84"/>
      <c r="G253" s="85">
        <v>320.36</v>
      </c>
      <c r="H253" s="86"/>
      <c r="I253" s="85">
        <v>320.36</v>
      </c>
      <c r="J253" s="49">
        <f t="shared" si="9"/>
        <v>0</v>
      </c>
      <c r="K253" t="s">
        <v>464</v>
      </c>
    </row>
    <row r="254" spans="1:11" x14ac:dyDescent="0.25">
      <c r="A254" s="82" t="s">
        <v>103</v>
      </c>
      <c r="B254" s="82" t="s">
        <v>324</v>
      </c>
      <c r="C254" s="144" t="s">
        <v>47</v>
      </c>
      <c r="D254" s="145" t="s">
        <v>331</v>
      </c>
      <c r="E254" s="83"/>
      <c r="F254" s="84"/>
      <c r="G254" s="85">
        <v>111</v>
      </c>
      <c r="H254" s="86"/>
      <c r="I254" s="85">
        <v>111</v>
      </c>
      <c r="J254" s="49">
        <f t="shared" si="9"/>
        <v>0</v>
      </c>
      <c r="K254" t="s">
        <v>464</v>
      </c>
    </row>
    <row r="255" spans="1:11" x14ac:dyDescent="0.25">
      <c r="A255" s="82" t="s">
        <v>103</v>
      </c>
      <c r="B255" s="82" t="s">
        <v>324</v>
      </c>
      <c r="C255" s="144" t="s">
        <v>47</v>
      </c>
      <c r="D255" s="145" t="s">
        <v>331</v>
      </c>
      <c r="E255" s="83"/>
      <c r="F255" s="84"/>
      <c r="G255" s="85">
        <v>244.36</v>
      </c>
      <c r="H255" s="86"/>
      <c r="I255" s="85">
        <v>244.36</v>
      </c>
      <c r="J255" s="49">
        <f t="shared" si="9"/>
        <v>0</v>
      </c>
      <c r="K255" t="s">
        <v>464</v>
      </c>
    </row>
    <row r="256" spans="1:11" x14ac:dyDescent="0.25">
      <c r="A256" s="82" t="s">
        <v>103</v>
      </c>
      <c r="B256" s="82" t="s">
        <v>324</v>
      </c>
      <c r="C256" s="144" t="s">
        <v>47</v>
      </c>
      <c r="D256" s="145" t="s">
        <v>332</v>
      </c>
      <c r="E256" s="83"/>
      <c r="F256" s="84"/>
      <c r="G256" s="85">
        <v>135.96</v>
      </c>
      <c r="H256" s="86"/>
      <c r="I256" s="85">
        <v>135.96</v>
      </c>
      <c r="J256" s="49">
        <f t="shared" si="9"/>
        <v>0</v>
      </c>
      <c r="K256" t="s">
        <v>464</v>
      </c>
    </row>
    <row r="257" spans="1:11" x14ac:dyDescent="0.25">
      <c r="A257" s="82" t="s">
        <v>103</v>
      </c>
      <c r="B257" s="82" t="s">
        <v>324</v>
      </c>
      <c r="C257" s="144" t="s">
        <v>47</v>
      </c>
      <c r="D257" s="145" t="s">
        <v>97</v>
      </c>
      <c r="E257" s="83"/>
      <c r="F257" s="84"/>
      <c r="G257" s="85">
        <v>116</v>
      </c>
      <c r="H257" s="86"/>
      <c r="I257" s="85">
        <v>116</v>
      </c>
      <c r="J257" s="49">
        <f t="shared" si="9"/>
        <v>0</v>
      </c>
      <c r="K257" t="s">
        <v>464</v>
      </c>
    </row>
    <row r="258" spans="1:11" x14ac:dyDescent="0.25">
      <c r="A258" s="82" t="s">
        <v>103</v>
      </c>
      <c r="B258" s="82" t="s">
        <v>324</v>
      </c>
      <c r="C258" s="144" t="s">
        <v>47</v>
      </c>
      <c r="D258" s="145" t="s">
        <v>333</v>
      </c>
      <c r="E258" s="83"/>
      <c r="F258" s="84"/>
      <c r="G258" s="85">
        <v>104.98</v>
      </c>
      <c r="H258" s="86"/>
      <c r="I258" s="85">
        <v>104.98</v>
      </c>
      <c r="J258" s="49">
        <f t="shared" si="9"/>
        <v>0</v>
      </c>
      <c r="K258" t="s">
        <v>464</v>
      </c>
    </row>
    <row r="259" spans="1:11" x14ac:dyDescent="0.25">
      <c r="A259" s="82" t="s">
        <v>103</v>
      </c>
      <c r="B259" s="82" t="s">
        <v>324</v>
      </c>
      <c r="C259" s="144" t="s">
        <v>47</v>
      </c>
      <c r="D259" s="145" t="s">
        <v>334</v>
      </c>
      <c r="E259" s="83"/>
      <c r="F259" s="84"/>
      <c r="G259" s="85">
        <v>127.95999999999998</v>
      </c>
      <c r="H259" s="86"/>
      <c r="I259" s="85">
        <v>127.95999999999998</v>
      </c>
      <c r="J259" s="49">
        <f t="shared" si="9"/>
        <v>0</v>
      </c>
      <c r="K259" t="s">
        <v>464</v>
      </c>
    </row>
    <row r="260" spans="1:11" x14ac:dyDescent="0.25">
      <c r="A260" s="82" t="s">
        <v>103</v>
      </c>
      <c r="B260" s="82" t="s">
        <v>324</v>
      </c>
      <c r="C260" s="144" t="s">
        <v>47</v>
      </c>
      <c r="D260" s="145" t="s">
        <v>335</v>
      </c>
      <c r="E260" s="83"/>
      <c r="F260" s="84"/>
      <c r="G260" s="85">
        <v>173.46</v>
      </c>
      <c r="H260" s="86"/>
      <c r="I260" s="85">
        <v>173.46</v>
      </c>
      <c r="J260" s="49">
        <f t="shared" si="9"/>
        <v>0</v>
      </c>
      <c r="K260" t="s">
        <v>464</v>
      </c>
    </row>
    <row r="261" spans="1:11" x14ac:dyDescent="0.25">
      <c r="A261" s="82" t="s">
        <v>103</v>
      </c>
      <c r="B261" s="82" t="s">
        <v>324</v>
      </c>
      <c r="C261" s="144" t="s">
        <v>47</v>
      </c>
      <c r="D261" s="145" t="s">
        <v>336</v>
      </c>
      <c r="E261" s="83"/>
      <c r="F261" s="84"/>
      <c r="G261" s="85">
        <v>122.46000000000001</v>
      </c>
      <c r="H261" s="86"/>
      <c r="I261" s="85">
        <v>122.46000000000001</v>
      </c>
      <c r="J261" s="49">
        <f t="shared" si="9"/>
        <v>0</v>
      </c>
      <c r="K261" t="s">
        <v>464</v>
      </c>
    </row>
    <row r="262" spans="1:11" x14ac:dyDescent="0.25">
      <c r="A262" s="82" t="s">
        <v>103</v>
      </c>
      <c r="B262" s="82" t="s">
        <v>324</v>
      </c>
      <c r="C262" s="144" t="s">
        <v>47</v>
      </c>
      <c r="D262" s="145" t="s">
        <v>337</v>
      </c>
      <c r="E262" s="83"/>
      <c r="F262" s="84"/>
      <c r="G262" s="85">
        <v>249.3</v>
      </c>
      <c r="H262" s="86"/>
      <c r="I262" s="85">
        <v>249.3</v>
      </c>
      <c r="J262" s="49">
        <f t="shared" si="9"/>
        <v>0</v>
      </c>
      <c r="K262" t="s">
        <v>464</v>
      </c>
    </row>
    <row r="263" spans="1:11" x14ac:dyDescent="0.25">
      <c r="A263" s="82" t="s">
        <v>103</v>
      </c>
      <c r="B263" s="82" t="s">
        <v>324</v>
      </c>
      <c r="C263" s="144" t="s">
        <v>47</v>
      </c>
      <c r="D263" s="145" t="s">
        <v>338</v>
      </c>
      <c r="E263" s="83"/>
      <c r="F263" s="84"/>
      <c r="G263" s="85">
        <v>146.47999999999999</v>
      </c>
      <c r="H263" s="86"/>
      <c r="I263" s="85">
        <v>146.47999999999999</v>
      </c>
      <c r="J263" s="49">
        <f t="shared" si="9"/>
        <v>0</v>
      </c>
      <c r="K263" t="s">
        <v>464</v>
      </c>
    </row>
    <row r="264" spans="1:11" x14ac:dyDescent="0.25">
      <c r="A264" s="82" t="s">
        <v>103</v>
      </c>
      <c r="B264" s="82" t="s">
        <v>324</v>
      </c>
      <c r="C264" s="144" t="s">
        <v>47</v>
      </c>
      <c r="D264" s="145" t="s">
        <v>339</v>
      </c>
      <c r="E264" s="83"/>
      <c r="F264" s="84"/>
      <c r="G264" s="85">
        <v>54.78</v>
      </c>
      <c r="H264" s="86"/>
      <c r="I264" s="85">
        <v>54.78</v>
      </c>
      <c r="J264" s="49">
        <f t="shared" si="9"/>
        <v>0</v>
      </c>
      <c r="K264" t="s">
        <v>464</v>
      </c>
    </row>
    <row r="265" spans="1:11" x14ac:dyDescent="0.25">
      <c r="A265" s="82" t="s">
        <v>103</v>
      </c>
      <c r="B265" s="82" t="s">
        <v>324</v>
      </c>
      <c r="C265" s="144" t="s">
        <v>47</v>
      </c>
      <c r="D265" s="145" t="s">
        <v>340</v>
      </c>
      <c r="E265" s="83"/>
      <c r="F265" s="84"/>
      <c r="G265" s="85">
        <v>83.98</v>
      </c>
      <c r="H265" s="86"/>
      <c r="I265" s="85">
        <v>83.98</v>
      </c>
      <c r="J265" s="49">
        <f t="shared" si="9"/>
        <v>0</v>
      </c>
      <c r="K265" t="s">
        <v>464</v>
      </c>
    </row>
    <row r="266" spans="1:11" x14ac:dyDescent="0.25">
      <c r="A266" s="82" t="s">
        <v>103</v>
      </c>
      <c r="B266" s="82" t="s">
        <v>324</v>
      </c>
      <c r="C266" s="144" t="s">
        <v>47</v>
      </c>
      <c r="D266" s="145" t="s">
        <v>341</v>
      </c>
      <c r="E266" s="83"/>
      <c r="F266" s="84"/>
      <c r="G266" s="85">
        <v>143.46</v>
      </c>
      <c r="H266" s="86"/>
      <c r="I266" s="85">
        <v>143.46</v>
      </c>
      <c r="J266" s="49">
        <f t="shared" si="9"/>
        <v>0</v>
      </c>
      <c r="K266" t="s">
        <v>464</v>
      </c>
    </row>
    <row r="267" spans="1:11" x14ac:dyDescent="0.25">
      <c r="A267" s="82" t="s">
        <v>103</v>
      </c>
      <c r="B267" s="82" t="s">
        <v>324</v>
      </c>
      <c r="C267" s="144" t="s">
        <v>47</v>
      </c>
      <c r="D267" s="145" t="s">
        <v>342</v>
      </c>
      <c r="E267" s="83"/>
      <c r="F267" s="84"/>
      <c r="G267" s="85">
        <v>26.98</v>
      </c>
      <c r="H267" s="86"/>
      <c r="I267" s="85">
        <v>26.98</v>
      </c>
      <c r="J267" s="49">
        <f t="shared" si="9"/>
        <v>0</v>
      </c>
      <c r="K267" t="s">
        <v>464</v>
      </c>
    </row>
    <row r="268" spans="1:11" x14ac:dyDescent="0.25">
      <c r="A268" s="82" t="s">
        <v>103</v>
      </c>
      <c r="B268" s="82" t="s">
        <v>324</v>
      </c>
      <c r="C268" s="144" t="s">
        <v>47</v>
      </c>
      <c r="D268" s="145" t="s">
        <v>343</v>
      </c>
      <c r="E268" s="83"/>
      <c r="F268" s="84"/>
      <c r="G268" s="85">
        <v>24.98</v>
      </c>
      <c r="H268" s="86"/>
      <c r="I268" s="85">
        <v>24.98</v>
      </c>
      <c r="J268" s="49">
        <f t="shared" si="9"/>
        <v>0</v>
      </c>
      <c r="K268" t="s">
        <v>464</v>
      </c>
    </row>
    <row r="269" spans="1:11" x14ac:dyDescent="0.25">
      <c r="A269" s="82" t="s">
        <v>103</v>
      </c>
      <c r="B269" s="82" t="s">
        <v>324</v>
      </c>
      <c r="C269" s="144" t="s">
        <v>47</v>
      </c>
      <c r="D269" s="145" t="s">
        <v>344</v>
      </c>
      <c r="E269" s="83"/>
      <c r="F269" s="84"/>
      <c r="G269" s="85">
        <v>53.980000000000004</v>
      </c>
      <c r="H269" s="86"/>
      <c r="I269" s="85">
        <v>53.980000000000004</v>
      </c>
      <c r="J269" s="49">
        <f t="shared" si="9"/>
        <v>0</v>
      </c>
      <c r="K269" t="s">
        <v>464</v>
      </c>
    </row>
    <row r="270" spans="1:11" x14ac:dyDescent="0.25">
      <c r="A270" s="82" t="s">
        <v>103</v>
      </c>
      <c r="B270" s="82" t="s">
        <v>324</v>
      </c>
      <c r="C270" s="144" t="s">
        <v>47</v>
      </c>
      <c r="D270" s="145" t="s">
        <v>345</v>
      </c>
      <c r="E270" s="83"/>
      <c r="F270" s="84"/>
      <c r="G270" s="85">
        <v>84.98</v>
      </c>
      <c r="H270" s="86"/>
      <c r="I270" s="85">
        <v>84.98</v>
      </c>
      <c r="J270" s="49">
        <f t="shared" si="9"/>
        <v>0</v>
      </c>
      <c r="K270" t="s">
        <v>464</v>
      </c>
    </row>
    <row r="271" spans="1:11" x14ac:dyDescent="0.25">
      <c r="A271" s="82" t="s">
        <v>103</v>
      </c>
      <c r="B271" s="82" t="s">
        <v>324</v>
      </c>
      <c r="C271" s="144" t="s">
        <v>47</v>
      </c>
      <c r="D271" s="145" t="s">
        <v>346</v>
      </c>
      <c r="E271" s="83"/>
      <c r="F271" s="84"/>
      <c r="G271" s="85">
        <v>66.680000000000007</v>
      </c>
      <c r="H271" s="86"/>
      <c r="I271" s="85">
        <v>66.680000000000007</v>
      </c>
      <c r="J271" s="49">
        <f t="shared" si="9"/>
        <v>0</v>
      </c>
      <c r="K271" t="s">
        <v>464</v>
      </c>
    </row>
    <row r="272" spans="1:11" x14ac:dyDescent="0.25">
      <c r="A272" s="82" t="s">
        <v>103</v>
      </c>
      <c r="B272" s="82" t="s">
        <v>324</v>
      </c>
      <c r="C272" s="144" t="s">
        <v>47</v>
      </c>
      <c r="D272" s="145" t="s">
        <v>347</v>
      </c>
      <c r="E272" s="83"/>
      <c r="F272" s="84"/>
      <c r="G272" s="85">
        <v>105.98</v>
      </c>
      <c r="H272" s="86"/>
      <c r="I272" s="85">
        <v>105.98</v>
      </c>
      <c r="J272" s="49">
        <f t="shared" si="9"/>
        <v>0</v>
      </c>
      <c r="K272" t="s">
        <v>464</v>
      </c>
    </row>
    <row r="273" spans="1:11" x14ac:dyDescent="0.25">
      <c r="A273" s="82" t="s">
        <v>103</v>
      </c>
      <c r="B273" s="82" t="s">
        <v>324</v>
      </c>
      <c r="C273" s="144" t="s">
        <v>47</v>
      </c>
      <c r="D273" s="145" t="s">
        <v>348</v>
      </c>
      <c r="E273" s="83"/>
      <c r="F273" s="84"/>
      <c r="G273" s="85">
        <v>309.14</v>
      </c>
      <c r="H273" s="86"/>
      <c r="I273" s="85">
        <v>309.14</v>
      </c>
      <c r="J273" s="49">
        <f t="shared" si="9"/>
        <v>0</v>
      </c>
      <c r="K273" t="s">
        <v>464</v>
      </c>
    </row>
    <row r="274" spans="1:11" x14ac:dyDescent="0.25">
      <c r="A274" s="82" t="s">
        <v>103</v>
      </c>
      <c r="B274" s="82" t="s">
        <v>324</v>
      </c>
      <c r="C274" s="144" t="s">
        <v>47</v>
      </c>
      <c r="D274" s="145" t="s">
        <v>349</v>
      </c>
      <c r="E274" s="83"/>
      <c r="F274" s="84"/>
      <c r="G274" s="85">
        <v>209.98</v>
      </c>
      <c r="H274" s="86"/>
      <c r="I274" s="85">
        <v>209.98</v>
      </c>
      <c r="J274" s="49">
        <f t="shared" si="9"/>
        <v>0</v>
      </c>
      <c r="K274" t="s">
        <v>464</v>
      </c>
    </row>
    <row r="275" spans="1:11" x14ac:dyDescent="0.25">
      <c r="A275" s="82" t="s">
        <v>103</v>
      </c>
      <c r="B275" s="82" t="s">
        <v>324</v>
      </c>
      <c r="C275" s="144" t="s">
        <v>47</v>
      </c>
      <c r="D275" s="145" t="s">
        <v>350</v>
      </c>
      <c r="E275" s="83"/>
      <c r="F275" s="84"/>
      <c r="G275" s="85">
        <v>124.98</v>
      </c>
      <c r="H275" s="86"/>
      <c r="I275" s="85">
        <v>124.98</v>
      </c>
      <c r="J275" s="49">
        <f t="shared" si="9"/>
        <v>0</v>
      </c>
      <c r="K275" t="s">
        <v>464</v>
      </c>
    </row>
    <row r="276" spans="1:11" x14ac:dyDescent="0.25">
      <c r="A276" s="82" t="s">
        <v>103</v>
      </c>
      <c r="B276" s="82" t="s">
        <v>324</v>
      </c>
      <c r="C276" s="144" t="s">
        <v>47</v>
      </c>
      <c r="D276" s="145" t="s">
        <v>351</v>
      </c>
      <c r="E276" s="83"/>
      <c r="F276" s="84"/>
      <c r="G276" s="85">
        <v>118.08</v>
      </c>
      <c r="H276" s="86"/>
      <c r="I276" s="85">
        <v>118.08</v>
      </c>
      <c r="J276" s="49">
        <f t="shared" si="9"/>
        <v>0</v>
      </c>
      <c r="K276" t="s">
        <v>464</v>
      </c>
    </row>
    <row r="277" spans="1:11" x14ac:dyDescent="0.25">
      <c r="A277" s="82" t="s">
        <v>103</v>
      </c>
      <c r="B277" s="82" t="s">
        <v>324</v>
      </c>
      <c r="C277" s="144" t="s">
        <v>47</v>
      </c>
      <c r="D277" s="145" t="s">
        <v>352</v>
      </c>
      <c r="E277" s="83"/>
      <c r="F277" s="84"/>
      <c r="G277" s="147">
        <v>55.13</v>
      </c>
      <c r="H277" s="86"/>
      <c r="I277" s="85">
        <v>55.13</v>
      </c>
      <c r="J277" s="49">
        <f t="shared" si="9"/>
        <v>0</v>
      </c>
      <c r="K277" t="s">
        <v>464</v>
      </c>
    </row>
    <row r="278" spans="1:11" x14ac:dyDescent="0.25">
      <c r="A278" s="82" t="s">
        <v>103</v>
      </c>
      <c r="B278" s="82" t="s">
        <v>324</v>
      </c>
      <c r="C278" s="144" t="s">
        <v>47</v>
      </c>
      <c r="D278" s="191" t="s">
        <v>353</v>
      </c>
      <c r="E278" s="83"/>
      <c r="F278" s="84"/>
      <c r="G278" s="147">
        <v>72.540000000000006</v>
      </c>
      <c r="H278" s="86"/>
      <c r="I278" s="85">
        <v>72.540000000000006</v>
      </c>
      <c r="J278" s="49">
        <f t="shared" si="9"/>
        <v>0</v>
      </c>
      <c r="K278" t="s">
        <v>464</v>
      </c>
    </row>
    <row r="279" spans="1:11" x14ac:dyDescent="0.25">
      <c r="A279" s="82" t="s">
        <v>103</v>
      </c>
      <c r="B279" s="82" t="s">
        <v>324</v>
      </c>
      <c r="C279" s="144" t="s">
        <v>47</v>
      </c>
      <c r="D279" s="145" t="s">
        <v>354</v>
      </c>
      <c r="E279" s="83"/>
      <c r="F279" s="84"/>
      <c r="G279" s="147">
        <v>71.63</v>
      </c>
      <c r="H279" s="86"/>
      <c r="I279" s="85">
        <v>71.63</v>
      </c>
      <c r="J279" s="49">
        <f t="shared" si="9"/>
        <v>0</v>
      </c>
      <c r="K279" t="s">
        <v>464</v>
      </c>
    </row>
    <row r="280" spans="1:11" x14ac:dyDescent="0.25">
      <c r="A280" s="82" t="s">
        <v>103</v>
      </c>
      <c r="B280" s="82" t="s">
        <v>324</v>
      </c>
      <c r="C280" s="144" t="s">
        <v>47</v>
      </c>
      <c r="D280" s="145" t="s">
        <v>355</v>
      </c>
      <c r="E280" s="83"/>
      <c r="F280" s="84"/>
      <c r="G280" s="147">
        <v>109.46</v>
      </c>
      <c r="H280" s="86"/>
      <c r="I280" s="85">
        <v>109.46</v>
      </c>
      <c r="J280" s="49">
        <f t="shared" si="9"/>
        <v>0</v>
      </c>
      <c r="K280" t="s">
        <v>464</v>
      </c>
    </row>
    <row r="281" spans="1:11" x14ac:dyDescent="0.25">
      <c r="A281" s="82" t="s">
        <v>103</v>
      </c>
      <c r="B281" s="82" t="s">
        <v>324</v>
      </c>
      <c r="C281" s="144" t="s">
        <v>47</v>
      </c>
      <c r="D281" s="145" t="s">
        <v>356</v>
      </c>
      <c r="E281" s="83"/>
      <c r="F281" s="84"/>
      <c r="G281" s="147">
        <v>50.98</v>
      </c>
      <c r="H281" s="86"/>
      <c r="I281" s="85">
        <v>50.98</v>
      </c>
      <c r="J281" s="49">
        <f t="shared" si="9"/>
        <v>0</v>
      </c>
      <c r="K281" t="s">
        <v>464</v>
      </c>
    </row>
    <row r="282" spans="1:11" x14ac:dyDescent="0.25">
      <c r="A282" s="82" t="s">
        <v>103</v>
      </c>
      <c r="B282" s="82" t="s">
        <v>324</v>
      </c>
      <c r="C282" s="144" t="s">
        <v>47</v>
      </c>
      <c r="D282" s="145" t="s">
        <v>357</v>
      </c>
      <c r="E282" s="83"/>
      <c r="F282" s="84"/>
      <c r="G282" s="147">
        <v>26.98</v>
      </c>
      <c r="H282" s="86"/>
      <c r="I282" s="85">
        <v>26.98</v>
      </c>
      <c r="J282" s="49">
        <f t="shared" si="9"/>
        <v>0</v>
      </c>
      <c r="K282" t="s">
        <v>464</v>
      </c>
    </row>
    <row r="283" spans="1:11" x14ac:dyDescent="0.25">
      <c r="A283" s="82" t="s">
        <v>103</v>
      </c>
      <c r="B283" s="82" t="s">
        <v>324</v>
      </c>
      <c r="C283" s="144" t="s">
        <v>47</v>
      </c>
      <c r="D283" s="145" t="s">
        <v>358</v>
      </c>
      <c r="E283" s="83"/>
      <c r="F283" s="84"/>
      <c r="G283" s="85">
        <v>60.67</v>
      </c>
      <c r="H283" s="86"/>
      <c r="I283" s="85">
        <v>60.67</v>
      </c>
      <c r="J283" s="49">
        <f t="shared" si="9"/>
        <v>0</v>
      </c>
      <c r="K283" t="s">
        <v>464</v>
      </c>
    </row>
    <row r="284" spans="1:11" x14ac:dyDescent="0.25">
      <c r="A284" s="82" t="s">
        <v>103</v>
      </c>
      <c r="B284" s="82" t="s">
        <v>324</v>
      </c>
      <c r="C284" s="144" t="s">
        <v>47</v>
      </c>
      <c r="D284" s="145" t="s">
        <v>359</v>
      </c>
      <c r="E284" s="83"/>
      <c r="F284" s="84"/>
      <c r="G284" s="85">
        <v>4.7</v>
      </c>
      <c r="H284" s="86"/>
      <c r="I284" s="85">
        <v>4.7</v>
      </c>
      <c r="J284" s="49">
        <f t="shared" si="9"/>
        <v>0</v>
      </c>
      <c r="K284" t="s">
        <v>464</v>
      </c>
    </row>
    <row r="285" spans="1:11" x14ac:dyDescent="0.25">
      <c r="A285" s="82" t="s">
        <v>103</v>
      </c>
      <c r="B285" s="82" t="s">
        <v>324</v>
      </c>
      <c r="C285" s="144" t="s">
        <v>47</v>
      </c>
      <c r="D285" s="145" t="s">
        <v>360</v>
      </c>
      <c r="E285" s="83"/>
      <c r="F285" s="84"/>
      <c r="G285" s="85">
        <v>6.1</v>
      </c>
      <c r="H285" s="86"/>
      <c r="I285" s="85">
        <v>6.1</v>
      </c>
      <c r="J285" s="49">
        <f t="shared" si="9"/>
        <v>0</v>
      </c>
      <c r="K285" t="s">
        <v>464</v>
      </c>
    </row>
    <row r="286" spans="1:11" x14ac:dyDescent="0.25">
      <c r="A286" s="82" t="s">
        <v>103</v>
      </c>
      <c r="B286" s="82" t="s">
        <v>324</v>
      </c>
      <c r="C286" s="144" t="s">
        <v>47</v>
      </c>
      <c r="D286" s="145" t="s">
        <v>361</v>
      </c>
      <c r="E286" s="83"/>
      <c r="F286" s="84"/>
      <c r="G286" s="85">
        <v>4.9000000000000004</v>
      </c>
      <c r="H286" s="86"/>
      <c r="I286" s="85">
        <v>4.9000000000000004</v>
      </c>
      <c r="J286" s="49">
        <f t="shared" si="9"/>
        <v>0</v>
      </c>
      <c r="K286" t="s">
        <v>464</v>
      </c>
    </row>
    <row r="287" spans="1:11" x14ac:dyDescent="0.25">
      <c r="A287" s="68" t="s">
        <v>103</v>
      </c>
      <c r="B287" s="68" t="s">
        <v>324</v>
      </c>
      <c r="C287" s="69" t="s">
        <v>47</v>
      </c>
      <c r="D287" s="70" t="s">
        <v>362</v>
      </c>
      <c r="E287" s="71"/>
      <c r="F287" s="72"/>
      <c r="G287" s="73">
        <v>511.68</v>
      </c>
      <c r="H287" s="74"/>
      <c r="I287" s="73">
        <v>511.68</v>
      </c>
      <c r="J287" s="49">
        <f t="shared" si="9"/>
        <v>0</v>
      </c>
      <c r="K287" t="s">
        <v>464</v>
      </c>
    </row>
    <row r="288" spans="1:11" x14ac:dyDescent="0.25">
      <c r="A288" s="47"/>
      <c r="B288" s="47"/>
      <c r="C288" s="41"/>
      <c r="D288" s="101" t="s">
        <v>363</v>
      </c>
      <c r="E288" s="77"/>
      <c r="F288" s="87"/>
      <c r="G288" s="73"/>
      <c r="H288" s="88"/>
      <c r="I288" s="79"/>
      <c r="J288" s="49"/>
    </row>
    <row r="289" spans="1:11" x14ac:dyDescent="0.25">
      <c r="A289" s="68" t="s">
        <v>103</v>
      </c>
      <c r="B289" s="68" t="s">
        <v>324</v>
      </c>
      <c r="C289" s="69" t="s">
        <v>47</v>
      </c>
      <c r="D289" s="70" t="s">
        <v>364</v>
      </c>
      <c r="E289" s="71"/>
      <c r="F289" s="72"/>
      <c r="G289" s="73">
        <v>32.979999999999997</v>
      </c>
      <c r="H289" s="74"/>
      <c r="I289" s="73">
        <v>32.979999999999997</v>
      </c>
      <c r="J289" s="49">
        <f t="shared" si="9"/>
        <v>0</v>
      </c>
      <c r="K289" t="s">
        <v>464</v>
      </c>
    </row>
    <row r="290" spans="1:11" x14ac:dyDescent="0.25">
      <c r="A290" s="47" t="s">
        <v>103</v>
      </c>
      <c r="B290" s="47" t="s">
        <v>324</v>
      </c>
      <c r="C290" s="41" t="s">
        <v>47</v>
      </c>
      <c r="D290" s="101" t="s">
        <v>364</v>
      </c>
      <c r="E290" s="77"/>
      <c r="F290" s="87"/>
      <c r="G290" s="79">
        <v>-32.979999999999997</v>
      </c>
      <c r="H290" s="88"/>
      <c r="I290" s="79"/>
      <c r="J290" s="49">
        <f t="shared" si="9"/>
        <v>-32.979999999999997</v>
      </c>
      <c r="K290" t="s">
        <v>464</v>
      </c>
    </row>
    <row r="291" spans="1:11" x14ac:dyDescent="0.25">
      <c r="A291" s="47" t="s">
        <v>103</v>
      </c>
      <c r="B291" s="47" t="s">
        <v>324</v>
      </c>
      <c r="C291" s="41" t="s">
        <v>47</v>
      </c>
      <c r="D291" s="101" t="s">
        <v>365</v>
      </c>
      <c r="E291" s="77"/>
      <c r="F291" s="87"/>
      <c r="G291" s="79">
        <v>135.97999999999999</v>
      </c>
      <c r="H291" s="88"/>
      <c r="I291" s="79">
        <v>135.97999999999999</v>
      </c>
      <c r="J291" s="49">
        <f t="shared" si="9"/>
        <v>0</v>
      </c>
      <c r="K291" t="s">
        <v>464</v>
      </c>
    </row>
    <row r="292" spans="1:11" x14ac:dyDescent="0.25">
      <c r="A292" s="47" t="s">
        <v>103</v>
      </c>
      <c r="B292" s="47" t="s">
        <v>324</v>
      </c>
      <c r="C292" s="41" t="s">
        <v>47</v>
      </c>
      <c r="D292" s="101" t="s">
        <v>366</v>
      </c>
      <c r="E292" s="77"/>
      <c r="F292" s="87"/>
      <c r="G292" s="79">
        <v>147.97999999999999</v>
      </c>
      <c r="H292" s="88"/>
      <c r="I292" s="79">
        <v>147.97999999999999</v>
      </c>
      <c r="J292" s="49">
        <f t="shared" si="9"/>
        <v>0</v>
      </c>
      <c r="K292" t="s">
        <v>464</v>
      </c>
    </row>
    <row r="293" spans="1:11" x14ac:dyDescent="0.25">
      <c r="A293" s="75" t="s">
        <v>103</v>
      </c>
      <c r="B293" s="75" t="s">
        <v>367</v>
      </c>
      <c r="C293" s="64" t="s">
        <v>47</v>
      </c>
      <c r="D293" s="105" t="s">
        <v>368</v>
      </c>
      <c r="E293" s="76"/>
      <c r="F293" s="78"/>
      <c r="G293" s="94"/>
      <c r="H293" s="88"/>
      <c r="I293" s="79">
        <v>0</v>
      </c>
      <c r="J293" s="49">
        <f t="shared" si="9"/>
        <v>0</v>
      </c>
      <c r="K293" t="s">
        <v>464</v>
      </c>
    </row>
    <row r="294" spans="1:11" x14ac:dyDescent="0.25">
      <c r="A294" s="47" t="s">
        <v>103</v>
      </c>
      <c r="B294" s="47" t="s">
        <v>367</v>
      </c>
      <c r="C294" s="41" t="s">
        <v>47</v>
      </c>
      <c r="D294" s="101" t="s">
        <v>369</v>
      </c>
      <c r="E294" s="77"/>
      <c r="F294" s="87"/>
      <c r="G294" s="79">
        <v>554.66</v>
      </c>
      <c r="H294" s="88"/>
      <c r="I294" s="79">
        <v>554.66</v>
      </c>
      <c r="J294" s="49">
        <f t="shared" si="9"/>
        <v>0</v>
      </c>
      <c r="K294" t="s">
        <v>464</v>
      </c>
    </row>
    <row r="295" spans="1:11" x14ac:dyDescent="0.25">
      <c r="A295" s="47" t="s">
        <v>103</v>
      </c>
      <c r="B295" s="47" t="s">
        <v>367</v>
      </c>
      <c r="C295" s="41" t="s">
        <v>47</v>
      </c>
      <c r="D295" s="101" t="s">
        <v>370</v>
      </c>
      <c r="E295" s="77"/>
      <c r="F295" s="87"/>
      <c r="G295" s="79">
        <v>78.25</v>
      </c>
      <c r="H295" s="88"/>
      <c r="I295" s="79">
        <v>76.430000000000007</v>
      </c>
      <c r="J295" s="49">
        <f t="shared" si="9"/>
        <v>1.8199999999999932</v>
      </c>
      <c r="K295" t="s">
        <v>464</v>
      </c>
    </row>
    <row r="296" spans="1:11" x14ac:dyDescent="0.25">
      <c r="A296" s="82" t="s">
        <v>103</v>
      </c>
      <c r="B296" s="82" t="s">
        <v>367</v>
      </c>
      <c r="C296" s="83" t="s">
        <v>47</v>
      </c>
      <c r="D296" s="145" t="s">
        <v>83</v>
      </c>
      <c r="E296" s="83"/>
      <c r="F296" s="84"/>
      <c r="G296" s="85">
        <v>21.95</v>
      </c>
      <c r="H296" s="86"/>
      <c r="I296" s="85">
        <v>21.95</v>
      </c>
      <c r="J296" s="49">
        <f t="shared" si="9"/>
        <v>0</v>
      </c>
      <c r="K296" t="s">
        <v>464</v>
      </c>
    </row>
    <row r="297" spans="1:11" x14ac:dyDescent="0.25">
      <c r="A297" s="82" t="s">
        <v>103</v>
      </c>
      <c r="B297" s="82" t="s">
        <v>367</v>
      </c>
      <c r="C297" s="83" t="s">
        <v>47</v>
      </c>
      <c r="D297" s="145" t="s">
        <v>326</v>
      </c>
      <c r="E297" s="83"/>
      <c r="F297" s="84"/>
      <c r="G297" s="85">
        <v>1.6500000000000021</v>
      </c>
      <c r="H297" s="86"/>
      <c r="I297" s="85">
        <v>1.6500000000000021</v>
      </c>
      <c r="J297" s="49">
        <f t="shared" si="9"/>
        <v>0</v>
      </c>
      <c r="K297" t="s">
        <v>464</v>
      </c>
    </row>
    <row r="298" spans="1:11" x14ac:dyDescent="0.25">
      <c r="A298" s="82" t="s">
        <v>103</v>
      </c>
      <c r="B298" s="82" t="s">
        <v>367</v>
      </c>
      <c r="C298" s="83" t="s">
        <v>47</v>
      </c>
      <c r="D298" s="145" t="s">
        <v>371</v>
      </c>
      <c r="E298" s="83"/>
      <c r="F298" s="84"/>
      <c r="G298" s="85">
        <v>19</v>
      </c>
      <c r="H298" s="86"/>
      <c r="I298" s="85">
        <v>19</v>
      </c>
      <c r="J298" s="49">
        <f t="shared" si="9"/>
        <v>0</v>
      </c>
      <c r="K298" t="s">
        <v>464</v>
      </c>
    </row>
    <row r="299" spans="1:11" x14ac:dyDescent="0.25">
      <c r="A299" s="82" t="s">
        <v>103</v>
      </c>
      <c r="B299" s="82" t="s">
        <v>367</v>
      </c>
      <c r="C299" s="83" t="s">
        <v>47</v>
      </c>
      <c r="D299" s="145" t="s">
        <v>372</v>
      </c>
      <c r="E299" s="83"/>
      <c r="F299" s="84"/>
      <c r="G299" s="85">
        <v>11.57</v>
      </c>
      <c r="H299" s="86"/>
      <c r="I299" s="85">
        <v>11.57</v>
      </c>
      <c r="J299" s="49">
        <f t="shared" si="9"/>
        <v>0</v>
      </c>
      <c r="K299" t="s">
        <v>464</v>
      </c>
    </row>
    <row r="300" spans="1:11" x14ac:dyDescent="0.25">
      <c r="A300" s="82" t="s">
        <v>103</v>
      </c>
      <c r="B300" s="82" t="s">
        <v>367</v>
      </c>
      <c r="C300" s="83" t="s">
        <v>47</v>
      </c>
      <c r="D300" s="145" t="s">
        <v>373</v>
      </c>
      <c r="E300" s="83"/>
      <c r="F300" s="84"/>
      <c r="G300" s="85">
        <v>249.75</v>
      </c>
      <c r="H300" s="86"/>
      <c r="I300" s="85">
        <v>249.75</v>
      </c>
      <c r="J300" s="49">
        <f t="shared" si="9"/>
        <v>0</v>
      </c>
      <c r="K300" t="s">
        <v>464</v>
      </c>
    </row>
    <row r="301" spans="1:11" x14ac:dyDescent="0.25">
      <c r="A301" s="68" t="s">
        <v>103</v>
      </c>
      <c r="B301" s="68" t="s">
        <v>367</v>
      </c>
      <c r="C301" s="69" t="s">
        <v>47</v>
      </c>
      <c r="D301" s="70" t="s">
        <v>374</v>
      </c>
      <c r="E301" s="71"/>
      <c r="F301" s="72"/>
      <c r="G301" s="73">
        <v>214.44</v>
      </c>
      <c r="H301" s="74"/>
      <c r="I301" s="73">
        <v>214.46</v>
      </c>
      <c r="J301" s="49">
        <f t="shared" si="9"/>
        <v>-2.0000000000010232E-2</v>
      </c>
      <c r="K301" t="s">
        <v>464</v>
      </c>
    </row>
    <row r="302" spans="1:11" x14ac:dyDescent="0.25">
      <c r="A302" s="47" t="s">
        <v>103</v>
      </c>
      <c r="B302" s="47" t="s">
        <v>367</v>
      </c>
      <c r="C302" s="41" t="s">
        <v>47</v>
      </c>
      <c r="D302" s="101" t="s">
        <v>375</v>
      </c>
      <c r="E302" s="77"/>
      <c r="F302" s="87"/>
      <c r="G302" s="79">
        <v>115.18</v>
      </c>
      <c r="H302" s="88"/>
      <c r="I302" s="79">
        <v>115.18</v>
      </c>
      <c r="J302" s="49">
        <f t="shared" si="9"/>
        <v>0</v>
      </c>
      <c r="K302" t="s">
        <v>464</v>
      </c>
    </row>
    <row r="303" spans="1:11" x14ac:dyDescent="0.25">
      <c r="A303" s="68" t="s">
        <v>103</v>
      </c>
      <c r="B303" s="68" t="s">
        <v>367</v>
      </c>
      <c r="C303" s="69" t="s">
        <v>47</v>
      </c>
      <c r="D303" s="70" t="s">
        <v>376</v>
      </c>
      <c r="E303" s="71"/>
      <c r="F303" s="72"/>
      <c r="G303" s="73">
        <v>48.15</v>
      </c>
      <c r="H303" s="74"/>
      <c r="I303" s="73">
        <v>48.15</v>
      </c>
      <c r="J303" s="49">
        <f t="shared" si="9"/>
        <v>0</v>
      </c>
      <c r="K303" t="s">
        <v>464</v>
      </c>
    </row>
    <row r="304" spans="1:11" x14ac:dyDescent="0.25">
      <c r="A304" s="82" t="s">
        <v>103</v>
      </c>
      <c r="B304" s="82" t="s">
        <v>377</v>
      </c>
      <c r="C304" s="83" t="s">
        <v>47</v>
      </c>
      <c r="D304" s="145" t="s">
        <v>378</v>
      </c>
      <c r="E304" s="83" t="s">
        <v>379</v>
      </c>
      <c r="F304" s="84"/>
      <c r="G304" s="85">
        <v>64.5</v>
      </c>
      <c r="H304" s="86"/>
      <c r="I304" s="85">
        <v>64.5</v>
      </c>
      <c r="J304" s="49">
        <f t="shared" si="9"/>
        <v>0</v>
      </c>
      <c r="K304" t="s">
        <v>464</v>
      </c>
    </row>
    <row r="305" spans="1:11" x14ac:dyDescent="0.25">
      <c r="A305" s="50"/>
      <c r="B305" s="148"/>
      <c r="C305" s="50"/>
      <c r="D305" s="145"/>
      <c r="E305" s="83"/>
      <c r="F305" s="84"/>
      <c r="G305" s="85"/>
      <c r="H305" s="86"/>
      <c r="I305" s="85"/>
      <c r="J305" s="85"/>
    </row>
    <row r="306" spans="1:11" x14ac:dyDescent="0.25">
      <c r="A306" s="51"/>
      <c r="B306" s="51"/>
      <c r="C306" s="140"/>
      <c r="D306" s="53"/>
      <c r="E306" s="52"/>
      <c r="F306" s="54"/>
      <c r="G306" s="55"/>
      <c r="H306" s="56"/>
      <c r="I306" s="45"/>
      <c r="J306" s="45"/>
    </row>
    <row r="307" spans="1:11" x14ac:dyDescent="0.25">
      <c r="A307" s="50"/>
      <c r="B307" s="50"/>
      <c r="C307" s="41"/>
      <c r="D307" s="42" t="s">
        <v>380</v>
      </c>
      <c r="E307" s="43"/>
      <c r="F307" s="44"/>
      <c r="G307" s="45"/>
      <c r="H307" s="46">
        <v>11095.04</v>
      </c>
      <c r="I307" s="100"/>
      <c r="J307" s="100"/>
    </row>
    <row r="308" spans="1:11" x14ac:dyDescent="0.25">
      <c r="A308" s="47" t="s">
        <v>381</v>
      </c>
      <c r="B308" s="47" t="s">
        <v>382</v>
      </c>
      <c r="C308" s="77" t="s">
        <v>47</v>
      </c>
      <c r="D308" s="101" t="s">
        <v>383</v>
      </c>
      <c r="E308" s="77"/>
      <c r="F308" s="87"/>
      <c r="G308" s="79">
        <v>224.3</v>
      </c>
      <c r="H308" s="88"/>
      <c r="I308" s="79">
        <v>224.3</v>
      </c>
      <c r="J308" s="49">
        <f t="shared" ref="J308:J321" si="10">G308-I308</f>
        <v>0</v>
      </c>
      <c r="K308" t="s">
        <v>460</v>
      </c>
    </row>
    <row r="309" spans="1:11" x14ac:dyDescent="0.25">
      <c r="A309" s="47" t="s">
        <v>381</v>
      </c>
      <c r="B309" s="47" t="s">
        <v>382</v>
      </c>
      <c r="C309" s="77" t="s">
        <v>47</v>
      </c>
      <c r="D309" s="101" t="s">
        <v>384</v>
      </c>
      <c r="E309" s="77" t="s">
        <v>385</v>
      </c>
      <c r="F309" s="87"/>
      <c r="G309" s="79">
        <v>1100</v>
      </c>
      <c r="H309" s="88"/>
      <c r="I309" s="79"/>
      <c r="J309" s="49">
        <f t="shared" si="10"/>
        <v>1100</v>
      </c>
      <c r="K309" t="s">
        <v>460</v>
      </c>
    </row>
    <row r="310" spans="1:11" x14ac:dyDescent="0.25">
      <c r="A310" s="47" t="s">
        <v>381</v>
      </c>
      <c r="B310" s="47" t="s">
        <v>382</v>
      </c>
      <c r="C310" s="77" t="s">
        <v>47</v>
      </c>
      <c r="D310" s="101" t="s">
        <v>386</v>
      </c>
      <c r="E310" s="77"/>
      <c r="F310" s="87"/>
      <c r="G310" s="79">
        <v>100</v>
      </c>
      <c r="H310" s="88"/>
      <c r="I310" s="79"/>
      <c r="J310" s="49">
        <f t="shared" si="10"/>
        <v>100</v>
      </c>
      <c r="K310" t="s">
        <v>460</v>
      </c>
    </row>
    <row r="311" spans="1:11" x14ac:dyDescent="0.25">
      <c r="A311" s="68" t="s">
        <v>381</v>
      </c>
      <c r="B311" s="68" t="s">
        <v>382</v>
      </c>
      <c r="C311" s="71" t="s">
        <v>47</v>
      </c>
      <c r="D311" s="70" t="s">
        <v>387</v>
      </c>
      <c r="E311" s="71"/>
      <c r="F311" s="72"/>
      <c r="G311" s="73">
        <v>112.5</v>
      </c>
      <c r="H311" s="74"/>
      <c r="I311" s="73">
        <v>112.5</v>
      </c>
      <c r="J311" s="49">
        <f t="shared" si="10"/>
        <v>0</v>
      </c>
      <c r="K311" t="s">
        <v>460</v>
      </c>
    </row>
    <row r="312" spans="1:11" x14ac:dyDescent="0.25">
      <c r="A312" s="68" t="s">
        <v>381</v>
      </c>
      <c r="B312" s="68" t="s">
        <v>382</v>
      </c>
      <c r="C312" s="71" t="s">
        <v>47</v>
      </c>
      <c r="D312" s="70" t="s">
        <v>388</v>
      </c>
      <c r="E312" s="71"/>
      <c r="F312" s="72"/>
      <c r="G312" s="73">
        <v>100</v>
      </c>
      <c r="H312" s="74"/>
      <c r="I312" s="73">
        <v>100</v>
      </c>
      <c r="J312" s="49">
        <f t="shared" si="10"/>
        <v>0</v>
      </c>
      <c r="K312" t="s">
        <v>460</v>
      </c>
    </row>
    <row r="313" spans="1:11" x14ac:dyDescent="0.25">
      <c r="A313" s="68" t="s">
        <v>381</v>
      </c>
      <c r="B313" s="68" t="s">
        <v>389</v>
      </c>
      <c r="C313" s="71" t="s">
        <v>47</v>
      </c>
      <c r="D313" s="70" t="s">
        <v>390</v>
      </c>
      <c r="E313" s="71"/>
      <c r="F313" s="72"/>
      <c r="G313" s="73">
        <v>2232.92</v>
      </c>
      <c r="H313" s="74"/>
      <c r="I313" s="73">
        <v>2232.92</v>
      </c>
      <c r="J313" s="49">
        <f t="shared" si="10"/>
        <v>0</v>
      </c>
      <c r="K313" t="s">
        <v>460</v>
      </c>
    </row>
    <row r="314" spans="1:11" x14ac:dyDescent="0.25">
      <c r="A314" s="68" t="s">
        <v>381</v>
      </c>
      <c r="B314" s="68" t="s">
        <v>389</v>
      </c>
      <c r="C314" s="71" t="s">
        <v>47</v>
      </c>
      <c r="D314" s="70" t="s">
        <v>391</v>
      </c>
      <c r="E314" s="71"/>
      <c r="F314" s="72"/>
      <c r="G314" s="73">
        <v>1470</v>
      </c>
      <c r="H314" s="74"/>
      <c r="I314" s="73">
        <v>1470</v>
      </c>
      <c r="J314" s="49">
        <f t="shared" si="10"/>
        <v>0</v>
      </c>
      <c r="K314" t="s">
        <v>460</v>
      </c>
    </row>
    <row r="315" spans="1:11" x14ac:dyDescent="0.25">
      <c r="A315" s="68" t="s">
        <v>381</v>
      </c>
      <c r="B315" s="68" t="s">
        <v>389</v>
      </c>
      <c r="C315" s="71" t="s">
        <v>47</v>
      </c>
      <c r="D315" s="70" t="s">
        <v>392</v>
      </c>
      <c r="E315" s="71"/>
      <c r="F315" s="72"/>
      <c r="G315" s="73">
        <v>24.92</v>
      </c>
      <c r="H315" s="74"/>
      <c r="I315" s="73">
        <v>24.92</v>
      </c>
      <c r="J315" s="49">
        <f t="shared" si="10"/>
        <v>0</v>
      </c>
      <c r="K315" t="s">
        <v>460</v>
      </c>
    </row>
    <row r="316" spans="1:11" x14ac:dyDescent="0.25">
      <c r="A316" s="68" t="s">
        <v>381</v>
      </c>
      <c r="B316" s="68" t="s">
        <v>389</v>
      </c>
      <c r="C316" s="71" t="s">
        <v>47</v>
      </c>
      <c r="D316" s="70" t="s">
        <v>393</v>
      </c>
      <c r="E316" s="71"/>
      <c r="F316" s="72"/>
      <c r="G316" s="73">
        <v>929.72</v>
      </c>
      <c r="H316" s="74"/>
      <c r="I316" s="73">
        <v>929.72</v>
      </c>
      <c r="J316" s="49">
        <f t="shared" si="10"/>
        <v>0</v>
      </c>
      <c r="K316" t="s">
        <v>460</v>
      </c>
    </row>
    <row r="317" spans="1:11" x14ac:dyDescent="0.25">
      <c r="A317" s="68" t="s">
        <v>381</v>
      </c>
      <c r="B317" s="68" t="s">
        <v>389</v>
      </c>
      <c r="C317" s="71" t="s">
        <v>47</v>
      </c>
      <c r="D317" s="70" t="s">
        <v>394</v>
      </c>
      <c r="E317" s="71"/>
      <c r="F317" s="72"/>
      <c r="G317" s="73">
        <v>85</v>
      </c>
      <c r="H317" s="74"/>
      <c r="I317" s="73">
        <v>85</v>
      </c>
      <c r="J317" s="49">
        <f t="shared" si="10"/>
        <v>0</v>
      </c>
      <c r="K317" t="s">
        <v>460</v>
      </c>
    </row>
    <row r="318" spans="1:11" x14ac:dyDescent="0.25">
      <c r="A318" s="47" t="s">
        <v>381</v>
      </c>
      <c r="B318" s="47" t="s">
        <v>389</v>
      </c>
      <c r="C318" s="77" t="s">
        <v>47</v>
      </c>
      <c r="D318" s="101" t="s">
        <v>395</v>
      </c>
      <c r="E318" s="77" t="s">
        <v>396</v>
      </c>
      <c r="F318" s="87"/>
      <c r="G318" s="79">
        <v>1020</v>
      </c>
      <c r="H318" s="88"/>
      <c r="I318" s="79"/>
      <c r="J318" s="49">
        <f t="shared" si="10"/>
        <v>1020</v>
      </c>
      <c r="K318" t="s">
        <v>460</v>
      </c>
    </row>
    <row r="319" spans="1:11" x14ac:dyDescent="0.25">
      <c r="A319" s="68" t="s">
        <v>381</v>
      </c>
      <c r="B319" s="68" t="s">
        <v>192</v>
      </c>
      <c r="C319" s="71" t="s">
        <v>47</v>
      </c>
      <c r="D319" s="70" t="s">
        <v>397</v>
      </c>
      <c r="E319" s="71"/>
      <c r="F319" s="72"/>
      <c r="G319" s="73">
        <v>552.64</v>
      </c>
      <c r="H319" s="74"/>
      <c r="I319" s="73">
        <v>552.64</v>
      </c>
      <c r="J319" s="49">
        <f t="shared" si="10"/>
        <v>0</v>
      </c>
      <c r="K319" t="s">
        <v>460</v>
      </c>
    </row>
    <row r="320" spans="1:11" x14ac:dyDescent="0.25">
      <c r="A320" s="68" t="s">
        <v>381</v>
      </c>
      <c r="B320" s="68" t="s">
        <v>74</v>
      </c>
      <c r="C320" s="71" t="s">
        <v>47</v>
      </c>
      <c r="D320" s="70" t="s">
        <v>398</v>
      </c>
      <c r="E320" s="71"/>
      <c r="F320" s="72"/>
      <c r="G320" s="73">
        <v>2643.04</v>
      </c>
      <c r="H320" s="74"/>
      <c r="I320" s="73">
        <v>2643.04</v>
      </c>
      <c r="J320" s="49">
        <f t="shared" si="10"/>
        <v>0</v>
      </c>
      <c r="K320" t="s">
        <v>460</v>
      </c>
    </row>
    <row r="321" spans="1:11" x14ac:dyDescent="0.25">
      <c r="A321" s="50" t="s">
        <v>381</v>
      </c>
      <c r="B321" s="50" t="s">
        <v>244</v>
      </c>
      <c r="C321" s="77" t="s">
        <v>47</v>
      </c>
      <c r="D321" s="48" t="s">
        <v>20</v>
      </c>
      <c r="E321" s="43"/>
      <c r="F321" s="44"/>
      <c r="G321" s="45">
        <v>500</v>
      </c>
      <c r="H321" s="138"/>
      <c r="I321" s="45">
        <v>0</v>
      </c>
      <c r="J321" s="49">
        <f t="shared" si="10"/>
        <v>500</v>
      </c>
      <c r="K321" t="s">
        <v>460</v>
      </c>
    </row>
    <row r="322" spans="1:11" x14ac:dyDescent="0.25">
      <c r="A322" s="50"/>
      <c r="B322" s="50"/>
      <c r="C322" s="77"/>
      <c r="D322" s="48"/>
      <c r="E322" s="43"/>
      <c r="F322" s="44"/>
      <c r="G322" s="45"/>
      <c r="H322" s="138"/>
      <c r="I322" s="45"/>
      <c r="J322" s="45"/>
    </row>
    <row r="323" spans="1:11" x14ac:dyDescent="0.25">
      <c r="A323" s="50"/>
      <c r="B323" s="50"/>
      <c r="C323" s="77"/>
      <c r="D323" s="48"/>
      <c r="E323" s="43"/>
      <c r="F323" s="44"/>
      <c r="G323" s="45"/>
      <c r="H323" s="138"/>
      <c r="I323" s="45"/>
      <c r="J323" s="45"/>
    </row>
    <row r="324" spans="1:11" x14ac:dyDescent="0.25">
      <c r="A324" s="57"/>
      <c r="B324" s="57"/>
      <c r="C324" s="58"/>
      <c r="D324" s="30" t="s">
        <v>399</v>
      </c>
      <c r="E324" s="59"/>
      <c r="F324" s="60"/>
      <c r="G324" s="61"/>
      <c r="H324" s="98">
        <v>44000</v>
      </c>
      <c r="I324" s="100"/>
      <c r="J324" s="100"/>
    </row>
    <row r="325" spans="1:11" x14ac:dyDescent="0.25">
      <c r="A325" s="47" t="s">
        <v>400</v>
      </c>
      <c r="B325" s="47" t="s">
        <v>324</v>
      </c>
      <c r="C325" s="41" t="s">
        <v>47</v>
      </c>
      <c r="D325" s="192" t="s">
        <v>401</v>
      </c>
      <c r="E325" s="193"/>
      <c r="F325" s="193"/>
      <c r="G325" s="79">
        <v>1000</v>
      </c>
      <c r="H325" s="88"/>
      <c r="I325" s="79">
        <v>0</v>
      </c>
      <c r="J325" s="49">
        <f t="shared" ref="J325:J346" si="11">G325-I325</f>
        <v>1000</v>
      </c>
      <c r="K325" t="s">
        <v>460</v>
      </c>
    </row>
    <row r="326" spans="1:11" x14ac:dyDescent="0.25">
      <c r="A326" s="47" t="s">
        <v>400</v>
      </c>
      <c r="B326" s="47" t="s">
        <v>324</v>
      </c>
      <c r="C326" s="41" t="s">
        <v>47</v>
      </c>
      <c r="D326" s="192" t="s">
        <v>402</v>
      </c>
      <c r="E326" s="193"/>
      <c r="F326" s="193"/>
      <c r="G326" s="79">
        <v>1000</v>
      </c>
      <c r="H326" s="88"/>
      <c r="I326" s="79"/>
      <c r="J326" s="49">
        <f t="shared" si="11"/>
        <v>1000</v>
      </c>
      <c r="K326" t="s">
        <v>460</v>
      </c>
    </row>
    <row r="327" spans="1:11" x14ac:dyDescent="0.25">
      <c r="A327" s="47" t="s">
        <v>400</v>
      </c>
      <c r="B327" s="47" t="s">
        <v>324</v>
      </c>
      <c r="C327" s="41" t="s">
        <v>47</v>
      </c>
      <c r="D327" s="192" t="s">
        <v>403</v>
      </c>
      <c r="E327" s="193"/>
      <c r="F327" s="193"/>
      <c r="G327" s="79">
        <v>1000</v>
      </c>
      <c r="H327" s="88"/>
      <c r="I327" s="79"/>
      <c r="J327" s="49">
        <f t="shared" si="11"/>
        <v>1000</v>
      </c>
      <c r="K327" t="s">
        <v>460</v>
      </c>
    </row>
    <row r="328" spans="1:11" x14ac:dyDescent="0.25">
      <c r="A328" s="47" t="s">
        <v>400</v>
      </c>
      <c r="B328" s="47" t="s">
        <v>304</v>
      </c>
      <c r="C328" s="41" t="s">
        <v>47</v>
      </c>
      <c r="D328" s="192" t="s">
        <v>404</v>
      </c>
      <c r="E328" s="193"/>
      <c r="F328" s="193"/>
      <c r="G328" s="79">
        <v>500</v>
      </c>
      <c r="H328" s="88"/>
      <c r="I328" s="79">
        <v>0</v>
      </c>
      <c r="J328" s="49">
        <f t="shared" si="11"/>
        <v>500</v>
      </c>
      <c r="K328" t="s">
        <v>460</v>
      </c>
    </row>
    <row r="329" spans="1:11" x14ac:dyDescent="0.25">
      <c r="A329" s="47" t="s">
        <v>400</v>
      </c>
      <c r="B329" s="47" t="s">
        <v>389</v>
      </c>
      <c r="C329" s="41" t="s">
        <v>47</v>
      </c>
      <c r="D329" s="192" t="s">
        <v>405</v>
      </c>
      <c r="E329" s="193"/>
      <c r="F329" s="193"/>
      <c r="G329" s="79">
        <v>13000</v>
      </c>
      <c r="H329" s="88"/>
      <c r="I329" s="79">
        <v>250</v>
      </c>
      <c r="J329" s="49">
        <f t="shared" si="11"/>
        <v>12750</v>
      </c>
      <c r="K329" t="s">
        <v>460</v>
      </c>
    </row>
    <row r="330" spans="1:11" x14ac:dyDescent="0.25">
      <c r="A330" s="47" t="s">
        <v>400</v>
      </c>
      <c r="B330" s="47" t="s">
        <v>389</v>
      </c>
      <c r="C330" s="41" t="s">
        <v>47</v>
      </c>
      <c r="D330" s="192" t="s">
        <v>406</v>
      </c>
      <c r="E330" s="193"/>
      <c r="F330" s="193"/>
      <c r="G330" s="79">
        <v>1000</v>
      </c>
      <c r="H330" s="88"/>
      <c r="I330" s="79"/>
      <c r="J330" s="49">
        <f t="shared" si="11"/>
        <v>1000</v>
      </c>
      <c r="K330" t="s">
        <v>460</v>
      </c>
    </row>
    <row r="331" spans="1:11" x14ac:dyDescent="0.25">
      <c r="A331" s="47" t="s">
        <v>400</v>
      </c>
      <c r="B331" s="47" t="s">
        <v>74</v>
      </c>
      <c r="C331" s="41" t="s">
        <v>47</v>
      </c>
      <c r="D331" s="192" t="s">
        <v>407</v>
      </c>
      <c r="E331" s="193"/>
      <c r="F331" s="193"/>
      <c r="G331" s="79">
        <v>10000</v>
      </c>
      <c r="H331" s="88"/>
      <c r="I331" s="79">
        <v>0</v>
      </c>
      <c r="J331" s="49">
        <f t="shared" si="11"/>
        <v>10000</v>
      </c>
      <c r="K331" t="s">
        <v>460</v>
      </c>
    </row>
    <row r="332" spans="1:11" x14ac:dyDescent="0.25">
      <c r="A332" s="47" t="s">
        <v>400</v>
      </c>
      <c r="B332" s="47" t="s">
        <v>408</v>
      </c>
      <c r="C332" s="41" t="s">
        <v>47</v>
      </c>
      <c r="D332" s="194" t="s">
        <v>409</v>
      </c>
      <c r="E332" s="65"/>
      <c r="F332" s="65"/>
      <c r="G332" s="79">
        <v>139.46</v>
      </c>
      <c r="H332" s="80"/>
      <c r="I332" s="94">
        <v>0</v>
      </c>
      <c r="J332" s="49">
        <f t="shared" si="11"/>
        <v>139.46</v>
      </c>
      <c r="K332" t="s">
        <v>460</v>
      </c>
    </row>
    <row r="333" spans="1:11" x14ac:dyDescent="0.25">
      <c r="A333" s="47" t="s">
        <v>400</v>
      </c>
      <c r="B333" s="47" t="s">
        <v>408</v>
      </c>
      <c r="C333" s="41" t="s">
        <v>47</v>
      </c>
      <c r="D333" s="128" t="s">
        <v>410</v>
      </c>
      <c r="E333" s="77"/>
      <c r="F333" s="87"/>
      <c r="G333" s="79">
        <v>1032</v>
      </c>
      <c r="H333" s="88"/>
      <c r="I333" s="79">
        <v>75</v>
      </c>
      <c r="J333" s="49">
        <f t="shared" si="11"/>
        <v>957</v>
      </c>
      <c r="K333" t="s">
        <v>460</v>
      </c>
    </row>
    <row r="334" spans="1:11" x14ac:dyDescent="0.25">
      <c r="A334" s="68" t="s">
        <v>400</v>
      </c>
      <c r="B334" s="68" t="s">
        <v>408</v>
      </c>
      <c r="C334" s="69" t="s">
        <v>47</v>
      </c>
      <c r="D334" s="126" t="s">
        <v>411</v>
      </c>
      <c r="E334" s="71"/>
      <c r="F334" s="72"/>
      <c r="G334" s="79">
        <v>132.6</v>
      </c>
      <c r="H334" s="74"/>
      <c r="I334" s="73">
        <v>132.6</v>
      </c>
      <c r="J334" s="49">
        <f t="shared" si="11"/>
        <v>0</v>
      </c>
      <c r="K334" t="s">
        <v>460</v>
      </c>
    </row>
    <row r="335" spans="1:11" x14ac:dyDescent="0.25">
      <c r="A335" s="47" t="s">
        <v>400</v>
      </c>
      <c r="B335" s="47" t="s">
        <v>408</v>
      </c>
      <c r="C335" s="41" t="s">
        <v>47</v>
      </c>
      <c r="D335" s="128" t="s">
        <v>412</v>
      </c>
      <c r="E335" s="77"/>
      <c r="F335" s="87"/>
      <c r="G335" s="79">
        <v>22.34</v>
      </c>
      <c r="H335" s="88"/>
      <c r="I335" s="79"/>
      <c r="J335" s="49">
        <f t="shared" si="11"/>
        <v>22.34</v>
      </c>
      <c r="K335" t="s">
        <v>460</v>
      </c>
    </row>
    <row r="336" spans="1:11" x14ac:dyDescent="0.25">
      <c r="A336" s="47" t="s">
        <v>400</v>
      </c>
      <c r="B336" s="47" t="s">
        <v>408</v>
      </c>
      <c r="C336" s="41" t="s">
        <v>47</v>
      </c>
      <c r="D336" s="128" t="s">
        <v>413</v>
      </c>
      <c r="E336" s="77"/>
      <c r="F336" s="87"/>
      <c r="G336" s="79">
        <v>23.6</v>
      </c>
      <c r="H336" s="88"/>
      <c r="I336" s="79"/>
      <c r="J336" s="49">
        <f t="shared" si="11"/>
        <v>23.6</v>
      </c>
      <c r="K336" t="s">
        <v>460</v>
      </c>
    </row>
    <row r="337" spans="1:11" x14ac:dyDescent="0.25">
      <c r="A337" s="47" t="s">
        <v>400</v>
      </c>
      <c r="B337" s="47" t="s">
        <v>382</v>
      </c>
      <c r="C337" s="41" t="s">
        <v>47</v>
      </c>
      <c r="D337" s="192" t="s">
        <v>414</v>
      </c>
      <c r="E337" s="193"/>
      <c r="F337" s="193"/>
      <c r="G337" s="79">
        <v>7500</v>
      </c>
      <c r="H337" s="88"/>
      <c r="I337" s="79">
        <v>0</v>
      </c>
      <c r="J337" s="49">
        <f t="shared" si="11"/>
        <v>7500</v>
      </c>
      <c r="K337" t="s">
        <v>460</v>
      </c>
    </row>
    <row r="338" spans="1:11" x14ac:dyDescent="0.25">
      <c r="A338" s="47" t="s">
        <v>400</v>
      </c>
      <c r="B338" s="47" t="s">
        <v>382</v>
      </c>
      <c r="C338" s="41" t="s">
        <v>47</v>
      </c>
      <c r="D338" s="192" t="s">
        <v>415</v>
      </c>
      <c r="E338" s="193"/>
      <c r="F338" s="193"/>
      <c r="G338" s="79">
        <v>850</v>
      </c>
      <c r="H338" s="88"/>
      <c r="I338" s="79"/>
      <c r="J338" s="49">
        <f t="shared" si="11"/>
        <v>850</v>
      </c>
      <c r="K338" t="s">
        <v>460</v>
      </c>
    </row>
    <row r="339" spans="1:11" x14ac:dyDescent="0.25">
      <c r="A339" s="47" t="s">
        <v>400</v>
      </c>
      <c r="B339" s="47" t="s">
        <v>382</v>
      </c>
      <c r="C339" s="41" t="s">
        <v>47</v>
      </c>
      <c r="D339" s="192" t="s">
        <v>20</v>
      </c>
      <c r="E339" s="193"/>
      <c r="F339" s="193"/>
      <c r="G339" s="79">
        <v>500</v>
      </c>
      <c r="H339" s="88"/>
      <c r="I339" s="79"/>
      <c r="J339" s="49">
        <f t="shared" si="11"/>
        <v>500</v>
      </c>
      <c r="K339" t="s">
        <v>460</v>
      </c>
    </row>
    <row r="340" spans="1:11" x14ac:dyDescent="0.25">
      <c r="A340" s="47" t="s">
        <v>400</v>
      </c>
      <c r="B340" s="47" t="s">
        <v>382</v>
      </c>
      <c r="C340" s="41" t="s">
        <v>47</v>
      </c>
      <c r="D340" s="192" t="s">
        <v>416</v>
      </c>
      <c r="E340" s="193"/>
      <c r="F340" s="193"/>
      <c r="G340" s="79">
        <v>2500</v>
      </c>
      <c r="H340" s="88"/>
      <c r="I340" s="79"/>
      <c r="J340" s="49">
        <f t="shared" si="11"/>
        <v>2500</v>
      </c>
      <c r="K340" t="s">
        <v>460</v>
      </c>
    </row>
    <row r="341" spans="1:11" x14ac:dyDescent="0.25">
      <c r="A341" s="47" t="s">
        <v>400</v>
      </c>
      <c r="B341" s="47" t="s">
        <v>382</v>
      </c>
      <c r="C341" s="41" t="s">
        <v>47</v>
      </c>
      <c r="D341" s="192" t="s">
        <v>417</v>
      </c>
      <c r="E341" s="193"/>
      <c r="F341" s="193"/>
      <c r="G341" s="79">
        <v>1500</v>
      </c>
      <c r="H341" s="88"/>
      <c r="I341" s="79"/>
      <c r="J341" s="49">
        <f t="shared" si="11"/>
        <v>1500</v>
      </c>
      <c r="K341" t="s">
        <v>460</v>
      </c>
    </row>
    <row r="342" spans="1:11" x14ac:dyDescent="0.25">
      <c r="A342" s="47" t="s">
        <v>400</v>
      </c>
      <c r="B342" s="47" t="s">
        <v>382</v>
      </c>
      <c r="C342" s="41" t="s">
        <v>47</v>
      </c>
      <c r="D342" s="192" t="s">
        <v>418</v>
      </c>
      <c r="E342" s="193"/>
      <c r="F342" s="193"/>
      <c r="G342" s="79">
        <v>200</v>
      </c>
      <c r="H342" s="88"/>
      <c r="I342" s="79"/>
      <c r="J342" s="49">
        <f t="shared" si="11"/>
        <v>200</v>
      </c>
      <c r="K342" t="s">
        <v>460</v>
      </c>
    </row>
    <row r="343" spans="1:11" x14ac:dyDescent="0.25">
      <c r="A343" s="47" t="s">
        <v>400</v>
      </c>
      <c r="B343" s="47" t="s">
        <v>382</v>
      </c>
      <c r="C343" s="41" t="s">
        <v>47</v>
      </c>
      <c r="D343" s="192" t="s">
        <v>419</v>
      </c>
      <c r="E343" s="193"/>
      <c r="F343" s="193"/>
      <c r="G343" s="79">
        <v>1000</v>
      </c>
      <c r="H343" s="88"/>
      <c r="I343" s="79"/>
      <c r="J343" s="49">
        <f t="shared" si="11"/>
        <v>1000</v>
      </c>
      <c r="K343" t="s">
        <v>460</v>
      </c>
    </row>
    <row r="344" spans="1:11" x14ac:dyDescent="0.25">
      <c r="A344" s="47" t="s">
        <v>400</v>
      </c>
      <c r="B344" s="47" t="s">
        <v>382</v>
      </c>
      <c r="C344" s="41" t="s">
        <v>47</v>
      </c>
      <c r="D344" s="192" t="s">
        <v>420</v>
      </c>
      <c r="E344" s="193"/>
      <c r="F344" s="193"/>
      <c r="G344" s="79">
        <v>450</v>
      </c>
      <c r="H344" s="88"/>
      <c r="I344" s="79"/>
      <c r="J344" s="49">
        <f t="shared" si="11"/>
        <v>450</v>
      </c>
      <c r="K344" t="s">
        <v>460</v>
      </c>
    </row>
    <row r="345" spans="1:11" x14ac:dyDescent="0.25">
      <c r="A345" s="47" t="s">
        <v>400</v>
      </c>
      <c r="B345" s="47" t="s">
        <v>382</v>
      </c>
      <c r="C345" s="41" t="s">
        <v>47</v>
      </c>
      <c r="D345" s="192" t="s">
        <v>421</v>
      </c>
      <c r="E345" s="193"/>
      <c r="F345" s="193"/>
      <c r="G345" s="79">
        <v>300</v>
      </c>
      <c r="H345" s="88"/>
      <c r="I345" s="79"/>
      <c r="J345" s="49">
        <f t="shared" si="11"/>
        <v>300</v>
      </c>
      <c r="K345" t="s">
        <v>460</v>
      </c>
    </row>
    <row r="346" spans="1:11" x14ac:dyDescent="0.25">
      <c r="A346" s="47" t="s">
        <v>400</v>
      </c>
      <c r="B346" s="47" t="s">
        <v>422</v>
      </c>
      <c r="C346" s="41" t="s">
        <v>47</v>
      </c>
      <c r="D346" s="195" t="s">
        <v>423</v>
      </c>
      <c r="E346" s="193"/>
      <c r="F346" s="193"/>
      <c r="G346" s="79">
        <v>350</v>
      </c>
      <c r="H346" s="88"/>
      <c r="I346" s="79"/>
      <c r="J346" s="49">
        <f t="shared" si="11"/>
        <v>350</v>
      </c>
      <c r="K346" t="s">
        <v>460</v>
      </c>
    </row>
    <row r="347" spans="1:11" x14ac:dyDescent="0.25">
      <c r="A347" s="47"/>
      <c r="B347" s="47"/>
      <c r="C347" s="41"/>
      <c r="D347" s="101"/>
      <c r="E347" s="76"/>
      <c r="F347" s="87"/>
      <c r="G347" s="79"/>
      <c r="H347" s="88"/>
      <c r="I347" s="79"/>
      <c r="J347" s="79"/>
    </row>
    <row r="348" spans="1:11" x14ac:dyDescent="0.25">
      <c r="A348" s="149"/>
      <c r="B348" s="149"/>
      <c r="C348" s="150"/>
      <c r="D348" s="151" t="s">
        <v>424</v>
      </c>
      <c r="E348" s="152"/>
      <c r="F348" s="153"/>
      <c r="G348" s="154"/>
      <c r="H348" s="155">
        <v>2038</v>
      </c>
      <c r="I348" s="205"/>
      <c r="J348" s="205"/>
    </row>
    <row r="349" spans="1:11" x14ac:dyDescent="0.25">
      <c r="A349" s="82" t="s">
        <v>425</v>
      </c>
      <c r="B349" s="82" t="s">
        <v>324</v>
      </c>
      <c r="C349" s="144" t="s">
        <v>47</v>
      </c>
      <c r="D349" s="145" t="s">
        <v>97</v>
      </c>
      <c r="E349" s="83"/>
      <c r="F349" s="84"/>
      <c r="G349" s="85">
        <v>229.23000000000002</v>
      </c>
      <c r="H349" s="86"/>
      <c r="I349" s="85">
        <v>229.23000000000002</v>
      </c>
      <c r="J349" s="49">
        <f t="shared" ref="J349:J359" si="12">G349-I349</f>
        <v>0</v>
      </c>
      <c r="K349" t="s">
        <v>464</v>
      </c>
    </row>
    <row r="350" spans="1:11" x14ac:dyDescent="0.25">
      <c r="A350" s="82" t="s">
        <v>425</v>
      </c>
      <c r="B350" s="82" t="s">
        <v>324</v>
      </c>
      <c r="C350" s="144" t="s">
        <v>47</v>
      </c>
      <c r="D350" s="145" t="s">
        <v>426</v>
      </c>
      <c r="E350" s="83"/>
      <c r="F350" s="84"/>
      <c r="G350" s="85">
        <v>3.7</v>
      </c>
      <c r="H350" s="86"/>
      <c r="I350" s="85">
        <v>3.7</v>
      </c>
      <c r="J350" s="49">
        <f t="shared" si="12"/>
        <v>0</v>
      </c>
      <c r="K350" t="s">
        <v>464</v>
      </c>
    </row>
    <row r="351" spans="1:11" x14ac:dyDescent="0.25">
      <c r="A351" s="82" t="s">
        <v>425</v>
      </c>
      <c r="B351" s="82" t="s">
        <v>427</v>
      </c>
      <c r="C351" s="144" t="s">
        <v>47</v>
      </c>
      <c r="D351" s="145" t="s">
        <v>97</v>
      </c>
      <c r="E351" s="83"/>
      <c r="F351" s="84"/>
      <c r="G351" s="85">
        <v>21.29</v>
      </c>
      <c r="H351" s="86"/>
      <c r="I351" s="85">
        <v>21.29</v>
      </c>
      <c r="J351" s="49">
        <f t="shared" si="12"/>
        <v>0</v>
      </c>
      <c r="K351" t="s">
        <v>464</v>
      </c>
    </row>
    <row r="352" spans="1:11" x14ac:dyDescent="0.25">
      <c r="A352" s="82" t="s">
        <v>425</v>
      </c>
      <c r="B352" s="82" t="s">
        <v>427</v>
      </c>
      <c r="C352" s="144" t="s">
        <v>47</v>
      </c>
      <c r="D352" s="145" t="s">
        <v>428</v>
      </c>
      <c r="E352" s="83"/>
      <c r="F352" s="84"/>
      <c r="G352" s="85">
        <v>17.32</v>
      </c>
      <c r="H352" s="86"/>
      <c r="I352" s="85">
        <v>17.32</v>
      </c>
      <c r="J352" s="49">
        <f t="shared" si="12"/>
        <v>0</v>
      </c>
      <c r="K352" t="s">
        <v>464</v>
      </c>
    </row>
    <row r="353" spans="1:11" x14ac:dyDescent="0.25">
      <c r="A353" s="82" t="s">
        <v>103</v>
      </c>
      <c r="B353" s="82" t="s">
        <v>429</v>
      </c>
      <c r="C353" s="144" t="s">
        <v>47</v>
      </c>
      <c r="D353" s="145" t="s">
        <v>428</v>
      </c>
      <c r="E353" s="83"/>
      <c r="F353" s="84"/>
      <c r="G353" s="85">
        <v>14.85</v>
      </c>
      <c r="H353" s="86"/>
      <c r="I353" s="85">
        <v>14.85</v>
      </c>
      <c r="J353" s="49">
        <f t="shared" si="12"/>
        <v>0</v>
      </c>
      <c r="K353" t="s">
        <v>464</v>
      </c>
    </row>
    <row r="354" spans="1:11" x14ac:dyDescent="0.25">
      <c r="A354" s="82" t="s">
        <v>103</v>
      </c>
      <c r="B354" s="82" t="s">
        <v>104</v>
      </c>
      <c r="C354" s="144" t="s">
        <v>47</v>
      </c>
      <c r="D354" s="145" t="s">
        <v>97</v>
      </c>
      <c r="E354" s="83"/>
      <c r="F354" s="84"/>
      <c r="G354" s="85">
        <v>322.42</v>
      </c>
      <c r="H354" s="156"/>
      <c r="I354" s="168">
        <v>322.41999999999973</v>
      </c>
      <c r="J354" s="49">
        <f t="shared" si="12"/>
        <v>0</v>
      </c>
      <c r="K354" t="s">
        <v>464</v>
      </c>
    </row>
    <row r="355" spans="1:11" x14ac:dyDescent="0.25">
      <c r="A355" s="82" t="s">
        <v>103</v>
      </c>
      <c r="B355" s="82" t="s">
        <v>104</v>
      </c>
      <c r="C355" s="144" t="s">
        <v>47</v>
      </c>
      <c r="D355" s="145" t="s">
        <v>430</v>
      </c>
      <c r="E355" s="83"/>
      <c r="F355" s="84"/>
      <c r="G355" s="85">
        <v>72.400000000000006</v>
      </c>
      <c r="H355" s="156"/>
      <c r="I355" s="168">
        <v>72.400000000000006</v>
      </c>
      <c r="J355" s="49">
        <f t="shared" si="12"/>
        <v>0</v>
      </c>
      <c r="K355" t="s">
        <v>464</v>
      </c>
    </row>
    <row r="356" spans="1:11" x14ac:dyDescent="0.25">
      <c r="A356" s="82" t="s">
        <v>103</v>
      </c>
      <c r="B356" s="82" t="s">
        <v>104</v>
      </c>
      <c r="C356" s="144" t="s">
        <v>47</v>
      </c>
      <c r="D356" s="145" t="s">
        <v>431</v>
      </c>
      <c r="E356" s="83"/>
      <c r="F356" s="84"/>
      <c r="G356" s="85">
        <v>70</v>
      </c>
      <c r="H356" s="156"/>
      <c r="I356" s="168">
        <v>70</v>
      </c>
      <c r="J356" s="49">
        <f t="shared" si="12"/>
        <v>0</v>
      </c>
      <c r="K356" t="s">
        <v>464</v>
      </c>
    </row>
    <row r="357" spans="1:11" x14ac:dyDescent="0.25">
      <c r="A357" s="82" t="s">
        <v>103</v>
      </c>
      <c r="B357" s="82" t="s">
        <v>104</v>
      </c>
      <c r="C357" s="144" t="s">
        <v>47</v>
      </c>
      <c r="D357" s="145" t="s">
        <v>432</v>
      </c>
      <c r="E357" s="83"/>
      <c r="F357" s="84"/>
      <c r="G357" s="85">
        <v>84.05</v>
      </c>
      <c r="H357" s="156"/>
      <c r="I357" s="168">
        <v>84.05</v>
      </c>
      <c r="J357" s="49">
        <f t="shared" si="12"/>
        <v>0</v>
      </c>
      <c r="K357" t="s">
        <v>464</v>
      </c>
    </row>
    <row r="358" spans="1:11" x14ac:dyDescent="0.25">
      <c r="A358" s="82" t="s">
        <v>103</v>
      </c>
      <c r="B358" s="82" t="s">
        <v>104</v>
      </c>
      <c r="C358" s="144" t="s">
        <v>47</v>
      </c>
      <c r="D358" s="145" t="s">
        <v>433</v>
      </c>
      <c r="E358" s="83"/>
      <c r="F358" s="84"/>
      <c r="G358" s="85">
        <v>115.77</v>
      </c>
      <c r="H358" s="156"/>
      <c r="I358" s="168">
        <v>115.77</v>
      </c>
      <c r="J358" s="49">
        <f t="shared" si="12"/>
        <v>0</v>
      </c>
      <c r="K358" t="s">
        <v>464</v>
      </c>
    </row>
    <row r="359" spans="1:11" x14ac:dyDescent="0.25">
      <c r="A359" s="82" t="s">
        <v>103</v>
      </c>
      <c r="B359" s="82" t="s">
        <v>104</v>
      </c>
      <c r="C359" s="144" t="s">
        <v>47</v>
      </c>
      <c r="D359" s="145" t="s">
        <v>434</v>
      </c>
      <c r="E359" s="83"/>
      <c r="F359" s="84"/>
      <c r="G359" s="85">
        <v>1086.97</v>
      </c>
      <c r="H359" s="156"/>
      <c r="I359" s="168">
        <v>1086.97</v>
      </c>
      <c r="J359" s="49">
        <f t="shared" si="12"/>
        <v>0</v>
      </c>
      <c r="K359" t="s">
        <v>464</v>
      </c>
    </row>
    <row r="360" spans="1:11" x14ac:dyDescent="0.25">
      <c r="A360" s="51"/>
      <c r="B360" s="51"/>
      <c r="C360" s="52"/>
      <c r="D360" s="157"/>
      <c r="E360" s="158"/>
      <c r="F360" s="54"/>
      <c r="G360" s="55"/>
      <c r="H360" s="56"/>
      <c r="I360" s="45"/>
      <c r="J360" s="45"/>
    </row>
    <row r="361" spans="1:11" x14ac:dyDescent="0.25">
      <c r="A361" s="50"/>
      <c r="B361" s="50"/>
      <c r="C361" s="57"/>
      <c r="D361" s="105" t="s">
        <v>435</v>
      </c>
      <c r="E361" s="159"/>
      <c r="F361" s="44"/>
      <c r="G361" s="45"/>
      <c r="H361" s="80">
        <v>22295.760000000002</v>
      </c>
      <c r="I361" s="94"/>
      <c r="J361" s="94"/>
    </row>
    <row r="362" spans="1:11" x14ac:dyDescent="0.25">
      <c r="A362" s="160" t="s">
        <v>436</v>
      </c>
      <c r="B362" s="47" t="s">
        <v>324</v>
      </c>
      <c r="C362" s="47" t="s">
        <v>47</v>
      </c>
      <c r="D362" s="196" t="s">
        <v>437</v>
      </c>
      <c r="E362" s="161" t="s">
        <v>438</v>
      </c>
      <c r="F362" s="44"/>
      <c r="G362" s="45">
        <v>150</v>
      </c>
      <c r="H362" s="138"/>
      <c r="I362" s="45">
        <v>0</v>
      </c>
      <c r="J362" s="49">
        <f t="shared" ref="J362" si="13">G362-I362</f>
        <v>150</v>
      </c>
      <c r="K362" t="s">
        <v>462</v>
      </c>
    </row>
    <row r="363" spans="1:11" x14ac:dyDescent="0.25">
      <c r="A363" s="50"/>
      <c r="B363" s="50"/>
      <c r="C363" s="41"/>
      <c r="D363" s="42" t="s">
        <v>439</v>
      </c>
      <c r="E363" s="161"/>
      <c r="F363" s="44"/>
      <c r="G363" s="117"/>
      <c r="H363" s="138"/>
      <c r="I363" s="45"/>
      <c r="J363" s="45"/>
    </row>
    <row r="364" spans="1:11" x14ac:dyDescent="0.25">
      <c r="A364" s="160" t="s">
        <v>436</v>
      </c>
      <c r="B364" s="47" t="s">
        <v>108</v>
      </c>
      <c r="C364" s="113" t="s">
        <v>47</v>
      </c>
      <c r="D364" s="114" t="s">
        <v>440</v>
      </c>
      <c r="E364" s="115" t="s">
        <v>441</v>
      </c>
      <c r="F364" s="162"/>
      <c r="G364" s="163">
        <v>1000</v>
      </c>
      <c r="H364" s="164"/>
      <c r="I364" s="206">
        <v>0</v>
      </c>
      <c r="J364" s="49">
        <f t="shared" ref="J364:J368" si="14">G364-I364</f>
        <v>1000</v>
      </c>
      <c r="K364" t="s">
        <v>462</v>
      </c>
    </row>
    <row r="365" spans="1:11" x14ac:dyDescent="0.25">
      <c r="A365" s="160" t="s">
        <v>436</v>
      </c>
      <c r="B365" s="47" t="s">
        <v>108</v>
      </c>
      <c r="C365" s="113" t="s">
        <v>47</v>
      </c>
      <c r="D365" s="114" t="s">
        <v>442</v>
      </c>
      <c r="E365" s="115" t="s">
        <v>443</v>
      </c>
      <c r="F365" s="162"/>
      <c r="G365" s="163">
        <v>336.03999999999996</v>
      </c>
      <c r="H365" s="164"/>
      <c r="I365" s="206"/>
      <c r="J365" s="49">
        <f t="shared" si="14"/>
        <v>336.03999999999996</v>
      </c>
      <c r="K365" t="s">
        <v>462</v>
      </c>
    </row>
    <row r="366" spans="1:11" x14ac:dyDescent="0.25">
      <c r="A366" s="47" t="s">
        <v>436</v>
      </c>
      <c r="B366" s="47" t="s">
        <v>108</v>
      </c>
      <c r="C366" s="41" t="s">
        <v>47</v>
      </c>
      <c r="D366" s="101" t="s">
        <v>444</v>
      </c>
      <c r="E366" s="102" t="s">
        <v>113</v>
      </c>
      <c r="F366" s="165"/>
      <c r="G366" s="103">
        <v>130.1</v>
      </c>
      <c r="H366" s="80"/>
      <c r="I366" s="94"/>
      <c r="J366" s="49">
        <f t="shared" si="14"/>
        <v>130.1</v>
      </c>
      <c r="K366" t="s">
        <v>462</v>
      </c>
    </row>
    <row r="367" spans="1:11" x14ac:dyDescent="0.25">
      <c r="A367" s="47" t="s">
        <v>436</v>
      </c>
      <c r="B367" s="47" t="s">
        <v>108</v>
      </c>
      <c r="C367" s="41" t="s">
        <v>47</v>
      </c>
      <c r="D367" s="101" t="s">
        <v>445</v>
      </c>
      <c r="E367" s="102" t="s">
        <v>113</v>
      </c>
      <c r="F367" s="78"/>
      <c r="G367" s="103">
        <v>533.86</v>
      </c>
      <c r="H367" s="80"/>
      <c r="I367" s="94"/>
      <c r="J367" s="49">
        <f t="shared" si="14"/>
        <v>533.86</v>
      </c>
      <c r="K367" t="s">
        <v>462</v>
      </c>
    </row>
    <row r="368" spans="1:11" x14ac:dyDescent="0.25">
      <c r="A368" s="160" t="s">
        <v>436</v>
      </c>
      <c r="B368" s="47" t="s">
        <v>108</v>
      </c>
      <c r="C368" s="41" t="s">
        <v>47</v>
      </c>
      <c r="D368" s="101" t="s">
        <v>446</v>
      </c>
      <c r="E368" s="102" t="s">
        <v>113</v>
      </c>
      <c r="F368" s="87"/>
      <c r="G368" s="117">
        <v>3750</v>
      </c>
      <c r="H368" s="88"/>
      <c r="I368" s="79"/>
      <c r="J368" s="49">
        <f t="shared" si="14"/>
        <v>3750</v>
      </c>
      <c r="K368" t="s">
        <v>23</v>
      </c>
    </row>
    <row r="369" spans="1:11" x14ac:dyDescent="0.25">
      <c r="A369" s="47"/>
      <c r="B369" s="47"/>
      <c r="C369" s="41"/>
      <c r="D369" s="105" t="s">
        <v>447</v>
      </c>
      <c r="E369" s="77"/>
      <c r="F369" s="87"/>
      <c r="G369" s="79"/>
      <c r="H369" s="88"/>
      <c r="I369" s="79"/>
      <c r="J369" s="79"/>
    </row>
    <row r="370" spans="1:11" x14ac:dyDescent="0.25">
      <c r="A370" s="160" t="s">
        <v>436</v>
      </c>
      <c r="B370" s="93" t="s">
        <v>74</v>
      </c>
      <c r="C370" s="41" t="s">
        <v>47</v>
      </c>
      <c r="D370" s="101" t="s">
        <v>448</v>
      </c>
      <c r="E370" s="91"/>
      <c r="F370" s="87"/>
      <c r="G370" s="79">
        <v>2336</v>
      </c>
      <c r="H370" s="88"/>
      <c r="I370" s="79">
        <v>0</v>
      </c>
      <c r="J370" s="49">
        <f t="shared" ref="J370:J371" si="15">G370-I370</f>
        <v>2336</v>
      </c>
      <c r="K370" t="s">
        <v>462</v>
      </c>
    </row>
    <row r="371" spans="1:11" x14ac:dyDescent="0.25">
      <c r="A371" s="160" t="s">
        <v>436</v>
      </c>
      <c r="B371" s="93" t="s">
        <v>74</v>
      </c>
      <c r="C371" s="41" t="s">
        <v>47</v>
      </c>
      <c r="D371" s="101" t="s">
        <v>449</v>
      </c>
      <c r="E371" s="91"/>
      <c r="F371" s="87"/>
      <c r="G371" s="79">
        <v>190</v>
      </c>
      <c r="H371" s="88"/>
      <c r="I371" s="79"/>
      <c r="J371" s="49">
        <f t="shared" si="15"/>
        <v>190</v>
      </c>
      <c r="K371" t="s">
        <v>462</v>
      </c>
    </row>
    <row r="372" spans="1:11" x14ac:dyDescent="0.25">
      <c r="A372" s="47"/>
      <c r="B372" s="93"/>
      <c r="C372" s="41"/>
      <c r="D372" s="105" t="s">
        <v>450</v>
      </c>
      <c r="E372" s="91"/>
      <c r="F372" s="87"/>
      <c r="G372" s="79"/>
      <c r="H372" s="88"/>
      <c r="I372" s="79"/>
      <c r="J372" s="79"/>
    </row>
    <row r="373" spans="1:11" x14ac:dyDescent="0.25">
      <c r="A373" s="160" t="s">
        <v>436</v>
      </c>
      <c r="B373" s="47" t="s">
        <v>161</v>
      </c>
      <c r="C373" s="41" t="s">
        <v>47</v>
      </c>
      <c r="D373" s="128" t="s">
        <v>451</v>
      </c>
      <c r="E373" s="91" t="s">
        <v>452</v>
      </c>
      <c r="F373" s="44"/>
      <c r="G373" s="45">
        <v>8779.43</v>
      </c>
      <c r="H373" s="138"/>
      <c r="I373" s="45">
        <v>0</v>
      </c>
      <c r="J373" s="49">
        <f t="shared" ref="J373:J377" si="16">G373-I373</f>
        <v>8779.43</v>
      </c>
      <c r="K373" t="s">
        <v>465</v>
      </c>
    </row>
    <row r="374" spans="1:11" x14ac:dyDescent="0.25">
      <c r="A374" s="160" t="s">
        <v>436</v>
      </c>
      <c r="B374" s="47" t="s">
        <v>161</v>
      </c>
      <c r="C374" s="41" t="s">
        <v>47</v>
      </c>
      <c r="D374" s="128" t="s">
        <v>453</v>
      </c>
      <c r="E374" s="43"/>
      <c r="F374" s="44"/>
      <c r="G374" s="45">
        <v>1765</v>
      </c>
      <c r="H374" s="138"/>
      <c r="I374" s="45"/>
      <c r="J374" s="49">
        <f t="shared" si="16"/>
        <v>1765</v>
      </c>
      <c r="K374" t="s">
        <v>465</v>
      </c>
    </row>
    <row r="375" spans="1:11" x14ac:dyDescent="0.25">
      <c r="A375" s="160" t="s">
        <v>436</v>
      </c>
      <c r="B375" s="47" t="s">
        <v>161</v>
      </c>
      <c r="C375" s="41" t="s">
        <v>47</v>
      </c>
      <c r="D375" s="128" t="s">
        <v>454</v>
      </c>
      <c r="E375" s="43"/>
      <c r="F375" s="44"/>
      <c r="G375" s="45">
        <v>1800</v>
      </c>
      <c r="H375" s="138"/>
      <c r="I375" s="45"/>
      <c r="J375" s="49">
        <f t="shared" si="16"/>
        <v>1800</v>
      </c>
      <c r="K375" t="s">
        <v>465</v>
      </c>
    </row>
    <row r="376" spans="1:11" x14ac:dyDescent="0.25">
      <c r="A376" s="47" t="s">
        <v>436</v>
      </c>
      <c r="B376" s="47" t="s">
        <v>161</v>
      </c>
      <c r="C376" s="41" t="s">
        <v>47</v>
      </c>
      <c r="D376" s="128" t="s">
        <v>455</v>
      </c>
      <c r="E376" s="77"/>
      <c r="F376" s="87"/>
      <c r="G376" s="79">
        <v>1112</v>
      </c>
      <c r="H376" s="88"/>
      <c r="I376" s="79"/>
      <c r="J376" s="49">
        <f t="shared" si="16"/>
        <v>1112</v>
      </c>
      <c r="K376" t="s">
        <v>465</v>
      </c>
    </row>
    <row r="377" spans="1:11" x14ac:dyDescent="0.25">
      <c r="A377" s="47" t="s">
        <v>436</v>
      </c>
      <c r="B377" s="47" t="s">
        <v>161</v>
      </c>
      <c r="C377" s="41" t="s">
        <v>47</v>
      </c>
      <c r="D377" s="101" t="s">
        <v>164</v>
      </c>
      <c r="E377" s="77"/>
      <c r="F377" s="87"/>
      <c r="G377" s="79">
        <v>413.33</v>
      </c>
      <c r="H377" s="88"/>
      <c r="I377" s="79"/>
      <c r="J377" s="49">
        <f t="shared" si="16"/>
        <v>413.33</v>
      </c>
      <c r="K377" t="s">
        <v>465</v>
      </c>
    </row>
    <row r="378" spans="1:11" x14ac:dyDescent="0.25">
      <c r="A378" s="166"/>
      <c r="B378" s="167"/>
      <c r="C378" s="166"/>
      <c r="D378" s="197"/>
      <c r="E378" s="159"/>
      <c r="F378" s="118"/>
      <c r="G378" s="168"/>
      <c r="H378" s="156"/>
      <c r="I378" s="168"/>
      <c r="J378" s="168"/>
    </row>
    <row r="379" spans="1:11" x14ac:dyDescent="0.25">
      <c r="A379" s="169"/>
      <c r="B379" s="169"/>
      <c r="C379" s="58"/>
      <c r="D379" s="198"/>
      <c r="E379" s="170"/>
      <c r="F379" s="171"/>
      <c r="G379" s="172"/>
      <c r="H379" s="173">
        <v>47.230000000000132</v>
      </c>
      <c r="I379" s="79"/>
      <c r="J379" s="79"/>
    </row>
    <row r="380" spans="1:11" x14ac:dyDescent="0.25">
      <c r="A380" s="47" t="s">
        <v>103</v>
      </c>
      <c r="B380" s="47" t="s">
        <v>81</v>
      </c>
      <c r="C380" s="41" t="s">
        <v>47</v>
      </c>
      <c r="D380" s="128" t="s">
        <v>456</v>
      </c>
      <c r="E380" s="77"/>
      <c r="F380" s="87"/>
      <c r="G380" s="168">
        <v>611.85</v>
      </c>
      <c r="H380" s="88"/>
      <c r="I380" s="79"/>
      <c r="J380" s="49">
        <f t="shared" ref="J380" si="17">G380-I380</f>
        <v>611.85</v>
      </c>
      <c r="K380" t="s">
        <v>464</v>
      </c>
    </row>
    <row r="381" spans="1:11" x14ac:dyDescent="0.25">
      <c r="A381" s="51"/>
      <c r="B381" s="51"/>
      <c r="C381" s="174"/>
      <c r="D381" s="199"/>
      <c r="E381" s="52"/>
      <c r="F381" s="54"/>
      <c r="G381" s="55"/>
      <c r="H381" s="56"/>
      <c r="I381" s="45"/>
      <c r="J381" s="45"/>
    </row>
    <row r="382" spans="1:11" ht="15.75" thickBot="1" x14ac:dyDescent="0.3">
      <c r="A382" s="175"/>
      <c r="B382" s="50"/>
      <c r="C382" s="50"/>
      <c r="D382" s="1"/>
      <c r="E382" s="176" t="s">
        <v>457</v>
      </c>
      <c r="F382" s="207"/>
      <c r="G382" s="208">
        <f>SUM(G8:G381)</f>
        <v>449999.99999999959</v>
      </c>
      <c r="H382" s="208">
        <f>SUM(H8:H381)</f>
        <v>449999.99999999994</v>
      </c>
      <c r="I382" s="208">
        <f>SUM(I8:I381)</f>
        <v>188611.35000000015</v>
      </c>
      <c r="J382" s="208">
        <f>SUM(J8:J381)</f>
        <v>261388.65</v>
      </c>
    </row>
  </sheetData>
  <mergeCells count="1"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A2491-FE09-4A09-A1DE-FF01FCCD42C6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958b15ed-c521-4290-b073-2e98d4cc1d7f"/>
    <ds:schemaRef ds:uri="80129174-c05c-43cc-8e32-21fcbdfe51bb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80AA49C-0B4A-44ED-94A2-A8B74B1005D7}"/>
</file>

<file path=customXml/itemProps3.xml><?xml version="1.0" encoding="utf-8"?>
<ds:datastoreItem xmlns:ds="http://schemas.openxmlformats.org/officeDocument/2006/customXml" ds:itemID="{18FDE4BD-B6FA-4350-BB86-79BD1680F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ACE report</vt:lpstr>
      <vt:lpstr>Sheet3</vt:lpstr>
      <vt:lpstr>Budget as at 07.11.17</vt:lpstr>
      <vt:lpstr>'ACE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Sutcliffe</dc:creator>
  <cp:lastModifiedBy>Kirsty Sutcliffe</cp:lastModifiedBy>
  <cp:lastPrinted>2017-11-10T16:30:53Z</cp:lastPrinted>
  <dcterms:created xsi:type="dcterms:W3CDTF">2017-10-27T14:05:12Z</dcterms:created>
  <dcterms:modified xsi:type="dcterms:W3CDTF">2017-11-10T16:31:02Z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