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JoannaResnick/Desktop/"/>
    </mc:Choice>
  </mc:AlternateContent>
  <bookViews>
    <workbookView xWindow="640" yWindow="460" windowWidth="28160" windowHeight="153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8" i="1"/>
  <c r="B10" i="1"/>
  <c r="B25" i="1"/>
  <c r="B45" i="1"/>
  <c r="B46" i="1"/>
  <c r="B47" i="1"/>
  <c r="B60" i="1"/>
  <c r="B78" i="1"/>
  <c r="B81" i="1"/>
</calcChain>
</file>

<file path=xl/sharedStrings.xml><?xml version="1.0" encoding="utf-8"?>
<sst xmlns="http://schemas.openxmlformats.org/spreadsheetml/2006/main" count="90" uniqueCount="85">
  <si>
    <t>Creative Team (The Flood Part I, II &amp; IV)</t>
  </si>
  <si>
    <t>Notes</t>
  </si>
  <si>
    <t>Director</t>
  </si>
  <si>
    <t>Writer</t>
  </si>
  <si>
    <t>Producer</t>
  </si>
  <si>
    <t>Exec Producer</t>
  </si>
  <si>
    <t>Designer</t>
  </si>
  <si>
    <t>Associate Director (Participation)</t>
  </si>
  <si>
    <t>Associate Director (Movement)</t>
  </si>
  <si>
    <t>incl. additional week</t>
  </si>
  <si>
    <t>Composer</t>
  </si>
  <si>
    <t>Sound Artist</t>
  </si>
  <si>
    <t>Lighting Designer</t>
  </si>
  <si>
    <t>Chief LX</t>
  </si>
  <si>
    <t>Digital Creator</t>
  </si>
  <si>
    <t>separate budget</t>
  </si>
  <si>
    <t>General costs</t>
  </si>
  <si>
    <t>Base (workshop, rehearsal space)</t>
  </si>
  <si>
    <t>Accommodation</t>
  </si>
  <si>
    <t xml:space="preserve">Travel </t>
  </si>
  <si>
    <t>Company Care (rather than per diems)</t>
  </si>
  <si>
    <t>Food costs</t>
  </si>
  <si>
    <t>Licensing</t>
  </si>
  <si>
    <t>Box Office</t>
  </si>
  <si>
    <t>Security</t>
  </si>
  <si>
    <t>Audience Sound Equipment</t>
  </si>
  <si>
    <t>including batteries</t>
  </si>
  <si>
    <t>Marketing Print and Community</t>
  </si>
  <si>
    <t>Marketing Web and Digital</t>
  </si>
  <si>
    <t>Design</t>
  </si>
  <si>
    <t>Digital Content Production Budget - Prologue</t>
  </si>
  <si>
    <t>Front of House</t>
  </si>
  <si>
    <t>Productions vans</t>
  </si>
  <si>
    <t>Airstream tour - caravan work</t>
  </si>
  <si>
    <t>David design expenses</t>
  </si>
  <si>
    <t>Site scoping / tests</t>
  </si>
  <si>
    <t>Water tests</t>
  </si>
  <si>
    <t>Water quality improvements</t>
  </si>
  <si>
    <t>The Flood Part II</t>
  </si>
  <si>
    <t>Actors x 7</t>
  </si>
  <si>
    <t>Stage Management x 2</t>
  </si>
  <si>
    <t>Technical staff x 2</t>
  </si>
  <si>
    <t xml:space="preserve">Production budget </t>
  </si>
  <si>
    <t>Water shield 2&amp;4</t>
  </si>
  <si>
    <t>Projector part 2 only</t>
  </si>
  <si>
    <t>Forklift hire 2only</t>
  </si>
  <si>
    <t>includes additional hire for get-out &amp; insurance</t>
  </si>
  <si>
    <t>harness and climbing kit</t>
  </si>
  <si>
    <t>Choir recording</t>
  </si>
  <si>
    <t>Monoculars</t>
  </si>
  <si>
    <t>incl. test items, binoculars</t>
  </si>
  <si>
    <t>The Flood Part IV</t>
  </si>
  <si>
    <t>Actors x 10</t>
  </si>
  <si>
    <t>Stage Management x 4</t>
  </si>
  <si>
    <t>Lighting budget</t>
  </si>
  <si>
    <t xml:space="preserve">Pyro additional </t>
  </si>
  <si>
    <t>Projector part 4 only</t>
  </si>
  <si>
    <t>People's Theatre Costs</t>
  </si>
  <si>
    <t>Flood Scripts</t>
  </si>
  <si>
    <t>Fight Choreographer</t>
  </si>
  <si>
    <t>Additional staff fit up</t>
  </si>
  <si>
    <t>Infrastructure Part 2</t>
  </si>
  <si>
    <t>Infrastructure Part 4</t>
  </si>
  <si>
    <t>Auditorium costs</t>
  </si>
  <si>
    <t>TOTAL</t>
  </si>
  <si>
    <t>Fee</t>
  </si>
  <si>
    <t>Recorded below with production crew</t>
  </si>
  <si>
    <t>Researcher</t>
  </si>
  <si>
    <t>Production Administrator</t>
  </si>
  <si>
    <t>Premises licence basin recharge from Hull 2017 - deducted from June invoice</t>
  </si>
  <si>
    <t>Associate Producer Part 4</t>
  </si>
  <si>
    <t>Associate Director  Part 2&amp;4</t>
  </si>
  <si>
    <t>reallocated towards - hiring the community centre / contribution to caravan producion office and flat as green room / company care &amp; chef / site tests</t>
  </si>
  <si>
    <t>chef</t>
  </si>
  <si>
    <t>part 2 and 4 incl. community chorus costs</t>
  </si>
  <si>
    <t>aerator, barley straw and blue dye</t>
  </si>
  <si>
    <t>Holding fig.</t>
  </si>
  <si>
    <t>Technical staff (1)</t>
  </si>
  <si>
    <t>Design Assistant</t>
  </si>
  <si>
    <t>Technical staff (2)</t>
  </si>
  <si>
    <t>Additional production budget beyond £110k</t>
  </si>
  <si>
    <t>Additional Staff cover</t>
  </si>
  <si>
    <t>Production Crew</t>
  </si>
  <si>
    <t>Associate Producer (Prep)</t>
  </si>
  <si>
    <t>May to Dec 2016, Hull-based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</si>
</sst>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£&quot;* #,##0.00_);_(&quot;£&quot;* \(#,##0.00\);_(&quot;£&quot;* &quot;-&quot;??_);_(@_)"/>
    <numFmt numFmtId="164" formatCode="&quot; &quot;[$£-809]* #,##0.00&quot; &quot;;&quot; &quot;[$£-809]* \(#,##0.00\);&quot; &quot;[$£-809]* &quot;-&quot;??&quot; &quot;"/>
    <numFmt numFmtId="165" formatCode="&quot; &quot;[$£-809]* #,##0.00&quot; &quot;;&quot;-&quot;[$£-809]* #,##0.00&quot; &quot;;&quot; &quot;[$£-809]* &quot;-&quot;??&quot; &quot;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/>
    <xf numFmtId="165" fontId="0" fillId="0" borderId="1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44" fontId="0" fillId="0" borderId="1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vertical="top" wrapText="1"/>
    </xf>
    <xf numFmtId="44" fontId="0" fillId="0" borderId="1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4" fontId="0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/>
    <xf numFmtId="164" fontId="0" fillId="0" borderId="1" xfId="0" applyNumberFormat="1" applyFont="1" applyFill="1" applyBorder="1" applyAlignment="1">
      <alignment vertical="top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zoomScale="92" workbookViewId="0">
      <selection activeCell="A14" sqref="A14"/>
    </sheetView>
  </sheetViews>
  <sheetFormatPr baseColWidth="10" defaultColWidth="107" defaultRowHeight="16" x14ac:dyDescent="0.2"/>
  <cols>
    <col min="1" max="1" width="37.6640625" bestFit="1" customWidth="1"/>
    <col min="2" max="2" width="12.1640625" bestFit="1" customWidth="1"/>
    <col min="3" max="3" width="104.33203125" bestFit="1" customWidth="1"/>
  </cols>
  <sheetData>
    <row r="1" spans="1:3" x14ac:dyDescent="0.2">
      <c r="A1" s="1" t="s">
        <v>0</v>
      </c>
      <c r="B1" s="2"/>
      <c r="C1" s="3" t="s">
        <v>1</v>
      </c>
    </row>
    <row r="2" spans="1:3" x14ac:dyDescent="0.2">
      <c r="A2" s="4" t="s">
        <v>2</v>
      </c>
      <c r="B2" s="5">
        <v>15000</v>
      </c>
      <c r="C2" s="6"/>
    </row>
    <row r="3" spans="1:3" x14ac:dyDescent="0.2">
      <c r="A3" s="4" t="s">
        <v>3</v>
      </c>
      <c r="B3" s="5">
        <v>20000</v>
      </c>
      <c r="C3" s="7"/>
    </row>
    <row r="4" spans="1:3" x14ac:dyDescent="0.2">
      <c r="A4" s="4" t="s">
        <v>4</v>
      </c>
      <c r="B4" s="5">
        <v>0</v>
      </c>
      <c r="C4" s="6"/>
    </row>
    <row r="5" spans="1:3" x14ac:dyDescent="0.2">
      <c r="A5" s="4" t="s">
        <v>5</v>
      </c>
      <c r="B5" s="5">
        <v>0</v>
      </c>
      <c r="C5" s="6"/>
    </row>
    <row r="6" spans="1:3" x14ac:dyDescent="0.2">
      <c r="A6" s="4" t="s">
        <v>6</v>
      </c>
      <c r="B6" s="5">
        <f>11000+500</f>
        <v>11500</v>
      </c>
      <c r="C6" s="7"/>
    </row>
    <row r="7" spans="1:3" x14ac:dyDescent="0.2">
      <c r="A7" s="4" t="s">
        <v>7</v>
      </c>
      <c r="B7" s="5">
        <v>0</v>
      </c>
      <c r="C7" s="7" t="s">
        <v>66</v>
      </c>
    </row>
    <row r="8" spans="1:3" x14ac:dyDescent="0.2">
      <c r="A8" s="4" t="s">
        <v>8</v>
      </c>
      <c r="B8" s="5">
        <f>8500+500</f>
        <v>9000</v>
      </c>
      <c r="C8" s="7" t="s">
        <v>9</v>
      </c>
    </row>
    <row r="9" spans="1:3" x14ac:dyDescent="0.2">
      <c r="A9" s="4" t="s">
        <v>10</v>
      </c>
      <c r="B9" s="5">
        <v>8500</v>
      </c>
      <c r="C9" s="7"/>
    </row>
    <row r="10" spans="1:3" x14ac:dyDescent="0.2">
      <c r="A10" s="4" t="s">
        <v>11</v>
      </c>
      <c r="B10" s="5">
        <f>8500+500</f>
        <v>9000</v>
      </c>
      <c r="C10" s="7" t="s">
        <v>9</v>
      </c>
    </row>
    <row r="11" spans="1:3" x14ac:dyDescent="0.2">
      <c r="A11" s="4" t="s">
        <v>12</v>
      </c>
      <c r="B11" s="5">
        <v>3500</v>
      </c>
      <c r="C11" s="7"/>
    </row>
    <row r="12" spans="1:3" x14ac:dyDescent="0.2">
      <c r="A12" s="4" t="s">
        <v>13</v>
      </c>
      <c r="B12" s="5">
        <v>6700</v>
      </c>
      <c r="C12" s="7"/>
    </row>
    <row r="13" spans="1:3" x14ac:dyDescent="0.2">
      <c r="A13" s="4" t="s">
        <v>14</v>
      </c>
      <c r="B13" s="5">
        <v>0</v>
      </c>
      <c r="C13" s="8" t="s">
        <v>15</v>
      </c>
    </row>
    <row r="14" spans="1:3" x14ac:dyDescent="0.2">
      <c r="A14" s="4" t="s">
        <v>83</v>
      </c>
      <c r="B14" s="5">
        <v>2500</v>
      </c>
      <c r="C14" s="7" t="s">
        <v>84</v>
      </c>
    </row>
    <row r="15" spans="1:3" x14ac:dyDescent="0.2">
      <c r="A15" s="4" t="s">
        <v>67</v>
      </c>
      <c r="B15" s="5">
        <v>500</v>
      </c>
      <c r="C15" s="8"/>
    </row>
    <row r="16" spans="1:3" x14ac:dyDescent="0.2">
      <c r="A16" s="4" t="s">
        <v>71</v>
      </c>
      <c r="B16" s="5">
        <v>7000</v>
      </c>
      <c r="C16" s="7" t="s">
        <v>9</v>
      </c>
    </row>
    <row r="17" spans="1:3" x14ac:dyDescent="0.2">
      <c r="A17" s="4" t="s">
        <v>70</v>
      </c>
      <c r="B17" s="5">
        <v>4000</v>
      </c>
      <c r="C17" s="7"/>
    </row>
    <row r="18" spans="1:3" x14ac:dyDescent="0.2">
      <c r="A18" s="4" t="s">
        <v>68</v>
      </c>
      <c r="B18" s="5">
        <v>3700</v>
      </c>
      <c r="C18" s="7"/>
    </row>
    <row r="19" spans="1:3" x14ac:dyDescent="0.2">
      <c r="A19" s="9"/>
      <c r="B19" s="9"/>
      <c r="C19" s="10"/>
    </row>
    <row r="20" spans="1:3" x14ac:dyDescent="0.2">
      <c r="A20" s="9"/>
      <c r="B20" s="9"/>
      <c r="C20" s="11"/>
    </row>
    <row r="21" spans="1:3" x14ac:dyDescent="0.2">
      <c r="A21" s="1" t="s">
        <v>16</v>
      </c>
      <c r="B21" s="9"/>
      <c r="C21" s="6"/>
    </row>
    <row r="22" spans="1:3" ht="32" x14ac:dyDescent="0.2">
      <c r="A22" s="4" t="s">
        <v>17</v>
      </c>
      <c r="B22" s="5">
        <v>0</v>
      </c>
      <c r="C22" s="7" t="s">
        <v>72</v>
      </c>
    </row>
    <row r="23" spans="1:3" x14ac:dyDescent="0.2">
      <c r="A23" s="4" t="s">
        <v>18</v>
      </c>
      <c r="B23" s="5">
        <v>43970.7</v>
      </c>
      <c r="C23" s="6"/>
    </row>
    <row r="24" spans="1:3" x14ac:dyDescent="0.2">
      <c r="A24" s="4" t="s">
        <v>19</v>
      </c>
      <c r="B24" s="5">
        <v>6764.12</v>
      </c>
      <c r="C24" s="12"/>
    </row>
    <row r="25" spans="1:3" x14ac:dyDescent="0.2">
      <c r="A25" s="4" t="s">
        <v>20</v>
      </c>
      <c r="B25" s="5">
        <f>6700+500</f>
        <v>7200</v>
      </c>
      <c r="C25" s="7" t="s">
        <v>73</v>
      </c>
    </row>
    <row r="26" spans="1:3" x14ac:dyDescent="0.2">
      <c r="A26" s="4" t="s">
        <v>21</v>
      </c>
      <c r="B26" s="5">
        <v>13651.01</v>
      </c>
      <c r="C26" s="6" t="s">
        <v>74</v>
      </c>
    </row>
    <row r="27" spans="1:3" x14ac:dyDescent="0.2">
      <c r="A27" s="9"/>
      <c r="B27" s="5"/>
      <c r="C27" s="6"/>
    </row>
    <row r="28" spans="1:3" x14ac:dyDescent="0.2">
      <c r="A28" s="4" t="s">
        <v>22</v>
      </c>
      <c r="B28" s="5">
        <v>639</v>
      </c>
      <c r="C28" s="6" t="s">
        <v>69</v>
      </c>
    </row>
    <row r="29" spans="1:3" x14ac:dyDescent="0.2">
      <c r="A29" s="4" t="s">
        <v>23</v>
      </c>
      <c r="B29" s="5">
        <v>0</v>
      </c>
      <c r="C29" s="6"/>
    </row>
    <row r="30" spans="1:3" x14ac:dyDescent="0.2">
      <c r="A30" s="4" t="s">
        <v>24</v>
      </c>
      <c r="B30" s="5">
        <v>0</v>
      </c>
      <c r="C30" s="6"/>
    </row>
    <row r="31" spans="1:3" x14ac:dyDescent="0.2">
      <c r="A31" s="4" t="s">
        <v>25</v>
      </c>
      <c r="B31" s="5">
        <v>4446.33</v>
      </c>
      <c r="C31" s="6" t="s">
        <v>26</v>
      </c>
    </row>
    <row r="32" spans="1:3" x14ac:dyDescent="0.2">
      <c r="A32" s="4" t="s">
        <v>27</v>
      </c>
      <c r="B32" s="5">
        <v>0</v>
      </c>
      <c r="C32" s="6"/>
    </row>
    <row r="33" spans="1:3" x14ac:dyDescent="0.2">
      <c r="A33" s="4" t="s">
        <v>28</v>
      </c>
      <c r="B33" s="5">
        <v>0</v>
      </c>
      <c r="C33" s="6"/>
    </row>
    <row r="34" spans="1:3" x14ac:dyDescent="0.2">
      <c r="A34" s="4" t="s">
        <v>29</v>
      </c>
      <c r="B34" s="5">
        <v>0</v>
      </c>
      <c r="C34" s="6"/>
    </row>
    <row r="35" spans="1:3" x14ac:dyDescent="0.2">
      <c r="A35" s="4" t="s">
        <v>30</v>
      </c>
      <c r="B35" s="5">
        <v>0</v>
      </c>
      <c r="C35" s="7" t="s">
        <v>15</v>
      </c>
    </row>
    <row r="36" spans="1:3" x14ac:dyDescent="0.2">
      <c r="A36" s="4" t="s">
        <v>31</v>
      </c>
      <c r="B36" s="5">
        <v>2577.9699999999998</v>
      </c>
      <c r="C36" s="6"/>
    </row>
    <row r="37" spans="1:3" x14ac:dyDescent="0.2">
      <c r="A37" s="4" t="s">
        <v>32</v>
      </c>
      <c r="B37" s="5">
        <v>0</v>
      </c>
      <c r="C37" s="6"/>
    </row>
    <row r="38" spans="1:3" x14ac:dyDescent="0.2">
      <c r="A38" s="4" t="s">
        <v>33</v>
      </c>
      <c r="B38" s="5">
        <v>0</v>
      </c>
      <c r="C38" s="7"/>
    </row>
    <row r="39" spans="1:3" x14ac:dyDescent="0.2">
      <c r="A39" s="4" t="s">
        <v>34</v>
      </c>
      <c r="B39" s="5">
        <v>167.22</v>
      </c>
      <c r="C39" s="7"/>
    </row>
    <row r="40" spans="1:3" x14ac:dyDescent="0.2">
      <c r="A40" s="4" t="s">
        <v>35</v>
      </c>
      <c r="B40" s="5">
        <v>278.38</v>
      </c>
      <c r="C40" s="7"/>
    </row>
    <row r="41" spans="1:3" x14ac:dyDescent="0.2">
      <c r="A41" s="4" t="s">
        <v>36</v>
      </c>
      <c r="B41" s="5">
        <v>1300.55</v>
      </c>
      <c r="C41" s="7"/>
    </row>
    <row r="42" spans="1:3" x14ac:dyDescent="0.2">
      <c r="A42" s="4" t="s">
        <v>37</v>
      </c>
      <c r="B42" s="5">
        <v>2583.8200000000002</v>
      </c>
      <c r="C42" s="7" t="s">
        <v>75</v>
      </c>
    </row>
    <row r="43" spans="1:3" x14ac:dyDescent="0.2">
      <c r="A43" s="9"/>
      <c r="B43" s="5"/>
      <c r="C43" s="6"/>
    </row>
    <row r="44" spans="1:3" x14ac:dyDescent="0.2">
      <c r="A44" s="1" t="s">
        <v>38</v>
      </c>
      <c r="B44" s="5"/>
      <c r="C44" s="6"/>
    </row>
    <row r="45" spans="1:3" x14ac:dyDescent="0.2">
      <c r="A45" s="4" t="s">
        <v>39</v>
      </c>
      <c r="B45" s="5">
        <f>(2*5*500)+(5*4*500)</f>
        <v>15000</v>
      </c>
      <c r="C45" s="7"/>
    </row>
    <row r="46" spans="1:3" x14ac:dyDescent="0.2">
      <c r="A46" s="4" t="s">
        <v>40</v>
      </c>
      <c r="B46" s="5">
        <f t="shared" ref="B46:B47" si="0">(6*2*500)+(2*200)</f>
        <v>6400</v>
      </c>
      <c r="C46" s="7"/>
    </row>
    <row r="47" spans="1:3" x14ac:dyDescent="0.2">
      <c r="A47" s="4" t="s">
        <v>41</v>
      </c>
      <c r="B47" s="5">
        <f t="shared" si="0"/>
        <v>6400</v>
      </c>
      <c r="C47" s="7"/>
    </row>
    <row r="48" spans="1:3" x14ac:dyDescent="0.2">
      <c r="A48" s="4" t="s">
        <v>82</v>
      </c>
      <c r="B48" s="5">
        <v>5400</v>
      </c>
      <c r="C48" s="7"/>
    </row>
    <row r="49" spans="1:3" x14ac:dyDescent="0.2">
      <c r="A49" s="4" t="s">
        <v>78</v>
      </c>
      <c r="B49" s="5">
        <v>3200</v>
      </c>
      <c r="C49" s="8"/>
    </row>
    <row r="50" spans="1:3" x14ac:dyDescent="0.2">
      <c r="A50" s="4" t="s">
        <v>42</v>
      </c>
      <c r="B50" s="5">
        <v>80000</v>
      </c>
      <c r="C50" s="7" t="s">
        <v>76</v>
      </c>
    </row>
    <row r="51" spans="1:3" x14ac:dyDescent="0.2">
      <c r="A51" s="13" t="s">
        <v>43</v>
      </c>
      <c r="B51" s="14">
        <v>11120</v>
      </c>
      <c r="C51" s="15"/>
    </row>
    <row r="52" spans="1:3" s="21" customFormat="1" x14ac:dyDescent="0.2">
      <c r="A52" s="13" t="s">
        <v>44</v>
      </c>
      <c r="B52" s="14">
        <v>1500</v>
      </c>
      <c r="C52" s="11"/>
    </row>
    <row r="53" spans="1:3" x14ac:dyDescent="0.2">
      <c r="A53" s="13" t="s">
        <v>45</v>
      </c>
      <c r="B53" s="14">
        <v>1016.52</v>
      </c>
      <c r="C53" s="11" t="s">
        <v>46</v>
      </c>
    </row>
    <row r="54" spans="1:3" x14ac:dyDescent="0.2">
      <c r="A54" s="13" t="s">
        <v>47</v>
      </c>
      <c r="B54" s="14">
        <v>889</v>
      </c>
      <c r="C54" s="11"/>
    </row>
    <row r="55" spans="1:3" x14ac:dyDescent="0.2">
      <c r="A55" s="13" t="s">
        <v>48</v>
      </c>
      <c r="B55" s="14">
        <v>1500</v>
      </c>
      <c r="C55" s="11"/>
    </row>
    <row r="56" spans="1:3" x14ac:dyDescent="0.2">
      <c r="A56" s="13" t="s">
        <v>49</v>
      </c>
      <c r="B56" s="14">
        <v>2341.87</v>
      </c>
      <c r="C56" s="11" t="s">
        <v>50</v>
      </c>
    </row>
    <row r="57" spans="1:3" x14ac:dyDescent="0.2">
      <c r="A57" s="9"/>
      <c r="B57" s="5"/>
      <c r="C57" s="11"/>
    </row>
    <row r="58" spans="1:3" x14ac:dyDescent="0.2">
      <c r="A58" s="1" t="s">
        <v>51</v>
      </c>
      <c r="B58" s="5"/>
      <c r="C58" s="8"/>
    </row>
    <row r="59" spans="1:3" x14ac:dyDescent="0.2">
      <c r="A59" s="4" t="s">
        <v>52</v>
      </c>
      <c r="B59" s="5">
        <v>24400</v>
      </c>
      <c r="C59" s="7"/>
    </row>
    <row r="60" spans="1:3" x14ac:dyDescent="0.2">
      <c r="A60" s="4" t="s">
        <v>53</v>
      </c>
      <c r="B60" s="5">
        <f>3500+3500+4000+4000</f>
        <v>15000</v>
      </c>
      <c r="C60" s="7"/>
    </row>
    <row r="61" spans="1:3" x14ac:dyDescent="0.2">
      <c r="A61" s="4" t="s">
        <v>77</v>
      </c>
      <c r="B61" s="5">
        <v>3500</v>
      </c>
      <c r="C61" s="7"/>
    </row>
    <row r="62" spans="1:3" x14ac:dyDescent="0.2">
      <c r="A62" s="4" t="s">
        <v>78</v>
      </c>
      <c r="B62" s="5">
        <v>4000</v>
      </c>
      <c r="C62" s="7"/>
    </row>
    <row r="63" spans="1:3" x14ac:dyDescent="0.2">
      <c r="A63" s="4" t="s">
        <v>79</v>
      </c>
      <c r="B63" s="5">
        <v>3500</v>
      </c>
      <c r="C63" s="7"/>
    </row>
    <row r="64" spans="1:3" x14ac:dyDescent="0.2">
      <c r="A64" s="4" t="s">
        <v>54</v>
      </c>
      <c r="B64" s="5">
        <v>1999.75</v>
      </c>
      <c r="C64" s="7"/>
    </row>
    <row r="65" spans="1:3" x14ac:dyDescent="0.2">
      <c r="A65" s="4" t="s">
        <v>55</v>
      </c>
      <c r="B65" s="5">
        <v>3244.69</v>
      </c>
      <c r="C65" s="7"/>
    </row>
    <row r="66" spans="1:3" s="21" customFormat="1" x14ac:dyDescent="0.2">
      <c r="A66" s="13" t="s">
        <v>56</v>
      </c>
      <c r="B66" s="14">
        <v>4504</v>
      </c>
      <c r="C66" s="7"/>
    </row>
    <row r="67" spans="1:3" x14ac:dyDescent="0.2">
      <c r="A67" s="13" t="s">
        <v>57</v>
      </c>
      <c r="B67" s="14">
        <v>1000</v>
      </c>
      <c r="C67" s="7"/>
    </row>
    <row r="68" spans="1:3" x14ac:dyDescent="0.2">
      <c r="A68" s="13" t="s">
        <v>58</v>
      </c>
      <c r="B68" s="14">
        <v>3262.5</v>
      </c>
      <c r="C68" s="7"/>
    </row>
    <row r="69" spans="1:3" x14ac:dyDescent="0.2">
      <c r="A69" s="4" t="s">
        <v>42</v>
      </c>
      <c r="B69" s="5">
        <v>30000</v>
      </c>
      <c r="C69" s="7"/>
    </row>
    <row r="70" spans="1:3" x14ac:dyDescent="0.2">
      <c r="A70" s="9" t="s">
        <v>80</v>
      </c>
      <c r="B70" s="16">
        <v>2700.17</v>
      </c>
      <c r="C70" s="8"/>
    </row>
    <row r="71" spans="1:3" x14ac:dyDescent="0.2">
      <c r="A71" s="9" t="s">
        <v>59</v>
      </c>
      <c r="B71" s="16">
        <v>1000</v>
      </c>
      <c r="C71" s="6"/>
    </row>
    <row r="72" spans="1:3" x14ac:dyDescent="0.2">
      <c r="A72" s="9" t="s">
        <v>60</v>
      </c>
      <c r="B72" s="16">
        <v>1000</v>
      </c>
      <c r="C72" s="6"/>
    </row>
    <row r="73" spans="1:3" x14ac:dyDescent="0.2">
      <c r="A73" s="17" t="s">
        <v>81</v>
      </c>
      <c r="B73" s="17">
        <v>800</v>
      </c>
      <c r="C73" s="18"/>
    </row>
    <row r="74" spans="1:3" x14ac:dyDescent="0.2">
      <c r="A74" s="4" t="s">
        <v>61</v>
      </c>
      <c r="B74" s="5">
        <v>9943.67</v>
      </c>
      <c r="C74" s="6"/>
    </row>
    <row r="75" spans="1:3" x14ac:dyDescent="0.2">
      <c r="A75" s="4" t="s">
        <v>62</v>
      </c>
      <c r="B75" s="5">
        <v>5304.42</v>
      </c>
      <c r="C75" s="6"/>
    </row>
    <row r="76" spans="1:3" x14ac:dyDescent="0.2">
      <c r="A76" s="4" t="s">
        <v>63</v>
      </c>
      <c r="B76" s="16">
        <v>145.79</v>
      </c>
      <c r="C76" s="6"/>
    </row>
    <row r="77" spans="1:3" x14ac:dyDescent="0.2">
      <c r="A77" s="9"/>
      <c r="B77" s="9"/>
      <c r="C77" s="6"/>
    </row>
    <row r="78" spans="1:3" x14ac:dyDescent="0.2">
      <c r="A78" s="1" t="s">
        <v>64</v>
      </c>
      <c r="B78" s="19">
        <f>SUM(B2:B77)</f>
        <v>434551.47999999992</v>
      </c>
      <c r="C78" s="19"/>
    </row>
    <row r="79" spans="1:3" x14ac:dyDescent="0.2">
      <c r="A79" s="9"/>
      <c r="B79" s="9"/>
      <c r="C79" s="6"/>
    </row>
    <row r="80" spans="1:3" x14ac:dyDescent="0.2">
      <c r="A80" s="4" t="s">
        <v>65</v>
      </c>
      <c r="B80" s="5">
        <v>370000</v>
      </c>
      <c r="C80" s="6"/>
    </row>
    <row r="81" spans="1:3" x14ac:dyDescent="0.2">
      <c r="A81" s="9"/>
      <c r="B81" s="20">
        <f>B80-B78</f>
        <v>-64551.479999999923</v>
      </c>
      <c r="C81" s="6"/>
    </row>
    <row r="82" spans="1:3" x14ac:dyDescent="0.2">
      <c r="A82" s="9"/>
      <c r="B82" s="20"/>
      <c r="C8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6D6E2A3-49C6-4211-A118-CAFA655FD512}"/>
</file>

<file path=customXml/itemProps2.xml><?xml version="1.0" encoding="utf-8"?>
<ds:datastoreItem xmlns:ds="http://schemas.openxmlformats.org/officeDocument/2006/customXml" ds:itemID="{9D8B2289-2A22-4592-A31F-E4EDB85AD4CE}"/>
</file>

<file path=customXml/itemProps3.xml><?xml version="1.0" encoding="utf-8"?>
<ds:datastoreItem xmlns:ds="http://schemas.openxmlformats.org/officeDocument/2006/customXml" ds:itemID="{BC4CB8A7-9FDD-4E05-A400-19245182C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2017-11-22T15:44:19Z</dcterms:created>
  <dcterms:modified xsi:type="dcterms:W3CDTF">2017-11-22T16:05:00Z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