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chris_clay_hull2017_co_uk/Documents/R1BW bus times and budgets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4" l="1"/>
  <c r="C21" i="14"/>
  <c r="C20" i="14"/>
  <c r="E20" i="14" s="1"/>
  <c r="C19" i="14"/>
  <c r="C18" i="14"/>
  <c r="C17" i="14"/>
  <c r="C16" i="14"/>
  <c r="E16" i="14"/>
  <c r="E17" i="14"/>
  <c r="E18" i="14"/>
  <c r="E19" i="14"/>
  <c r="E21" i="14"/>
  <c r="E22" i="14"/>
  <c r="E10" i="14" l="1"/>
  <c r="E11" i="8" l="1"/>
  <c r="E12" i="8"/>
  <c r="F42" i="14"/>
  <c r="M17" i="10"/>
  <c r="M6" i="10"/>
  <c r="M8" i="10"/>
  <c r="M11" i="10"/>
  <c r="M14" i="10"/>
  <c r="K6" i="10"/>
  <c r="E13" i="4"/>
  <c r="E10" i="8"/>
  <c r="E14" i="8"/>
  <c r="E16" i="8"/>
  <c r="E13" i="8"/>
  <c r="E65" i="14"/>
  <c r="E8" i="14"/>
  <c r="E9" i="14"/>
  <c r="E11" i="14"/>
  <c r="E12" i="14"/>
  <c r="E13" i="14"/>
  <c r="E14" i="14"/>
  <c r="F7" i="14"/>
  <c r="F15" i="14"/>
  <c r="E24" i="14"/>
  <c r="E25" i="14"/>
  <c r="E26" i="14"/>
  <c r="E27" i="14"/>
  <c r="E28" i="14"/>
  <c r="E29" i="14"/>
  <c r="E30" i="14"/>
  <c r="F23" i="14"/>
  <c r="E32" i="14"/>
  <c r="F31" i="14" s="1"/>
  <c r="E33" i="14"/>
  <c r="E35" i="14"/>
  <c r="E36" i="14"/>
  <c r="E37" i="14"/>
  <c r="F34" i="14"/>
  <c r="E39" i="14"/>
  <c r="E40" i="14"/>
  <c r="E41" i="14"/>
  <c r="F38" i="14"/>
  <c r="E43" i="14"/>
  <c r="E44" i="14"/>
  <c r="E46" i="14"/>
  <c r="E47" i="14"/>
  <c r="E48" i="14"/>
  <c r="F45" i="14" s="1"/>
  <c r="E49" i="14"/>
  <c r="E51" i="14"/>
  <c r="E52" i="14"/>
  <c r="F50" i="14" s="1"/>
  <c r="E53" i="14"/>
  <c r="E55" i="14"/>
  <c r="E56" i="14"/>
  <c r="E57" i="14"/>
  <c r="F54" i="14"/>
  <c r="E64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 s="1"/>
  <c r="G12" i="10"/>
  <c r="I12" i="10"/>
  <c r="K12" i="10"/>
  <c r="M12" i="10" s="1"/>
  <c r="G15" i="10"/>
  <c r="I15" i="10"/>
  <c r="K15" i="10"/>
  <c r="M15" i="10" s="1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5" i="8" s="1"/>
  <c r="C15" i="11" s="1"/>
  <c r="C18" i="11" s="1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  <c r="E20" i="4"/>
  <c r="C11" i="11"/>
  <c r="F59" i="14" l="1"/>
  <c r="M19" i="10"/>
  <c r="M23" i="10" s="1"/>
  <c r="B4" i="11" s="1"/>
  <c r="B17" i="11" s="1"/>
  <c r="B21" i="11" l="1"/>
  <c r="C66" i="14"/>
  <c r="E66" i="14" l="1"/>
  <c r="F63" i="14" s="1"/>
  <c r="F69" i="14" s="1"/>
</calcChain>
</file>

<file path=xl/sharedStrings.xml><?xml version="1.0" encoding="utf-8"?>
<sst xmlns="http://schemas.openxmlformats.org/spreadsheetml/2006/main" count="358" uniqueCount="190">
  <si>
    <t>Project</t>
  </si>
  <si>
    <t>Version</t>
  </si>
  <si>
    <t>Item</t>
  </si>
  <si>
    <t>Unit Cost</t>
  </si>
  <si>
    <t>Quantity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</si>
  <si>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</si>
  <si>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</si>
  <si>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</si>
  <si>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</si>
  <si>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</si>
  <si>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</si>
  <si>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</si>
  <si>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</si>
  <si>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</si>
  <si>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</si>
  <si>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</si>
  <si>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</si>
  <si>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</si>
  <si>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</si>
  <si>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</si>
  <si>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</si>
  <si>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</si>
  <si>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</si>
  <si>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</si>
  <si>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</si>
  <si>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</si>
  <si>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</si>
  <si>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allowance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</si>
  <si>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</si>
  <si>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</si>
  <si>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</si>
  <si>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</si>
  <si>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</si>
  <si>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</si>
  <si>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</si>
  <si>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</si>
  <si>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</si>
  <si>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</si>
  <si>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</si>
  <si>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</si>
  <si>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</si>
  <si>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</si>
  <si>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</si>
  <si>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</si>
  <si>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</si>
  <si>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</si>
  <si>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</si>
  <si>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</si>
  <si>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</si>
  <si>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</si>
  <si>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</si>
  <si>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</si>
  <si>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</si>
  <si>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</si>
  <si>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</si>
  <si>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</si>
  <si>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</si>
  <si>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</si>
  <si>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</si>
  <si>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</si>
  <si>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</si>
  <si>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</si>
  <si>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</si>
  <si>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</si>
  <si>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</si>
  <si>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</si>
  <si>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</si>
  <si>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</si>
  <si>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</si>
  <si>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</si>
  <si>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</si>
  <si>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</si>
  <si>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</si>
  <si>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</si>
  <si>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</si>
  <si>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</si>
  <si>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</si>
  <si>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</si>
  <si>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</si>
  <si>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</si>
  <si>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</si>
  <si>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</si>
  <si>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</si>
  <si>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</si>
  <si>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</si>
  <si>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</si>
  <si>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</si>
  <si>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</si>
  <si>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</si>
  <si>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</si>
  <si>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</si>
  <si>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</si>
  <si>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</si>
  <si>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</si>
  <si>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</si>
  <si>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</si>
  <si>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</si>
  <si>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</si>
  <si>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</si>
  <si>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</si>
  <si>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</si>
  <si>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</si>
  <si>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</si>
  <si>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</si>
  <si>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</si>
  <si>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</si>
  <si>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</si>
  <si>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</si>
  <si>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</si>
  <si>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</si>
  <si>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</si>
  <si>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</si>
  <si>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</si>
  <si>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</si>
  <si>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</si>
  <si>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</si>
  <si>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</si>
  <si>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</si>
  <si>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</si>
  <si>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</si>
  <si>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</si>
  <si>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</si>
  <si>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</si>
  <si>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</si>
  <si>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</si>
  <si>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</si>
  <si>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</si>
  <si>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</si>
  <si>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</si>
  <si>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</si>
  <si>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</si>
  <si>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</si>
  <si>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</si>
  <si>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</si>
  <si>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</si>
  <si>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</si>
  <si>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</si>
  <si>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</si>
  <si>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</si>
  <si>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</si>
  <si>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</si>
  <si>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</si>
  <si>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</si>
  <si>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</si>
  <si>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</si>
  <si>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</si>
  <si>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</si>
  <si>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</si>
  <si>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</si>
  <si>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</si>
  <si>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</si>
  <si>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</si>
  <si>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</si>
  <si>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</si>
  <si>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</si>
  <si>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</si>
  <si>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</si>
  <si>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</si>
  <si>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</si>
  <si>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</si>
  <si>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</si>
  <si>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</si>
  <si>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</si>
  <si>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</si>
  <si>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</si>
  <si>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</si>
  <si>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</si>
  <si>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</si>
  <si>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</si>
  <si>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</si>
  <si>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</si>
  <si>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</si>
  <si>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Grass cutting</t>
  </si>
  <si>
    <t>2. Traffic &amp; Bus Operations</t>
  </si>
  <si>
    <t>Project &amp; traffic management</t>
  </si>
  <si>
    <t>Leconfield</t>
  </si>
  <si>
    <t>Grove Hill / Craven Park</t>
  </si>
  <si>
    <t>K136 / ZK107</t>
  </si>
  <si>
    <t>K265 / ZK107</t>
  </si>
  <si>
    <t>K162 / ZK108</t>
  </si>
  <si>
    <t>K261 / ZK107</t>
  </si>
  <si>
    <t>K270 / ZK109</t>
  </si>
  <si>
    <t>K280 / ZK110</t>
  </si>
  <si>
    <t>K283 / ZK111</t>
  </si>
  <si>
    <t>K278 / ZK110</t>
  </si>
  <si>
    <t>Radio One Big Weekend - C100</t>
  </si>
  <si>
    <t>K257 / ZK107</t>
  </si>
  <si>
    <t>K145 / ZK107</t>
  </si>
  <si>
    <t>K161 / ZK103</t>
  </si>
  <si>
    <t>K223 / ZK103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</si>
</sst>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0"/>
  <sheetViews>
    <sheetView tabSelected="1" zoomScaleNormal="100" workbookViewId="0">
      <selection activeCell="L16" sqref="L16"/>
    </sheetView>
  </sheetViews>
  <sheetFormatPr defaultColWidth="9.140625" defaultRowHeight="15.75" x14ac:dyDescent="0.3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0</v>
      </c>
      <c r="C1" s="151" t="s">
        <v>185</v>
      </c>
      <c r="D1" s="151"/>
      <c r="E1" s="151"/>
      <c r="F1" s="67"/>
    </row>
    <row r="2" spans="1:6" ht="16.5" thickBot="1" x14ac:dyDescent="0.35">
      <c r="A2" s="68"/>
      <c r="B2" s="69" t="s">
        <v>1</v>
      </c>
      <c r="C2" s="146">
        <v>14</v>
      </c>
      <c r="D2" s="70"/>
      <c r="E2" s="71"/>
      <c r="F2" s="72"/>
    </row>
    <row r="3" spans="1:6" x14ac:dyDescent="0.3">
      <c r="C3" s="145"/>
      <c r="E3" s="145"/>
      <c r="F3" s="76"/>
    </row>
    <row r="4" spans="1:6" x14ac:dyDescent="0.3">
      <c r="C4" s="145"/>
      <c r="E4" s="145"/>
      <c r="F4" s="76"/>
    </row>
    <row r="5" spans="1:6" ht="16.5" thickBot="1" x14ac:dyDescent="0.35">
      <c r="A5" s="77"/>
      <c r="B5" s="78" t="s">
        <v>2</v>
      </c>
      <c r="C5" s="79" t="s">
        <v>3</v>
      </c>
      <c r="D5" s="80" t="s">
        <v>4</v>
      </c>
      <c r="E5" s="79" t="s">
        <v>5</v>
      </c>
      <c r="F5" s="81" t="s">
        <v>6</v>
      </c>
    </row>
    <row r="6" spans="1:6" ht="16.5" thickTop="1" x14ac:dyDescent="0.3">
      <c r="C6" s="145"/>
      <c r="E6" s="145"/>
      <c r="F6" s="76"/>
    </row>
    <row r="7" spans="1:6" ht="16.5" thickBot="1" x14ac:dyDescent="0.35">
      <c r="A7" s="77" t="s">
        <v>7</v>
      </c>
      <c r="B7" s="78"/>
      <c r="C7" s="79"/>
      <c r="D7" s="80"/>
      <c r="E7" s="79"/>
      <c r="F7" s="82">
        <f>SUM(E8:E14)</f>
        <v>126780</v>
      </c>
    </row>
    <row r="8" spans="1:6" ht="16.5" thickTop="1" x14ac:dyDescent="0.3">
      <c r="A8" s="83" t="s">
        <v>179</v>
      </c>
      <c r="B8" s="84" t="s">
        <v>8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 t="s">
        <v>177</v>
      </c>
      <c r="B9" s="84" t="s">
        <v>9</v>
      </c>
      <c r="C9" s="85">
        <v>45000</v>
      </c>
      <c r="D9" s="86">
        <v>1</v>
      </c>
      <c r="E9" s="87">
        <f t="shared" ref="E9:E41" si="0">SUM(C9*D9)</f>
        <v>45000</v>
      </c>
      <c r="F9" s="76" t="s">
        <v>10</v>
      </c>
    </row>
    <row r="10" spans="1:6" x14ac:dyDescent="0.3">
      <c r="A10" s="83" t="s">
        <v>177</v>
      </c>
      <c r="B10" s="84" t="s">
        <v>172</v>
      </c>
      <c r="C10" s="85">
        <v>1500</v>
      </c>
      <c r="D10" s="86">
        <v>1</v>
      </c>
      <c r="E10" s="87">
        <f t="shared" si="0"/>
        <v>1500</v>
      </c>
      <c r="F10" s="76"/>
    </row>
    <row r="11" spans="1:6" x14ac:dyDescent="0.3">
      <c r="A11" s="83" t="s">
        <v>178</v>
      </c>
      <c r="B11" s="84" t="s">
        <v>11</v>
      </c>
      <c r="C11" s="85">
        <v>55000</v>
      </c>
      <c r="D11" s="86">
        <v>1</v>
      </c>
      <c r="E11" s="87">
        <f t="shared" si="0"/>
        <v>55000</v>
      </c>
      <c r="F11" s="76" t="s">
        <v>12</v>
      </c>
    </row>
    <row r="12" spans="1:6" x14ac:dyDescent="0.3">
      <c r="A12" s="83" t="s">
        <v>177</v>
      </c>
      <c r="B12" s="84" t="s">
        <v>13</v>
      </c>
      <c r="C12" s="85">
        <v>9780</v>
      </c>
      <c r="D12" s="86">
        <v>1</v>
      </c>
      <c r="E12" s="87">
        <f t="shared" si="0"/>
        <v>9780</v>
      </c>
      <c r="F12" s="76"/>
    </row>
    <row r="13" spans="1:6" x14ac:dyDescent="0.3">
      <c r="A13" s="83" t="s">
        <v>179</v>
      </c>
      <c r="B13" s="84" t="s">
        <v>14</v>
      </c>
      <c r="C13" s="85">
        <v>3000</v>
      </c>
      <c r="D13" s="86">
        <v>1</v>
      </c>
      <c r="E13" s="87">
        <f t="shared" si="0"/>
        <v>3000</v>
      </c>
      <c r="F13" s="76"/>
    </row>
    <row r="14" spans="1:6" x14ac:dyDescent="0.3">
      <c r="A14" s="83" t="s">
        <v>179</v>
      </c>
      <c r="B14" s="84" t="s">
        <v>15</v>
      </c>
      <c r="C14" s="85">
        <v>4000</v>
      </c>
      <c r="D14" s="86">
        <v>1</v>
      </c>
      <c r="E14" s="87">
        <f t="shared" si="0"/>
        <v>4000</v>
      </c>
      <c r="F14" s="76"/>
    </row>
    <row r="15" spans="1:6" ht="16.5" thickBot="1" x14ac:dyDescent="0.35">
      <c r="A15" s="88" t="s">
        <v>173</v>
      </c>
      <c r="B15" s="89"/>
      <c r="C15" s="90"/>
      <c r="D15" s="91"/>
      <c r="E15" s="92"/>
      <c r="F15" s="82">
        <f>SUM(E16:E22)</f>
        <v>515131.4</v>
      </c>
    </row>
    <row r="16" spans="1:6" ht="16.5" thickTop="1" x14ac:dyDescent="0.3">
      <c r="A16" s="93"/>
      <c r="B16" s="84" t="s">
        <v>174</v>
      </c>
      <c r="C16" s="119">
        <f>Summary!C8</f>
        <v>91625</v>
      </c>
      <c r="D16" s="86">
        <v>1</v>
      </c>
      <c r="E16" s="87">
        <f t="shared" si="0"/>
        <v>91625</v>
      </c>
      <c r="F16" s="94"/>
    </row>
    <row r="17" spans="1:6" x14ac:dyDescent="0.3">
      <c r="A17" s="95"/>
      <c r="B17" s="84" t="s">
        <v>69</v>
      </c>
      <c r="C17" s="119">
        <f>Summary!C9</f>
        <v>89208</v>
      </c>
      <c r="D17" s="86">
        <v>1</v>
      </c>
      <c r="E17" s="87">
        <f t="shared" si="0"/>
        <v>89208</v>
      </c>
      <c r="F17" s="94"/>
    </row>
    <row r="18" spans="1:6" x14ac:dyDescent="0.3">
      <c r="A18" s="95"/>
      <c r="B18" s="84" t="s">
        <v>70</v>
      </c>
      <c r="C18" s="119">
        <f>Summary!C10</f>
        <v>9117</v>
      </c>
      <c r="D18" s="86">
        <v>1</v>
      </c>
      <c r="E18" s="87">
        <f t="shared" si="0"/>
        <v>9117</v>
      </c>
      <c r="F18" s="94"/>
    </row>
    <row r="19" spans="1:6" x14ac:dyDescent="0.3">
      <c r="A19" s="95"/>
      <c r="B19" s="84" t="s">
        <v>175</v>
      </c>
      <c r="C19" s="119">
        <f>Summary!C11</f>
        <v>15112</v>
      </c>
      <c r="D19" s="86">
        <v>1</v>
      </c>
      <c r="E19" s="87">
        <f t="shared" si="0"/>
        <v>15112</v>
      </c>
      <c r="F19" s="94"/>
    </row>
    <row r="20" spans="1:6" x14ac:dyDescent="0.3">
      <c r="A20" s="95"/>
      <c r="B20" s="84" t="s">
        <v>72</v>
      </c>
      <c r="C20" s="119">
        <f>Summary!C12</f>
        <v>4550</v>
      </c>
      <c r="D20" s="86">
        <v>1</v>
      </c>
      <c r="E20" s="87">
        <f t="shared" si="0"/>
        <v>4550</v>
      </c>
      <c r="F20" s="94"/>
    </row>
    <row r="21" spans="1:6" x14ac:dyDescent="0.3">
      <c r="A21" s="95"/>
      <c r="B21" s="84" t="s">
        <v>176</v>
      </c>
      <c r="C21" s="119">
        <f>Summary!C14</f>
        <v>9452</v>
      </c>
      <c r="D21" s="86">
        <v>1</v>
      </c>
      <c r="E21" s="87">
        <f t="shared" si="0"/>
        <v>9452</v>
      </c>
      <c r="F21" s="94"/>
    </row>
    <row r="22" spans="1:6" x14ac:dyDescent="0.3">
      <c r="A22" s="95"/>
      <c r="B22" s="84" t="s">
        <v>153</v>
      </c>
      <c r="C22" s="119">
        <f>Summary!C15</f>
        <v>296067.40000000002</v>
      </c>
      <c r="D22" s="86">
        <v>1</v>
      </c>
      <c r="E22" s="87">
        <f t="shared" si="0"/>
        <v>296067.40000000002</v>
      </c>
      <c r="F22" s="76"/>
    </row>
    <row r="23" spans="1:6" ht="16.5" thickBot="1" x14ac:dyDescent="0.35">
      <c r="A23" s="88" t="s">
        <v>16</v>
      </c>
      <c r="B23" s="89"/>
      <c r="C23" s="90"/>
      <c r="D23" s="91"/>
      <c r="E23" s="92"/>
      <c r="F23" s="82">
        <f>SUM(E24:E30)</f>
        <v>27736</v>
      </c>
    </row>
    <row r="24" spans="1:6" ht="16.5" thickTop="1" x14ac:dyDescent="0.3">
      <c r="A24" s="96" t="s">
        <v>180</v>
      </c>
      <c r="B24" s="84" t="s">
        <v>17</v>
      </c>
      <c r="C24" s="85">
        <v>0</v>
      </c>
      <c r="D24" s="86">
        <v>1</v>
      </c>
      <c r="E24" s="87">
        <f t="shared" si="0"/>
        <v>0</v>
      </c>
      <c r="F24" s="76" t="s">
        <v>18</v>
      </c>
    </row>
    <row r="25" spans="1:6" x14ac:dyDescent="0.3">
      <c r="A25" s="96" t="s">
        <v>180</v>
      </c>
      <c r="B25" s="84" t="s">
        <v>19</v>
      </c>
      <c r="C25" s="85">
        <v>500</v>
      </c>
      <c r="D25" s="86">
        <v>4</v>
      </c>
      <c r="E25" s="87">
        <f t="shared" si="0"/>
        <v>2000</v>
      </c>
      <c r="F25" s="76" t="s">
        <v>20</v>
      </c>
    </row>
    <row r="26" spans="1:6" x14ac:dyDescent="0.3">
      <c r="A26" s="96" t="s">
        <v>180</v>
      </c>
      <c r="B26" s="84" t="s">
        <v>21</v>
      </c>
      <c r="C26" s="85">
        <v>500</v>
      </c>
      <c r="D26" s="86">
        <v>4</v>
      </c>
      <c r="E26" s="87">
        <f t="shared" si="0"/>
        <v>2000</v>
      </c>
      <c r="F26" s="76" t="s">
        <v>20</v>
      </c>
    </row>
    <row r="27" spans="1:6" x14ac:dyDescent="0.3">
      <c r="A27" s="96" t="s">
        <v>180</v>
      </c>
      <c r="B27" s="84" t="s">
        <v>22</v>
      </c>
      <c r="C27" s="85">
        <v>19500</v>
      </c>
      <c r="D27" s="86">
        <v>1</v>
      </c>
      <c r="E27" s="87">
        <f t="shared" si="0"/>
        <v>19500</v>
      </c>
      <c r="F27" s="76" t="s">
        <v>23</v>
      </c>
    </row>
    <row r="28" spans="1:6" x14ac:dyDescent="0.3">
      <c r="A28" s="96" t="s">
        <v>180</v>
      </c>
      <c r="B28" s="84" t="s">
        <v>24</v>
      </c>
      <c r="C28" s="85">
        <v>2118</v>
      </c>
      <c r="D28" s="86">
        <v>2</v>
      </c>
      <c r="E28" s="87">
        <f t="shared" si="0"/>
        <v>4236</v>
      </c>
      <c r="F28" s="76"/>
    </row>
    <row r="29" spans="1:6" x14ac:dyDescent="0.3">
      <c r="A29" s="96"/>
      <c r="B29" s="84"/>
      <c r="C29" s="85"/>
      <c r="D29" s="86"/>
      <c r="E29" s="87">
        <f t="shared" si="0"/>
        <v>0</v>
      </c>
      <c r="F29" s="76"/>
    </row>
    <row r="30" spans="1:6" x14ac:dyDescent="0.3">
      <c r="A30" s="96"/>
      <c r="B30" s="84"/>
      <c r="C30" s="85"/>
      <c r="D30" s="86"/>
      <c r="E30" s="87">
        <f t="shared" si="0"/>
        <v>0</v>
      </c>
      <c r="F30" s="76"/>
    </row>
    <row r="31" spans="1:6" ht="16.5" thickBot="1" x14ac:dyDescent="0.35">
      <c r="A31" s="88" t="s">
        <v>25</v>
      </c>
      <c r="B31" s="89"/>
      <c r="C31" s="90"/>
      <c r="D31" s="91"/>
      <c r="E31" s="92"/>
      <c r="F31" s="82">
        <f>SUM(E32:E33)</f>
        <v>500</v>
      </c>
    </row>
    <row r="32" spans="1:6" ht="16.5" thickTop="1" x14ac:dyDescent="0.3">
      <c r="A32" s="96" t="s">
        <v>186</v>
      </c>
      <c r="B32" s="84" t="s">
        <v>26</v>
      </c>
      <c r="C32" s="85">
        <v>500</v>
      </c>
      <c r="D32" s="86">
        <v>1</v>
      </c>
      <c r="E32" s="87">
        <f t="shared" si="0"/>
        <v>500</v>
      </c>
      <c r="F32" s="97" t="s">
        <v>27</v>
      </c>
    </row>
    <row r="33" spans="1:6" x14ac:dyDescent="0.3">
      <c r="A33" s="96"/>
      <c r="B33" s="84"/>
      <c r="C33" s="85"/>
      <c r="D33" s="86"/>
      <c r="E33" s="87">
        <f t="shared" si="0"/>
        <v>0</v>
      </c>
      <c r="F33" s="76"/>
    </row>
    <row r="34" spans="1:6" ht="16.5" thickBot="1" x14ac:dyDescent="0.35">
      <c r="A34" s="88" t="s">
        <v>28</v>
      </c>
      <c r="B34" s="89"/>
      <c r="C34" s="90"/>
      <c r="D34" s="91"/>
      <c r="E34" s="92"/>
      <c r="F34" s="82">
        <f>SUM(E35:E37)</f>
        <v>52000</v>
      </c>
    </row>
    <row r="35" spans="1:6" ht="16.5" thickTop="1" x14ac:dyDescent="0.3">
      <c r="A35" s="96" t="s">
        <v>187</v>
      </c>
      <c r="B35" s="84"/>
      <c r="C35" s="85">
        <v>52000</v>
      </c>
      <c r="D35" s="86">
        <v>1</v>
      </c>
      <c r="E35" s="87">
        <f>SUM(C35*D35)</f>
        <v>52000</v>
      </c>
      <c r="F35" s="76" t="s">
        <v>29</v>
      </c>
    </row>
    <row r="36" spans="1:6" x14ac:dyDescent="0.3">
      <c r="A36" s="96"/>
      <c r="B36" s="84"/>
      <c r="C36" s="85"/>
      <c r="D36" s="86"/>
      <c r="E36" s="87">
        <f t="shared" si="0"/>
        <v>0</v>
      </c>
      <c r="F36" s="76"/>
    </row>
    <row r="37" spans="1:6" x14ac:dyDescent="0.3">
      <c r="A37" s="96"/>
      <c r="B37" s="84"/>
      <c r="C37" s="85"/>
      <c r="D37" s="86"/>
      <c r="E37" s="87">
        <f t="shared" si="0"/>
        <v>0</v>
      </c>
      <c r="F37" s="76"/>
    </row>
    <row r="38" spans="1:6" ht="16.5" thickBot="1" x14ac:dyDescent="0.35">
      <c r="A38" s="88" t="s">
        <v>30</v>
      </c>
      <c r="B38" s="89"/>
      <c r="C38" s="90"/>
      <c r="D38" s="91"/>
      <c r="E38" s="92"/>
      <c r="F38" s="82">
        <f>SUM(E39:E41)</f>
        <v>27000</v>
      </c>
    </row>
    <row r="39" spans="1:6" ht="16.5" thickTop="1" x14ac:dyDescent="0.3">
      <c r="A39" s="96" t="s">
        <v>180</v>
      </c>
      <c r="B39" s="84" t="s">
        <v>31</v>
      </c>
      <c r="C39" s="85">
        <v>27000</v>
      </c>
      <c r="D39" s="86">
        <v>1</v>
      </c>
      <c r="E39" s="87">
        <f t="shared" si="0"/>
        <v>27000</v>
      </c>
      <c r="F39" s="76" t="s">
        <v>32</v>
      </c>
    </row>
    <row r="40" spans="1:6" x14ac:dyDescent="0.3">
      <c r="A40" s="96"/>
      <c r="B40" s="84"/>
      <c r="C40" s="85"/>
      <c r="D40" s="86"/>
      <c r="E40" s="87">
        <f t="shared" si="0"/>
        <v>0</v>
      </c>
      <c r="F40" s="76"/>
    </row>
    <row r="41" spans="1:6" x14ac:dyDescent="0.3">
      <c r="A41" s="96"/>
      <c r="B41" s="84"/>
      <c r="C41" s="85"/>
      <c r="D41" s="86"/>
      <c r="E41" s="87">
        <f t="shared" si="0"/>
        <v>0</v>
      </c>
      <c r="F41" s="76"/>
    </row>
    <row r="42" spans="1:6" ht="16.5" thickBot="1" x14ac:dyDescent="0.35">
      <c r="A42" s="88" t="s">
        <v>33</v>
      </c>
      <c r="B42" s="98"/>
      <c r="C42" s="99"/>
      <c r="D42" s="100"/>
      <c r="E42" s="92"/>
      <c r="F42" s="82">
        <f>SUM(E43:E44)</f>
        <v>3500</v>
      </c>
    </row>
    <row r="43" spans="1:6" ht="16.5" thickTop="1" x14ac:dyDescent="0.3">
      <c r="A43" s="96" t="s">
        <v>188</v>
      </c>
      <c r="B43" s="84" t="s">
        <v>34</v>
      </c>
      <c r="C43" s="85">
        <v>350</v>
      </c>
      <c r="D43" s="86">
        <v>10</v>
      </c>
      <c r="E43" s="87">
        <f>C43*D43</f>
        <v>3500</v>
      </c>
      <c r="F43" s="76"/>
    </row>
    <row r="44" spans="1:6" x14ac:dyDescent="0.3">
      <c r="A44" s="96"/>
      <c r="B44" s="84" t="s">
        <v>35</v>
      </c>
      <c r="C44" s="85">
        <v>0</v>
      </c>
      <c r="D44" s="86">
        <v>1</v>
      </c>
      <c r="E44" s="87">
        <f>C44*D44</f>
        <v>0</v>
      </c>
      <c r="F44" s="76"/>
    </row>
    <row r="45" spans="1:6" ht="16.5" thickBot="1" x14ac:dyDescent="0.35">
      <c r="A45" s="88" t="s">
        <v>36</v>
      </c>
      <c r="B45" s="98"/>
      <c r="C45" s="99"/>
      <c r="D45" s="100"/>
      <c r="E45" s="92"/>
      <c r="F45" s="82">
        <f>SUM(E46:E49)</f>
        <v>156500</v>
      </c>
    </row>
    <row r="46" spans="1:6" ht="16.5" thickTop="1" x14ac:dyDescent="0.3">
      <c r="A46" s="96" t="s">
        <v>180</v>
      </c>
      <c r="B46" s="84" t="s">
        <v>37</v>
      </c>
      <c r="C46" s="85">
        <v>1500</v>
      </c>
      <c r="D46" s="86">
        <v>1</v>
      </c>
      <c r="E46" s="87">
        <f>C46*D46</f>
        <v>1500</v>
      </c>
      <c r="F46" s="76" t="s">
        <v>27</v>
      </c>
    </row>
    <row r="47" spans="1:6" x14ac:dyDescent="0.3">
      <c r="A47" s="96" t="s">
        <v>184</v>
      </c>
      <c r="B47" s="84" t="s">
        <v>38</v>
      </c>
      <c r="C47" s="85">
        <v>5000</v>
      </c>
      <c r="D47" s="86">
        <v>1</v>
      </c>
      <c r="E47" s="87">
        <f t="shared" ref="E47:E49" si="1">C47*D47</f>
        <v>5000</v>
      </c>
      <c r="F47" s="76" t="s">
        <v>27</v>
      </c>
    </row>
    <row r="48" spans="1:6" x14ac:dyDescent="0.3">
      <c r="A48" s="96" t="s">
        <v>189</v>
      </c>
      <c r="B48" s="84" t="s">
        <v>39</v>
      </c>
      <c r="C48" s="85">
        <v>150000</v>
      </c>
      <c r="D48" s="86">
        <v>1</v>
      </c>
      <c r="E48" s="87">
        <f t="shared" si="1"/>
        <v>150000</v>
      </c>
      <c r="F48" s="76"/>
    </row>
    <row r="49" spans="1:6" x14ac:dyDescent="0.3">
      <c r="A49" s="96"/>
      <c r="B49" s="84"/>
      <c r="C49" s="85"/>
      <c r="D49" s="86"/>
      <c r="E49" s="87">
        <f t="shared" si="1"/>
        <v>0</v>
      </c>
      <c r="F49" s="76"/>
    </row>
    <row r="50" spans="1:6" ht="16.5" thickBot="1" x14ac:dyDescent="0.35">
      <c r="A50" s="88" t="s">
        <v>40</v>
      </c>
      <c r="B50" s="98"/>
      <c r="C50" s="99"/>
      <c r="D50" s="100"/>
      <c r="E50" s="92"/>
      <c r="F50" s="82">
        <f>SUM(E51:E53)</f>
        <v>10000</v>
      </c>
    </row>
    <row r="51" spans="1:6" ht="16.5" thickTop="1" x14ac:dyDescent="0.3">
      <c r="A51" s="96" t="s">
        <v>181</v>
      </c>
      <c r="B51" s="84" t="s">
        <v>41</v>
      </c>
      <c r="C51" s="85">
        <v>10000</v>
      </c>
      <c r="D51" s="86">
        <v>1</v>
      </c>
      <c r="E51" s="87">
        <f>C51*D51</f>
        <v>10000</v>
      </c>
      <c r="F51" s="76" t="s">
        <v>42</v>
      </c>
    </row>
    <row r="52" spans="1:6" x14ac:dyDescent="0.3">
      <c r="A52" s="96" t="s">
        <v>182</v>
      </c>
      <c r="B52" s="84" t="s">
        <v>43</v>
      </c>
      <c r="C52" s="85">
        <v>0</v>
      </c>
      <c r="D52" s="86">
        <v>1</v>
      </c>
      <c r="E52" s="87">
        <f t="shared" ref="E52:E53" si="2">C52*D52</f>
        <v>0</v>
      </c>
      <c r="F52" s="76" t="s">
        <v>44</v>
      </c>
    </row>
    <row r="53" spans="1:6" x14ac:dyDescent="0.3">
      <c r="A53" s="96"/>
      <c r="B53" s="84"/>
      <c r="C53" s="85"/>
      <c r="D53" s="86"/>
      <c r="E53" s="87">
        <f t="shared" si="2"/>
        <v>0</v>
      </c>
      <c r="F53" s="76"/>
    </row>
    <row r="54" spans="1:6" ht="16.5" thickBot="1" x14ac:dyDescent="0.35">
      <c r="A54" s="88" t="s">
        <v>45</v>
      </c>
      <c r="B54" s="98"/>
      <c r="C54" s="99"/>
      <c r="D54" s="100"/>
      <c r="E54" s="92"/>
      <c r="F54" s="82">
        <f>SUM(E55:E63)</f>
        <v>2000</v>
      </c>
    </row>
    <row r="55" spans="1:6" ht="16.5" thickTop="1" x14ac:dyDescent="0.3">
      <c r="A55" s="96" t="s">
        <v>183</v>
      </c>
      <c r="B55" s="84" t="s">
        <v>46</v>
      </c>
      <c r="C55" s="85">
        <v>10</v>
      </c>
      <c r="D55" s="86">
        <v>200</v>
      </c>
      <c r="E55" s="87">
        <f>C55*D55</f>
        <v>2000</v>
      </c>
      <c r="F55" s="76"/>
    </row>
    <row r="56" spans="1:6" x14ac:dyDescent="0.3">
      <c r="A56" s="96"/>
      <c r="B56" s="84"/>
      <c r="C56" s="85"/>
      <c r="D56" s="86"/>
      <c r="E56" s="87">
        <f t="shared" ref="E56:E57" si="3">C56*D56</f>
        <v>0</v>
      </c>
      <c r="F56" s="76"/>
    </row>
    <row r="57" spans="1:6" x14ac:dyDescent="0.3">
      <c r="A57" s="96"/>
      <c r="B57" s="84"/>
      <c r="C57" s="85"/>
      <c r="D57" s="86"/>
      <c r="E57" s="87">
        <f t="shared" si="3"/>
        <v>0</v>
      </c>
      <c r="F57" s="76"/>
    </row>
    <row r="58" spans="1:6" x14ac:dyDescent="0.3">
      <c r="A58" s="96"/>
      <c r="B58" s="84"/>
      <c r="C58" s="85"/>
      <c r="D58" s="86"/>
      <c r="E58" s="87"/>
      <c r="F58" s="76"/>
    </row>
    <row r="59" spans="1:6" ht="16.5" thickBot="1" x14ac:dyDescent="0.35">
      <c r="A59" s="96"/>
      <c r="B59" s="84"/>
      <c r="C59" s="150" t="s">
        <v>47</v>
      </c>
      <c r="D59" s="150"/>
      <c r="E59" s="150"/>
      <c r="F59" s="120">
        <f>SUM(F6:F58)</f>
        <v>921147.4</v>
      </c>
    </row>
    <row r="60" spans="1:6" x14ac:dyDescent="0.3">
      <c r="A60" s="96"/>
      <c r="B60" s="84"/>
      <c r="C60" s="85"/>
      <c r="D60" s="86"/>
      <c r="E60" s="87"/>
      <c r="F60" s="76"/>
    </row>
    <row r="61" spans="1:6" x14ac:dyDescent="0.3">
      <c r="A61" s="96"/>
      <c r="B61" s="84"/>
      <c r="C61" s="85"/>
      <c r="D61" s="86"/>
      <c r="E61" s="87"/>
      <c r="F61" s="76"/>
    </row>
    <row r="62" spans="1:6" x14ac:dyDescent="0.3">
      <c r="A62" s="96"/>
      <c r="B62" s="84"/>
      <c r="C62" s="85"/>
      <c r="D62" s="86"/>
      <c r="E62" s="87"/>
      <c r="F62" s="76"/>
    </row>
    <row r="63" spans="1:6" ht="16.5" thickBot="1" x14ac:dyDescent="0.35">
      <c r="A63" s="88" t="s">
        <v>48</v>
      </c>
      <c r="B63" s="98"/>
      <c r="C63" s="99"/>
      <c r="D63" s="100"/>
      <c r="E63" s="92"/>
      <c r="F63" s="82">
        <f>SUM(E64:E67)</f>
        <v>866564.51249999995</v>
      </c>
    </row>
    <row r="64" spans="1:6" ht="16.5" thickTop="1" x14ac:dyDescent="0.3">
      <c r="A64" s="96"/>
      <c r="B64" s="84" t="s">
        <v>49</v>
      </c>
      <c r="C64" s="85">
        <v>250000</v>
      </c>
      <c r="D64" s="86">
        <v>1</v>
      </c>
      <c r="E64" s="87">
        <f>C64*D64</f>
        <v>250000</v>
      </c>
      <c r="F64" s="76"/>
    </row>
    <row r="65" spans="1:6" x14ac:dyDescent="0.3">
      <c r="A65" s="96"/>
      <c r="B65" s="84" t="s">
        <v>50</v>
      </c>
      <c r="C65" s="85">
        <v>125000</v>
      </c>
      <c r="D65" s="86">
        <v>1</v>
      </c>
      <c r="E65" s="87">
        <f t="shared" ref="E65:E66" si="4">C65*D65</f>
        <v>125000</v>
      </c>
      <c r="F65" s="76"/>
    </row>
    <row r="66" spans="1:6" x14ac:dyDescent="0.3">
      <c r="A66" s="96"/>
      <c r="B66" s="84" t="s">
        <v>51</v>
      </c>
      <c r="C66" s="119">
        <f>Summary!B17</f>
        <v>491564.51250000001</v>
      </c>
      <c r="D66" s="86">
        <v>1</v>
      </c>
      <c r="E66" s="87">
        <f t="shared" si="4"/>
        <v>491564.51250000001</v>
      </c>
      <c r="F66" s="76"/>
    </row>
    <row r="67" spans="1:6" x14ac:dyDescent="0.3">
      <c r="A67" s="95"/>
      <c r="B67" s="101"/>
      <c r="C67" s="102"/>
      <c r="D67" s="103"/>
      <c r="E67" s="104"/>
      <c r="F67" s="105"/>
    </row>
    <row r="68" spans="1:6" ht="16.5" thickBot="1" x14ac:dyDescent="0.35">
      <c r="A68" s="106"/>
      <c r="B68" s="107"/>
      <c r="C68" s="108"/>
      <c r="D68" s="109"/>
      <c r="E68" s="108"/>
      <c r="F68" s="110"/>
    </row>
    <row r="69" spans="1:6" ht="23.25" customHeight="1" thickBot="1" x14ac:dyDescent="0.35">
      <c r="C69" s="145"/>
      <c r="D69" s="152" t="s">
        <v>52</v>
      </c>
      <c r="E69" s="153"/>
      <c r="F69" s="121">
        <f>F63-F59</f>
        <v>-54582.88750000007</v>
      </c>
    </row>
    <row r="70" spans="1:6" ht="16.5" x14ac:dyDescent="0.35">
      <c r="A70" s="111" t="s">
        <v>53</v>
      </c>
      <c r="B70" s="38"/>
      <c r="C70" s="145"/>
      <c r="E70" s="145"/>
    </row>
    <row r="71" spans="1:6" ht="16.5" x14ac:dyDescent="0.35">
      <c r="A71" s="113" t="s">
        <v>54</v>
      </c>
      <c r="B71" s="38" t="s">
        <v>55</v>
      </c>
      <c r="C71" s="154"/>
      <c r="D71" s="154"/>
      <c r="E71" s="154"/>
      <c r="F71" s="114"/>
    </row>
    <row r="72" spans="1:6" ht="16.5" x14ac:dyDescent="0.35">
      <c r="A72" s="113" t="s">
        <v>56</v>
      </c>
      <c r="B72" s="38" t="s">
        <v>57</v>
      </c>
      <c r="C72" s="148"/>
      <c r="D72" s="148"/>
      <c r="E72" s="148"/>
      <c r="F72" s="115"/>
    </row>
    <row r="73" spans="1:6" ht="16.5" x14ac:dyDescent="0.35">
      <c r="A73" s="113" t="s">
        <v>58</v>
      </c>
      <c r="B73" s="38" t="s">
        <v>59</v>
      </c>
      <c r="C73" s="148"/>
      <c r="D73" s="148"/>
      <c r="E73" s="148"/>
      <c r="F73" s="115"/>
    </row>
    <row r="74" spans="1:6" ht="16.5" x14ac:dyDescent="0.35">
      <c r="A74" s="113" t="s">
        <v>60</v>
      </c>
      <c r="B74" s="38" t="s">
        <v>61</v>
      </c>
      <c r="C74" s="149"/>
      <c r="D74" s="149"/>
      <c r="E74" s="149"/>
      <c r="F74" s="116"/>
    </row>
    <row r="75" spans="1:6" ht="16.5" x14ac:dyDescent="0.35">
      <c r="A75" s="113" t="s">
        <v>62</v>
      </c>
      <c r="B75" s="38" t="s">
        <v>63</v>
      </c>
      <c r="C75" s="144"/>
      <c r="D75" s="117"/>
      <c r="E75" s="144"/>
      <c r="F75" s="115"/>
    </row>
    <row r="76" spans="1:6" x14ac:dyDescent="0.3">
      <c r="C76" s="148"/>
      <c r="D76" s="148"/>
      <c r="E76" s="148"/>
      <c r="F76" s="115"/>
    </row>
    <row r="77" spans="1:6" x14ac:dyDescent="0.3">
      <c r="C77" s="144"/>
      <c r="D77" s="117"/>
      <c r="E77" s="144"/>
      <c r="F77" s="118"/>
    </row>
    <row r="78" spans="1:6" x14ac:dyDescent="0.3">
      <c r="C78" s="144"/>
      <c r="D78" s="149"/>
      <c r="E78" s="149"/>
      <c r="F78" s="116"/>
    </row>
    <row r="79" spans="1:6" x14ac:dyDescent="0.3">
      <c r="C79" s="144"/>
      <c r="D79" s="117"/>
      <c r="E79" s="144"/>
      <c r="F79" s="118"/>
    </row>
    <row r="80" spans="1:6" x14ac:dyDescent="0.3">
      <c r="C80" s="144"/>
      <c r="D80" s="117"/>
      <c r="E80" s="144"/>
      <c r="F80" s="118"/>
    </row>
  </sheetData>
  <sheetProtection selectLockedCells="1"/>
  <mergeCells count="9">
    <mergeCell ref="C76:E76"/>
    <mergeCell ref="D78:E78"/>
    <mergeCell ref="C59:E59"/>
    <mergeCell ref="C1:E1"/>
    <mergeCell ref="D69:E69"/>
    <mergeCell ref="C71:E71"/>
    <mergeCell ref="C72:E72"/>
    <mergeCell ref="C73:E73"/>
    <mergeCell ref="C74:E74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64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65</v>
      </c>
      <c r="B3" s="11"/>
      <c r="C3" s="11"/>
      <c r="D3" s="8"/>
      <c r="E3" s="29"/>
    </row>
    <row r="4" spans="1:5" x14ac:dyDescent="0.3">
      <c r="A4" s="33" t="s">
        <v>66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67</v>
      </c>
      <c r="B7" s="31"/>
      <c r="C7" s="31"/>
      <c r="D7" s="32"/>
      <c r="E7" s="14"/>
    </row>
    <row r="8" spans="1:5" s="1" customFormat="1" ht="16.5" customHeight="1" x14ac:dyDescent="0.3">
      <c r="A8" s="41" t="s">
        <v>68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69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70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71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72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73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74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75</v>
      </c>
      <c r="B15" s="14"/>
      <c r="C15" s="13">
        <f>'EXP. Buses'!E35</f>
        <v>296067.40000000002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76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77</v>
      </c>
      <c r="B18" s="13"/>
      <c r="C18" s="22">
        <f>SUM(C8:C17)</f>
        <v>515131.4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52</v>
      </c>
      <c r="B21" s="24">
        <f>B17-C18</f>
        <v>-23566.887500000012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topLeftCell="C4" workbookViewId="0">
      <selection activeCell="J9" sqref="J9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78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2</v>
      </c>
      <c r="B3" s="3" t="s">
        <v>79</v>
      </c>
      <c r="C3" s="3" t="s">
        <v>80</v>
      </c>
      <c r="D3" s="45" t="s">
        <v>81</v>
      </c>
      <c r="E3" s="61" t="s">
        <v>82</v>
      </c>
      <c r="F3" s="3" t="s">
        <v>83</v>
      </c>
      <c r="G3" s="3" t="s">
        <v>84</v>
      </c>
      <c r="H3" s="49" t="s">
        <v>85</v>
      </c>
      <c r="I3" s="3" t="s">
        <v>86</v>
      </c>
      <c r="J3" s="54" t="s">
        <v>4</v>
      </c>
      <c r="K3" s="3" t="s">
        <v>87</v>
      </c>
      <c r="L3" s="122" t="s">
        <v>88</v>
      </c>
      <c r="M3" s="3" t="s">
        <v>89</v>
      </c>
    </row>
    <row r="4" spans="1:13" ht="15.75" x14ac:dyDescent="0.3">
      <c r="A4" s="55" t="s">
        <v>90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91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92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93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 x14ac:dyDescent="0.3">
      <c r="A7" s="55" t="s">
        <v>94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92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93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 x14ac:dyDescent="0.3">
      <c r="A9" s="15" t="s">
        <v>95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96</v>
      </c>
      <c r="I9" s="20">
        <f t="shared" si="3"/>
        <v>5.875</v>
      </c>
      <c r="J9" s="141">
        <v>2583</v>
      </c>
      <c r="K9" s="59">
        <f t="shared" si="4"/>
        <v>15175.125</v>
      </c>
      <c r="L9" s="135">
        <v>0.75</v>
      </c>
      <c r="M9" s="18">
        <f t="shared" si="5"/>
        <v>11381.34375</v>
      </c>
    </row>
    <row r="10" spans="1:13" ht="15.75" x14ac:dyDescent="0.3">
      <c r="A10" s="55" t="s">
        <v>74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92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93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 x14ac:dyDescent="0.3">
      <c r="A12" s="15" t="s">
        <v>95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96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 x14ac:dyDescent="0.3">
      <c r="A13" s="55" t="s">
        <v>97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92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93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 x14ac:dyDescent="0.3">
      <c r="A15" s="15" t="s">
        <v>95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96</v>
      </c>
      <c r="I15" s="20">
        <f t="shared" si="3"/>
        <v>5.875</v>
      </c>
      <c r="J15" s="141">
        <v>1250</v>
      </c>
      <c r="K15" s="59">
        <f t="shared" si="4"/>
        <v>7343.75</v>
      </c>
      <c r="L15" s="135">
        <v>0.75</v>
      </c>
      <c r="M15" s="18">
        <f t="shared" si="5"/>
        <v>5507.8125</v>
      </c>
    </row>
    <row r="16" spans="1:13" ht="15.75" x14ac:dyDescent="0.3">
      <c r="A16" s="55" t="s">
        <v>98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95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96</v>
      </c>
      <c r="I17" s="20">
        <f t="shared" si="3"/>
        <v>22.25</v>
      </c>
      <c r="J17" s="141">
        <v>777</v>
      </c>
      <c r="K17" s="59">
        <f t="shared" si="4"/>
        <v>17288.25</v>
      </c>
      <c r="L17" s="135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99</v>
      </c>
      <c r="M19" s="43">
        <f>SUM(M6:M17)</f>
        <v>245782.25625000001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100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101</v>
      </c>
      <c r="M23" s="43">
        <f>M19*M21</f>
        <v>491564.51250000001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102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106</v>
      </c>
      <c r="B4" s="18"/>
      <c r="C4" s="19"/>
      <c r="D4" s="19"/>
      <c r="E4" s="20"/>
    </row>
    <row r="5" spans="1:6" s="1" customFormat="1" x14ac:dyDescent="0.3">
      <c r="A5" s="15" t="s">
        <v>107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108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109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110</v>
      </c>
      <c r="B8" s="20"/>
      <c r="C8" s="21"/>
      <c r="D8" s="21"/>
      <c r="E8" s="20"/>
    </row>
    <row r="9" spans="1:6" s="1" customFormat="1" x14ac:dyDescent="0.3">
      <c r="A9" s="15" t="s">
        <v>111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112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113</v>
      </c>
      <c r="B11" s="20"/>
      <c r="C11" s="21"/>
      <c r="D11" s="21"/>
      <c r="E11" s="20"/>
    </row>
    <row r="12" spans="1:6" s="1" customFormat="1" ht="17.25" x14ac:dyDescent="0.35">
      <c r="A12" s="15" t="s">
        <v>114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115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116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topLeftCell="A7"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117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129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130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131</v>
      </c>
      <c r="E17" s="14">
        <f t="shared" si="0"/>
        <v>0</v>
      </c>
    </row>
    <row r="18" spans="1:5" x14ac:dyDescent="0.3">
      <c r="A18" s="15" t="s">
        <v>132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120</v>
      </c>
      <c r="E6" s="14">
        <f t="shared" ref="E6:E17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E9" s="14">
        <f t="shared" si="0"/>
        <v>0</v>
      </c>
    </row>
    <row r="10" spans="1:5" x14ac:dyDescent="0.3">
      <c r="A10" s="15" t="s">
        <v>126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129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134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135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141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142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139</v>
      </c>
      <c r="E17" s="14">
        <f t="shared" si="0"/>
        <v>0</v>
      </c>
    </row>
    <row r="19" spans="1:5" ht="16.5" x14ac:dyDescent="0.3">
      <c r="D19" s="23" t="s">
        <v>116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143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118</v>
      </c>
      <c r="B4" s="18"/>
      <c r="C4" s="19"/>
      <c r="D4" s="19"/>
      <c r="E4" s="20"/>
    </row>
    <row r="5" spans="1:6" x14ac:dyDescent="0.3">
      <c r="A5" s="15" t="s">
        <v>119</v>
      </c>
      <c r="E5" s="14">
        <f>B5*C5*D5</f>
        <v>0</v>
      </c>
    </row>
    <row r="6" spans="1:6" x14ac:dyDescent="0.3">
      <c r="A6" s="15" t="s">
        <v>144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27</v>
      </c>
    </row>
    <row r="7" spans="1:6" x14ac:dyDescent="0.3">
      <c r="A7" s="17" t="s">
        <v>121</v>
      </c>
      <c r="B7" s="20"/>
      <c r="C7" s="21"/>
      <c r="D7" s="21"/>
      <c r="E7" s="20"/>
    </row>
    <row r="8" spans="1:6" x14ac:dyDescent="0.3">
      <c r="A8" s="15" t="s">
        <v>125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126</v>
      </c>
      <c r="E9" s="14">
        <f t="shared" si="0"/>
        <v>0</v>
      </c>
    </row>
    <row r="10" spans="1:6" x14ac:dyDescent="0.3">
      <c r="A10" s="15" t="s">
        <v>145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146</v>
      </c>
    </row>
    <row r="11" spans="1:6" x14ac:dyDescent="0.3">
      <c r="A11" s="17" t="s">
        <v>127</v>
      </c>
      <c r="B11" s="20"/>
      <c r="C11" s="21"/>
      <c r="D11" s="21"/>
      <c r="E11" s="20"/>
    </row>
    <row r="12" spans="1:6" x14ac:dyDescent="0.3">
      <c r="A12" s="15" t="s">
        <v>128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130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132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134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135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141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147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116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148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19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127</v>
      </c>
      <c r="B12" s="20"/>
      <c r="C12" s="21"/>
      <c r="D12" s="21"/>
      <c r="E12" s="20"/>
    </row>
    <row r="13" spans="1:5" x14ac:dyDescent="0.3">
      <c r="A13" s="15" t="s">
        <v>128</v>
      </c>
      <c r="E13" s="14">
        <f t="shared" si="0"/>
        <v>0</v>
      </c>
    </row>
    <row r="14" spans="1:5" x14ac:dyDescent="0.3">
      <c r="A14" s="15" t="s">
        <v>129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135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141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5" t="s">
        <v>138</v>
      </c>
      <c r="E18" s="14">
        <f t="shared" si="0"/>
        <v>0</v>
      </c>
    </row>
    <row r="19" spans="1:5" x14ac:dyDescent="0.3">
      <c r="A19" s="15" t="s">
        <v>139</v>
      </c>
      <c r="E19" s="14">
        <f t="shared" si="0"/>
        <v>0</v>
      </c>
    </row>
    <row r="21" spans="1:5" ht="16.5" x14ac:dyDescent="0.3">
      <c r="D21" s="23" t="s">
        <v>116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149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5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122</v>
      </c>
      <c r="E8" s="14">
        <f t="shared" si="0"/>
        <v>0</v>
      </c>
    </row>
    <row r="9" spans="1:5" x14ac:dyDescent="0.3">
      <c r="A9" s="15" t="s">
        <v>123</v>
      </c>
      <c r="E9" s="14">
        <f t="shared" si="0"/>
        <v>0</v>
      </c>
    </row>
    <row r="10" spans="1:5" x14ac:dyDescent="0.3">
      <c r="A10" s="15" t="s">
        <v>124</v>
      </c>
      <c r="E10" s="14">
        <f t="shared" si="0"/>
        <v>0</v>
      </c>
    </row>
    <row r="11" spans="1:5" x14ac:dyDescent="0.3">
      <c r="A11" s="15" t="s">
        <v>125</v>
      </c>
      <c r="E11" s="14">
        <f t="shared" si="0"/>
        <v>0</v>
      </c>
    </row>
    <row r="12" spans="1:5" x14ac:dyDescent="0.3">
      <c r="A12" s="15" t="s">
        <v>126</v>
      </c>
      <c r="E12" s="14">
        <f t="shared" si="0"/>
        <v>0</v>
      </c>
    </row>
    <row r="13" spans="1:5" x14ac:dyDescent="0.3">
      <c r="A13" s="17" t="s">
        <v>127</v>
      </c>
      <c r="B13" s="20"/>
      <c r="C13" s="21"/>
      <c r="D13" s="21"/>
      <c r="E13" s="20"/>
    </row>
    <row r="14" spans="1:5" x14ac:dyDescent="0.3">
      <c r="A14" s="15" t="s">
        <v>128</v>
      </c>
      <c r="E14" s="14">
        <f t="shared" si="0"/>
        <v>0</v>
      </c>
    </row>
    <row r="15" spans="1:5" x14ac:dyDescent="0.3">
      <c r="A15" s="15" t="s">
        <v>129</v>
      </c>
      <c r="E15" s="14">
        <f t="shared" si="0"/>
        <v>0</v>
      </c>
    </row>
    <row r="16" spans="1:5" x14ac:dyDescent="0.3">
      <c r="A16" s="15" t="s">
        <v>130</v>
      </c>
      <c r="E16" s="14">
        <f t="shared" si="0"/>
        <v>0</v>
      </c>
    </row>
    <row r="17" spans="1:5" x14ac:dyDescent="0.3">
      <c r="A17" s="15" t="s">
        <v>131</v>
      </c>
      <c r="E17" s="14">
        <f t="shared" si="0"/>
        <v>0</v>
      </c>
    </row>
    <row r="18" spans="1:5" x14ac:dyDescent="0.3">
      <c r="A18" s="15" t="s">
        <v>132</v>
      </c>
      <c r="E18" s="14">
        <f t="shared" si="0"/>
        <v>0</v>
      </c>
    </row>
    <row r="19" spans="1:5" x14ac:dyDescent="0.3">
      <c r="A19" s="15" t="s">
        <v>133</v>
      </c>
      <c r="E19" s="14">
        <f t="shared" si="0"/>
        <v>0</v>
      </c>
    </row>
    <row r="20" spans="1:5" x14ac:dyDescent="0.3">
      <c r="A20" s="15" t="s">
        <v>134</v>
      </c>
      <c r="E20" s="14">
        <f t="shared" si="0"/>
        <v>0</v>
      </c>
    </row>
    <row r="21" spans="1:5" x14ac:dyDescent="0.3">
      <c r="A21" s="15" t="s">
        <v>135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5" t="s">
        <v>138</v>
      </c>
      <c r="E24" s="14">
        <f t="shared" si="0"/>
        <v>0</v>
      </c>
    </row>
    <row r="25" spans="1:5" x14ac:dyDescent="0.3">
      <c r="A25" s="15" t="s">
        <v>139</v>
      </c>
      <c r="E25" s="14">
        <f t="shared" si="0"/>
        <v>0</v>
      </c>
    </row>
    <row r="27" spans="1:5" ht="16.5" x14ac:dyDescent="0.3">
      <c r="D27" s="23" t="s">
        <v>116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150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5" x14ac:dyDescent="0.3">
      <c r="A4" s="17" t="s">
        <v>118</v>
      </c>
      <c r="B4" s="18"/>
      <c r="C4" s="19"/>
      <c r="D4" s="19"/>
      <c r="E4" s="20"/>
    </row>
    <row r="5" spans="1:5" x14ac:dyDescent="0.3">
      <c r="A5" s="15" t="s">
        <v>119</v>
      </c>
      <c r="E5" s="14">
        <f>B5*C5*D5</f>
        <v>0</v>
      </c>
    </row>
    <row r="6" spans="1:5" x14ac:dyDescent="0.3">
      <c r="A6" s="15" t="s">
        <v>120</v>
      </c>
      <c r="E6" s="14">
        <f t="shared" ref="E6:E21" si="0">B6*C6*D6</f>
        <v>0</v>
      </c>
    </row>
    <row r="7" spans="1:5" x14ac:dyDescent="0.3">
      <c r="A7" s="17" t="s">
        <v>121</v>
      </c>
      <c r="B7" s="20"/>
      <c r="C7" s="21"/>
      <c r="D7" s="21"/>
      <c r="E7" s="20"/>
    </row>
    <row r="8" spans="1:5" x14ac:dyDescent="0.3">
      <c r="A8" s="15" t="s">
        <v>124</v>
      </c>
      <c r="E8" s="14">
        <f t="shared" si="0"/>
        <v>0</v>
      </c>
    </row>
    <row r="9" spans="1:5" x14ac:dyDescent="0.3">
      <c r="A9" s="15" t="s">
        <v>125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126</v>
      </c>
      <c r="E10" s="14">
        <f t="shared" si="0"/>
        <v>0</v>
      </c>
    </row>
    <row r="11" spans="1:5" x14ac:dyDescent="0.3">
      <c r="A11" s="17" t="s">
        <v>127</v>
      </c>
      <c r="B11" s="20"/>
      <c r="C11" s="21"/>
      <c r="D11" s="21"/>
      <c r="E11" s="20"/>
    </row>
    <row r="12" spans="1:5" x14ac:dyDescent="0.3">
      <c r="A12" s="15" t="s">
        <v>128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129</v>
      </c>
      <c r="E13" s="14">
        <f t="shared" si="0"/>
        <v>0</v>
      </c>
    </row>
    <row r="14" spans="1:5" x14ac:dyDescent="0.3">
      <c r="A14" s="15" t="s">
        <v>132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133</v>
      </c>
      <c r="E15" s="14">
        <f t="shared" si="0"/>
        <v>0</v>
      </c>
    </row>
    <row r="16" spans="1:5" x14ac:dyDescent="0.3">
      <c r="A16" s="15" t="s">
        <v>134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135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141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142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138</v>
      </c>
      <c r="E20" s="14">
        <f t="shared" si="0"/>
        <v>0</v>
      </c>
    </row>
    <row r="21" spans="1:5" x14ac:dyDescent="0.3">
      <c r="A21" s="15" t="s">
        <v>139</v>
      </c>
      <c r="E21" s="14">
        <f t="shared" si="0"/>
        <v>0</v>
      </c>
    </row>
    <row r="23" spans="1:5" ht="16.5" x14ac:dyDescent="0.3">
      <c r="D23" s="23" t="s">
        <v>116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workbookViewId="0">
      <selection activeCell="I29" sqref="I29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7" bestFit="1" customWidth="1"/>
  </cols>
  <sheetData>
    <row r="1" spans="1:6" ht="22.5" customHeight="1" x14ac:dyDescent="0.3">
      <c r="A1" s="6" t="s">
        <v>151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2</v>
      </c>
      <c r="B3" s="11" t="s">
        <v>103</v>
      </c>
      <c r="C3" s="8" t="s">
        <v>4</v>
      </c>
      <c r="D3" s="8" t="s">
        <v>104</v>
      </c>
      <c r="E3" s="3" t="s">
        <v>105</v>
      </c>
    </row>
    <row r="4" spans="1:6" x14ac:dyDescent="0.3">
      <c r="A4" s="17" t="s">
        <v>152</v>
      </c>
      <c r="B4" s="18"/>
      <c r="C4" s="19"/>
      <c r="D4" s="19"/>
      <c r="E4" s="20"/>
    </row>
    <row r="5" spans="1:6" x14ac:dyDescent="0.3">
      <c r="A5" s="15" t="s">
        <v>153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154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155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156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157</v>
      </c>
    </row>
    <row r="9" spans="1:6" x14ac:dyDescent="0.3">
      <c r="A9" s="17" t="s">
        <v>158</v>
      </c>
      <c r="B9" s="18"/>
      <c r="C9" s="19"/>
      <c r="D9" s="19"/>
      <c r="E9" s="20"/>
    </row>
    <row r="10" spans="1:6" x14ac:dyDescent="0.3">
      <c r="A10" s="15" t="s">
        <v>159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160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161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162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163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154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164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7" t="s">
        <v>165</v>
      </c>
      <c r="B18" s="18"/>
      <c r="C18" s="19"/>
      <c r="D18" s="19"/>
      <c r="E18" s="20"/>
    </row>
    <row r="19" spans="1:5" x14ac:dyDescent="0.3">
      <c r="A19" s="15" t="s">
        <v>153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166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154</v>
      </c>
      <c r="E21" s="14">
        <f t="shared" si="0"/>
        <v>0</v>
      </c>
    </row>
    <row r="22" spans="1:5" x14ac:dyDescent="0.3">
      <c r="A22" s="15" t="s">
        <v>136</v>
      </c>
      <c r="E22" s="14">
        <f t="shared" si="0"/>
        <v>0</v>
      </c>
    </row>
    <row r="23" spans="1:5" x14ac:dyDescent="0.3">
      <c r="A23" s="15" t="s">
        <v>137</v>
      </c>
      <c r="E23" s="14">
        <f t="shared" si="0"/>
        <v>0</v>
      </c>
    </row>
    <row r="24" spans="1:5" x14ac:dyDescent="0.3">
      <c r="A24" s="17" t="s">
        <v>167</v>
      </c>
      <c r="B24" s="18"/>
      <c r="C24" s="19"/>
      <c r="D24" s="19"/>
      <c r="E24" s="20"/>
    </row>
    <row r="25" spans="1:5" x14ac:dyDescent="0.3">
      <c r="A25" s="15" t="s">
        <v>153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154</v>
      </c>
      <c r="E26" s="14">
        <f t="shared" si="0"/>
        <v>0</v>
      </c>
    </row>
    <row r="27" spans="1:5" x14ac:dyDescent="0.3">
      <c r="A27" s="15" t="s">
        <v>136</v>
      </c>
      <c r="E27" s="14">
        <f t="shared" si="0"/>
        <v>0</v>
      </c>
    </row>
    <row r="28" spans="1:5" x14ac:dyDescent="0.3">
      <c r="A28" s="15" t="s">
        <v>137</v>
      </c>
      <c r="E28" s="14">
        <f t="shared" si="0"/>
        <v>0</v>
      </c>
    </row>
    <row r="29" spans="1:5" x14ac:dyDescent="0.3">
      <c r="A29" s="17" t="s">
        <v>168</v>
      </c>
      <c r="B29" s="18"/>
      <c r="C29" s="19"/>
      <c r="D29" s="19"/>
      <c r="E29" s="20"/>
    </row>
    <row r="30" spans="1:5" x14ac:dyDescent="0.3">
      <c r="A30" s="15" t="s">
        <v>169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170</v>
      </c>
      <c r="B31" s="20"/>
      <c r="C31" s="21"/>
      <c r="D31" s="21"/>
      <c r="E31" s="20"/>
    </row>
    <row r="32" spans="1:5" x14ac:dyDescent="0.3">
      <c r="A32" s="15" t="s">
        <v>171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3">
      <c r="D35" s="23" t="s">
        <v>105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918C07-4D15-4C10-90BF-1300E31205F0}"/>
</file>

<file path=customXml/itemProps2.xml><?xml version="1.0" encoding="utf-8"?>
<ds:datastoreItem xmlns:ds="http://schemas.openxmlformats.org/officeDocument/2006/customXml" ds:itemID="{48CB6006-FCB6-4D82-9162-B83AC24D05DE}"/>
</file>

<file path=customXml/itemProps3.xml><?xml version="1.0" encoding="utf-8"?>
<ds:datastoreItem xmlns:ds="http://schemas.openxmlformats.org/officeDocument/2006/customXml" ds:itemID="{27F166BD-827F-4F17-BE4E-D3853A6E3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cp:lastPrinted>2017-04-09T09:24:45Z</cp:lastPrinted>
  <dcterms:created xsi:type="dcterms:W3CDTF">2017-03-07T16:56:09Z</dcterms:created>
  <dcterms:modified xsi:type="dcterms:W3CDTF">2017-04-10T11:11:27Z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