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ata.adir.hull.ac.uk\home4\409\409591\Desktop\"/>
    </mc:Choice>
  </mc:AlternateContent>
  <bookViews>
    <workbookView xWindow="0" yWindow="0" windowWidth="25200" windowHeight="11985" activeTab="2"/>
  </bookViews>
  <sheets>
    <sheet name="Guidance" sheetId="3" r:id="rId1"/>
    <sheet name="KPI Table" sheetId="7" r:id="rId2"/>
    <sheet name="Budget" sheetId="8" r:id="rId3"/>
    <sheet name="Screening Activity " sheetId="1" r:id="rId4"/>
    <sheet name="Audience Feedback" sheetId="2" r:id="rId5"/>
    <sheet name="Comms Activity" sheetId="4" r:id="rId6"/>
    <sheet name="Notes - ADMIN ONLY" sheetId="6" r:id="rId7"/>
  </sheets>
  <externalReferences>
    <externalReference r:id="rId8"/>
  </externalReferences>
  <definedNames>
    <definedName name="ACCESSIBILITY">[1]notes!$B$6:$B$12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8" l="1"/>
  <c r="E15" i="8"/>
  <c r="E20" i="8"/>
  <c r="C10" i="8"/>
  <c r="C79" i="7" l="1"/>
  <c r="B79" i="7"/>
  <c r="B9" i="8"/>
  <c r="C8" i="8"/>
  <c r="B11" i="8"/>
  <c r="B22" i="8" s="1"/>
  <c r="B20" i="8"/>
  <c r="C19" i="8"/>
  <c r="C20" i="8"/>
  <c r="D20" i="8"/>
  <c r="D10" i="8"/>
  <c r="D41" i="2"/>
  <c r="D35" i="2"/>
  <c r="D22" i="2"/>
  <c r="D9" i="2"/>
</calcChain>
</file>

<file path=xl/sharedStrings.xml><?xml version="1.0" encoding="utf-8"?>
<sst xmlns="http://schemas.openxmlformats.org/spreadsheetml/2006/main" count="305" uniqueCount="275">
  <si>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</si>
  <si>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</si>
  <si>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</si>
  <si>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</si>
  <si>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</si>
  <si>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</si>
  <si>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</si>
  <si>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</si>
  <si>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</si>
  <si>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</si>
  <si>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</si>
  <si>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</si>
  <si>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</si>
  <si>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</si>
  <si>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</si>
  <si>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Likelihood of attending again?</t>
  </si>
  <si>
    <t>Very Likely</t>
  </si>
  <si>
    <t>Likely</t>
  </si>
  <si>
    <t>Don't Know</t>
  </si>
  <si>
    <t>not Likely</t>
  </si>
  <si>
    <t>Definitely Not</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</si>
  <si>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</si>
  <si>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</si>
  <si>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</si>
  <si>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</si>
  <si>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</si>
  <si>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</si>
  <si>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</si>
  <si>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</si>
  <si>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</si>
  <si>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</si>
  <si>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</si>
  <si>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</si>
  <si>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</si>
  <si>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</si>
  <si>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Rating of the experience</t>
  </si>
  <si>
    <r>
      <t xml:space="preserve">          Brilliant     </t>
    </r>
    <r>
      <rPr>
        <sz val="18"/>
        <color theme="1"/>
        <rFont val="Calibri"/>
        <family val="2"/>
      </rPr>
      <t xml:space="preserve">  *****</t>
    </r>
  </si>
  <si>
    <t xml:space="preserve">                      ****</t>
  </si>
  <si>
    <t xml:space="preserve">                        ***</t>
  </si>
  <si>
    <r>
      <t xml:space="preserve">                                            </t>
    </r>
    <r>
      <rPr>
        <sz val="18"/>
        <color theme="1"/>
        <rFont val="Calibri"/>
        <family val="2"/>
      </rPr>
      <t>**</t>
    </r>
  </si>
  <si>
    <r>
      <t xml:space="preserve">       </t>
    </r>
    <r>
      <rPr>
        <sz val="10"/>
        <color theme="1"/>
        <rFont val="Calibri"/>
        <family val="2"/>
      </rPr>
      <t xml:space="preserve">    Poor</t>
    </r>
    <r>
      <rPr>
        <sz val="9"/>
        <color theme="1"/>
        <rFont val="Calibri"/>
        <family val="2"/>
      </rPr>
      <t xml:space="preserve">                       </t>
    </r>
    <r>
      <rPr>
        <sz val="18"/>
        <color theme="1"/>
        <rFont val="Calibri"/>
        <family val="2"/>
      </rPr>
      <t xml:space="preserve">   *</t>
    </r>
  </si>
  <si>
    <t>Comms Activity (social media, print, press release)</t>
  </si>
  <si>
    <t>Description of planned activity</t>
  </si>
  <si>
    <t xml:space="preserve">Dates of planned activity </t>
  </si>
  <si>
    <t>Social media</t>
  </si>
  <si>
    <t>Facebook posts and tweets scheduled to promote programme screenings. Programme hashtag is #FHN2015.</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</si>
  <si>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</si>
  <si>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</si>
  <si>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</si>
  <si>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</si>
  <si>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</si>
  <si>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</si>
  <si>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</si>
  <si>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</si>
  <si>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</si>
  <si>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</si>
  <si>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The Showroom</t>
  </si>
  <si>
    <t>S1 2BX</t>
  </si>
  <si>
    <t>20 Feet From Stardom</t>
  </si>
  <si>
    <t xml:space="preserve">Screening as part of the FHN Test Initiative </t>
  </si>
  <si>
    <t>DCP</t>
  </si>
  <si>
    <t>Format</t>
  </si>
  <si>
    <t>Accessibility</t>
  </si>
  <si>
    <t>Screening &amp; Intro</t>
  </si>
  <si>
    <t>Target Admissions</t>
  </si>
  <si>
    <t>Please do not alter this information</t>
  </si>
  <si>
    <t>main motivation to attend?</t>
  </si>
  <si>
    <t>The genre</t>
  </si>
  <si>
    <t>The Director(s)</t>
  </si>
  <si>
    <t>Recommended by friends/family</t>
  </si>
  <si>
    <t>Extra Activities (Q&amp;A, workshop, etc.)</t>
  </si>
  <si>
    <t>The subject</t>
  </si>
  <si>
    <t>The reviews</t>
  </si>
  <si>
    <t>The venue</t>
  </si>
  <si>
    <t>The film</t>
  </si>
  <si>
    <t>The actor(s)</t>
  </si>
  <si>
    <t>The timing</t>
  </si>
  <si>
    <t>INCOME</t>
  </si>
  <si>
    <t>BFI CASH</t>
  </si>
  <si>
    <t>NON-BFI CASH</t>
  </si>
  <si>
    <t>IN-KIND</t>
  </si>
  <si>
    <t>NOTES</t>
  </si>
  <si>
    <t>BFI request</t>
  </si>
  <si>
    <t xml:space="preserve">HULL 2017 </t>
  </si>
  <si>
    <t>Ticket Sale income</t>
  </si>
  <si>
    <t>TOTAL BFI INCOME</t>
  </si>
  <si>
    <t>TOTAL OTHER INCOME</t>
  </si>
  <si>
    <t>GRAND TOTAL CASH INCOME</t>
  </si>
  <si>
    <t>IN KIND</t>
  </si>
  <si>
    <t>ACTUAL</t>
  </si>
  <si>
    <t>TOTAL COSTS</t>
  </si>
  <si>
    <t>TOTAL CASH EXPENDITURE</t>
  </si>
  <si>
    <t>Surplus</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</si>
  <si>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</si>
  <si>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</si>
  <si>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</si>
  <si>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</si>
  <si>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</si>
  <si>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</si>
  <si>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</si>
  <si>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</si>
  <si>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</si>
  <si>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</si>
  <si>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</si>
  <si>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</si>
  <si>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</si>
  <si>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</si>
  <si>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</si>
  <si>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</si>
  <si>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</si>
  <si>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</si>
  <si>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</si>
  <si>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</si>
  <si>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</si>
  <si>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</si>
  <si>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</si>
  <si>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</si>
  <si>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</si>
  <si>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</si>
  <si>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</si>
  <si>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</si>
  <si>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</si>
  <si>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</si>
  <si>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</si>
  <si>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</si>
  <si>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</si>
  <si>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</si>
  <si>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</si>
  <si>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</si>
  <si>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</si>
  <si>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</si>
  <si>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</si>
  <si>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</si>
  <si>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</si>
  <si>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</si>
  <si>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</si>
  <si>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</si>
  <si>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</si>
  <si>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</si>
  <si>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</si>
  <si>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</si>
  <si>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</si>
  <si>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</si>
  <si>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</si>
  <si>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</si>
  <si>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</si>
  <si>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</si>
  <si>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</si>
  <si>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</si>
  <si>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</si>
  <si>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</si>
  <si>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</si>
  <si>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</si>
  <si>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</si>
  <si>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</si>
  <si>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</si>
  <si>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</si>
  <si>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</si>
  <si>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</si>
  <si>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</si>
  <si>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</si>
  <si>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</si>
  <si>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</si>
  <si>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</si>
  <si>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</si>
  <si>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</si>
  <si>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</si>
  <si>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</si>
  <si>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 People with disabilities:</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</si>
  <si>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</si>
  <si>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</si>
  <si>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HULL2017-MAR-COC: BUDGET</t>
  </si>
  <si>
    <t>all figures in GPB</t>
  </si>
  <si>
    <t xml:space="preserve"> BFI CASH</t>
  </si>
  <si>
    <t>University of Hull</t>
  </si>
  <si>
    <t>Marketing, social media, venue hire</t>
  </si>
  <si>
    <t>Marketing and social media</t>
  </si>
  <si>
    <t>120 tickets @ £14</t>
  </si>
  <si>
    <t>CITY OF CINEMA</t>
  </si>
  <si>
    <t>Talent transport/Accommodation</t>
  </si>
  <si>
    <t xml:space="preserve">Cost of 4 guests transport and accommodation </t>
  </si>
  <si>
    <t>Licences</t>
  </si>
  <si>
    <t>Cost of 3 film licences</t>
  </si>
  <si>
    <t>Venue hire</t>
  </si>
  <si>
    <t xml:space="preserve">University of Hull contributing Middleton Hall hire for 3 days </t>
  </si>
  <si>
    <t>Marketing</t>
  </si>
  <si>
    <t>Costs for marketing the event incl. social media and PR</t>
  </si>
  <si>
    <t>Contingecy 5%</t>
  </si>
  <si>
    <t>HULL2017-MAR-COC: KPI'S</t>
  </si>
  <si>
    <t>£20/£14</t>
  </si>
  <si>
    <t>50% film-makers/50% delegates</t>
  </si>
  <si>
    <t>To experience something new</t>
  </si>
  <si>
    <t>City of Cinema</t>
  </si>
  <si>
    <t>24-26 March 2017</t>
  </si>
  <si>
    <t>James Zborowski</t>
  </si>
  <si>
    <t>See narrative</t>
  </si>
  <si>
    <t>Day: £8/£6, Weekend: £20/£16</t>
  </si>
  <si>
    <t>Middleton Hall, University of Hull</t>
  </si>
  <si>
    <t>HU6 7RX</t>
  </si>
  <si>
    <t>Sexy Beast</t>
  </si>
  <si>
    <t>Opening night screening, featuring a Q&amp;A with producer Jeremy Thomas</t>
  </si>
  <si>
    <t>40-60</t>
  </si>
  <si>
    <t>Larkin Lecture Theatre C, University of Hull</t>
  </si>
  <si>
    <t>Small Zones (TV)</t>
  </si>
  <si>
    <t>BFI archive screening, introduced by screenwriter</t>
  </si>
  <si>
    <t>49 across the whole day</t>
  </si>
  <si>
    <t>Land of Green Ginger (TV)</t>
  </si>
  <si>
    <t>BFI archive screening with academic introduction</t>
  </si>
  <si>
    <t>Florence Foster Jenkins</t>
  </si>
  <si>
    <t>Screening featuring a Q&amp;A with producer Tracey Seaward</t>
  </si>
  <si>
    <t>The Bigger Picture</t>
  </si>
  <si>
    <t>Screened as part of masterclass with producer Chris Hees</t>
  </si>
  <si>
    <t>The Problem of Perspective</t>
  </si>
  <si>
    <t>various (see narrative)</t>
  </si>
  <si>
    <t>Collection of experimental shorts from Humberside</t>
  </si>
  <si>
    <t>Print</t>
  </si>
  <si>
    <r>
      <t>·</t>
    </r>
    <r>
      <rPr>
        <sz val="7"/>
        <color theme="1"/>
        <rFont val="Times New Roman"/>
        <family val="1"/>
      </rPr>
      <t xml:space="preserve">         </t>
    </r>
    <r>
      <rPr>
        <sz val="12"/>
        <color theme="1"/>
        <rFont val="Candara"/>
        <family val="2"/>
      </rPr>
      <t>Event listed in Hull2017 Jan-Mar season guide</t>
    </r>
  </si>
  <si>
    <r>
      <t>·</t>
    </r>
    <r>
      <rPr>
        <sz val="7"/>
        <color theme="1"/>
        <rFont val="Times New Roman"/>
        <family val="1"/>
      </rPr>
      <t xml:space="preserve">         </t>
    </r>
    <r>
      <rPr>
        <sz val="12"/>
        <color theme="1"/>
        <rFont val="Candara"/>
        <family val="2"/>
      </rPr>
      <t>Event listed in University Spring/Summer events programme</t>
    </r>
  </si>
  <si>
    <t>From January</t>
  </si>
  <si>
    <t>From November</t>
  </si>
  <si>
    <t>13 Feb onwards</t>
  </si>
  <si>
    <r>
      <t>·</t>
    </r>
    <r>
      <rPr>
        <sz val="7"/>
        <color theme="1"/>
        <rFont val="Times New Roman"/>
        <family val="1"/>
      </rPr>
      <t xml:space="preserve">         </t>
    </r>
    <r>
      <rPr>
        <sz val="12"/>
        <color theme="1"/>
        <rFont val="Candara"/>
        <family val="2"/>
      </rPr>
      <t>leaflets circulated at Digital Dystopias festival</t>
    </r>
  </si>
  <si>
    <r>
      <t>·</t>
    </r>
    <r>
      <rPr>
        <sz val="7"/>
        <color theme="1"/>
        <rFont val="Times New Roman"/>
        <family val="1"/>
      </rPr>
      <t>        </t>
    </r>
    <r>
      <rPr>
        <sz val="12"/>
        <color theme="1"/>
        <rFont val="Candara"/>
        <family val="2"/>
      </rPr>
      <t>leaflets at ‘Lines of Thought’ reception desk, Brymor Jones library</t>
    </r>
  </si>
  <si>
    <r>
      <t>·</t>
    </r>
    <r>
      <rPr>
        <sz val="7"/>
        <color theme="1"/>
        <rFont val="Times New Roman"/>
        <family val="1"/>
      </rPr>
      <t xml:space="preserve">         </t>
    </r>
    <r>
      <rPr>
        <sz val="12"/>
        <color theme="1"/>
        <rFont val="Candara"/>
        <family val="2"/>
      </rPr>
      <t>leaflets delivered to Hull Central Library and Hull2017 station pod</t>
    </r>
  </si>
  <si>
    <r>
      <t>·</t>
    </r>
    <r>
      <rPr>
        <sz val="7"/>
        <color theme="1"/>
        <rFont val="Times New Roman"/>
        <family val="1"/>
      </rPr>
      <t xml:space="preserve">         </t>
    </r>
    <r>
      <rPr>
        <sz val="12"/>
        <color theme="1"/>
        <rFont val="Candara"/>
        <family val="2"/>
      </rPr>
      <t>posters in Larkin Building, leaflets across campus</t>
    </r>
  </si>
  <si>
    <r>
      <t>·</t>
    </r>
    <r>
      <rPr>
        <sz val="7"/>
        <color theme="1"/>
        <rFont val="Times New Roman"/>
        <family val="1"/>
      </rPr>
      <t xml:space="preserve">         </t>
    </r>
    <r>
      <rPr>
        <sz val="12"/>
        <color theme="1"/>
        <rFont val="Candara"/>
        <family val="2"/>
      </rPr>
      <t>posters put up in bars/takeaways along Newland/Princes Ave</t>
    </r>
  </si>
  <si>
    <r>
      <t>·</t>
    </r>
    <r>
      <rPr>
        <sz val="7"/>
        <color theme="1"/>
        <rFont val="Times New Roman"/>
        <family val="1"/>
      </rPr>
      <t xml:space="preserve">         </t>
    </r>
    <r>
      <rPr>
        <sz val="12"/>
        <color theme="1"/>
        <rFont val="Candara"/>
        <family val="2"/>
      </rPr>
      <t>3000 leaflets delivered to houses in Hull/Cottingham/Beverley</t>
    </r>
  </si>
  <si>
    <r>
      <t>·</t>
    </r>
    <r>
      <rPr>
        <sz val="7"/>
        <color theme="1"/>
        <rFont val="Times New Roman"/>
        <family val="1"/>
      </rPr>
      <t xml:space="preserve">         </t>
    </r>
    <r>
      <rPr>
        <sz val="12"/>
        <color theme="1"/>
        <rFont val="Candara"/>
        <family val="2"/>
      </rPr>
      <t>posters put up in shops/cafes in Beverley</t>
    </r>
  </si>
  <si>
    <r>
      <t>·</t>
    </r>
    <r>
      <rPr>
        <sz val="7"/>
        <color theme="1"/>
        <rFont val="Times New Roman"/>
        <family val="1"/>
      </rPr>
      <t xml:space="preserve">         </t>
    </r>
    <r>
      <rPr>
        <sz val="12"/>
        <color theme="1"/>
        <rFont val="Candara"/>
        <family val="2"/>
      </rPr>
      <t>leaflets to Hull History Centre</t>
    </r>
  </si>
  <si>
    <t>Digital signage on Uni campus</t>
  </si>
  <si>
    <t>During Digital Dystopias event at Middleton Hall</t>
  </si>
  <si>
    <t>10/2 - 15/2</t>
  </si>
  <si>
    <t>On campus</t>
  </si>
  <si>
    <t>10/2/2017 onwards</t>
  </si>
  <si>
    <t>Twitter account @city_of_cinema</t>
  </si>
  <si>
    <t>Created 13/2/2017. 71 Tweets13/2-27/3. Ultimately gained 148 followers. Retweets from accounts including:</t>
  </si>
  <si>
    <t>13/2/2017 onwards</t>
  </si>
  <si>
    <t>Chris Hees (1800 followers)</t>
  </si>
  <si>
    <t>Screen Yorkshire (15.7k followers)</t>
  </si>
  <si>
    <t>Film Hub North (1700 followers)</t>
  </si>
  <si>
    <t>Hull Indie Cinema (2600 followers)</t>
  </si>
  <si>
    <t>Facebook event listing (promoted)</t>
  </si>
  <si>
    <t>Reached 2.6k</t>
  </si>
  <si>
    <t>28/2/2017 onwards</t>
  </si>
  <si>
    <t>University emails</t>
  </si>
  <si>
    <t>Event included in numerous mailouts</t>
  </si>
  <si>
    <t>University Twitter</t>
  </si>
  <si>
    <t>Promotional Tweets to 34.7k followers</t>
  </si>
  <si>
    <t>University Facebook</t>
  </si>
  <si>
    <t>Posts to 38k followers</t>
  </si>
  <si>
    <t>Hull2017 Twitter</t>
  </si>
  <si>
    <t>Promotional Tweet to 62.6k followers gets 56 retweets and 60 likes</t>
  </si>
  <si>
    <t>Hull2017 Facebook</t>
  </si>
  <si>
    <t>Promotional post to 64k followers gets 160 likes, 54 shares</t>
  </si>
  <si>
    <t>Sponsored mailout</t>
  </si>
  <si>
    <t>Hull Indie Cinema sends a sponsored email to 1457 subscribers</t>
  </si>
  <si>
    <t>Websites</t>
  </si>
  <si>
    <t>Listed on hull2017.co.uk</t>
  </si>
  <si>
    <t>Listed on Hull Box Office</t>
  </si>
  <si>
    <t>Listed on culturenet.co.uk</t>
  </si>
  <si>
    <t>Feb 2017 onwards</t>
  </si>
  <si>
    <t>Listed on hullindependentcinema.com</t>
  </si>
  <si>
    <t>Press/Media</t>
  </si>
  <si>
    <t>On Beverley FM</t>
  </si>
  <si>
    <t>Early March 2017</t>
  </si>
  <si>
    <t>On Estuary TV</t>
  </si>
  <si>
    <t>Item on Hull Daily Mail online</t>
  </si>
  <si>
    <t>ACTUAL NOTES</t>
  </si>
  <si>
    <t>75 for Middleton café to be open Friday evening</t>
  </si>
  <si>
    <t>420 poster design + 93 print + 252 distribution + 72.85 HIC mailout + 37.01 Facebook boost</t>
  </si>
  <si>
    <t>120 Sexy Beast + 120 BFI TV (see narrative for further info)</t>
  </si>
  <si>
    <t>Ticket income adjusted to actual</t>
  </si>
  <si>
    <t>Emails to schools/sixth forms</t>
  </si>
  <si>
    <t>Mailout via University's School and Colleges Liaison Service to regional schools</t>
  </si>
  <si>
    <t>30 Michael Wood + 120 Jeremy Thomas hotel + 240 Tracey Seaward appearance + 74 Tracey Seaward hotel + 54.88 Jaq Chell travel + 200 Chris Hees appearance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</si>
</sst>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164" formatCode="&quot;£&quot;#,##0.00"/>
    <numFmt numFmtId="165" formatCode="dd/mm/yyyy;@"/>
  </numFmts>
  <fonts count="40" x14ac:knownFonts="1">
    <font>
      <sz val="11"/>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sz val="18"/>
      <color theme="1"/>
      <name val="Calibri"/>
      <family val="2"/>
    </font>
    <font>
      <sz val="10"/>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sz val="11"/>
      <color rgb="FF000000"/>
      <name val="Arial"/>
      <family val="2"/>
    </font>
    <font>
      <b/>
      <sz val="11"/>
      <color rgb="FF000000"/>
      <name val="Calibri"/>
      <family val="2"/>
      <scheme val="minor"/>
    </font>
    <font>
      <sz val="11"/>
      <color rgb="FF000000"/>
      <name val="Calibri"/>
      <family val="2"/>
      <scheme val="minor"/>
    </font>
    <font>
      <b/>
      <sz val="12"/>
      <color rgb="FF000000"/>
      <name val="Calibri"/>
      <family val="2"/>
    </font>
    <font>
      <sz val="1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sz val="11"/>
      <name val="Arial"/>
      <family val="2"/>
    </font>
    <font>
      <b/>
      <sz val="10"/>
      <color rgb="FF000000"/>
      <name val="Calibri"/>
      <family val="2"/>
    </font>
    <font>
      <b/>
      <i/>
      <sz val="11"/>
      <color rgb="FF000000"/>
      <name val="Arial"/>
      <family val="2"/>
    </font>
    <font>
      <sz val="10"/>
      <color theme="1"/>
      <name val="Arial"/>
      <family val="2"/>
    </font>
    <font>
      <i/>
      <sz val="10"/>
      <color rgb="FF000000"/>
      <name val="Calibri"/>
      <family val="2"/>
    </font>
    <font>
      <b/>
      <sz val="14"/>
      <color theme="1"/>
      <name val="Calibri"/>
      <family val="2"/>
      <scheme val="minor"/>
    </font>
    <font>
      <b/>
      <sz val="12"/>
      <color theme="1"/>
      <name val="Calibri"/>
      <family val="2"/>
      <scheme val="minor"/>
    </font>
    <font>
      <sz val="11"/>
      <color theme="9" tint="-0.249977111117893"/>
      <name val="Arial"/>
      <family val="2"/>
    </font>
    <font>
      <sz val="12"/>
      <color theme="1"/>
      <name val="Symbol"/>
      <family val="1"/>
      <charset val="2"/>
    </font>
    <font>
      <sz val="7"/>
      <color theme="1"/>
      <name val="Times New Roman"/>
      <family val="1"/>
    </font>
  </fonts>
  <fills count="18">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56">
    <xf numFmtId="0" fontId="0" fillId="0" borderId="0" xfId="0"/>
    <xf numFmtId="0" fontId="2" fillId="2" borderId="2" xfId="1" applyFont="1" applyFill="1" applyBorder="1" applyAlignment="1" applyProtection="1">
      <alignment vertical="center"/>
    </xf>
    <xf numFmtId="0" fontId="2" fillId="2" borderId="2" xfId="1" applyFont="1" applyFill="1" applyBorder="1" applyAlignment="1" applyProtection="1">
      <alignment horizontal="left" vertical="center"/>
    </xf>
    <xf numFmtId="0" fontId="2" fillId="2" borderId="2" xfId="1" applyFont="1" applyFill="1" applyBorder="1" applyAlignment="1" applyProtection="1">
      <alignment horizontal="center" vertical="center"/>
    </xf>
    <xf numFmtId="0" fontId="3" fillId="2" borderId="5" xfId="1" applyNumberFormat="1" applyFont="1" applyFill="1" applyBorder="1" applyAlignment="1" applyProtection="1">
      <alignment horizontal="left" vertical="center" wrapText="1"/>
    </xf>
    <xf numFmtId="0" fontId="3" fillId="2" borderId="5" xfId="1" applyNumberFormat="1" applyFont="1" applyFill="1" applyBorder="1" applyAlignment="1" applyProtection="1">
      <alignment horizontal="center" vertical="center" wrapText="1"/>
    </xf>
    <xf numFmtId="0" fontId="5" fillId="2" borderId="5" xfId="1" applyNumberFormat="1" applyFont="1" applyFill="1" applyBorder="1" applyAlignment="1" applyProtection="1">
      <alignment horizontal="center" vertical="center" wrapText="1"/>
    </xf>
    <xf numFmtId="14" fontId="3" fillId="3" borderId="4" xfId="1" applyNumberFormat="1" applyFont="1" applyFill="1" applyBorder="1" applyAlignment="1" applyProtection="1">
      <alignment horizontal="center" vertical="center" wrapText="1"/>
    </xf>
    <xf numFmtId="20" fontId="3" fillId="3" borderId="5" xfId="1" applyNumberFormat="1" applyFont="1" applyFill="1" applyBorder="1" applyAlignment="1" applyProtection="1">
      <alignment horizontal="center" vertical="center" wrapText="1"/>
    </xf>
    <xf numFmtId="3" fontId="3" fillId="3" borderId="5" xfId="1" applyNumberFormat="1" applyFont="1" applyFill="1" applyBorder="1" applyAlignment="1" applyProtection="1">
      <alignment horizontal="center" vertical="center" wrapText="1"/>
    </xf>
    <xf numFmtId="0" fontId="3" fillId="3" borderId="6" xfId="1" applyNumberFormat="1" applyFont="1" applyFill="1" applyBorder="1" applyAlignment="1" applyProtection="1">
      <alignment horizontal="left" vertical="center" wrapText="1"/>
    </xf>
    <xf numFmtId="0" fontId="6" fillId="0" borderId="0" xfId="1" applyNumberFormat="1" applyFont="1" applyBorder="1" applyAlignment="1" applyProtection="1">
      <alignment horizontal="left"/>
      <protection locked="0"/>
    </xf>
    <xf numFmtId="0"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center"/>
      <protection locked="0"/>
    </xf>
    <xf numFmtId="14" fontId="6" fillId="0" borderId="0" xfId="1" applyNumberFormat="1" applyFont="1" applyBorder="1" applyAlignment="1" applyProtection="1">
      <alignment horizontal="center"/>
      <protection locked="0"/>
    </xf>
    <xf numFmtId="20" fontId="6" fillId="0" borderId="0" xfId="1" applyNumberFormat="1" applyFont="1" applyFill="1" applyBorder="1" applyAlignment="1" applyProtection="1">
      <alignment horizontal="center"/>
      <protection locked="0"/>
    </xf>
    <xf numFmtId="3" fontId="6" fillId="0" borderId="0" xfId="1" applyNumberFormat="1" applyFont="1" applyFill="1" applyBorder="1" applyAlignment="1" applyProtection="1">
      <alignment horizontal="center"/>
      <protection locked="0"/>
    </xf>
    <xf numFmtId="164" fontId="6" fillId="0" borderId="0" xfId="1" applyNumberFormat="1" applyFont="1" applyFill="1" applyBorder="1" applyAlignment="1" applyProtection="1">
      <alignment horizontal="center"/>
      <protection locked="0"/>
    </xf>
    <xf numFmtId="0" fontId="0" fillId="0" borderId="0" xfId="1" applyNumberFormat="1" applyFont="1" applyBorder="1" applyAlignment="1" applyProtection="1">
      <alignment horizontal="left"/>
      <protection locked="0"/>
    </xf>
    <xf numFmtId="0" fontId="0" fillId="0" borderId="0" xfId="1" applyNumberFormat="1" applyFont="1" applyBorder="1" applyAlignment="1" applyProtection="1">
      <protection locked="0"/>
    </xf>
    <xf numFmtId="0" fontId="6" fillId="0" borderId="0" xfId="1" applyFont="1" applyFill="1" applyBorder="1" applyProtection="1">
      <protection locked="0"/>
    </xf>
    <xf numFmtId="0" fontId="6" fillId="0" borderId="0" xfId="1" applyFont="1" applyFill="1" applyBorder="1" applyAlignment="1" applyProtection="1">
      <alignment horizontal="left"/>
      <protection locked="0"/>
    </xf>
    <xf numFmtId="0" fontId="6" fillId="0" borderId="0" xfId="1" applyFont="1" applyFill="1" applyBorder="1" applyAlignment="1" applyProtection="1">
      <alignment horizontal="center"/>
      <protection locked="0"/>
    </xf>
    <xf numFmtId="14" fontId="6" fillId="0" borderId="0" xfId="1" applyNumberFormat="1" applyFont="1" applyFill="1" applyBorder="1" applyAlignment="1" applyProtection="1">
      <alignment horizontal="center"/>
      <protection locked="0"/>
    </xf>
    <xf numFmtId="0" fontId="7" fillId="2" borderId="0" xfId="0" applyFont="1" applyFill="1" applyAlignment="1" applyProtection="1">
      <alignment vertical="center"/>
    </xf>
    <xf numFmtId="0" fontId="7" fillId="2" borderId="0" xfId="0" applyFont="1" applyFill="1" applyBorder="1" applyAlignment="1" applyProtection="1">
      <alignment vertical="center"/>
    </xf>
    <xf numFmtId="0" fontId="8" fillId="2" borderId="0" xfId="1" applyFont="1" applyFill="1" applyBorder="1" applyAlignment="1" applyProtection="1">
      <alignment horizontal="left" vertical="center" wrapText="1"/>
    </xf>
    <xf numFmtId="0" fontId="7" fillId="0" borderId="0" xfId="0" applyFont="1" applyAlignment="1" applyProtection="1">
      <alignment vertical="center"/>
    </xf>
    <xf numFmtId="0" fontId="10"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0" fillId="0" borderId="0" xfId="0" applyAlignment="1" applyProtection="1">
      <alignment vertical="center"/>
    </xf>
    <xf numFmtId="0" fontId="12" fillId="4" borderId="3" xfId="0" applyFont="1" applyFill="1" applyBorder="1" applyAlignment="1" applyProtection="1">
      <alignment horizontal="left" vertical="center"/>
    </xf>
    <xf numFmtId="0" fontId="0" fillId="0" borderId="3" xfId="0" applyBorder="1" applyAlignment="1" applyProtection="1">
      <alignment horizontal="center" vertical="center"/>
      <protection locked="0"/>
    </xf>
    <xf numFmtId="0" fontId="12"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3" fillId="4" borderId="11" xfId="0" applyFont="1" applyFill="1" applyBorder="1" applyAlignment="1" applyProtection="1">
      <alignment horizontal="right" vertical="center"/>
    </xf>
    <xf numFmtId="0" fontId="0" fillId="4" borderId="11" xfId="0" applyFill="1" applyBorder="1" applyAlignment="1" applyProtection="1">
      <alignment horizontal="right" vertical="center"/>
    </xf>
    <xf numFmtId="0" fontId="12" fillId="5" borderId="3" xfId="0" applyFont="1" applyFill="1" applyBorder="1" applyAlignment="1" applyProtection="1">
      <alignment horizontal="left" vertical="center"/>
    </xf>
    <xf numFmtId="0" fontId="12" fillId="5" borderId="9" xfId="0" applyFont="1" applyFill="1" applyBorder="1" applyAlignment="1" applyProtection="1">
      <alignment horizontal="left" vertical="center"/>
    </xf>
    <xf numFmtId="0" fontId="13" fillId="5" borderId="11" xfId="0" applyFont="1" applyFill="1" applyBorder="1" applyAlignment="1" applyProtection="1">
      <alignment horizontal="right" vertical="center"/>
    </xf>
    <xf numFmtId="0" fontId="0" fillId="5" borderId="11" xfId="0" applyFill="1" applyBorder="1" applyAlignment="1" applyProtection="1">
      <alignment horizontal="right" vertical="center"/>
    </xf>
    <xf numFmtId="0" fontId="0" fillId="6" borderId="0" xfId="0" applyFill="1" applyAlignment="1" applyProtection="1">
      <alignment horizontal="center" vertical="center"/>
    </xf>
    <xf numFmtId="0" fontId="16" fillId="7" borderId="11" xfId="0" applyFont="1" applyFill="1" applyBorder="1" applyAlignment="1">
      <alignment horizontal="left" wrapText="1"/>
    </xf>
    <xf numFmtId="0" fontId="16" fillId="7" borderId="12" xfId="0" applyFont="1" applyFill="1" applyBorder="1" applyAlignment="1">
      <alignment horizontal="left" wrapText="1"/>
    </xf>
    <xf numFmtId="0" fontId="18" fillId="0" borderId="13" xfId="0" applyFont="1" applyBorder="1" applyAlignment="1">
      <alignment horizontal="left" vertical="top"/>
    </xf>
    <xf numFmtId="165" fontId="18" fillId="0" borderId="7" xfId="0" applyNumberFormat="1" applyFont="1" applyBorder="1" applyAlignment="1">
      <alignment horizontal="left" vertical="top"/>
    </xf>
    <xf numFmtId="0" fontId="18" fillId="0" borderId="7" xfId="0" applyFont="1" applyBorder="1" applyAlignment="1">
      <alignment horizontal="left" vertical="top"/>
    </xf>
    <xf numFmtId="0" fontId="18" fillId="0" borderId="13" xfId="0" applyFont="1" applyBorder="1"/>
    <xf numFmtId="0" fontId="18" fillId="0" borderId="7" xfId="0" applyFont="1" applyBorder="1"/>
    <xf numFmtId="165" fontId="18" fillId="0" borderId="7" xfId="0" applyNumberFormat="1" applyFont="1" applyBorder="1"/>
    <xf numFmtId="0" fontId="18" fillId="0" borderId="3" xfId="0" applyFont="1" applyBorder="1"/>
    <xf numFmtId="0" fontId="18" fillId="0" borderId="14" xfId="0" applyFont="1" applyBorder="1"/>
    <xf numFmtId="165" fontId="18" fillId="0" borderId="14" xfId="0" applyNumberFormat="1" applyFont="1" applyBorder="1"/>
    <xf numFmtId="0" fontId="18" fillId="0" borderId="0" xfId="0" applyFont="1"/>
    <xf numFmtId="165" fontId="18" fillId="0" borderId="0" xfId="0" applyNumberFormat="1" applyFont="1"/>
    <xf numFmtId="0" fontId="19" fillId="0" borderId="0" xfId="0" applyFont="1"/>
    <xf numFmtId="0" fontId="17" fillId="8" borderId="13" xfId="0" applyFont="1" applyFill="1" applyBorder="1" applyAlignment="1">
      <alignment horizontal="left" vertical="top" wrapText="1"/>
    </xf>
    <xf numFmtId="0" fontId="17" fillId="8" borderId="7" xfId="0" applyFont="1" applyFill="1" applyBorder="1" applyAlignment="1">
      <alignment horizontal="left" vertical="top" wrapText="1"/>
    </xf>
    <xf numFmtId="165" fontId="17" fillId="8" borderId="7" xfId="0" applyNumberFormat="1" applyFont="1" applyFill="1" applyBorder="1" applyAlignment="1">
      <alignment horizontal="left" vertical="top"/>
    </xf>
    <xf numFmtId="0" fontId="20" fillId="8" borderId="0" xfId="0" applyFont="1" applyFill="1" applyAlignment="1">
      <alignment horizontal="left" vertical="top"/>
    </xf>
    <xf numFmtId="21" fontId="20" fillId="8" borderId="0" xfId="0" applyNumberFormat="1" applyFont="1" applyFill="1" applyAlignment="1">
      <alignment horizontal="left" vertical="top"/>
    </xf>
    <xf numFmtId="0" fontId="20" fillId="8" borderId="0" xfId="0" applyNumberFormat="1" applyFont="1" applyFill="1" applyAlignment="1">
      <alignment horizontal="left" vertical="top"/>
    </xf>
    <xf numFmtId="0" fontId="20" fillId="8" borderId="0" xfId="0" applyFont="1" applyFill="1" applyAlignment="1">
      <alignment horizontal="center" vertical="top"/>
    </xf>
    <xf numFmtId="0" fontId="0" fillId="0" borderId="0" xfId="0" applyAlignment="1">
      <alignment horizontal="center"/>
    </xf>
    <xf numFmtId="14" fontId="20" fillId="8" borderId="0" xfId="0" applyNumberFormat="1" applyFont="1" applyFill="1" applyAlignment="1">
      <alignment horizontal="left" vertical="top"/>
    </xf>
    <xf numFmtId="8" fontId="20" fillId="8" borderId="0" xfId="0" applyNumberFormat="1" applyFont="1" applyFill="1" applyAlignment="1">
      <alignment horizontal="left" vertical="top"/>
    </xf>
    <xf numFmtId="0" fontId="14" fillId="5" borderId="9" xfId="0" applyFont="1" applyFill="1" applyBorder="1" applyAlignment="1" applyProtection="1">
      <alignment horizontal="left" vertical="center"/>
    </xf>
    <xf numFmtId="0" fontId="22" fillId="3" borderId="14" xfId="0" applyFont="1" applyFill="1" applyBorder="1"/>
    <xf numFmtId="0" fontId="22" fillId="3" borderId="7" xfId="0" applyFont="1" applyFill="1" applyBorder="1"/>
    <xf numFmtId="0" fontId="22" fillId="9" borderId="7" xfId="0" applyFont="1" applyFill="1" applyBorder="1"/>
    <xf numFmtId="0" fontId="22" fillId="11" borderId="7" xfId="0" applyFont="1" applyFill="1" applyBorder="1" applyAlignment="1" applyProtection="1">
      <alignment vertical="center"/>
      <protection locked="0"/>
    </xf>
    <xf numFmtId="3" fontId="22" fillId="11" borderId="7" xfId="0" applyNumberFormat="1" applyFont="1" applyFill="1" applyBorder="1" applyAlignment="1" applyProtection="1">
      <alignment vertical="center"/>
      <protection locked="0"/>
    </xf>
    <xf numFmtId="0" fontId="1" fillId="0" borderId="0" xfId="0" applyFont="1"/>
    <xf numFmtId="0" fontId="22" fillId="10" borderId="7" xfId="0" applyFont="1" applyFill="1" applyBorder="1" applyAlignment="1" applyProtection="1">
      <alignment vertical="center"/>
      <protection locked="0"/>
    </xf>
    <xf numFmtId="3" fontId="22" fillId="10" borderId="7" xfId="0" applyNumberFormat="1" applyFont="1" applyFill="1" applyBorder="1" applyAlignment="1" applyProtection="1">
      <alignment vertical="center"/>
      <protection locked="0"/>
    </xf>
    <xf numFmtId="0" fontId="23" fillId="10" borderId="7" xfId="0" applyFont="1" applyFill="1" applyBorder="1" applyAlignment="1" applyProtection="1">
      <alignment vertical="center"/>
      <protection locked="0"/>
    </xf>
    <xf numFmtId="0" fontId="21" fillId="0" borderId="0" xfId="0" applyFont="1" applyAlignment="1">
      <alignment vertical="center"/>
    </xf>
    <xf numFmtId="0" fontId="24" fillId="13" borderId="21" xfId="0" applyFont="1" applyFill="1" applyBorder="1" applyAlignment="1">
      <alignment vertical="center" wrapText="1"/>
    </xf>
    <xf numFmtId="0" fontId="26" fillId="0" borderId="0" xfId="0" applyFont="1" applyAlignment="1">
      <alignment horizontal="left" vertical="center" wrapText="1"/>
    </xf>
    <xf numFmtId="0" fontId="27" fillId="0" borderId="28" xfId="0" applyFont="1" applyBorder="1" applyAlignment="1">
      <alignment vertical="center" wrapText="1"/>
    </xf>
    <xf numFmtId="0" fontId="29" fillId="0" borderId="28" xfId="0" applyFont="1" applyBorder="1" applyAlignment="1">
      <alignment horizontal="center" vertical="center" wrapText="1"/>
    </xf>
    <xf numFmtId="0" fontId="0" fillId="0" borderId="28" xfId="0" applyFont="1" applyBorder="1" applyAlignment="1">
      <alignment vertical="center" wrapText="1"/>
    </xf>
    <xf numFmtId="0" fontId="21" fillId="0" borderId="28" xfId="0" applyFont="1" applyBorder="1" applyAlignment="1">
      <alignment horizontal="center" wrapText="1"/>
    </xf>
    <xf numFmtId="0" fontId="27" fillId="0" borderId="28" xfId="0" applyFont="1" applyBorder="1" applyAlignment="1">
      <alignment horizontal="center" wrapText="1"/>
    </xf>
    <xf numFmtId="0" fontId="21" fillId="0" borderId="28" xfId="0" applyFont="1" applyBorder="1" applyAlignment="1">
      <alignment horizontal="center"/>
    </xf>
    <xf numFmtId="0" fontId="25" fillId="0" borderId="28" xfId="0" applyFont="1" applyBorder="1" applyAlignment="1">
      <alignment vertical="center" wrapText="1"/>
    </xf>
    <xf numFmtId="0" fontId="30" fillId="0" borderId="28" xfId="0" applyFont="1" applyBorder="1" applyAlignment="1">
      <alignment horizontal="center" wrapText="1"/>
    </xf>
    <xf numFmtId="0" fontId="31" fillId="12" borderId="28" xfId="0" applyFont="1" applyFill="1" applyBorder="1" applyAlignment="1">
      <alignment vertical="center" wrapText="1"/>
    </xf>
    <xf numFmtId="0" fontId="32" fillId="12" borderId="28" xfId="0" applyFont="1" applyFill="1" applyBorder="1" applyAlignment="1">
      <alignment horizontal="center" wrapText="1"/>
    </xf>
    <xf numFmtId="0" fontId="21" fillId="0" borderId="23" xfId="0" applyFont="1" applyBorder="1" applyAlignment="1">
      <alignment horizontal="center" wrapText="1"/>
    </xf>
    <xf numFmtId="0" fontId="21" fillId="0" borderId="23" xfId="0" applyFont="1" applyBorder="1" applyAlignment="1">
      <alignment horizontal="center"/>
    </xf>
    <xf numFmtId="0" fontId="0" fillId="0" borderId="28" xfId="0" applyFont="1" applyBorder="1" applyAlignment="1">
      <alignment horizontal="center" wrapText="1"/>
    </xf>
    <xf numFmtId="0" fontId="33" fillId="0" borderId="28" xfId="0" applyFont="1" applyBorder="1" applyAlignment="1">
      <alignment vertical="center" wrapText="1"/>
    </xf>
    <xf numFmtId="0" fontId="30" fillId="0" borderId="28" xfId="0" applyFont="1" applyBorder="1" applyAlignment="1">
      <alignment horizontal="center" vertical="center" wrapText="1"/>
    </xf>
    <xf numFmtId="0" fontId="26" fillId="15" borderId="28" xfId="0" applyFont="1" applyFill="1" applyBorder="1" applyAlignment="1">
      <alignment vertical="center"/>
    </xf>
    <xf numFmtId="0" fontId="30" fillId="15" borderId="28" xfId="0" applyFont="1" applyFill="1" applyBorder="1" applyAlignment="1">
      <alignment vertical="center" wrapText="1"/>
    </xf>
    <xf numFmtId="0" fontId="27" fillId="15" borderId="28" xfId="0" applyFont="1" applyFill="1" applyBorder="1" applyAlignment="1">
      <alignment horizontal="center" vertical="center" wrapText="1"/>
    </xf>
    <xf numFmtId="0" fontId="31" fillId="16" borderId="28" xfId="0" applyFont="1" applyFill="1" applyBorder="1" applyAlignment="1">
      <alignment vertical="center"/>
    </xf>
    <xf numFmtId="0" fontId="21" fillId="16" borderId="28" xfId="0" applyFont="1" applyFill="1" applyBorder="1" applyAlignment="1">
      <alignment vertical="center" wrapText="1"/>
    </xf>
    <xf numFmtId="0" fontId="0" fillId="0" borderId="28" xfId="0" applyFont="1" applyBorder="1" applyAlignment="1">
      <alignment vertical="center"/>
    </xf>
    <xf numFmtId="9" fontId="21" fillId="0" borderId="28" xfId="0" applyNumberFormat="1" applyFont="1" applyBorder="1" applyAlignment="1">
      <alignment horizontal="center" wrapText="1"/>
    </xf>
    <xf numFmtId="9" fontId="21" fillId="16" borderId="28" xfId="0" applyNumberFormat="1" applyFont="1" applyFill="1" applyBorder="1" applyAlignment="1">
      <alignment horizontal="center" wrapText="1"/>
    </xf>
    <xf numFmtId="9" fontId="27" fillId="16" borderId="28" xfId="0" applyNumberFormat="1" applyFont="1" applyFill="1" applyBorder="1" applyAlignment="1">
      <alignment horizontal="center" wrapText="1"/>
    </xf>
    <xf numFmtId="9" fontId="21" fillId="0" borderId="28" xfId="0" applyNumberFormat="1" applyFont="1" applyBorder="1" applyAlignment="1">
      <alignment horizontal="center"/>
    </xf>
    <xf numFmtId="9" fontId="21" fillId="16" borderId="28" xfId="0" applyNumberFormat="1" applyFont="1" applyFill="1" applyBorder="1" applyAlignment="1">
      <alignment horizontal="center"/>
    </xf>
    <xf numFmtId="9" fontId="21" fillId="17" borderId="28" xfId="0" applyNumberFormat="1" applyFont="1" applyFill="1" applyBorder="1" applyAlignment="1">
      <alignment horizontal="center"/>
    </xf>
    <xf numFmtId="0" fontId="34" fillId="16" borderId="28" xfId="0" applyFont="1" applyFill="1" applyBorder="1" applyAlignment="1">
      <alignment vertical="center" wrapText="1"/>
    </xf>
    <xf numFmtId="0" fontId="21" fillId="16" borderId="28" xfId="0" applyFont="1" applyFill="1" applyBorder="1" applyAlignment="1">
      <alignment vertical="center"/>
    </xf>
    <xf numFmtId="0" fontId="35" fillId="0" borderId="0" xfId="0" applyFont="1"/>
    <xf numFmtId="0" fontId="23" fillId="0" borderId="0" xfId="0" applyFont="1" applyAlignment="1">
      <alignment horizontal="right"/>
    </xf>
    <xf numFmtId="0" fontId="23" fillId="0" borderId="0" xfId="0" applyFont="1"/>
    <xf numFmtId="0" fontId="22" fillId="0" borderId="0" xfId="0" applyFont="1"/>
    <xf numFmtId="0" fontId="22" fillId="9" borderId="7" xfId="0" applyFont="1" applyFill="1" applyBorder="1" applyAlignment="1">
      <alignment horizontal="right"/>
    </xf>
    <xf numFmtId="0" fontId="23" fillId="0" borderId="7" xfId="0" applyFont="1" applyBorder="1"/>
    <xf numFmtId="3" fontId="23" fillId="0" borderId="7" xfId="0" applyNumberFormat="1" applyFont="1" applyBorder="1" applyAlignment="1">
      <alignment horizontal="right"/>
    </xf>
    <xf numFmtId="0" fontId="23" fillId="0" borderId="7" xfId="0" applyFont="1" applyBorder="1" applyAlignment="1">
      <alignment horizontal="right"/>
    </xf>
    <xf numFmtId="0" fontId="1" fillId="0" borderId="7" xfId="0" applyFont="1" applyBorder="1"/>
    <xf numFmtId="3" fontId="22" fillId="3" borderId="14" xfId="0" applyNumberFormat="1" applyFont="1" applyFill="1" applyBorder="1"/>
    <xf numFmtId="3" fontId="22" fillId="9" borderId="7" xfId="0" applyNumberFormat="1" applyFont="1" applyFill="1" applyBorder="1"/>
    <xf numFmtId="3" fontId="22" fillId="10" borderId="7" xfId="0" applyNumberFormat="1" applyFont="1" applyFill="1" applyBorder="1" applyAlignment="1" applyProtection="1">
      <alignment horizontal="right" vertical="center"/>
      <protection locked="0"/>
    </xf>
    <xf numFmtId="0" fontId="22" fillId="9" borderId="7" xfId="0" applyFont="1" applyFill="1" applyBorder="1" applyAlignment="1" applyProtection="1">
      <alignment vertical="center"/>
      <protection locked="0"/>
    </xf>
    <xf numFmtId="0" fontId="23" fillId="0" borderId="7" xfId="0" applyFont="1" applyBorder="1" applyAlignment="1" applyProtection="1">
      <alignment vertical="center"/>
      <protection locked="0"/>
    </xf>
    <xf numFmtId="3" fontId="23" fillId="0" borderId="7" xfId="0" applyNumberFormat="1" applyFont="1" applyBorder="1" applyAlignment="1" applyProtection="1">
      <alignment vertical="center"/>
      <protection locked="0"/>
    </xf>
    <xf numFmtId="3" fontId="1" fillId="0" borderId="7" xfId="0" applyNumberFormat="1" applyFont="1" applyBorder="1"/>
    <xf numFmtId="0" fontId="36" fillId="0" borderId="0" xfId="0" applyFont="1"/>
    <xf numFmtId="0" fontId="37" fillId="0" borderId="0" xfId="0" applyFont="1" applyAlignment="1">
      <alignment vertical="center"/>
    </xf>
    <xf numFmtId="0" fontId="21" fillId="0" borderId="28" xfId="0" applyFont="1" applyFill="1" applyBorder="1" applyAlignment="1">
      <alignment horizontal="center" wrapText="1"/>
    </xf>
    <xf numFmtId="0" fontId="24" fillId="12" borderId="15" xfId="0" applyFont="1" applyFill="1" applyBorder="1" applyAlignment="1">
      <alignment vertical="center" wrapText="1"/>
    </xf>
    <xf numFmtId="0" fontId="25" fillId="0" borderId="16" xfId="0" applyFont="1" applyBorder="1"/>
    <xf numFmtId="0" fontId="25" fillId="0" borderId="17" xfId="0" applyFont="1" applyBorder="1"/>
    <xf numFmtId="0" fontId="24" fillId="12" borderId="18" xfId="0" applyFont="1" applyFill="1" applyBorder="1" applyAlignment="1">
      <alignment vertical="center" wrapText="1"/>
    </xf>
    <xf numFmtId="0" fontId="25" fillId="0" borderId="19" xfId="0" applyFont="1" applyBorder="1"/>
    <xf numFmtId="0" fontId="25" fillId="0" borderId="20" xfId="0" applyFont="1" applyBorder="1"/>
    <xf numFmtId="0" fontId="26" fillId="14" borderId="22" xfId="0" applyFont="1" applyFill="1" applyBorder="1" applyAlignment="1">
      <alignment vertical="center" wrapText="1"/>
    </xf>
    <xf numFmtId="0" fontId="25" fillId="0" borderId="23" xfId="0" applyFont="1" applyBorder="1"/>
    <xf numFmtId="0" fontId="25" fillId="0" borderId="24" xfId="0" applyFont="1" applyBorder="1"/>
    <xf numFmtId="0" fontId="27" fillId="12" borderId="25" xfId="0" applyFont="1" applyFill="1" applyBorder="1" applyAlignment="1">
      <alignment vertical="center"/>
    </xf>
    <xf numFmtId="0" fontId="25" fillId="0" borderId="27" xfId="0" applyFont="1" applyBorder="1"/>
    <xf numFmtId="0" fontId="28" fillId="12" borderId="26" xfId="0" applyFont="1" applyFill="1" applyBorder="1" applyAlignment="1">
      <alignment horizontal="center" vertical="center" wrapText="1"/>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0" fontId="11" fillId="4" borderId="1" xfId="0" applyFont="1" applyFill="1" applyBorder="1" applyAlignment="1" applyProtection="1">
      <alignment horizontal="center" vertical="center" textRotation="90" wrapText="1"/>
    </xf>
    <xf numFmtId="0" fontId="11" fillId="4" borderId="8" xfId="0" applyFont="1" applyFill="1" applyBorder="1" applyAlignment="1" applyProtection="1">
      <alignment horizontal="center" vertical="center" textRotation="90" wrapText="1"/>
    </xf>
    <xf numFmtId="0" fontId="11" fillId="4" borderId="10" xfId="0" applyFont="1" applyFill="1" applyBorder="1" applyAlignment="1" applyProtection="1">
      <alignment horizontal="center" vertical="center" textRotation="90" wrapText="1"/>
    </xf>
    <xf numFmtId="0" fontId="11" fillId="5" borderId="1" xfId="0" applyFont="1" applyFill="1" applyBorder="1" applyAlignment="1" applyProtection="1">
      <alignment horizontal="center" vertical="center" textRotation="90"/>
    </xf>
    <xf numFmtId="0" fontId="11" fillId="5" borderId="8" xfId="0" applyFont="1" applyFill="1" applyBorder="1" applyAlignment="1" applyProtection="1">
      <alignment horizontal="center" vertical="center" textRotation="90"/>
    </xf>
    <xf numFmtId="0" fontId="11" fillId="5" borderId="10" xfId="0" applyFont="1" applyFill="1" applyBorder="1" applyAlignment="1" applyProtection="1">
      <alignment horizontal="center" vertical="center" textRotation="90"/>
    </xf>
    <xf numFmtId="0" fontId="11" fillId="5" borderId="1" xfId="0" applyFont="1" applyFill="1" applyBorder="1" applyAlignment="1" applyProtection="1">
      <alignment horizontal="center" vertical="center" textRotation="90" wrapText="1"/>
    </xf>
    <xf numFmtId="0" fontId="11" fillId="5" borderId="8" xfId="0" applyFont="1" applyFill="1" applyBorder="1" applyAlignment="1" applyProtection="1">
      <alignment horizontal="center" vertical="center" textRotation="90" wrapText="1"/>
    </xf>
    <xf numFmtId="0" fontId="11" fillId="5" borderId="10" xfId="0" applyFont="1" applyFill="1" applyBorder="1" applyAlignment="1" applyProtection="1">
      <alignment horizontal="center" vertical="center" textRotation="90" wrapText="1"/>
    </xf>
    <xf numFmtId="3" fontId="9" fillId="2" borderId="0" xfId="0" applyNumberFormat="1" applyFont="1" applyFill="1" applyAlignment="1" applyProtection="1">
      <alignment horizontal="center" vertical="center" wrapText="1"/>
    </xf>
    <xf numFmtId="0" fontId="38" fillId="0" borderId="0" xfId="0" applyFont="1" applyAlignment="1">
      <alignment horizontal="left" vertical="center" indent="5"/>
    </xf>
    <xf numFmtId="165" fontId="18" fillId="0" borderId="7" xfId="0" applyNumberFormat="1" applyFont="1" applyBorder="1" applyAlignment="1">
      <alignment horizontal="left"/>
    </xf>
    <xf numFmtId="0" fontId="0" fillId="0" borderId="0" xfId="0" applyFont="1"/>
    <xf numFmtId="3" fontId="22" fillId="10" borderId="29" xfId="0" applyNumberFormat="1" applyFont="1" applyFill="1" applyBorder="1" applyAlignment="1" applyProtection="1">
      <alignment horizontal="right" vertical="center"/>
      <protection locked="0"/>
    </xf>
  </cellXfs>
  <cellStyles count="3">
    <cellStyle name="Normal" xfId="0" builtinId="0"/>
    <cellStyle name="Normal 2 3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xmlns=""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topLeftCell="A7" workbookViewId="0">
      <selection activeCell="T12" sqref="T1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topLeftCell="A13" workbookViewId="0">
      <selection activeCell="C15" sqref="C15"/>
    </sheetView>
  </sheetViews>
  <sheetFormatPr defaultColWidth="12.5703125" defaultRowHeight="15" x14ac:dyDescent="0.25"/>
  <cols>
    <col min="1" max="1" width="92.140625" customWidth="1"/>
    <col min="2" max="2" width="19.28515625" customWidth="1"/>
    <col min="3" max="3" width="35" customWidth="1"/>
  </cols>
  <sheetData>
    <row r="1" spans="1:4" ht="24" customHeight="1" x14ac:dyDescent="0.25">
      <c r="A1" s="124" t="s">
        <v>188</v>
      </c>
    </row>
    <row r="2" spans="1:4" x14ac:dyDescent="0.25">
      <c r="A2" s="127" t="s">
        <v>93</v>
      </c>
      <c r="B2" s="128"/>
      <c r="C2" s="129"/>
      <c r="D2" s="76"/>
    </row>
    <row r="3" spans="1:4" x14ac:dyDescent="0.25">
      <c r="A3" s="130" t="s">
        <v>94</v>
      </c>
      <c r="B3" s="131"/>
      <c r="C3" s="132"/>
      <c r="D3" s="76"/>
    </row>
    <row r="4" spans="1:4" ht="15.75" x14ac:dyDescent="0.25">
      <c r="A4" s="77"/>
      <c r="B4" s="78"/>
      <c r="C4" s="78"/>
      <c r="D4" s="76"/>
    </row>
    <row r="5" spans="1:4" x14ac:dyDescent="0.25">
      <c r="A5" s="133" t="s">
        <v>95</v>
      </c>
      <c r="B5" s="134"/>
      <c r="C5" s="135"/>
      <c r="D5" s="76"/>
    </row>
    <row r="6" spans="1:4" x14ac:dyDescent="0.25">
      <c r="A6" s="136" t="s">
        <v>96</v>
      </c>
      <c r="B6" s="138" t="s">
        <v>97</v>
      </c>
      <c r="C6" s="138" t="s">
        <v>98</v>
      </c>
      <c r="D6" s="76"/>
    </row>
    <row r="7" spans="1:4" x14ac:dyDescent="0.25">
      <c r="A7" s="137"/>
      <c r="B7" s="137"/>
      <c r="C7" s="137"/>
      <c r="D7" s="76"/>
    </row>
    <row r="8" spans="1:4" ht="54" customHeight="1" x14ac:dyDescent="0.25">
      <c r="A8" s="79"/>
      <c r="B8" s="80" t="s">
        <v>99</v>
      </c>
      <c r="C8" s="80" t="s">
        <v>100</v>
      </c>
      <c r="D8" s="76"/>
    </row>
    <row r="9" spans="1:4" ht="18.95" customHeight="1" x14ac:dyDescent="0.25">
      <c r="A9" s="81" t="s">
        <v>101</v>
      </c>
      <c r="B9" s="82">
        <v>3</v>
      </c>
      <c r="C9" s="82">
        <v>12</v>
      </c>
      <c r="D9" s="125"/>
    </row>
    <row r="10" spans="1:4" ht="18.95" customHeight="1" x14ac:dyDescent="0.25">
      <c r="A10" s="81" t="s">
        <v>102</v>
      </c>
      <c r="B10" s="82">
        <v>3</v>
      </c>
      <c r="C10" s="82">
        <v>4</v>
      </c>
      <c r="D10" s="76"/>
    </row>
    <row r="11" spans="1:4" ht="18.95" customHeight="1" x14ac:dyDescent="0.25">
      <c r="A11" s="81" t="s">
        <v>103</v>
      </c>
      <c r="B11" s="82">
        <v>0</v>
      </c>
      <c r="C11" s="83">
        <v>8</v>
      </c>
      <c r="D11" s="76"/>
    </row>
    <row r="12" spans="1:4" ht="18.95" customHeight="1" x14ac:dyDescent="0.25">
      <c r="A12" s="81" t="s">
        <v>104</v>
      </c>
      <c r="B12" s="82">
        <v>0</v>
      </c>
      <c r="C12" s="83">
        <v>6</v>
      </c>
      <c r="D12" s="76"/>
    </row>
    <row r="13" spans="1:4" ht="18.95" customHeight="1" x14ac:dyDescent="0.25">
      <c r="A13" s="81" t="s">
        <v>105</v>
      </c>
      <c r="B13" s="82">
        <v>0</v>
      </c>
      <c r="C13" s="83">
        <v>2</v>
      </c>
      <c r="D13" s="76"/>
    </row>
    <row r="14" spans="1:4" ht="18.95" customHeight="1" x14ac:dyDescent="0.25">
      <c r="A14" s="81" t="s">
        <v>106</v>
      </c>
      <c r="B14" s="82">
        <v>0</v>
      </c>
      <c r="C14" s="83">
        <v>1</v>
      </c>
      <c r="D14" s="76"/>
    </row>
    <row r="15" spans="1:4" ht="18.95" customHeight="1" x14ac:dyDescent="0.25">
      <c r="A15" s="81" t="s">
        <v>107</v>
      </c>
      <c r="B15" s="82">
        <v>0</v>
      </c>
      <c r="C15" s="83">
        <v>1</v>
      </c>
      <c r="D15" s="76"/>
    </row>
    <row r="16" spans="1:4" ht="18.95" customHeight="1" x14ac:dyDescent="0.25">
      <c r="A16" s="81" t="s">
        <v>108</v>
      </c>
      <c r="B16" s="82">
        <v>0</v>
      </c>
      <c r="C16" s="83">
        <v>0</v>
      </c>
      <c r="D16" s="76"/>
    </row>
    <row r="17" spans="1:4" ht="17.100000000000001" customHeight="1" x14ac:dyDescent="0.25">
      <c r="A17" s="81" t="s">
        <v>109</v>
      </c>
      <c r="B17" s="84">
        <v>0</v>
      </c>
      <c r="C17" s="83">
        <v>1</v>
      </c>
      <c r="D17" s="76"/>
    </row>
    <row r="18" spans="1:4" ht="17.100000000000001" customHeight="1" x14ac:dyDescent="0.25">
      <c r="A18" s="81" t="s">
        <v>110</v>
      </c>
      <c r="B18" s="82">
        <v>0</v>
      </c>
      <c r="C18" s="83">
        <v>0</v>
      </c>
      <c r="D18" s="76"/>
    </row>
    <row r="19" spans="1:4" ht="17.100000000000001" customHeight="1" x14ac:dyDescent="0.25">
      <c r="A19" s="81" t="s">
        <v>111</v>
      </c>
      <c r="B19" s="82">
        <v>0</v>
      </c>
      <c r="C19" s="83">
        <v>0</v>
      </c>
      <c r="D19" s="76"/>
    </row>
    <row r="20" spans="1:4" ht="17.100000000000001" customHeight="1" x14ac:dyDescent="0.25">
      <c r="A20" s="81" t="s">
        <v>112</v>
      </c>
      <c r="B20" s="82">
        <v>0</v>
      </c>
      <c r="C20" s="83">
        <v>0</v>
      </c>
      <c r="D20" s="76"/>
    </row>
    <row r="21" spans="1:4" ht="17.100000000000001" customHeight="1" x14ac:dyDescent="0.25">
      <c r="A21" s="81" t="s">
        <v>113</v>
      </c>
      <c r="B21" s="82">
        <v>0</v>
      </c>
      <c r="C21" s="83">
        <v>0</v>
      </c>
      <c r="D21" s="76"/>
    </row>
    <row r="22" spans="1:4" ht="17.100000000000001" customHeight="1" x14ac:dyDescent="0.25">
      <c r="A22" s="81" t="s">
        <v>114</v>
      </c>
      <c r="B22" s="82">
        <v>3</v>
      </c>
      <c r="C22" s="83">
        <v>6</v>
      </c>
      <c r="D22" s="76"/>
    </row>
    <row r="23" spans="1:4" ht="18.95" customHeight="1" x14ac:dyDescent="0.25">
      <c r="A23" s="81" t="s">
        <v>115</v>
      </c>
      <c r="B23" s="82">
        <v>3</v>
      </c>
      <c r="C23" s="83">
        <v>4</v>
      </c>
      <c r="D23" s="76"/>
    </row>
    <row r="24" spans="1:4" ht="18.95" customHeight="1" x14ac:dyDescent="0.25">
      <c r="A24" s="81" t="s">
        <v>116</v>
      </c>
      <c r="B24" s="82">
        <v>3</v>
      </c>
      <c r="C24" s="83">
        <v>2</v>
      </c>
      <c r="D24" s="76"/>
    </row>
    <row r="25" spans="1:4" ht="18.95" customHeight="1" x14ac:dyDescent="0.25">
      <c r="A25" s="81" t="s">
        <v>117</v>
      </c>
      <c r="B25" s="82">
        <v>0</v>
      </c>
      <c r="C25" s="83">
        <v>0</v>
      </c>
      <c r="D25" s="76"/>
    </row>
    <row r="26" spans="1:4" ht="18.95" customHeight="1" x14ac:dyDescent="0.25">
      <c r="A26" s="81" t="s">
        <v>118</v>
      </c>
      <c r="B26" s="82">
        <v>0</v>
      </c>
      <c r="C26" s="83">
        <v>0</v>
      </c>
      <c r="D26" s="76"/>
    </row>
    <row r="27" spans="1:4" ht="18.95" customHeight="1" x14ac:dyDescent="0.25">
      <c r="A27" s="81" t="s">
        <v>119</v>
      </c>
      <c r="B27" s="82">
        <v>2</v>
      </c>
      <c r="C27" s="83">
        <v>2</v>
      </c>
      <c r="D27" s="76"/>
    </row>
    <row r="28" spans="1:4" ht="18.95" customHeight="1" x14ac:dyDescent="0.25">
      <c r="A28" s="81" t="s">
        <v>120</v>
      </c>
      <c r="B28" s="82">
        <v>410</v>
      </c>
      <c r="C28" s="82">
        <v>410</v>
      </c>
      <c r="D28" s="76"/>
    </row>
    <row r="29" spans="1:4" ht="18.95" customHeight="1" x14ac:dyDescent="0.25">
      <c r="A29" s="81" t="s">
        <v>121</v>
      </c>
      <c r="B29" s="126" t="s">
        <v>189</v>
      </c>
      <c r="C29" s="82" t="s">
        <v>196</v>
      </c>
      <c r="D29" s="125"/>
    </row>
    <row r="30" spans="1:4" ht="18.95" customHeight="1" x14ac:dyDescent="0.25">
      <c r="A30" s="85" t="s">
        <v>122</v>
      </c>
      <c r="B30" s="86">
        <v>3</v>
      </c>
      <c r="C30" s="82">
        <v>3</v>
      </c>
      <c r="D30" s="76"/>
    </row>
    <row r="31" spans="1:4" ht="18.95" customHeight="1" x14ac:dyDescent="0.25">
      <c r="A31" s="87" t="s">
        <v>123</v>
      </c>
      <c r="B31" s="88"/>
      <c r="C31" s="88"/>
      <c r="D31" s="76"/>
    </row>
    <row r="32" spans="1:4" ht="18.95" customHeight="1" x14ac:dyDescent="0.25">
      <c r="A32" s="81" t="s">
        <v>124</v>
      </c>
      <c r="B32" s="89">
        <v>0</v>
      </c>
      <c r="C32" s="82">
        <v>0</v>
      </c>
      <c r="D32" s="76"/>
    </row>
    <row r="33" spans="1:4" ht="18.95" customHeight="1" x14ac:dyDescent="0.25">
      <c r="A33" s="81" t="s">
        <v>125</v>
      </c>
      <c r="B33" s="89">
        <v>0</v>
      </c>
      <c r="C33" s="82">
        <v>0</v>
      </c>
      <c r="D33" s="76"/>
    </row>
    <row r="34" spans="1:4" ht="18.95" customHeight="1" x14ac:dyDescent="0.25">
      <c r="A34" s="81" t="s">
        <v>126</v>
      </c>
      <c r="B34" s="89">
        <v>0</v>
      </c>
      <c r="C34" s="82">
        <v>0</v>
      </c>
      <c r="D34" s="76"/>
    </row>
    <row r="35" spans="1:4" ht="18.95" customHeight="1" x14ac:dyDescent="0.25">
      <c r="A35" s="81" t="s">
        <v>127</v>
      </c>
      <c r="B35" s="90">
        <v>0</v>
      </c>
      <c r="C35" s="82">
        <v>0</v>
      </c>
      <c r="D35" s="76"/>
    </row>
    <row r="36" spans="1:4" ht="18.95" customHeight="1" x14ac:dyDescent="0.25">
      <c r="A36" s="81" t="s">
        <v>128</v>
      </c>
      <c r="B36" s="89">
        <v>12</v>
      </c>
      <c r="C36" s="82">
        <v>15</v>
      </c>
      <c r="D36" s="76"/>
    </row>
    <row r="37" spans="1:4" ht="18.95" customHeight="1" x14ac:dyDescent="0.25">
      <c r="A37" s="87" t="s">
        <v>129</v>
      </c>
      <c r="B37" s="88"/>
      <c r="C37" s="88"/>
      <c r="D37" s="76"/>
    </row>
    <row r="38" spans="1:4" ht="20.100000000000001" customHeight="1" x14ac:dyDescent="0.25">
      <c r="A38" s="81" t="s">
        <v>130</v>
      </c>
      <c r="B38" s="91">
        <v>120</v>
      </c>
      <c r="C38" s="91">
        <v>131</v>
      </c>
      <c r="D38" s="125"/>
    </row>
    <row r="39" spans="1:4" ht="20.100000000000001" customHeight="1" x14ac:dyDescent="0.25">
      <c r="A39" s="85" t="s">
        <v>131</v>
      </c>
      <c r="B39" s="86">
        <v>120</v>
      </c>
      <c r="C39" s="82">
        <v>89</v>
      </c>
      <c r="D39" s="76"/>
    </row>
    <row r="40" spans="1:4" ht="20.100000000000001" customHeight="1" x14ac:dyDescent="0.25">
      <c r="A40" s="85" t="s">
        <v>132</v>
      </c>
      <c r="B40" s="86">
        <v>0</v>
      </c>
      <c r="C40" s="82">
        <v>42</v>
      </c>
      <c r="D40" s="76"/>
    </row>
    <row r="41" spans="1:4" ht="18.95" customHeight="1" x14ac:dyDescent="0.25">
      <c r="A41" s="92" t="s">
        <v>133</v>
      </c>
      <c r="B41" s="86">
        <v>120</v>
      </c>
      <c r="C41" s="82" t="s">
        <v>195</v>
      </c>
      <c r="D41" s="76"/>
    </row>
    <row r="42" spans="1:4" ht="44.1" customHeight="1" x14ac:dyDescent="0.25">
      <c r="A42" s="85" t="s">
        <v>134</v>
      </c>
      <c r="B42" s="93" t="s">
        <v>190</v>
      </c>
      <c r="C42" s="82" t="s">
        <v>195</v>
      </c>
      <c r="D42" s="76"/>
    </row>
    <row r="43" spans="1:4" x14ac:dyDescent="0.25">
      <c r="A43" s="94" t="s">
        <v>135</v>
      </c>
      <c r="B43" s="95"/>
      <c r="C43" s="96"/>
      <c r="D43" s="76"/>
    </row>
    <row r="44" spans="1:4" x14ac:dyDescent="0.25">
      <c r="A44" s="97" t="s">
        <v>136</v>
      </c>
      <c r="B44" s="98"/>
      <c r="C44" s="98"/>
      <c r="D44" s="125"/>
    </row>
    <row r="45" spans="1:4" x14ac:dyDescent="0.25">
      <c r="A45" s="99" t="s">
        <v>137</v>
      </c>
      <c r="B45" s="100">
        <v>0.45</v>
      </c>
      <c r="C45" s="100">
        <v>0.37</v>
      </c>
      <c r="D45" s="76"/>
    </row>
    <row r="46" spans="1:4" x14ac:dyDescent="0.25">
      <c r="A46" s="99" t="s">
        <v>138</v>
      </c>
      <c r="B46" s="100">
        <v>0.51</v>
      </c>
      <c r="C46" s="100">
        <v>0.63</v>
      </c>
      <c r="D46" s="76"/>
    </row>
    <row r="47" spans="1:4" x14ac:dyDescent="0.25">
      <c r="A47" s="99" t="s">
        <v>139</v>
      </c>
      <c r="B47" s="100">
        <v>0.01</v>
      </c>
      <c r="C47" s="100">
        <v>0</v>
      </c>
      <c r="D47" s="76"/>
    </row>
    <row r="48" spans="1:4" x14ac:dyDescent="0.25">
      <c r="A48" s="99" t="s">
        <v>140</v>
      </c>
      <c r="B48" s="100">
        <v>0.03</v>
      </c>
      <c r="C48" s="100">
        <v>0</v>
      </c>
      <c r="D48" s="76"/>
    </row>
    <row r="49" spans="1:4" x14ac:dyDescent="0.25">
      <c r="A49" s="97" t="s">
        <v>141</v>
      </c>
      <c r="B49" s="101"/>
      <c r="C49" s="102"/>
      <c r="D49" s="76"/>
    </row>
    <row r="50" spans="1:4" x14ac:dyDescent="0.25">
      <c r="A50" s="99" t="s">
        <v>142</v>
      </c>
      <c r="B50" s="100">
        <v>0</v>
      </c>
      <c r="C50" s="100">
        <v>0</v>
      </c>
      <c r="D50" s="76"/>
    </row>
    <row r="51" spans="1:4" x14ac:dyDescent="0.25">
      <c r="A51" s="99" t="s">
        <v>143</v>
      </c>
      <c r="B51" s="100">
        <v>0.01</v>
      </c>
      <c r="C51" s="100">
        <v>0.26</v>
      </c>
      <c r="D51" s="76"/>
    </row>
    <row r="52" spans="1:4" x14ac:dyDescent="0.25">
      <c r="A52" s="99" t="s">
        <v>144</v>
      </c>
      <c r="B52" s="100">
        <v>0.252</v>
      </c>
      <c r="C52" s="100">
        <v>0.26</v>
      </c>
      <c r="D52" s="76"/>
    </row>
    <row r="53" spans="1:4" x14ac:dyDescent="0.25">
      <c r="A53" s="99" t="s">
        <v>145</v>
      </c>
      <c r="B53" s="100">
        <v>0.27</v>
      </c>
      <c r="C53" s="100">
        <v>7.0000000000000007E-2</v>
      </c>
      <c r="D53" s="76"/>
    </row>
    <row r="54" spans="1:4" x14ac:dyDescent="0.25">
      <c r="A54" s="99" t="s">
        <v>146</v>
      </c>
      <c r="B54" s="100">
        <v>0.3</v>
      </c>
      <c r="C54" s="100">
        <v>0.3</v>
      </c>
      <c r="D54" s="76"/>
    </row>
    <row r="55" spans="1:4" x14ac:dyDescent="0.25">
      <c r="A55" s="99" t="s">
        <v>147</v>
      </c>
      <c r="B55" s="100">
        <v>0.14000000000000001</v>
      </c>
      <c r="C55" s="100">
        <v>0.11</v>
      </c>
      <c r="D55" s="76"/>
    </row>
    <row r="56" spans="1:4" x14ac:dyDescent="0.25">
      <c r="A56" s="99" t="s">
        <v>140</v>
      </c>
      <c r="B56" s="100">
        <v>0.03</v>
      </c>
      <c r="C56" s="100">
        <v>0</v>
      </c>
      <c r="D56" s="76"/>
    </row>
    <row r="57" spans="1:4" x14ac:dyDescent="0.25">
      <c r="A57" s="97" t="s">
        <v>148</v>
      </c>
      <c r="B57" s="101"/>
      <c r="C57" s="102"/>
      <c r="D57" s="76"/>
    </row>
    <row r="58" spans="1:4" x14ac:dyDescent="0.25">
      <c r="A58" s="99" t="s">
        <v>149</v>
      </c>
      <c r="B58" s="100">
        <v>0.55000000000000004</v>
      </c>
      <c r="C58" s="100">
        <v>0.22</v>
      </c>
      <c r="D58" s="76"/>
    </row>
    <row r="59" spans="1:4" x14ac:dyDescent="0.25">
      <c r="A59" s="99" t="s">
        <v>150</v>
      </c>
      <c r="B59" s="100">
        <v>0.05</v>
      </c>
      <c r="C59" s="100">
        <v>0.04</v>
      </c>
      <c r="D59" s="76"/>
    </row>
    <row r="60" spans="1:4" x14ac:dyDescent="0.25">
      <c r="A60" s="99" t="s">
        <v>151</v>
      </c>
      <c r="B60" s="100">
        <v>0.25</v>
      </c>
      <c r="C60" s="100">
        <v>0.44</v>
      </c>
      <c r="D60" s="76"/>
    </row>
    <row r="61" spans="1:4" x14ac:dyDescent="0.25">
      <c r="A61" s="99" t="s">
        <v>152</v>
      </c>
      <c r="B61" s="100">
        <v>0.09</v>
      </c>
      <c r="C61" s="100">
        <v>0.15</v>
      </c>
      <c r="D61" s="76"/>
    </row>
    <row r="62" spans="1:4" x14ac:dyDescent="0.25">
      <c r="A62" s="99" t="s">
        <v>139</v>
      </c>
      <c r="B62" s="100">
        <v>0.05</v>
      </c>
      <c r="C62" s="103">
        <v>0.01</v>
      </c>
      <c r="D62" s="76"/>
    </row>
    <row r="63" spans="1:4" x14ac:dyDescent="0.25">
      <c r="A63" s="99" t="s">
        <v>140</v>
      </c>
      <c r="B63" s="100">
        <v>0.01</v>
      </c>
      <c r="C63" s="103">
        <v>0</v>
      </c>
      <c r="D63" s="76"/>
    </row>
    <row r="64" spans="1:4" x14ac:dyDescent="0.25">
      <c r="A64" s="97" t="s">
        <v>153</v>
      </c>
      <c r="B64" s="101"/>
      <c r="C64" s="104"/>
      <c r="D64" s="76"/>
    </row>
    <row r="65" spans="1:4" x14ac:dyDescent="0.25">
      <c r="A65" s="99" t="s">
        <v>154</v>
      </c>
      <c r="B65" s="103">
        <v>8.0000000000000002E-3</v>
      </c>
      <c r="C65" s="103">
        <v>0</v>
      </c>
      <c r="D65" s="76"/>
    </row>
    <row r="66" spans="1:4" x14ac:dyDescent="0.25">
      <c r="A66" s="99" t="s">
        <v>155</v>
      </c>
      <c r="B66" s="103">
        <v>0.01</v>
      </c>
      <c r="C66" s="103">
        <v>0</v>
      </c>
      <c r="D66" s="76"/>
    </row>
    <row r="67" spans="1:4" x14ac:dyDescent="0.25">
      <c r="A67" s="99" t="s">
        <v>156</v>
      </c>
      <c r="B67" s="103">
        <v>0.01</v>
      </c>
      <c r="C67" s="103">
        <v>0.04</v>
      </c>
      <c r="D67" s="76"/>
    </row>
    <row r="68" spans="1:4" x14ac:dyDescent="0.25">
      <c r="A68" s="99" t="s">
        <v>157</v>
      </c>
      <c r="B68" s="103">
        <v>0.88</v>
      </c>
      <c r="C68" s="103">
        <v>0.85</v>
      </c>
      <c r="D68" s="76"/>
    </row>
    <row r="69" spans="1:4" x14ac:dyDescent="0.25">
      <c r="A69" s="99" t="s">
        <v>158</v>
      </c>
      <c r="B69" s="103">
        <v>4.1000000000000002E-2</v>
      </c>
      <c r="C69" s="103">
        <v>0.11</v>
      </c>
      <c r="D69" s="76"/>
    </row>
    <row r="70" spans="1:4" x14ac:dyDescent="0.25">
      <c r="A70" s="99" t="s">
        <v>159</v>
      </c>
      <c r="B70" s="103">
        <v>0.02</v>
      </c>
      <c r="C70" s="103">
        <v>0</v>
      </c>
      <c r="D70" s="76"/>
    </row>
    <row r="71" spans="1:4" x14ac:dyDescent="0.25">
      <c r="A71" s="99" t="s">
        <v>140</v>
      </c>
      <c r="B71" s="103">
        <v>0.03</v>
      </c>
      <c r="C71" s="103">
        <v>0</v>
      </c>
      <c r="D71" s="76"/>
    </row>
    <row r="72" spans="1:4" x14ac:dyDescent="0.25">
      <c r="A72" s="97" t="s">
        <v>160</v>
      </c>
      <c r="B72" s="104"/>
      <c r="C72" s="104"/>
      <c r="D72" s="76"/>
    </row>
    <row r="73" spans="1:4" x14ac:dyDescent="0.25">
      <c r="A73" s="99" t="s">
        <v>161</v>
      </c>
      <c r="B73" s="103"/>
      <c r="C73" s="103">
        <v>0</v>
      </c>
      <c r="D73" s="76"/>
    </row>
    <row r="74" spans="1:4" x14ac:dyDescent="0.25">
      <c r="A74" s="99" t="s">
        <v>162</v>
      </c>
      <c r="B74" s="103"/>
      <c r="C74" s="103">
        <v>0</v>
      </c>
      <c r="D74" s="76"/>
    </row>
    <row r="75" spans="1:4" x14ac:dyDescent="0.25">
      <c r="A75" s="99" t="s">
        <v>163</v>
      </c>
      <c r="B75" s="103"/>
      <c r="C75" s="103">
        <v>0</v>
      </c>
      <c r="D75" s="76"/>
    </row>
    <row r="76" spans="1:4" x14ac:dyDescent="0.25">
      <c r="A76" s="99" t="s">
        <v>164</v>
      </c>
      <c r="B76" s="103"/>
      <c r="C76" s="103">
        <v>0.89</v>
      </c>
      <c r="D76" s="76"/>
    </row>
    <row r="77" spans="1:4" x14ac:dyDescent="0.25">
      <c r="A77" s="99" t="s">
        <v>165</v>
      </c>
      <c r="B77" s="103"/>
      <c r="C77" s="103">
        <v>0</v>
      </c>
      <c r="D77" s="76"/>
    </row>
    <row r="78" spans="1:4" x14ac:dyDescent="0.25">
      <c r="A78" s="99" t="s">
        <v>140</v>
      </c>
      <c r="B78" s="103"/>
      <c r="C78" s="103">
        <v>0.11</v>
      </c>
      <c r="D78" s="76"/>
    </row>
    <row r="79" spans="1:4" ht="39.950000000000003" customHeight="1" x14ac:dyDescent="0.25">
      <c r="A79" s="81" t="s">
        <v>166</v>
      </c>
      <c r="B79" s="105">
        <f t="shared" ref="B79:C79" si="0">B73+B74+B75+B77</f>
        <v>0</v>
      </c>
      <c r="C79" s="105">
        <f t="shared" si="0"/>
        <v>0</v>
      </c>
      <c r="D79" s="76"/>
    </row>
    <row r="80" spans="1:4" x14ac:dyDescent="0.25">
      <c r="A80" s="97" t="s">
        <v>167</v>
      </c>
      <c r="B80" s="104"/>
      <c r="C80" s="104"/>
      <c r="D80" s="76"/>
    </row>
    <row r="81" spans="1:4" ht="18" customHeight="1" x14ac:dyDescent="0.25">
      <c r="A81" s="81" t="s">
        <v>168</v>
      </c>
      <c r="B81" s="103">
        <v>7.0000000000000007E-2</v>
      </c>
      <c r="C81" s="103">
        <v>0.15</v>
      </c>
      <c r="D81" s="76"/>
    </row>
    <row r="82" spans="1:4" x14ac:dyDescent="0.25">
      <c r="A82" s="99" t="s">
        <v>140</v>
      </c>
      <c r="B82" s="103">
        <v>0.03</v>
      </c>
      <c r="C82" s="103">
        <v>0</v>
      </c>
      <c r="D82" s="76"/>
    </row>
    <row r="83" spans="1:4" ht="38.1" customHeight="1" x14ac:dyDescent="0.25">
      <c r="A83" s="106" t="s">
        <v>169</v>
      </c>
      <c r="B83" s="107"/>
      <c r="C83" s="107"/>
      <c r="D83" s="76"/>
    </row>
    <row r="84" spans="1:4" x14ac:dyDescent="0.25">
      <c r="A84" s="76" t="s">
        <v>170</v>
      </c>
      <c r="B84" s="76"/>
      <c r="C84" s="76"/>
      <c r="D84" s="76"/>
    </row>
  </sheetData>
  <mergeCells count="6">
    <mergeCell ref="A2:C2"/>
    <mergeCell ref="A3:C3"/>
    <mergeCell ref="A5:C5"/>
    <mergeCell ref="A6:A7"/>
    <mergeCell ref="B6:B7"/>
    <mergeCell ref="C6: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workbookViewId="0">
      <selection activeCell="D30" sqref="D30"/>
    </sheetView>
  </sheetViews>
  <sheetFormatPr defaultColWidth="12.42578125" defaultRowHeight="15" x14ac:dyDescent="0.25"/>
  <cols>
    <col min="1" max="1" width="66.28515625" style="72" customWidth="1"/>
    <col min="2" max="2" width="12.42578125" style="72"/>
    <col min="3" max="3" width="17.5703125" style="72" customWidth="1"/>
    <col min="4" max="5" width="12.42578125" style="72"/>
    <col min="6" max="6" width="69.5703125" style="72" customWidth="1"/>
    <col min="7" max="16384" width="12.42578125" style="72"/>
  </cols>
  <sheetData>
    <row r="1" spans="1:7" ht="18.75" x14ac:dyDescent="0.3">
      <c r="A1" s="108" t="s">
        <v>171</v>
      </c>
      <c r="B1" s="109"/>
      <c r="C1" s="109"/>
      <c r="D1" s="109"/>
      <c r="E1" s="109"/>
      <c r="F1" s="110"/>
    </row>
    <row r="2" spans="1:7" x14ac:dyDescent="0.25">
      <c r="A2" s="110" t="s">
        <v>172</v>
      </c>
      <c r="B2" s="109"/>
      <c r="C2" s="109"/>
      <c r="D2" s="109"/>
      <c r="E2" s="109"/>
      <c r="F2" s="110"/>
    </row>
    <row r="3" spans="1:7" x14ac:dyDescent="0.25">
      <c r="A3" s="111"/>
      <c r="B3" s="109"/>
      <c r="C3" s="109"/>
      <c r="D3" s="109"/>
      <c r="E3" s="109"/>
      <c r="F3" s="110"/>
    </row>
    <row r="4" spans="1:7" x14ac:dyDescent="0.25">
      <c r="A4" s="69" t="s">
        <v>77</v>
      </c>
      <c r="B4" s="112" t="s">
        <v>173</v>
      </c>
      <c r="C4" s="112" t="s">
        <v>79</v>
      </c>
      <c r="D4" s="112" t="s">
        <v>80</v>
      </c>
      <c r="E4" s="112"/>
      <c r="F4" s="69" t="s">
        <v>81</v>
      </c>
    </row>
    <row r="5" spans="1:7" x14ac:dyDescent="0.25">
      <c r="A5" s="113" t="s">
        <v>82</v>
      </c>
      <c r="B5" s="114">
        <v>2100</v>
      </c>
      <c r="C5" s="114"/>
      <c r="D5" s="115"/>
      <c r="E5" s="115"/>
      <c r="F5" s="113"/>
    </row>
    <row r="6" spans="1:7" x14ac:dyDescent="0.25">
      <c r="A6" s="113" t="s">
        <v>174</v>
      </c>
      <c r="B6" s="114"/>
      <c r="D6" s="114">
        <v>700</v>
      </c>
      <c r="E6" s="115"/>
      <c r="F6" s="113" t="s">
        <v>175</v>
      </c>
    </row>
    <row r="7" spans="1:7" x14ac:dyDescent="0.25">
      <c r="A7" s="113" t="s">
        <v>83</v>
      </c>
      <c r="B7" s="115"/>
      <c r="D7" s="115">
        <v>500</v>
      </c>
      <c r="E7" s="115"/>
      <c r="F7" s="113" t="s">
        <v>176</v>
      </c>
    </row>
    <row r="8" spans="1:7" x14ac:dyDescent="0.25">
      <c r="A8" s="113" t="s">
        <v>84</v>
      </c>
      <c r="B8" s="115"/>
      <c r="C8" s="115">
        <f>SUM(120*14)</f>
        <v>1680</v>
      </c>
      <c r="D8" s="116"/>
      <c r="E8" s="115"/>
      <c r="F8" s="113" t="s">
        <v>177</v>
      </c>
    </row>
    <row r="9" spans="1:7" x14ac:dyDescent="0.25">
      <c r="A9" s="67" t="s">
        <v>85</v>
      </c>
      <c r="B9" s="117">
        <f>SUM(B5:B8)</f>
        <v>2100</v>
      </c>
      <c r="C9" s="68"/>
      <c r="D9" s="68"/>
      <c r="E9" s="67"/>
      <c r="F9" s="68"/>
    </row>
    <row r="10" spans="1:7" x14ac:dyDescent="0.25">
      <c r="A10" s="68" t="s">
        <v>86</v>
      </c>
      <c r="B10" s="68"/>
      <c r="C10" s="117">
        <f>582</f>
        <v>582</v>
      </c>
      <c r="D10" s="67">
        <f>SUM(D5:D8)</f>
        <v>1200</v>
      </c>
      <c r="E10" s="68"/>
      <c r="F10" s="68" t="s">
        <v>271</v>
      </c>
    </row>
    <row r="11" spans="1:7" x14ac:dyDescent="0.25">
      <c r="A11" s="69" t="s">
        <v>87</v>
      </c>
      <c r="B11" s="118">
        <f>SUM(B9:C10)</f>
        <v>2682</v>
      </c>
      <c r="C11" s="69"/>
      <c r="D11" s="69"/>
      <c r="E11" s="69"/>
      <c r="F11" s="69"/>
    </row>
    <row r="14" spans="1:7" x14ac:dyDescent="0.25">
      <c r="A14" s="73" t="s">
        <v>178</v>
      </c>
      <c r="B14" s="119" t="s">
        <v>78</v>
      </c>
      <c r="C14" s="119" t="s">
        <v>79</v>
      </c>
      <c r="D14" s="119" t="s">
        <v>88</v>
      </c>
      <c r="E14" s="119" t="s">
        <v>89</v>
      </c>
      <c r="F14" s="120" t="s">
        <v>81</v>
      </c>
      <c r="G14" s="155" t="s">
        <v>267</v>
      </c>
    </row>
    <row r="15" spans="1:7" x14ac:dyDescent="0.25">
      <c r="A15" s="121" t="s">
        <v>179</v>
      </c>
      <c r="B15" s="122">
        <v>1600</v>
      </c>
      <c r="C15" s="122"/>
      <c r="D15" s="116"/>
      <c r="E15" s="116">
        <f>30+120+240+74+54.88+200</f>
        <v>718.88</v>
      </c>
      <c r="F15" s="121" t="s">
        <v>180</v>
      </c>
      <c r="G15" s="154" t="s">
        <v>274</v>
      </c>
    </row>
    <row r="16" spans="1:7" x14ac:dyDescent="0.25">
      <c r="A16" s="121" t="s">
        <v>181</v>
      </c>
      <c r="B16" s="122">
        <v>500</v>
      </c>
      <c r="C16" s="122">
        <v>300</v>
      </c>
      <c r="D16" s="116"/>
      <c r="E16" s="116">
        <v>240</v>
      </c>
      <c r="F16" s="121" t="s">
        <v>182</v>
      </c>
      <c r="G16" s="154" t="s">
        <v>270</v>
      </c>
    </row>
    <row r="17" spans="1:7" x14ac:dyDescent="0.25">
      <c r="A17" s="121" t="s">
        <v>183</v>
      </c>
      <c r="B17" s="122"/>
      <c r="D17" s="116">
        <v>700</v>
      </c>
      <c r="E17" s="116">
        <v>75</v>
      </c>
      <c r="F17" s="121" t="s">
        <v>184</v>
      </c>
      <c r="G17" s="154" t="s">
        <v>268</v>
      </c>
    </row>
    <row r="18" spans="1:7" x14ac:dyDescent="0.25">
      <c r="A18" s="121" t="s">
        <v>185</v>
      </c>
      <c r="B18" s="122"/>
      <c r="C18" s="123">
        <v>1275</v>
      </c>
      <c r="D18" s="116">
        <v>500</v>
      </c>
      <c r="E18" s="116">
        <v>874.86</v>
      </c>
      <c r="F18" s="121" t="s">
        <v>186</v>
      </c>
      <c r="G18" s="154" t="s">
        <v>269</v>
      </c>
    </row>
    <row r="19" spans="1:7" x14ac:dyDescent="0.25">
      <c r="A19" s="121" t="s">
        <v>187</v>
      </c>
      <c r="C19" s="122">
        <f>SUM(B15:B18)*5%</f>
        <v>105</v>
      </c>
      <c r="D19" s="116"/>
      <c r="E19" s="116"/>
      <c r="F19" s="121"/>
    </row>
    <row r="20" spans="1:7" x14ac:dyDescent="0.25">
      <c r="A20" s="70" t="s">
        <v>90</v>
      </c>
      <c r="B20" s="71">
        <f>SUM(B15:B19)</f>
        <v>2100</v>
      </c>
      <c r="C20" s="71">
        <f>SUM(C15:C19)</f>
        <v>1680</v>
      </c>
      <c r="D20" s="70">
        <f>SUM(D11:D19)</f>
        <v>1200</v>
      </c>
      <c r="E20" s="70">
        <f>SUM(E11:E19)</f>
        <v>1908.7400000000002</v>
      </c>
      <c r="F20" s="70"/>
    </row>
    <row r="21" spans="1:7" x14ac:dyDescent="0.25">
      <c r="A21" s="73" t="s">
        <v>91</v>
      </c>
      <c r="B21" s="74">
        <f>1909.74</f>
        <v>1909.74</v>
      </c>
      <c r="C21" s="73"/>
      <c r="D21" s="73"/>
      <c r="E21" s="73"/>
      <c r="F21" s="73"/>
    </row>
    <row r="22" spans="1:7" x14ac:dyDescent="0.25">
      <c r="A22" s="75" t="s">
        <v>92</v>
      </c>
      <c r="B22" s="74">
        <f>SUM(B11-B21)</f>
        <v>772.26</v>
      </c>
      <c r="C22" s="73"/>
      <c r="D22" s="73"/>
      <c r="E22" s="73"/>
      <c r="F22" s="7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workbookViewId="0">
      <selection activeCell="J24" sqref="J24"/>
    </sheetView>
  </sheetViews>
  <sheetFormatPr defaultRowHeight="15" x14ac:dyDescent="0.25"/>
  <cols>
    <col min="1" max="1" width="21" customWidth="1"/>
    <col min="2" max="2" width="26.7109375" customWidth="1"/>
    <col min="3" max="3" width="22.85546875" customWidth="1"/>
    <col min="4" max="4" width="16.42578125" customWidth="1"/>
    <col min="5" max="5" width="40.28515625" customWidth="1"/>
    <col min="6" max="7" width="21.140625" style="63" customWidth="1"/>
    <col min="8" max="8" width="20.42578125" customWidth="1"/>
    <col min="9" max="9" width="18.42578125" customWidth="1"/>
    <col min="10" max="10" width="18.140625" bestFit="1" customWidth="1"/>
    <col min="11" max="11" width="14.42578125" customWidth="1"/>
    <col min="12" max="13" width="14.140625" customWidth="1"/>
    <col min="14" max="14" width="13" customWidth="1"/>
    <col min="15" max="15" width="14.140625" customWidth="1"/>
  </cols>
  <sheetData>
    <row r="1" spans="1:15" ht="15.75" x14ac:dyDescent="0.25">
      <c r="A1" s="1"/>
      <c r="B1" s="2"/>
      <c r="C1" s="1" t="s">
        <v>53</v>
      </c>
      <c r="D1" s="3"/>
      <c r="E1" s="3"/>
      <c r="F1" s="3"/>
      <c r="G1" s="3"/>
      <c r="H1" s="3"/>
      <c r="I1" s="139" t="s">
        <v>0</v>
      </c>
      <c r="J1" s="140"/>
      <c r="K1" s="140"/>
      <c r="L1" s="140"/>
      <c r="M1" s="140"/>
      <c r="N1" s="140"/>
      <c r="O1" s="141"/>
    </row>
    <row r="2" spans="1:15" ht="38.25" x14ac:dyDescent="0.25">
      <c r="A2" s="4" t="s">
        <v>1</v>
      </c>
      <c r="B2" s="4" t="s">
        <v>2</v>
      </c>
      <c r="C2" s="4" t="s">
        <v>3</v>
      </c>
      <c r="D2" s="5" t="s">
        <v>12</v>
      </c>
      <c r="E2" s="6" t="s">
        <v>4</v>
      </c>
      <c r="F2" s="6" t="s">
        <v>61</v>
      </c>
      <c r="G2" s="6" t="s">
        <v>5</v>
      </c>
      <c r="H2" s="6" t="s">
        <v>62</v>
      </c>
      <c r="I2" s="7" t="s">
        <v>6</v>
      </c>
      <c r="J2" s="8" t="s">
        <v>7</v>
      </c>
      <c r="K2" s="8" t="s">
        <v>8</v>
      </c>
      <c r="L2" s="8" t="s">
        <v>9</v>
      </c>
      <c r="M2" s="8" t="s">
        <v>64</v>
      </c>
      <c r="N2" s="9" t="s">
        <v>10</v>
      </c>
      <c r="O2" s="10" t="s">
        <v>11</v>
      </c>
    </row>
    <row r="3" spans="1:15" ht="17.25" x14ac:dyDescent="0.25">
      <c r="A3" s="59" t="s">
        <v>56</v>
      </c>
      <c r="B3" s="59" t="s">
        <v>57</v>
      </c>
      <c r="C3" s="59" t="s">
        <v>58</v>
      </c>
      <c r="D3" s="61">
        <v>2013</v>
      </c>
      <c r="E3" s="59" t="s">
        <v>59</v>
      </c>
      <c r="F3" s="62" t="s">
        <v>60</v>
      </c>
      <c r="G3" s="62" t="s">
        <v>63</v>
      </c>
      <c r="H3" s="60" t="s">
        <v>52</v>
      </c>
      <c r="I3" s="64">
        <v>41809</v>
      </c>
      <c r="J3" s="60">
        <v>0.83333333333333337</v>
      </c>
      <c r="K3" s="61">
        <v>300</v>
      </c>
      <c r="L3" s="65">
        <v>1360</v>
      </c>
      <c r="M3" s="61">
        <v>270</v>
      </c>
      <c r="N3" s="61">
        <v>272</v>
      </c>
      <c r="O3" s="60"/>
    </row>
    <row r="4" spans="1:15" x14ac:dyDescent="0.25">
      <c r="A4" s="11" t="s">
        <v>197</v>
      </c>
      <c r="B4" s="11" t="s">
        <v>198</v>
      </c>
      <c r="C4" s="11" t="s">
        <v>199</v>
      </c>
      <c r="D4" s="12">
        <v>2000</v>
      </c>
      <c r="E4" s="13" t="s">
        <v>200</v>
      </c>
      <c r="F4" s="13"/>
      <c r="G4" s="13"/>
      <c r="H4" s="13"/>
      <c r="I4" s="14">
        <v>42818</v>
      </c>
      <c r="J4" s="15">
        <v>0.875</v>
      </c>
      <c r="K4" s="16">
        <v>410</v>
      </c>
      <c r="L4" s="17">
        <v>197.94</v>
      </c>
      <c r="M4" s="17" t="s">
        <v>201</v>
      </c>
      <c r="N4" s="16">
        <v>46</v>
      </c>
      <c r="O4" s="12"/>
    </row>
    <row r="5" spans="1:15" x14ac:dyDescent="0.25">
      <c r="A5" s="11" t="s">
        <v>202</v>
      </c>
      <c r="B5" s="18" t="s">
        <v>198</v>
      </c>
      <c r="C5" s="19" t="s">
        <v>203</v>
      </c>
      <c r="D5" s="12">
        <v>1990</v>
      </c>
      <c r="E5" s="13" t="s">
        <v>204</v>
      </c>
      <c r="F5" s="13"/>
      <c r="G5" s="13"/>
      <c r="H5" s="13"/>
      <c r="I5" s="14">
        <v>42819</v>
      </c>
      <c r="J5" s="15">
        <v>0.4826388888888889</v>
      </c>
      <c r="K5" s="16">
        <v>120</v>
      </c>
      <c r="L5" s="17"/>
      <c r="M5" s="17" t="s">
        <v>201</v>
      </c>
      <c r="N5" s="16" t="s">
        <v>205</v>
      </c>
      <c r="O5" s="12"/>
    </row>
    <row r="6" spans="1:15" x14ac:dyDescent="0.25">
      <c r="A6" s="11" t="s">
        <v>202</v>
      </c>
      <c r="B6" s="18" t="s">
        <v>198</v>
      </c>
      <c r="C6" s="20" t="s">
        <v>206</v>
      </c>
      <c r="D6" s="22">
        <v>1973</v>
      </c>
      <c r="E6" s="22" t="s">
        <v>207</v>
      </c>
      <c r="F6" s="22"/>
      <c r="G6" s="22"/>
      <c r="H6" s="22"/>
      <c r="I6" s="23">
        <v>42819</v>
      </c>
      <c r="J6" s="15">
        <v>0.64583333333333337</v>
      </c>
      <c r="K6" s="16">
        <v>120</v>
      </c>
      <c r="L6" s="17"/>
      <c r="M6" s="17" t="s">
        <v>201</v>
      </c>
      <c r="N6" s="16" t="s">
        <v>205</v>
      </c>
      <c r="O6" s="20"/>
    </row>
    <row r="7" spans="1:15" x14ac:dyDescent="0.25">
      <c r="A7" s="20" t="s">
        <v>197</v>
      </c>
      <c r="B7" s="21" t="s">
        <v>198</v>
      </c>
      <c r="C7" s="20" t="s">
        <v>208</v>
      </c>
      <c r="D7" s="22">
        <v>2016</v>
      </c>
      <c r="E7" s="22" t="s">
        <v>209</v>
      </c>
      <c r="F7" s="22"/>
      <c r="G7" s="22"/>
      <c r="H7" s="22"/>
      <c r="I7" s="23">
        <v>42819</v>
      </c>
      <c r="J7" s="15">
        <v>0.86458333333333337</v>
      </c>
      <c r="K7" s="16">
        <v>410</v>
      </c>
      <c r="L7" s="17">
        <v>239.94</v>
      </c>
      <c r="M7" s="17" t="s">
        <v>201</v>
      </c>
      <c r="N7" s="16" t="s">
        <v>205</v>
      </c>
      <c r="O7" s="20"/>
    </row>
    <row r="8" spans="1:15" x14ac:dyDescent="0.25">
      <c r="A8" s="20" t="s">
        <v>197</v>
      </c>
      <c r="B8" s="21" t="s">
        <v>198</v>
      </c>
      <c r="C8" s="20" t="s">
        <v>210</v>
      </c>
      <c r="D8" s="22">
        <v>2014</v>
      </c>
      <c r="E8" s="22" t="s">
        <v>211</v>
      </c>
      <c r="F8" s="22"/>
      <c r="G8" s="22"/>
      <c r="H8" s="22"/>
      <c r="I8" s="23">
        <v>42820</v>
      </c>
      <c r="J8" s="15">
        <v>0.41666666666666669</v>
      </c>
      <c r="K8" s="16">
        <v>410</v>
      </c>
      <c r="L8" s="17">
        <v>144.12</v>
      </c>
      <c r="M8" s="13">
        <v>40</v>
      </c>
      <c r="N8" s="16">
        <v>36</v>
      </c>
      <c r="O8" s="20"/>
    </row>
    <row r="9" spans="1:15" x14ac:dyDescent="0.25">
      <c r="A9" s="20" t="s">
        <v>197</v>
      </c>
      <c r="B9" s="21" t="s">
        <v>198</v>
      </c>
      <c r="C9" s="20" t="s">
        <v>212</v>
      </c>
      <c r="D9" s="22" t="s">
        <v>213</v>
      </c>
      <c r="E9" s="22" t="s">
        <v>214</v>
      </c>
      <c r="F9" s="22"/>
      <c r="G9" s="22"/>
      <c r="H9" s="22"/>
      <c r="I9" s="23">
        <v>42820</v>
      </c>
      <c r="J9" s="15">
        <v>0.54861111111111105</v>
      </c>
      <c r="K9" s="16">
        <v>410</v>
      </c>
      <c r="L9" s="17"/>
      <c r="M9" s="17">
        <v>40</v>
      </c>
      <c r="N9" s="16">
        <v>36</v>
      </c>
      <c r="O9" s="20"/>
    </row>
    <row r="10" spans="1:15" x14ac:dyDescent="0.25">
      <c r="A10" s="20"/>
      <c r="B10" s="21"/>
      <c r="C10" s="20"/>
      <c r="D10" s="22"/>
      <c r="E10" s="22"/>
      <c r="F10" s="22"/>
      <c r="G10" s="22"/>
      <c r="H10" s="22"/>
      <c r="I10" s="23"/>
      <c r="J10" s="15"/>
      <c r="K10" s="16"/>
      <c r="L10" s="17"/>
      <c r="M10" s="17"/>
      <c r="N10" s="16"/>
      <c r="O10" s="20"/>
    </row>
    <row r="11" spans="1:15" x14ac:dyDescent="0.25">
      <c r="A11" s="20"/>
      <c r="B11" s="21"/>
      <c r="C11" s="20"/>
      <c r="D11" s="22"/>
      <c r="E11" s="22"/>
      <c r="F11" s="22"/>
      <c r="G11" s="22"/>
      <c r="H11" s="22"/>
      <c r="I11" s="23"/>
      <c r="J11" s="15"/>
      <c r="K11" s="16"/>
      <c r="L11" s="17"/>
      <c r="M11" s="17"/>
      <c r="N11" s="16"/>
      <c r="O11" s="20"/>
    </row>
    <row r="12" spans="1:15" x14ac:dyDescent="0.25">
      <c r="A12" s="20"/>
      <c r="B12" s="21"/>
      <c r="C12" s="20"/>
      <c r="D12" s="22"/>
      <c r="E12" s="22"/>
      <c r="F12" s="22"/>
      <c r="G12" s="22"/>
      <c r="H12" s="22"/>
      <c r="I12" s="23"/>
      <c r="J12" s="15"/>
      <c r="K12" s="16"/>
      <c r="L12" s="17"/>
      <c r="M12" s="17"/>
      <c r="N12" s="16"/>
      <c r="O12" s="20"/>
    </row>
    <row r="13" spans="1:15" x14ac:dyDescent="0.25">
      <c r="A13" s="20"/>
      <c r="B13" s="21"/>
      <c r="C13" s="20"/>
      <c r="D13" s="22"/>
      <c r="E13" s="22"/>
      <c r="F13" s="22"/>
      <c r="G13" s="22"/>
      <c r="H13" s="22"/>
      <c r="I13" s="23"/>
      <c r="J13" s="15"/>
      <c r="K13" s="16"/>
      <c r="L13" s="17"/>
      <c r="M13" s="17"/>
      <c r="N13" s="16"/>
      <c r="O13" s="20"/>
    </row>
    <row r="14" spans="1:15" x14ac:dyDescent="0.25">
      <c r="A14" s="20"/>
      <c r="B14" s="21"/>
      <c r="C14" s="20"/>
      <c r="D14" s="22"/>
      <c r="E14" s="22"/>
      <c r="F14" s="22"/>
      <c r="G14" s="22"/>
      <c r="H14" s="22"/>
      <c r="I14" s="23"/>
      <c r="J14" s="15"/>
      <c r="K14" s="16"/>
      <c r="L14" s="17"/>
      <c r="M14" s="17"/>
      <c r="N14" s="16"/>
      <c r="O14" s="20"/>
    </row>
    <row r="15" spans="1:15" x14ac:dyDescent="0.25">
      <c r="A15" s="20"/>
      <c r="B15" s="21"/>
      <c r="C15" s="20"/>
      <c r="D15" s="22"/>
      <c r="E15" s="22"/>
      <c r="F15" s="22"/>
      <c r="G15" s="22"/>
      <c r="H15" s="22"/>
      <c r="I15" s="23"/>
      <c r="J15" s="15"/>
      <c r="K15" s="16"/>
      <c r="L15" s="17"/>
      <c r="M15" s="17"/>
      <c r="N15" s="16"/>
      <c r="O15" s="20"/>
    </row>
    <row r="16" spans="1:15" x14ac:dyDescent="0.25">
      <c r="A16" s="20"/>
      <c r="B16" s="21"/>
      <c r="C16" s="20"/>
      <c r="D16" s="22"/>
      <c r="E16" s="22"/>
      <c r="F16" s="22"/>
      <c r="G16" s="22"/>
      <c r="H16" s="22"/>
      <c r="I16" s="23"/>
      <c r="J16" s="15"/>
      <c r="K16" s="16"/>
      <c r="L16" s="17"/>
      <c r="M16" s="17"/>
      <c r="N16" s="16"/>
      <c r="O16" s="20"/>
    </row>
    <row r="17" spans="1:15" x14ac:dyDescent="0.25">
      <c r="A17" s="20"/>
      <c r="B17" s="21"/>
      <c r="C17" s="20"/>
      <c r="D17" s="22"/>
      <c r="E17" s="22"/>
      <c r="F17" s="22"/>
      <c r="G17" s="22"/>
      <c r="H17" s="22"/>
      <c r="I17" s="23"/>
      <c r="J17" s="15"/>
      <c r="K17" s="16"/>
      <c r="L17" s="17"/>
      <c r="M17" s="17"/>
      <c r="N17" s="16"/>
      <c r="O17" s="20"/>
    </row>
    <row r="18" spans="1:15" x14ac:dyDescent="0.25">
      <c r="A18" s="20"/>
      <c r="B18" s="21"/>
      <c r="C18" s="20"/>
      <c r="D18" s="22"/>
      <c r="E18" s="22"/>
      <c r="F18" s="22"/>
      <c r="G18" s="22"/>
      <c r="H18" s="22"/>
      <c r="I18" s="23"/>
      <c r="J18" s="15"/>
      <c r="K18" s="16"/>
      <c r="L18" s="17"/>
      <c r="M18" s="17"/>
      <c r="N18" s="16"/>
      <c r="O18" s="20"/>
    </row>
    <row r="19" spans="1:15" x14ac:dyDescent="0.25">
      <c r="A19" s="20"/>
      <c r="B19" s="21"/>
      <c r="C19" s="20"/>
      <c r="D19" s="22"/>
      <c r="E19" s="22"/>
      <c r="F19" s="22"/>
      <c r="G19" s="22"/>
      <c r="H19" s="22"/>
      <c r="I19" s="23"/>
      <c r="J19" s="15"/>
      <c r="K19" s="16"/>
      <c r="L19" s="17"/>
      <c r="M19" s="17"/>
      <c r="N19" s="16"/>
      <c r="O19" s="20"/>
    </row>
    <row r="20" spans="1:15" x14ac:dyDescent="0.25">
      <c r="A20" s="20"/>
      <c r="B20" s="21"/>
      <c r="C20" s="20"/>
      <c r="D20" s="22"/>
      <c r="E20" s="22"/>
      <c r="F20" s="22"/>
      <c r="G20" s="22"/>
      <c r="H20" s="22"/>
      <c r="I20" s="23"/>
      <c r="J20" s="15"/>
      <c r="K20" s="16"/>
      <c r="L20" s="17"/>
      <c r="M20" s="17"/>
      <c r="N20" s="16"/>
      <c r="O20" s="20"/>
    </row>
    <row r="21" spans="1:15" x14ac:dyDescent="0.25">
      <c r="A21" s="20"/>
      <c r="B21" s="21"/>
      <c r="C21" s="20"/>
      <c r="D21" s="22"/>
      <c r="E21" s="22"/>
      <c r="F21" s="22"/>
      <c r="G21" s="22"/>
      <c r="H21" s="22"/>
      <c r="I21" s="23"/>
      <c r="J21" s="15"/>
      <c r="K21" s="16"/>
      <c r="L21" s="17"/>
      <c r="M21" s="17"/>
      <c r="N21" s="16"/>
      <c r="O21" s="20"/>
    </row>
    <row r="22" spans="1:15" x14ac:dyDescent="0.25">
      <c r="A22" s="20"/>
      <c r="B22" s="21"/>
      <c r="C22" s="20"/>
      <c r="D22" s="22"/>
      <c r="E22" s="22"/>
      <c r="F22" s="22"/>
      <c r="G22" s="22"/>
      <c r="H22" s="22"/>
      <c r="I22" s="23"/>
      <c r="J22" s="15"/>
      <c r="K22" s="16"/>
      <c r="L22" s="17"/>
      <c r="M22" s="17"/>
      <c r="N22" s="16"/>
      <c r="O22" s="20"/>
    </row>
    <row r="23" spans="1:15" x14ac:dyDescent="0.25">
      <c r="A23" s="20"/>
      <c r="B23" s="21"/>
      <c r="C23" s="20"/>
      <c r="D23" s="22"/>
      <c r="E23" s="22"/>
      <c r="F23" s="22"/>
      <c r="G23" s="22"/>
      <c r="H23" s="22"/>
      <c r="I23" s="23"/>
      <c r="J23" s="15"/>
      <c r="K23" s="16"/>
      <c r="L23" s="17"/>
      <c r="M23" s="17"/>
      <c r="N23" s="16"/>
      <c r="O23" s="20"/>
    </row>
    <row r="24" spans="1:15" x14ac:dyDescent="0.25">
      <c r="A24" s="20"/>
      <c r="B24" s="21"/>
      <c r="C24" s="20"/>
      <c r="D24" s="22"/>
      <c r="E24" s="22"/>
      <c r="F24" s="22"/>
      <c r="G24" s="22"/>
      <c r="H24" s="22"/>
      <c r="I24" s="23"/>
      <c r="J24" s="15"/>
      <c r="K24" s="16"/>
      <c r="L24" s="17"/>
      <c r="M24" s="17"/>
      <c r="N24" s="16"/>
      <c r="O24" s="20"/>
    </row>
    <row r="25" spans="1:15" x14ac:dyDescent="0.25">
      <c r="A25" s="20"/>
      <c r="B25" s="21"/>
      <c r="C25" s="20"/>
      <c r="D25" s="22"/>
      <c r="E25" s="22"/>
      <c r="F25" s="22"/>
      <c r="G25" s="22"/>
      <c r="H25" s="22"/>
      <c r="I25" s="23"/>
      <c r="J25" s="15"/>
      <c r="K25" s="16"/>
      <c r="L25" s="17"/>
      <c r="M25" s="17"/>
      <c r="N25" s="16"/>
      <c r="O25" s="20"/>
    </row>
  </sheetData>
  <mergeCells count="1">
    <mergeCell ref="I1:O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F4:G1048576</xm:sqref>
        </x14:dataValidation>
        <x14:dataValidation type="list" allowBlank="1" showInputMessage="1" showErrorMessage="1">
          <x14:formula1>
            <xm:f>'Notes - ADMIN ONLY'!$B$6:$B$11</xm:f>
          </x14:formula1>
          <xm:sqref>H3:H1048576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2"/>
  <sheetViews>
    <sheetView topLeftCell="A13" workbookViewId="0">
      <selection activeCell="D39" sqref="D39"/>
    </sheetView>
  </sheetViews>
  <sheetFormatPr defaultRowHeight="15" x14ac:dyDescent="0.25"/>
  <cols>
    <col min="2" max="2" width="15.140625" customWidth="1"/>
    <col min="3" max="3" width="37.85546875" customWidth="1"/>
    <col min="4" max="4" width="19.42578125" customWidth="1"/>
  </cols>
  <sheetData>
    <row r="1" spans="1:6" ht="15.75" x14ac:dyDescent="0.25">
      <c r="A1" s="24"/>
      <c r="B1" s="25"/>
      <c r="C1" s="26" t="s">
        <v>55</v>
      </c>
      <c r="D1" s="28" t="s">
        <v>192</v>
      </c>
      <c r="E1" s="151"/>
      <c r="F1" s="27"/>
    </row>
    <row r="2" spans="1:6" ht="15.75" x14ac:dyDescent="0.25">
      <c r="A2" s="24"/>
      <c r="B2" s="25"/>
      <c r="C2" s="26" t="s">
        <v>54</v>
      </c>
      <c r="D2" s="28" t="s">
        <v>193</v>
      </c>
      <c r="E2" s="151"/>
      <c r="F2" s="27"/>
    </row>
    <row r="3" spans="1:6" ht="15.75" x14ac:dyDescent="0.25">
      <c r="A3" s="24"/>
      <c r="B3" s="25"/>
      <c r="C3" s="26" t="s">
        <v>13</v>
      </c>
      <c r="D3" s="28" t="s">
        <v>194</v>
      </c>
      <c r="E3" s="151"/>
      <c r="F3" s="27"/>
    </row>
    <row r="4" spans="1:6" x14ac:dyDescent="0.25">
      <c r="A4" s="29"/>
      <c r="B4" s="142" t="s">
        <v>15</v>
      </c>
      <c r="C4" s="31" t="s">
        <v>16</v>
      </c>
      <c r="D4" s="32">
        <v>21</v>
      </c>
      <c r="E4" s="30"/>
    </row>
    <row r="5" spans="1:6" x14ac:dyDescent="0.25">
      <c r="A5" s="29"/>
      <c r="B5" s="143"/>
      <c r="C5" s="33" t="s">
        <v>17</v>
      </c>
      <c r="D5" s="34">
        <v>6</v>
      </c>
      <c r="E5" s="30"/>
    </row>
    <row r="6" spans="1:6" x14ac:dyDescent="0.25">
      <c r="A6" s="29"/>
      <c r="B6" s="143"/>
      <c r="C6" s="33" t="s">
        <v>18</v>
      </c>
      <c r="D6" s="34"/>
      <c r="E6" s="30"/>
    </row>
    <row r="7" spans="1:6" x14ac:dyDescent="0.25">
      <c r="A7" s="29"/>
      <c r="B7" s="143"/>
      <c r="C7" s="33" t="s">
        <v>19</v>
      </c>
      <c r="D7" s="34"/>
      <c r="E7" s="30"/>
    </row>
    <row r="8" spans="1:6" x14ac:dyDescent="0.25">
      <c r="A8" s="29"/>
      <c r="B8" s="143"/>
      <c r="C8" s="33" t="s">
        <v>20</v>
      </c>
      <c r="D8" s="34"/>
      <c r="E8" s="30"/>
    </row>
    <row r="9" spans="1:6" x14ac:dyDescent="0.25">
      <c r="A9" s="29"/>
      <c r="B9" s="144"/>
      <c r="C9" s="35" t="s">
        <v>21</v>
      </c>
      <c r="D9" s="36">
        <f>SUM(D4:D8)</f>
        <v>27</v>
      </c>
      <c r="E9" s="30"/>
    </row>
    <row r="10" spans="1:6" x14ac:dyDescent="0.25">
      <c r="A10" s="29"/>
      <c r="B10" s="145" t="s">
        <v>22</v>
      </c>
      <c r="C10" s="37" t="s">
        <v>23</v>
      </c>
      <c r="D10" s="32">
        <v>8</v>
      </c>
      <c r="E10" s="30"/>
    </row>
    <row r="11" spans="1:6" x14ac:dyDescent="0.25">
      <c r="A11" s="29"/>
      <c r="B11" s="146"/>
      <c r="C11" s="38" t="s">
        <v>24</v>
      </c>
      <c r="D11" s="34">
        <v>1</v>
      </c>
      <c r="E11" s="30"/>
    </row>
    <row r="12" spans="1:6" x14ac:dyDescent="0.25">
      <c r="A12" s="29"/>
      <c r="B12" s="146"/>
      <c r="C12" s="38" t="s">
        <v>25</v>
      </c>
      <c r="D12" s="34"/>
      <c r="E12" s="30"/>
    </row>
    <row r="13" spans="1:6" x14ac:dyDescent="0.25">
      <c r="A13" s="29"/>
      <c r="B13" s="146"/>
      <c r="C13" s="38" t="s">
        <v>26</v>
      </c>
      <c r="D13" s="34"/>
      <c r="E13" s="30"/>
    </row>
    <row r="14" spans="1:6" x14ac:dyDescent="0.25">
      <c r="A14" s="29"/>
      <c r="B14" s="146"/>
      <c r="C14" s="38" t="s">
        <v>27</v>
      </c>
      <c r="D14" s="34">
        <v>2</v>
      </c>
      <c r="E14" s="30"/>
    </row>
    <row r="15" spans="1:6" x14ac:dyDescent="0.25">
      <c r="A15" s="29"/>
      <c r="B15" s="146"/>
      <c r="C15" s="38" t="s">
        <v>28</v>
      </c>
      <c r="D15" s="34">
        <v>2</v>
      </c>
      <c r="E15" s="30"/>
    </row>
    <row r="16" spans="1:6" x14ac:dyDescent="0.25">
      <c r="A16" s="29"/>
      <c r="B16" s="146"/>
      <c r="C16" s="38" t="s">
        <v>29</v>
      </c>
      <c r="D16" s="34">
        <v>4</v>
      </c>
      <c r="E16" s="30"/>
    </row>
    <row r="17" spans="1:5" x14ac:dyDescent="0.25">
      <c r="A17" s="29"/>
      <c r="B17" s="146"/>
      <c r="C17" s="38" t="s">
        <v>30</v>
      </c>
      <c r="D17" s="34"/>
      <c r="E17" s="30"/>
    </row>
    <row r="18" spans="1:5" x14ac:dyDescent="0.25">
      <c r="A18" s="29"/>
      <c r="B18" s="146"/>
      <c r="C18" s="38" t="s">
        <v>31</v>
      </c>
      <c r="D18" s="34">
        <v>7</v>
      </c>
      <c r="E18" s="30"/>
    </row>
    <row r="19" spans="1:5" x14ac:dyDescent="0.25">
      <c r="A19" s="29"/>
      <c r="B19" s="146"/>
      <c r="C19" s="38" t="s">
        <v>32</v>
      </c>
      <c r="D19" s="34">
        <v>14</v>
      </c>
      <c r="E19" s="30"/>
    </row>
    <row r="20" spans="1:5" x14ac:dyDescent="0.25">
      <c r="A20" s="29"/>
      <c r="B20" s="146"/>
      <c r="C20" s="38" t="s">
        <v>33</v>
      </c>
      <c r="D20" s="34">
        <v>1</v>
      </c>
      <c r="E20" s="30"/>
    </row>
    <row r="21" spans="1:5" x14ac:dyDescent="0.25">
      <c r="A21" s="29"/>
      <c r="B21" s="146"/>
      <c r="C21" s="38" t="s">
        <v>34</v>
      </c>
      <c r="D21" s="34">
        <v>1</v>
      </c>
      <c r="E21" s="30"/>
    </row>
    <row r="22" spans="1:5" x14ac:dyDescent="0.25">
      <c r="A22" s="29"/>
      <c r="B22" s="147"/>
      <c r="C22" s="39" t="s">
        <v>21</v>
      </c>
      <c r="D22" s="40">
        <f>SUM(D10:D21)</f>
        <v>40</v>
      </c>
      <c r="E22" s="30"/>
    </row>
    <row r="23" spans="1:5" x14ac:dyDescent="0.25">
      <c r="A23" s="29"/>
      <c r="B23" s="142" t="s">
        <v>66</v>
      </c>
      <c r="C23" s="31" t="s">
        <v>67</v>
      </c>
      <c r="D23" s="32">
        <v>6</v>
      </c>
      <c r="E23" s="30"/>
    </row>
    <row r="24" spans="1:5" x14ac:dyDescent="0.25">
      <c r="A24" s="29"/>
      <c r="B24" s="143"/>
      <c r="C24" s="33" t="s">
        <v>68</v>
      </c>
      <c r="D24" s="34">
        <v>6</v>
      </c>
      <c r="E24" s="30"/>
    </row>
    <row r="25" spans="1:5" x14ac:dyDescent="0.25">
      <c r="A25" s="29"/>
      <c r="B25" s="143"/>
      <c r="C25" s="33" t="s">
        <v>69</v>
      </c>
      <c r="D25" s="34">
        <v>2</v>
      </c>
      <c r="E25" s="30"/>
    </row>
    <row r="26" spans="1:5" x14ac:dyDescent="0.25">
      <c r="A26" s="29"/>
      <c r="B26" s="143"/>
      <c r="C26" s="33" t="s">
        <v>70</v>
      </c>
      <c r="D26" s="34">
        <v>9</v>
      </c>
      <c r="E26" s="30"/>
    </row>
    <row r="27" spans="1:5" x14ac:dyDescent="0.25">
      <c r="A27" s="29"/>
      <c r="B27" s="143"/>
      <c r="C27" s="33" t="s">
        <v>71</v>
      </c>
      <c r="D27" s="34">
        <v>8</v>
      </c>
      <c r="E27" s="30"/>
    </row>
    <row r="28" spans="1:5" x14ac:dyDescent="0.25">
      <c r="A28" s="29"/>
      <c r="B28" s="143"/>
      <c r="C28" s="33" t="s">
        <v>72</v>
      </c>
      <c r="D28" s="34">
        <v>1</v>
      </c>
      <c r="E28" s="30"/>
    </row>
    <row r="29" spans="1:5" x14ac:dyDescent="0.25">
      <c r="A29" s="29"/>
      <c r="B29" s="143"/>
      <c r="C29" s="33" t="s">
        <v>73</v>
      </c>
      <c r="D29" s="34">
        <v>5</v>
      </c>
      <c r="E29" s="30"/>
    </row>
    <row r="30" spans="1:5" x14ac:dyDescent="0.25">
      <c r="A30" s="29"/>
      <c r="B30" s="143"/>
      <c r="C30" s="33" t="s">
        <v>74</v>
      </c>
      <c r="D30" s="34">
        <v>12</v>
      </c>
      <c r="E30" s="30"/>
    </row>
    <row r="31" spans="1:5" x14ac:dyDescent="0.25">
      <c r="A31" s="29"/>
      <c r="B31" s="143"/>
      <c r="C31" s="33" t="s">
        <v>75</v>
      </c>
      <c r="D31" s="34">
        <v>1</v>
      </c>
      <c r="E31" s="30"/>
    </row>
    <row r="32" spans="1:5" x14ac:dyDescent="0.25">
      <c r="A32" s="29"/>
      <c r="B32" s="143"/>
      <c r="C32" s="33" t="s">
        <v>191</v>
      </c>
      <c r="D32" s="34">
        <v>6</v>
      </c>
      <c r="E32" s="30"/>
    </row>
    <row r="33" spans="1:5" x14ac:dyDescent="0.25">
      <c r="A33" s="29"/>
      <c r="B33" s="143"/>
      <c r="C33" s="33" t="s">
        <v>76</v>
      </c>
      <c r="D33" s="34">
        <v>1</v>
      </c>
      <c r="E33" s="30"/>
    </row>
    <row r="34" spans="1:5" x14ac:dyDescent="0.25">
      <c r="A34" s="29"/>
      <c r="B34" s="143"/>
      <c r="C34" s="33" t="s">
        <v>14</v>
      </c>
      <c r="D34" s="34">
        <v>5</v>
      </c>
      <c r="E34" s="30"/>
    </row>
    <row r="35" spans="1:5" x14ac:dyDescent="0.25">
      <c r="A35" s="29"/>
      <c r="B35" s="144"/>
      <c r="C35" s="35" t="s">
        <v>21</v>
      </c>
      <c r="D35" s="36">
        <f>SUM(D23:D34)</f>
        <v>62</v>
      </c>
      <c r="E35" s="30"/>
    </row>
    <row r="36" spans="1:5" ht="23.25" x14ac:dyDescent="0.25">
      <c r="A36" s="29"/>
      <c r="B36" s="148" t="s">
        <v>35</v>
      </c>
      <c r="C36" s="37" t="s">
        <v>36</v>
      </c>
      <c r="D36" s="32">
        <v>13</v>
      </c>
      <c r="E36" s="30"/>
    </row>
    <row r="37" spans="1:5" ht="23.25" x14ac:dyDescent="0.25">
      <c r="A37" s="29"/>
      <c r="B37" s="149"/>
      <c r="C37" s="66" t="s">
        <v>37</v>
      </c>
      <c r="D37" s="34">
        <v>12</v>
      </c>
      <c r="E37" s="30"/>
    </row>
    <row r="38" spans="1:5" ht="23.25" x14ac:dyDescent="0.25">
      <c r="A38" s="29"/>
      <c r="B38" s="149"/>
      <c r="C38" s="66" t="s">
        <v>38</v>
      </c>
      <c r="D38" s="34">
        <v>2</v>
      </c>
      <c r="E38" s="30"/>
    </row>
    <row r="39" spans="1:5" ht="23.25" x14ac:dyDescent="0.25">
      <c r="A39" s="29"/>
      <c r="B39" s="149"/>
      <c r="C39" s="38" t="s">
        <v>39</v>
      </c>
      <c r="D39" s="34"/>
      <c r="E39" s="30"/>
    </row>
    <row r="40" spans="1:5" ht="23.25" x14ac:dyDescent="0.25">
      <c r="A40" s="29"/>
      <c r="B40" s="149"/>
      <c r="C40" s="38" t="s">
        <v>40</v>
      </c>
      <c r="D40" s="34"/>
      <c r="E40" s="30"/>
    </row>
    <row r="41" spans="1:5" x14ac:dyDescent="0.25">
      <c r="A41" s="29"/>
      <c r="B41" s="150"/>
      <c r="C41" s="39" t="s">
        <v>21</v>
      </c>
      <c r="D41" s="40">
        <f>SUM(D36:D40)</f>
        <v>27</v>
      </c>
      <c r="E41" s="30"/>
    </row>
    <row r="42" spans="1:5" x14ac:dyDescent="0.25">
      <c r="A42" s="29"/>
      <c r="B42" s="29"/>
      <c r="C42" s="29"/>
      <c r="D42" s="41"/>
      <c r="E42" s="30"/>
    </row>
  </sheetData>
  <mergeCells count="5">
    <mergeCell ref="B4:B9"/>
    <mergeCell ref="B10:B22"/>
    <mergeCell ref="B23:B35"/>
    <mergeCell ref="B36:B41"/>
    <mergeCell ref="E1: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0"/>
  <sheetViews>
    <sheetView topLeftCell="A13" workbookViewId="0">
      <selection activeCell="C34" sqref="C34"/>
    </sheetView>
  </sheetViews>
  <sheetFormatPr defaultRowHeight="15" x14ac:dyDescent="0.25"/>
  <cols>
    <col min="1" max="1" width="33" bestFit="1" customWidth="1"/>
    <col min="2" max="2" width="83" bestFit="1" customWidth="1"/>
    <col min="3" max="3" width="27.7109375" customWidth="1"/>
  </cols>
  <sheetData>
    <row r="1" spans="1:3" ht="47.25" customHeight="1" x14ac:dyDescent="0.25">
      <c r="A1" s="42" t="s">
        <v>41</v>
      </c>
      <c r="B1" s="43" t="s">
        <v>42</v>
      </c>
      <c r="C1" s="43" t="s">
        <v>43</v>
      </c>
    </row>
    <row r="2" spans="1:3" ht="30" x14ac:dyDescent="0.25">
      <c r="A2" s="56" t="s">
        <v>44</v>
      </c>
      <c r="B2" s="57" t="s">
        <v>45</v>
      </c>
      <c r="C2" s="58">
        <v>42095</v>
      </c>
    </row>
    <row r="3" spans="1:3" ht="16.5" x14ac:dyDescent="0.25">
      <c r="A3" s="44" t="s">
        <v>215</v>
      </c>
      <c r="B3" s="152" t="s">
        <v>216</v>
      </c>
      <c r="C3" s="45" t="s">
        <v>219</v>
      </c>
    </row>
    <row r="4" spans="1:3" ht="16.5" x14ac:dyDescent="0.25">
      <c r="A4" s="44"/>
      <c r="B4" s="152" t="s">
        <v>217</v>
      </c>
      <c r="C4" s="45" t="s">
        <v>218</v>
      </c>
    </row>
    <row r="5" spans="1:3" ht="16.5" x14ac:dyDescent="0.25">
      <c r="A5" s="44"/>
      <c r="B5" s="152" t="s">
        <v>221</v>
      </c>
      <c r="C5" s="45">
        <v>42776</v>
      </c>
    </row>
    <row r="6" spans="1:3" ht="16.5" x14ac:dyDescent="0.25">
      <c r="A6" s="44"/>
      <c r="B6" s="152" t="s">
        <v>222</v>
      </c>
      <c r="C6" s="45" t="s">
        <v>220</v>
      </c>
    </row>
    <row r="7" spans="1:3" ht="16.5" x14ac:dyDescent="0.25">
      <c r="A7" s="44"/>
      <c r="B7" s="152" t="s">
        <v>223</v>
      </c>
      <c r="C7" s="45">
        <v>42791</v>
      </c>
    </row>
    <row r="8" spans="1:3" ht="16.5" x14ac:dyDescent="0.25">
      <c r="A8" s="44"/>
      <c r="B8" s="152" t="s">
        <v>224</v>
      </c>
      <c r="C8" s="45">
        <v>42793</v>
      </c>
    </row>
    <row r="9" spans="1:3" ht="16.5" x14ac:dyDescent="0.25">
      <c r="A9" s="44"/>
      <c r="B9" s="152" t="s">
        <v>225</v>
      </c>
      <c r="C9" s="45">
        <v>42795</v>
      </c>
    </row>
    <row r="10" spans="1:3" ht="16.5" x14ac:dyDescent="0.25">
      <c r="A10" s="44"/>
      <c r="B10" s="152" t="s">
        <v>226</v>
      </c>
      <c r="C10" s="45">
        <v>42795</v>
      </c>
    </row>
    <row r="11" spans="1:3" ht="16.5" x14ac:dyDescent="0.25">
      <c r="A11" s="44"/>
      <c r="B11" s="152" t="s">
        <v>227</v>
      </c>
      <c r="C11" s="45">
        <v>42797</v>
      </c>
    </row>
    <row r="12" spans="1:3" ht="16.5" x14ac:dyDescent="0.25">
      <c r="A12" s="44"/>
      <c r="B12" s="152" t="s">
        <v>228</v>
      </c>
      <c r="C12" s="45">
        <v>42797</v>
      </c>
    </row>
    <row r="13" spans="1:3" ht="16.5" x14ac:dyDescent="0.25">
      <c r="A13" s="44" t="s">
        <v>229</v>
      </c>
      <c r="B13" s="46" t="s">
        <v>230</v>
      </c>
      <c r="C13" s="45" t="s">
        <v>231</v>
      </c>
    </row>
    <row r="14" spans="1:3" ht="16.5" x14ac:dyDescent="0.25">
      <c r="A14" s="44"/>
      <c r="B14" s="46" t="s">
        <v>232</v>
      </c>
      <c r="C14" s="45" t="s">
        <v>233</v>
      </c>
    </row>
    <row r="15" spans="1:3" ht="16.5" x14ac:dyDescent="0.25">
      <c r="A15" s="44" t="s">
        <v>234</v>
      </c>
      <c r="B15" s="46" t="s">
        <v>235</v>
      </c>
      <c r="C15" s="45" t="s">
        <v>236</v>
      </c>
    </row>
    <row r="16" spans="1:3" ht="16.5" x14ac:dyDescent="0.25">
      <c r="A16" s="44"/>
      <c r="B16" s="46" t="s">
        <v>240</v>
      </c>
      <c r="C16" s="45"/>
    </row>
    <row r="17" spans="1:3" ht="16.5" x14ac:dyDescent="0.25">
      <c r="A17" s="44"/>
      <c r="B17" s="46" t="s">
        <v>237</v>
      </c>
      <c r="C17" s="45"/>
    </row>
    <row r="18" spans="1:3" ht="16.5" x14ac:dyDescent="0.25">
      <c r="A18" s="44"/>
      <c r="B18" s="46" t="s">
        <v>238</v>
      </c>
      <c r="C18" s="45"/>
    </row>
    <row r="19" spans="1:3" ht="16.5" x14ac:dyDescent="0.25">
      <c r="A19" s="44"/>
      <c r="B19" s="46" t="s">
        <v>239</v>
      </c>
      <c r="C19" s="45"/>
    </row>
    <row r="20" spans="1:3" ht="16.5" x14ac:dyDescent="0.25">
      <c r="A20" s="44" t="s">
        <v>241</v>
      </c>
      <c r="B20" s="46" t="s">
        <v>242</v>
      </c>
      <c r="C20" s="45" t="s">
        <v>243</v>
      </c>
    </row>
    <row r="21" spans="1:3" ht="16.5" x14ac:dyDescent="0.25">
      <c r="A21" s="44" t="s">
        <v>244</v>
      </c>
      <c r="B21" s="46" t="s">
        <v>245</v>
      </c>
      <c r="C21" s="45"/>
    </row>
    <row r="22" spans="1:3" ht="16.5" x14ac:dyDescent="0.25">
      <c r="A22" s="44" t="s">
        <v>246</v>
      </c>
      <c r="B22" s="46" t="s">
        <v>247</v>
      </c>
      <c r="C22" s="45"/>
    </row>
    <row r="23" spans="1:3" ht="16.5" x14ac:dyDescent="0.25">
      <c r="A23" s="44" t="s">
        <v>248</v>
      </c>
      <c r="B23" s="46" t="s">
        <v>249</v>
      </c>
      <c r="C23" s="45"/>
    </row>
    <row r="24" spans="1:3" ht="16.5" x14ac:dyDescent="0.25">
      <c r="A24" s="44" t="s">
        <v>250</v>
      </c>
      <c r="B24" s="46" t="s">
        <v>251</v>
      </c>
      <c r="C24" s="45">
        <v>42815</v>
      </c>
    </row>
    <row r="25" spans="1:3" ht="16.5" x14ac:dyDescent="0.25">
      <c r="A25" s="44" t="s">
        <v>252</v>
      </c>
      <c r="B25" s="46" t="s">
        <v>253</v>
      </c>
      <c r="C25" s="45">
        <v>42815</v>
      </c>
    </row>
    <row r="26" spans="1:3" ht="16.5" x14ac:dyDescent="0.25">
      <c r="A26" s="44" t="s">
        <v>254</v>
      </c>
      <c r="B26" s="46" t="s">
        <v>255</v>
      </c>
      <c r="C26" s="45">
        <v>42807</v>
      </c>
    </row>
    <row r="27" spans="1:3" ht="16.5" x14ac:dyDescent="0.25">
      <c r="A27" s="44" t="s">
        <v>256</v>
      </c>
      <c r="B27" s="46" t="s">
        <v>257</v>
      </c>
      <c r="C27" s="45" t="s">
        <v>260</v>
      </c>
    </row>
    <row r="28" spans="1:3" ht="16.5" x14ac:dyDescent="0.25">
      <c r="A28" s="44"/>
      <c r="B28" s="46" t="s">
        <v>258</v>
      </c>
      <c r="C28" s="45" t="s">
        <v>260</v>
      </c>
    </row>
    <row r="29" spans="1:3" ht="16.5" x14ac:dyDescent="0.25">
      <c r="A29" s="44"/>
      <c r="B29" s="46" t="s">
        <v>259</v>
      </c>
      <c r="C29" s="45" t="s">
        <v>260</v>
      </c>
    </row>
    <row r="30" spans="1:3" ht="16.5" x14ac:dyDescent="0.25">
      <c r="A30" s="44"/>
      <c r="B30" s="46" t="s">
        <v>261</v>
      </c>
      <c r="C30" s="45">
        <v>42795</v>
      </c>
    </row>
    <row r="31" spans="1:3" ht="16.5" x14ac:dyDescent="0.25">
      <c r="A31" s="44" t="s">
        <v>262</v>
      </c>
      <c r="B31" s="46" t="s">
        <v>263</v>
      </c>
      <c r="C31" s="45" t="s">
        <v>264</v>
      </c>
    </row>
    <row r="32" spans="1:3" ht="16.5" x14ac:dyDescent="0.25">
      <c r="A32" s="44"/>
      <c r="B32" s="46" t="s">
        <v>265</v>
      </c>
      <c r="C32" s="45" t="s">
        <v>264</v>
      </c>
    </row>
    <row r="33" spans="1:3" ht="16.5" x14ac:dyDescent="0.3">
      <c r="A33" s="47"/>
      <c r="B33" s="48" t="s">
        <v>266</v>
      </c>
      <c r="C33" s="153">
        <v>42818</v>
      </c>
    </row>
    <row r="34" spans="1:3" ht="16.5" x14ac:dyDescent="0.3">
      <c r="A34" s="47" t="s">
        <v>272</v>
      </c>
      <c r="B34" s="48" t="s">
        <v>273</v>
      </c>
      <c r="C34" s="153">
        <v>42814</v>
      </c>
    </row>
    <row r="35" spans="1:3" ht="16.5" x14ac:dyDescent="0.3">
      <c r="A35" s="47"/>
      <c r="B35" s="48"/>
      <c r="C35" s="49"/>
    </row>
    <row r="36" spans="1:3" ht="16.5" x14ac:dyDescent="0.3">
      <c r="A36" s="47"/>
      <c r="B36" s="48"/>
      <c r="C36" s="49"/>
    </row>
    <row r="37" spans="1:3" ht="16.5" x14ac:dyDescent="0.3">
      <c r="A37" s="47"/>
      <c r="B37" s="48"/>
      <c r="C37" s="49"/>
    </row>
    <row r="38" spans="1:3" ht="16.5" x14ac:dyDescent="0.3">
      <c r="A38" s="47"/>
      <c r="B38" s="48"/>
      <c r="C38" s="49"/>
    </row>
    <row r="39" spans="1:3" ht="16.5" x14ac:dyDescent="0.3">
      <c r="A39" s="47"/>
      <c r="B39" s="48"/>
      <c r="C39" s="49"/>
    </row>
    <row r="40" spans="1:3" ht="16.5" x14ac:dyDescent="0.3">
      <c r="A40" s="47"/>
      <c r="B40" s="48"/>
      <c r="C40" s="49"/>
    </row>
    <row r="41" spans="1:3" ht="16.5" x14ac:dyDescent="0.3">
      <c r="A41" s="47"/>
      <c r="B41" s="48"/>
      <c r="C41" s="49"/>
    </row>
    <row r="42" spans="1:3" ht="16.5" x14ac:dyDescent="0.3">
      <c r="A42" s="47"/>
      <c r="B42" s="48"/>
      <c r="C42" s="49"/>
    </row>
    <row r="43" spans="1:3" ht="16.5" x14ac:dyDescent="0.3">
      <c r="A43" s="47"/>
      <c r="B43" s="48"/>
      <c r="C43" s="49"/>
    </row>
    <row r="44" spans="1:3" ht="16.5" x14ac:dyDescent="0.3">
      <c r="A44" s="47"/>
      <c r="B44" s="48"/>
      <c r="C44" s="49"/>
    </row>
    <row r="45" spans="1:3" ht="16.5" x14ac:dyDescent="0.3">
      <c r="A45" s="47"/>
      <c r="B45" s="48"/>
      <c r="C45" s="49"/>
    </row>
    <row r="46" spans="1:3" ht="16.5" x14ac:dyDescent="0.3">
      <c r="A46" s="50"/>
      <c r="B46" s="51"/>
      <c r="C46" s="52"/>
    </row>
    <row r="47" spans="1:3" ht="16.5" x14ac:dyDescent="0.3">
      <c r="A47" s="53"/>
      <c r="B47" s="53"/>
      <c r="C47" s="54"/>
    </row>
    <row r="48" spans="1:3" ht="16.5" x14ac:dyDescent="0.3">
      <c r="A48" s="53"/>
      <c r="B48" s="53"/>
      <c r="C48" s="54"/>
    </row>
    <row r="49" spans="1:3" ht="16.5" x14ac:dyDescent="0.3">
      <c r="A49" s="53"/>
      <c r="B49" s="53"/>
      <c r="C49" s="54"/>
    </row>
    <row r="50" spans="1:3" ht="16.5" x14ac:dyDescent="0.3">
      <c r="A50" s="53"/>
      <c r="B50" s="53"/>
      <c r="C50" s="5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B2" sqref="B2"/>
    </sheetView>
  </sheetViews>
  <sheetFormatPr defaultRowHeight="15" x14ac:dyDescent="0.25"/>
  <sheetData>
    <row r="2" spans="2:2" x14ac:dyDescent="0.25">
      <c r="B2" t="s">
        <v>65</v>
      </c>
    </row>
    <row r="4" spans="2:2" x14ac:dyDescent="0.25">
      <c r="B4" s="55"/>
    </row>
    <row r="5" spans="2:2" x14ac:dyDescent="0.25">
      <c r="B5" s="55" t="s">
        <v>46</v>
      </c>
    </row>
    <row r="6" spans="2:2" x14ac:dyDescent="0.25">
      <c r="B6" t="s">
        <v>47</v>
      </c>
    </row>
    <row r="7" spans="2:2" x14ac:dyDescent="0.25">
      <c r="B7" t="s">
        <v>48</v>
      </c>
    </row>
    <row r="8" spans="2:2" x14ac:dyDescent="0.25">
      <c r="B8" t="s">
        <v>49</v>
      </c>
    </row>
    <row r="9" spans="2:2" x14ac:dyDescent="0.25">
      <c r="B9" t="s">
        <v>50</v>
      </c>
    </row>
    <row r="10" spans="2:2" x14ac:dyDescent="0.25">
      <c r="B10" t="s">
        <v>51</v>
      </c>
    </row>
    <row r="11" spans="2:2" x14ac:dyDescent="0.25">
      <c r="B11"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462DB7-249B-424A-ADAA-AC681A4DE9DB}"/>
</file>

<file path=customXml/itemProps2.xml><?xml version="1.0" encoding="utf-8"?>
<ds:datastoreItem xmlns:ds="http://schemas.openxmlformats.org/officeDocument/2006/customXml" ds:itemID="{7F005545-5937-4C4E-BD7A-670AAA2B7F8D}"/>
</file>

<file path=customXml/itemProps3.xml><?xml version="1.0" encoding="utf-8"?>
<ds:datastoreItem xmlns:ds="http://schemas.openxmlformats.org/officeDocument/2006/customXml" ds:itemID="{95B4FFC4-304E-44DE-A4F0-F64AE9E55A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KPI Table</vt:lpstr>
      <vt:lpstr>Budget</vt:lpstr>
      <vt:lpstr>Screening Activity </vt:lpstr>
      <vt:lpstr>Audience Feedback</vt:lpstr>
      <vt:lpstr>Comms Activity</vt:lpstr>
      <vt:lpstr>Notes - ADMIN ONLY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Barnett</dc:creator>
  <cp:lastModifiedBy>James Zborowski</cp:lastModifiedBy>
  <dcterms:created xsi:type="dcterms:W3CDTF">2016-06-20T13:25:12Z</dcterms:created>
  <dcterms:modified xsi:type="dcterms:W3CDTF">2017-04-18T16:13:49Z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