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ata.adir.hull.ac.uk\home4\409\409591\Desktop\"/>
    </mc:Choice>
  </mc:AlternateContent>
  <bookViews>
    <workbookView xWindow="0" yWindow="0" windowWidth="25200" windowHeight="11985" activeTab="2"/>
  </bookViews>
  <sheets>
    <sheet name="Guidance" sheetId="3" r:id="rId1"/>
    <sheet name="KPI Table" sheetId="7" r:id="rId2"/>
    <sheet name="Budget" sheetId="8" r:id="rId3"/>
    <sheet name="Screening Activity " sheetId="1" r:id="rId4"/>
    <sheet name="Audience Feedback" sheetId="2" r:id="rId5"/>
    <sheet name="Comms Activity" sheetId="4" r:id="rId6"/>
    <sheet name="Notes - ADMIN ONLY" sheetId="6" r:id="rId7"/>
  </sheets>
  <externalReferences>
    <externalReference r:id="rId8"/>
  </externalReferences>
  <definedNames>
    <definedName name="ACCESSIBILITY">[1]notes!$B$6:$B$12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8" l="1"/>
  <c r="E15" i="8"/>
  <c r="E20" i="8"/>
  <c r="C10" i="8"/>
  <c r="C79" i="7" l="1"/>
  <c r="B79" i="7"/>
  <c r="B9" i="8"/>
  <c r="C8" i="8"/>
  <c r="B11" i="8"/>
  <c r="B22" i="8" s="1"/>
  <c r="B20" i="8"/>
  <c r="C19" i="8"/>
  <c r="C20" i="8"/>
  <c r="D20" i="8"/>
  <c r="D10" i="8"/>
  <c r="D41" i="2"/>
  <c r="D35" i="2"/>
  <c r="D22" i="2"/>
  <c r="D9" i="2"/>
</calcChain>
</file>

<file path=xl/sharedStrings.xml><?xml version="1.0" encoding="utf-8"?>
<sst xmlns="http://schemas.openxmlformats.org/spreadsheetml/2006/main" count="305" uniqueCount="275">
  <si>
    <t>ACTUAL SCREENING DETAILS</t>
  </si>
  <si>
    <t>Venue Name</t>
  </si>
  <si>
    <t>Venue Postcode</t>
  </si>
  <si>
    <t>Film Name</t>
  </si>
  <si>
    <t>Description</t>
  </si>
  <si>
    <t>Event Type</t>
  </si>
  <si>
    <t>Event Date (dd/mm/yyyy)</t>
  </si>
  <si>
    <t>Event time  (hh:mm)</t>
  </si>
  <si>
    <t>no. tickets available</t>
  </si>
  <si>
    <t xml:space="preserve">Box office </t>
  </si>
  <si>
    <t>Total Admissions</t>
  </si>
  <si>
    <t>NOTES ON ANY CHANGES TO ORIGINAL PLAN</t>
  </si>
  <si>
    <r>
      <t xml:space="preserve">Film Release Year </t>
    </r>
    <r>
      <rPr>
        <b/>
        <i/>
        <sz val="9"/>
        <rFont val="Candara"/>
        <family val="2"/>
      </rPr>
      <t>(if needed)</t>
    </r>
  </si>
  <si>
    <t>LEAD ORG</t>
  </si>
  <si>
    <t>Other</t>
  </si>
  <si>
    <t>Likelihood of attending again?</t>
  </si>
  <si>
    <t>Very Likely</t>
  </si>
  <si>
    <t>Likely</t>
  </si>
  <si>
    <t>Don't Know</t>
  </si>
  <si>
    <t>not Likely</t>
  </si>
  <si>
    <t>Definitely Not</t>
  </si>
  <si>
    <t>Total Responses</t>
  </si>
  <si>
    <t>How did you find out about the screening?</t>
  </si>
  <si>
    <t>email</t>
  </si>
  <si>
    <t>Newspaper or magazine</t>
  </si>
  <si>
    <t>Online trailer</t>
  </si>
  <si>
    <t>TV</t>
  </si>
  <si>
    <t>Brochure / Leaflet</t>
  </si>
  <si>
    <t>Posters</t>
  </si>
  <si>
    <t>Facebook</t>
  </si>
  <si>
    <t>Radio</t>
  </si>
  <si>
    <t>Website</t>
  </si>
  <si>
    <t>Word of mouth</t>
  </si>
  <si>
    <t>Twitter</t>
  </si>
  <si>
    <t xml:space="preserve">Other </t>
  </si>
  <si>
    <t>Rating of the experience</t>
  </si>
  <si>
    <r>
      <t xml:space="preserve">          Brilliant     </t>
    </r>
    <r>
      <rPr>
        <sz val="18"/>
        <color theme="1"/>
        <rFont val="Calibri"/>
        <family val="2"/>
      </rPr>
      <t xml:space="preserve">  *****</t>
    </r>
  </si>
  <si>
    <t xml:space="preserve">                      ****</t>
  </si>
  <si>
    <t xml:space="preserve">                        ***</t>
  </si>
  <si>
    <r>
      <t xml:space="preserve">                                            </t>
    </r>
    <r>
      <rPr>
        <sz val="18"/>
        <color theme="1"/>
        <rFont val="Calibri"/>
        <family val="2"/>
      </rPr>
      <t>**</t>
    </r>
  </si>
  <si>
    <r>
      <t xml:space="preserve">       </t>
    </r>
    <r>
      <rPr>
        <sz val="10"/>
        <color theme="1"/>
        <rFont val="Calibri"/>
        <family val="2"/>
      </rPr>
      <t xml:space="preserve">    Poor</t>
    </r>
    <r>
      <rPr>
        <sz val="9"/>
        <color theme="1"/>
        <rFont val="Calibri"/>
        <family val="2"/>
      </rPr>
      <t xml:space="preserve">                       </t>
    </r>
    <r>
      <rPr>
        <sz val="18"/>
        <color theme="1"/>
        <rFont val="Calibri"/>
        <family val="2"/>
      </rPr>
      <t xml:space="preserve">   *</t>
    </r>
  </si>
  <si>
    <t>Comms Activity (social media, print, press release)</t>
  </si>
  <si>
    <t>Description of planned activity</t>
  </si>
  <si>
    <t xml:space="preserve">Dates of planned activity </t>
  </si>
  <si>
    <t>Social media</t>
  </si>
  <si>
    <t>Facebook posts and tweets scheduled to promote programme screenings. Programme hashtag is #FHN2015.</t>
  </si>
  <si>
    <t>ACCESSIBILITY TYPES</t>
  </si>
  <si>
    <t>Audio Described</t>
  </si>
  <si>
    <t>Autism Friendly</t>
  </si>
  <si>
    <t>Captioned / Descriptive Subtitles</t>
  </si>
  <si>
    <t>Mother and Baby</t>
  </si>
  <si>
    <t>Personal Subtitling</t>
  </si>
  <si>
    <t>Signed Screenings</t>
  </si>
  <si>
    <t xml:space="preserve"> SCREENING PROGRAMME</t>
  </si>
  <si>
    <t>DATES of PROJECT</t>
  </si>
  <si>
    <t>NAME of PROJECT</t>
  </si>
  <si>
    <t>The Showroom</t>
  </si>
  <si>
    <t>S1 2BX</t>
  </si>
  <si>
    <t>20 Feet From Stardom</t>
  </si>
  <si>
    <t xml:space="preserve">Screening as part of the FHN Test Initiative </t>
  </si>
  <si>
    <t>DCP</t>
  </si>
  <si>
    <t>Format</t>
  </si>
  <si>
    <t>Accessibility</t>
  </si>
  <si>
    <t>Screening &amp; Intro</t>
  </si>
  <si>
    <t>Target Admissions</t>
  </si>
  <si>
    <t>Please do not alter this information</t>
  </si>
  <si>
    <t>main motivation to attend?</t>
  </si>
  <si>
    <t>The genre</t>
  </si>
  <si>
    <t>The Director(s)</t>
  </si>
  <si>
    <t>Recommended by friends/family</t>
  </si>
  <si>
    <t>Extra Activities (Q&amp;A, workshop, etc.)</t>
  </si>
  <si>
    <t>The subject</t>
  </si>
  <si>
    <t>The reviews</t>
  </si>
  <si>
    <t>The venue</t>
  </si>
  <si>
    <t>The film</t>
  </si>
  <si>
    <t>The actor(s)</t>
  </si>
  <si>
    <t>The timing</t>
  </si>
  <si>
    <t>INCOME</t>
  </si>
  <si>
    <t>BFI CASH</t>
  </si>
  <si>
    <t>NON-BFI CASH</t>
  </si>
  <si>
    <t>IN-KIND</t>
  </si>
  <si>
    <t>NOTES</t>
  </si>
  <si>
    <t>BFI request</t>
  </si>
  <si>
    <t xml:space="preserve">HULL 2017 </t>
  </si>
  <si>
    <t>Ticket Sale income</t>
  </si>
  <si>
    <t>TOTAL BFI INCOME</t>
  </si>
  <si>
    <t>TOTAL OTHER INCOME</t>
  </si>
  <si>
    <t>GRAND TOTAL CASH INCOME</t>
  </si>
  <si>
    <t>IN KIND</t>
  </si>
  <si>
    <t>ACTUAL</t>
  </si>
  <si>
    <t>TOTAL COSTS</t>
  </si>
  <si>
    <t>TOTAL CASH EXPENDITURE</t>
  </si>
  <si>
    <t>Surplus</t>
  </si>
  <si>
    <t xml:space="preserve">Transformative Film Culture for Hull 2017 KPIs Table </t>
  </si>
  <si>
    <t>BFI AUDIENCE FUND 2013-2017: STRATEGICALLY SIGNIFICANT PROJECTS</t>
  </si>
  <si>
    <t>PLEASE NOTE that not everything will be relevant to your programme.  Please complete as fully as possible.</t>
  </si>
  <si>
    <t>PROGRAMME</t>
  </si>
  <si>
    <t xml:space="preserve">ANTICIPATED </t>
  </si>
  <si>
    <t>ACTUALS</t>
  </si>
  <si>
    <t>Please complete at time of application</t>
  </si>
  <si>
    <t>If funding is awarded you will be asked to complete this column as part of your final report</t>
  </si>
  <si>
    <t>Number of titles (total)</t>
  </si>
  <si>
    <t>Number of titles - features</t>
  </si>
  <si>
    <t>Number of titles - shorts</t>
  </si>
  <si>
    <t xml:space="preserve">Number of titles / packages from regional film archive </t>
  </si>
  <si>
    <t xml:space="preserve">Number of archive titles </t>
  </si>
  <si>
    <t>Number of documentaries</t>
  </si>
  <si>
    <t>Number of animation titles</t>
  </si>
  <si>
    <t>Number of submissions if relevant</t>
  </si>
  <si>
    <t>Number of audio-described, subtitled and BSL interpreted films</t>
  </si>
  <si>
    <t>Number of UK premieres</t>
  </si>
  <si>
    <t>Number of regional premieres</t>
  </si>
  <si>
    <t>Number of world premieres</t>
  </si>
  <si>
    <t>Number of EU premieres</t>
  </si>
  <si>
    <t>Number of screenings</t>
  </si>
  <si>
    <t>Number of events (eg masterclasses, special events)</t>
  </si>
  <si>
    <t>Number of venues used</t>
  </si>
  <si>
    <t>Number of new venues used</t>
  </si>
  <si>
    <t>Number of temporary / pop up spaces used</t>
  </si>
  <si>
    <t>Number of delivery partners</t>
  </si>
  <si>
    <t>Average capacity per screening</t>
  </si>
  <si>
    <t>Ticket prices</t>
  </si>
  <si>
    <t xml:space="preserve">Number of industry focused events </t>
  </si>
  <si>
    <t>STAFFING</t>
  </si>
  <si>
    <t>Number of payrolled staff (full time)</t>
  </si>
  <si>
    <t>Number of payrolled staff (part-time)</t>
  </si>
  <si>
    <t>Number of consultants / freelance</t>
  </si>
  <si>
    <t>Number of jobs created</t>
  </si>
  <si>
    <t>Number of volunteers</t>
  </si>
  <si>
    <t>AUDIENCES / DELEGATES / PARTICIPANTS</t>
  </si>
  <si>
    <t xml:space="preserve">Total number of admissions </t>
  </si>
  <si>
    <t>Number of paid admissions</t>
  </si>
  <si>
    <t>Number of free admissions</t>
  </si>
  <si>
    <t>Number of industry or other delegates</t>
  </si>
  <si>
    <t>Breakdown of industry or other delegates (i.e. 50% film-makers; 50% industry [buyers, distributors etc]</t>
  </si>
  <si>
    <t>AUDIENCE DIVERSITY BREAKDOWN</t>
  </si>
  <si>
    <t>GENDER</t>
  </si>
  <si>
    <t>% Female:</t>
  </si>
  <si>
    <t>% Male:</t>
  </si>
  <si>
    <t>% Other</t>
  </si>
  <si>
    <t>% prefer not to say</t>
  </si>
  <si>
    <t>AGE</t>
  </si>
  <si>
    <t xml:space="preserve">% - Age 5 to 12   </t>
  </si>
  <si>
    <t xml:space="preserve">% - Age 13 to 19   </t>
  </si>
  <si>
    <t>% - Age 20 to 29</t>
  </si>
  <si>
    <t>% - Age 30 to 44</t>
  </si>
  <si>
    <t xml:space="preserve">% - Age 45 to 64   </t>
  </si>
  <si>
    <t xml:space="preserve">% - Age 65+  </t>
  </si>
  <si>
    <t>EMPLOYMENT STATUS</t>
  </si>
  <si>
    <t>% Employed – full-time / part-time / self-employed</t>
  </si>
  <si>
    <t>% Unemployed</t>
  </si>
  <si>
    <t>% Full-time student</t>
  </si>
  <si>
    <t>% Retired</t>
  </si>
  <si>
    <t>ETHNICITY</t>
  </si>
  <si>
    <t>% Asian / Asian British</t>
  </si>
  <si>
    <t>% Black / African / Caribbean / Black British</t>
  </si>
  <si>
    <t>% Mixed / Multiple ethnic groups</t>
  </si>
  <si>
    <t>% White British</t>
  </si>
  <si>
    <t>% White Other</t>
  </si>
  <si>
    <t>% Other ethnic group</t>
  </si>
  <si>
    <t>Sexual Orientation</t>
  </si>
  <si>
    <t>% Bisexual</t>
  </si>
  <si>
    <t>% Gay man</t>
  </si>
  <si>
    <t>% Gay woman or Lesbian</t>
  </si>
  <si>
    <t xml:space="preserve">% Heterosexual / Straight </t>
  </si>
  <si>
    <t>% other</t>
  </si>
  <si>
    <t>Total % Bisexual / Gay man / Gay woman or Lesbian / Other                                                                                    (Please complete for 'upcoming edition - anticipated' column only. The other columns will calculate the total % from the full breakdown above)</t>
  </si>
  <si>
    <t>DISABILITY</t>
  </si>
  <si>
    <t>% People with disabilities:</t>
  </si>
  <si>
    <t>Note: 'The Equality Act 2010 defines disability as 'a physical or mental impairment which has a substantial long term effect on a persons ability to carry out normal day to day activities'.</t>
  </si>
  <si>
    <t>Guidance: Boxes with grey shading do not require a target set against them.</t>
  </si>
  <si>
    <t>HULL2017-MAR-COC: BUDGET</t>
  </si>
  <si>
    <t>all figures in GPB</t>
  </si>
  <si>
    <t xml:space="preserve"> BFI CASH</t>
  </si>
  <si>
    <t>University of Hull</t>
  </si>
  <si>
    <t>Marketing, social media, venue hire</t>
  </si>
  <si>
    <t>Marketing and social media</t>
  </si>
  <si>
    <t>120 tickets @ £14</t>
  </si>
  <si>
    <t>CITY OF CINEMA</t>
  </si>
  <si>
    <t>Talent transport/Accommodation</t>
  </si>
  <si>
    <t xml:space="preserve">Cost of 4 guests transport and accommodation </t>
  </si>
  <si>
    <t>Licences</t>
  </si>
  <si>
    <t>Cost of 3 film licences</t>
  </si>
  <si>
    <t>Venue hire</t>
  </si>
  <si>
    <t xml:space="preserve">University of Hull contributing Middleton Hall hire for 3 days </t>
  </si>
  <si>
    <t>Marketing</t>
  </si>
  <si>
    <t>Costs for marketing the event incl. social media and PR</t>
  </si>
  <si>
    <t>Contingecy 5%</t>
  </si>
  <si>
    <t>HULL2017-MAR-COC: KPI'S</t>
  </si>
  <si>
    <t>£20/£14</t>
  </si>
  <si>
    <t>50% film-makers/50% delegates</t>
  </si>
  <si>
    <t>To experience something new</t>
  </si>
  <si>
    <t>City of Cinema</t>
  </si>
  <si>
    <t>24-26 March 2017</t>
  </si>
  <si>
    <t>James Zborowski</t>
  </si>
  <si>
    <t>See narrative</t>
  </si>
  <si>
    <t>Day: £8/£6, Weekend: £20/£16</t>
  </si>
  <si>
    <t>Middleton Hall, University of Hull</t>
  </si>
  <si>
    <t>HU6 7RX</t>
  </si>
  <si>
    <t>Sexy Beast</t>
  </si>
  <si>
    <t>Opening night screening, featuring a Q&amp;A with producer Jeremy Thomas</t>
  </si>
  <si>
    <t>40-60</t>
  </si>
  <si>
    <t>Larkin Lecture Theatre C, University of Hull</t>
  </si>
  <si>
    <t>Small Zones (TV)</t>
  </si>
  <si>
    <t>BFI archive screening, introduced by screenwriter</t>
  </si>
  <si>
    <t>49 across the whole day</t>
  </si>
  <si>
    <t>Land of Green Ginger (TV)</t>
  </si>
  <si>
    <t>BFI archive screening with academic introduction</t>
  </si>
  <si>
    <t>Florence Foster Jenkins</t>
  </si>
  <si>
    <t>Screening featuring a Q&amp;A with producer Tracey Seaward</t>
  </si>
  <si>
    <t>The Bigger Picture</t>
  </si>
  <si>
    <t>Screened as part of masterclass with producer Chris Hees</t>
  </si>
  <si>
    <t>The Problem of Perspective</t>
  </si>
  <si>
    <t>various (see narrative)</t>
  </si>
  <si>
    <t>Collection of experimental shorts from Humberside</t>
  </si>
  <si>
    <t>Print</t>
  </si>
  <si>
    <r>
      <t>·</t>
    </r>
    <r>
      <rPr>
        <sz val="7"/>
        <color theme="1"/>
        <rFont val="Times New Roman"/>
        <family val="1"/>
      </rPr>
      <t xml:space="preserve">         </t>
    </r>
    <r>
      <rPr>
        <sz val="12"/>
        <color theme="1"/>
        <rFont val="Candara"/>
        <family val="2"/>
      </rPr>
      <t>Event listed in Hull2017 Jan-Mar season guide</t>
    </r>
  </si>
  <si>
    <r>
      <t>·</t>
    </r>
    <r>
      <rPr>
        <sz val="7"/>
        <color theme="1"/>
        <rFont val="Times New Roman"/>
        <family val="1"/>
      </rPr>
      <t xml:space="preserve">         </t>
    </r>
    <r>
      <rPr>
        <sz val="12"/>
        <color theme="1"/>
        <rFont val="Candara"/>
        <family val="2"/>
      </rPr>
      <t>Event listed in University Spring/Summer events programme</t>
    </r>
  </si>
  <si>
    <t>From January</t>
  </si>
  <si>
    <t>From November</t>
  </si>
  <si>
    <t>13 Feb onwards</t>
  </si>
  <si>
    <r>
      <t>·</t>
    </r>
    <r>
      <rPr>
        <sz val="7"/>
        <color theme="1"/>
        <rFont val="Times New Roman"/>
        <family val="1"/>
      </rPr>
      <t xml:space="preserve">         </t>
    </r>
    <r>
      <rPr>
        <sz val="12"/>
        <color theme="1"/>
        <rFont val="Candara"/>
        <family val="2"/>
      </rPr>
      <t>leaflets circulated at Digital Dystopias festival</t>
    </r>
  </si>
  <si>
    <r>
      <t>·</t>
    </r>
    <r>
      <rPr>
        <sz val="7"/>
        <color theme="1"/>
        <rFont val="Times New Roman"/>
        <family val="1"/>
      </rPr>
      <t>        </t>
    </r>
    <r>
      <rPr>
        <sz val="12"/>
        <color theme="1"/>
        <rFont val="Candara"/>
        <family val="2"/>
      </rPr>
      <t>leaflets at ‘Lines of Thought’ reception desk, Brymor Jones library</t>
    </r>
  </si>
  <si>
    <r>
      <t>·</t>
    </r>
    <r>
      <rPr>
        <sz val="7"/>
        <color theme="1"/>
        <rFont val="Times New Roman"/>
        <family val="1"/>
      </rPr>
      <t xml:space="preserve">         </t>
    </r>
    <r>
      <rPr>
        <sz val="12"/>
        <color theme="1"/>
        <rFont val="Candara"/>
        <family val="2"/>
      </rPr>
      <t>leaflets delivered to Hull Central Library and Hull2017 station pod</t>
    </r>
  </si>
  <si>
    <r>
      <t>·</t>
    </r>
    <r>
      <rPr>
        <sz val="7"/>
        <color theme="1"/>
        <rFont val="Times New Roman"/>
        <family val="1"/>
      </rPr>
      <t xml:space="preserve">         </t>
    </r>
    <r>
      <rPr>
        <sz val="12"/>
        <color theme="1"/>
        <rFont val="Candara"/>
        <family val="2"/>
      </rPr>
      <t>posters in Larkin Building, leaflets across campus</t>
    </r>
  </si>
  <si>
    <r>
      <t>·</t>
    </r>
    <r>
      <rPr>
        <sz val="7"/>
        <color theme="1"/>
        <rFont val="Times New Roman"/>
        <family val="1"/>
      </rPr>
      <t xml:space="preserve">         </t>
    </r>
    <r>
      <rPr>
        <sz val="12"/>
        <color theme="1"/>
        <rFont val="Candara"/>
        <family val="2"/>
      </rPr>
      <t>posters put up in bars/takeaways along Newland/Princes Ave</t>
    </r>
  </si>
  <si>
    <r>
      <t>·</t>
    </r>
    <r>
      <rPr>
        <sz val="7"/>
        <color theme="1"/>
        <rFont val="Times New Roman"/>
        <family val="1"/>
      </rPr>
      <t xml:space="preserve">         </t>
    </r>
    <r>
      <rPr>
        <sz val="12"/>
        <color theme="1"/>
        <rFont val="Candara"/>
        <family val="2"/>
      </rPr>
      <t>3000 leaflets delivered to houses in Hull/Cottingham/Beverley</t>
    </r>
  </si>
  <si>
    <r>
      <t>·</t>
    </r>
    <r>
      <rPr>
        <sz val="7"/>
        <color theme="1"/>
        <rFont val="Times New Roman"/>
        <family val="1"/>
      </rPr>
      <t xml:space="preserve">         </t>
    </r>
    <r>
      <rPr>
        <sz val="12"/>
        <color theme="1"/>
        <rFont val="Candara"/>
        <family val="2"/>
      </rPr>
      <t>posters put up in shops/cafes in Beverley</t>
    </r>
  </si>
  <si>
    <r>
      <t>·</t>
    </r>
    <r>
      <rPr>
        <sz val="7"/>
        <color theme="1"/>
        <rFont val="Times New Roman"/>
        <family val="1"/>
      </rPr>
      <t xml:space="preserve">         </t>
    </r>
    <r>
      <rPr>
        <sz val="12"/>
        <color theme="1"/>
        <rFont val="Candara"/>
        <family val="2"/>
      </rPr>
      <t>leaflets to Hull History Centre</t>
    </r>
  </si>
  <si>
    <t>Digital signage on Uni campus</t>
  </si>
  <si>
    <t>During Digital Dystopias event at Middleton Hall</t>
  </si>
  <si>
    <t>10/2 - 15/2</t>
  </si>
  <si>
    <t>On campus</t>
  </si>
  <si>
    <t>10/2/2017 onwards</t>
  </si>
  <si>
    <t>Twitter account @city_of_cinema</t>
  </si>
  <si>
    <t>Created 13/2/2017. 71 Tweets13/2-27/3. Ultimately gained 148 followers. Retweets from accounts including:</t>
  </si>
  <si>
    <t>13/2/2017 onwards</t>
  </si>
  <si>
    <t>Chris Hees (1800 followers)</t>
  </si>
  <si>
    <t>Screen Yorkshire (15.7k followers)</t>
  </si>
  <si>
    <t>Film Hub North (1700 followers)</t>
  </si>
  <si>
    <t>Hull Indie Cinema (2600 followers)</t>
  </si>
  <si>
    <t>Facebook event listing (promoted)</t>
  </si>
  <si>
    <t>Reached 2.6k</t>
  </si>
  <si>
    <t>28/2/2017 onwards</t>
  </si>
  <si>
    <t>University emails</t>
  </si>
  <si>
    <t>Event included in numerous mailouts</t>
  </si>
  <si>
    <t>University Twitter</t>
  </si>
  <si>
    <t>Promotional Tweets to 34.7k followers</t>
  </si>
  <si>
    <t>University Facebook</t>
  </si>
  <si>
    <t>Posts to 38k followers</t>
  </si>
  <si>
    <t>Hull2017 Twitter</t>
  </si>
  <si>
    <t>Promotional Tweet to 62.6k followers gets 56 retweets and 60 likes</t>
  </si>
  <si>
    <t>Hull2017 Facebook</t>
  </si>
  <si>
    <t>Promotional post to 64k followers gets 160 likes, 54 shares</t>
  </si>
  <si>
    <t>Sponsored mailout</t>
  </si>
  <si>
    <t>Hull Indie Cinema sends a sponsored email to 1457 subscribers</t>
  </si>
  <si>
    <t>Websites</t>
  </si>
  <si>
    <t>Listed on hull2017.co.uk</t>
  </si>
  <si>
    <t>Listed on Hull Box Office</t>
  </si>
  <si>
    <t>Listed on culturenet.co.uk</t>
  </si>
  <si>
    <t>Feb 2017 onwards</t>
  </si>
  <si>
    <t>Listed on hullindependentcinema.com</t>
  </si>
  <si>
    <t>Press/Media</t>
  </si>
  <si>
    <t>On Beverley FM</t>
  </si>
  <si>
    <t>Early March 2017</t>
  </si>
  <si>
    <t>On Estuary TV</t>
  </si>
  <si>
    <t>Item on Hull Daily Mail online</t>
  </si>
  <si>
    <t>ACTUAL NOTES</t>
  </si>
  <si>
    <t>75 for Middleton café to be open Friday evening</t>
  </si>
  <si>
    <t>420 poster design + 93 print + 252 distribution + 72.85 HIC mailout + 37.01 Facebook boost</t>
  </si>
  <si>
    <t>120 Sexy Beast + 120 BFI TV (see narrative for further info)</t>
  </si>
  <si>
    <t>Ticket income adjusted to actual</t>
  </si>
  <si>
    <t>Emails to schools/sixth forms</t>
  </si>
  <si>
    <t>Mailout via University's School and Colleges Liaison Service to regional schools</t>
  </si>
  <si>
    <t>30 Michael Wood + 120 Jeremy Thomas hotel + 240 Tracey Seaward appearance + 74 Tracey Seaward hotel + 54.88 Jaq Chell travel + 200 Chris Hees appearance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</si>
</sst>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164" formatCode="&quot;£&quot;#,##0.00"/>
    <numFmt numFmtId="165" formatCode="dd/mm/yyyy;@"/>
  </numFmts>
  <fonts count="40" x14ac:knownFonts="1">
    <font>
      <sz val="11"/>
      <color theme="1"/>
      <name val="Calibri"/>
      <family val="2"/>
      <scheme val="minor"/>
    </font>
    <font>
      <sz val="11"/>
      <color theme="1"/>
      <name val="Calibri"/>
      <family val="2"/>
      <scheme val="minor"/>
    </font>
    <font>
      <b/>
      <sz val="12"/>
      <color theme="1"/>
      <name val="Candara"/>
      <family val="2"/>
    </font>
    <font>
      <b/>
      <sz val="10"/>
      <name val="Candara"/>
      <family val="2"/>
    </font>
    <font>
      <b/>
      <i/>
      <sz val="9"/>
      <name val="Candara"/>
      <family val="2"/>
    </font>
    <font>
      <b/>
      <sz val="8"/>
      <color theme="0" tint="-0.499984740745262"/>
      <name val="Candara"/>
      <family val="2"/>
    </font>
    <font>
      <sz val="10"/>
      <color theme="1"/>
      <name val="Candara"/>
      <family val="2"/>
    </font>
    <font>
      <sz val="12"/>
      <color theme="1"/>
      <name val="Candara"/>
      <family val="2"/>
    </font>
    <font>
      <b/>
      <sz val="12"/>
      <name val="Calibri"/>
      <family val="2"/>
      <scheme val="minor"/>
    </font>
    <font>
      <b/>
      <sz val="9"/>
      <color rgb="FF7030A0"/>
      <name val="Candara"/>
      <family val="2"/>
    </font>
    <font>
      <sz val="12"/>
      <name val="Calibri"/>
      <family val="2"/>
      <scheme val="minor"/>
    </font>
    <font>
      <b/>
      <sz val="10"/>
      <color theme="1"/>
      <name val="Calibri"/>
      <family val="2"/>
    </font>
    <font>
      <sz val="9"/>
      <color theme="1"/>
      <name val="Calibri"/>
      <family val="2"/>
    </font>
    <font>
      <b/>
      <sz val="9"/>
      <color theme="1"/>
      <name val="Calibri"/>
      <family val="2"/>
    </font>
    <font>
      <sz val="18"/>
      <color theme="1"/>
      <name val="Calibri"/>
      <family val="2"/>
    </font>
    <font>
      <sz val="10"/>
      <color theme="1"/>
      <name val="Calibri"/>
      <family val="2"/>
    </font>
    <font>
      <b/>
      <sz val="11"/>
      <color theme="1"/>
      <name val="Calibri"/>
      <family val="2"/>
      <scheme val="minor"/>
    </font>
    <font>
      <i/>
      <sz val="11"/>
      <color theme="1"/>
      <name val="Calibri"/>
      <family val="2"/>
      <scheme val="minor"/>
    </font>
    <font>
      <sz val="11"/>
      <color theme="1"/>
      <name val="Palatino Linotype"/>
      <family val="1"/>
    </font>
    <font>
      <b/>
      <sz val="10"/>
      <color theme="1"/>
      <name val="Candara"/>
      <family val="2"/>
    </font>
    <font>
      <i/>
      <sz val="11"/>
      <color theme="1"/>
      <name val="Palatino Linotype"/>
      <family val="1"/>
    </font>
    <font>
      <sz val="11"/>
      <color rgb="FF000000"/>
      <name val="Arial"/>
      <family val="2"/>
    </font>
    <font>
      <b/>
      <sz val="11"/>
      <color rgb="FF000000"/>
      <name val="Calibri"/>
      <family val="2"/>
      <scheme val="minor"/>
    </font>
    <font>
      <sz val="11"/>
      <color rgb="FF000000"/>
      <name val="Calibri"/>
      <family val="2"/>
      <scheme val="minor"/>
    </font>
    <font>
      <b/>
      <sz val="12"/>
      <color rgb="FF000000"/>
      <name val="Calibri"/>
      <family val="2"/>
    </font>
    <font>
      <sz val="10"/>
      <name val="Arial"/>
      <family val="2"/>
    </font>
    <font>
      <b/>
      <sz val="11"/>
      <name val="Calibri"/>
      <family val="2"/>
    </font>
    <font>
      <b/>
      <sz val="11"/>
      <color rgb="FF000000"/>
      <name val="Calibri"/>
      <family val="2"/>
    </font>
    <font>
      <b/>
      <i/>
      <sz val="10"/>
      <color rgb="FF000000"/>
      <name val="Arial"/>
      <family val="2"/>
    </font>
    <font>
      <b/>
      <i/>
      <sz val="9"/>
      <color rgb="FFFF0000"/>
      <name val="Arial"/>
      <family val="2"/>
    </font>
    <font>
      <sz val="11"/>
      <name val="Arial"/>
      <family val="2"/>
    </font>
    <font>
      <b/>
      <sz val="10"/>
      <color rgb="FF000000"/>
      <name val="Calibri"/>
      <family val="2"/>
    </font>
    <font>
      <b/>
      <i/>
      <sz val="11"/>
      <color rgb="FF000000"/>
      <name val="Arial"/>
      <family val="2"/>
    </font>
    <font>
      <sz val="10"/>
      <color theme="1"/>
      <name val="Arial"/>
      <family val="2"/>
    </font>
    <font>
      <i/>
      <sz val="10"/>
      <color rgb="FF000000"/>
      <name val="Calibri"/>
      <family val="2"/>
    </font>
    <font>
      <b/>
      <sz val="14"/>
      <color theme="1"/>
      <name val="Calibri"/>
      <family val="2"/>
      <scheme val="minor"/>
    </font>
    <font>
      <b/>
      <sz val="12"/>
      <color theme="1"/>
      <name val="Calibri"/>
      <family val="2"/>
      <scheme val="minor"/>
    </font>
    <font>
      <sz val="11"/>
      <color theme="9" tint="-0.249977111117893"/>
      <name val="Arial"/>
      <family val="2"/>
    </font>
    <font>
      <sz val="12"/>
      <color theme="1"/>
      <name val="Symbol"/>
      <family val="1"/>
      <charset val="2"/>
    </font>
    <font>
      <sz val="7"/>
      <color theme="1"/>
      <name val="Times New Roman"/>
      <family val="1"/>
    </font>
  </fonts>
  <fills count="18">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
      <patternFill patternType="solid">
        <fgColor rgb="FFD9D2E9"/>
        <bgColor indexed="64"/>
      </patternFill>
    </fill>
    <fill>
      <patternFill patternType="solid">
        <fgColor rgb="FFD9D2E9"/>
        <bgColor rgb="FFD9D2E9"/>
      </patternFill>
    </fill>
    <fill>
      <patternFill patternType="solid">
        <fgColor theme="8" tint="0.79998168889431442"/>
        <bgColor rgb="FFD9D2E9"/>
      </patternFill>
    </fill>
    <fill>
      <patternFill patternType="solid">
        <fgColor rgb="FFDDD9C3"/>
        <bgColor rgb="FFDDD9C3"/>
      </patternFill>
    </fill>
    <fill>
      <patternFill patternType="solid">
        <fgColor rgb="FFFFFFFF"/>
        <bgColor rgb="FFFFFFFF"/>
      </patternFill>
    </fill>
    <fill>
      <patternFill patternType="solid">
        <fgColor rgb="FFCCC1DA"/>
        <bgColor rgb="FFCCC1DA"/>
      </patternFill>
    </fill>
    <fill>
      <patternFill patternType="solid">
        <fgColor rgb="FFE6E0EC"/>
        <bgColor rgb="FFE6E0EC"/>
      </patternFill>
    </fill>
    <fill>
      <patternFill patternType="solid">
        <fgColor rgb="FFEEECE1"/>
        <bgColor rgb="FFEEECE1"/>
      </patternFill>
    </fill>
    <fill>
      <patternFill patternType="solid">
        <fgColor rgb="FFD9D9D9"/>
        <bgColor rgb="FFD9D9D9"/>
      </patternFill>
    </fill>
  </fills>
  <borders count="3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theme="4" tint="0.39997558519241921"/>
      </top>
      <bottom style="thin">
        <color indexed="64"/>
      </bottom>
      <diagonal/>
    </border>
    <border>
      <left/>
      <right/>
      <top style="thin">
        <color theme="4" tint="0.39997558519241921"/>
      </top>
      <bottom style="thin">
        <color indexed="64"/>
      </bottom>
      <diagonal/>
    </border>
    <border>
      <left/>
      <right style="thin">
        <color indexed="64"/>
      </right>
      <top style="thin">
        <color theme="4" tint="0.39997558519241921"/>
      </top>
      <bottom style="thin">
        <color indexed="64"/>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s>
  <cellStyleXfs count="3">
    <xf numFmtId="0" fontId="0" fillId="0" borderId="0"/>
    <xf numFmtId="0" fontId="1" fillId="0" borderId="0"/>
    <xf numFmtId="9" fontId="1" fillId="0" borderId="0" applyFont="0" applyFill="0" applyBorder="0" applyAlignment="0" applyProtection="0"/>
  </cellStyleXfs>
  <cellXfs count="156">
    <xf numFmtId="0" fontId="0" fillId="0" borderId="0" xfId="0"/>
    <xf numFmtId="0" fontId="2" fillId="2" borderId="2" xfId="1" applyFont="1" applyFill="1" applyBorder="1" applyAlignment="1" applyProtection="1">
      <alignment vertical="center"/>
    </xf>
    <xf numFmtId="0" fontId="2" fillId="2" borderId="2" xfId="1" applyFont="1" applyFill="1" applyBorder="1" applyAlignment="1" applyProtection="1">
      <alignment horizontal="left" vertical="center"/>
    </xf>
    <xf numFmtId="0" fontId="2" fillId="2" borderId="2" xfId="1" applyFont="1" applyFill="1" applyBorder="1" applyAlignment="1" applyProtection="1">
      <alignment horizontal="center" vertical="center"/>
    </xf>
    <xf numFmtId="0" fontId="3" fillId="2" borderId="5" xfId="1" applyNumberFormat="1" applyFont="1" applyFill="1" applyBorder="1" applyAlignment="1" applyProtection="1">
      <alignment horizontal="left" vertical="center" wrapText="1"/>
    </xf>
    <xf numFmtId="0" fontId="3" fillId="2" borderId="5" xfId="1" applyNumberFormat="1" applyFont="1" applyFill="1" applyBorder="1" applyAlignment="1" applyProtection="1">
      <alignment horizontal="center" vertical="center" wrapText="1"/>
    </xf>
    <xf numFmtId="0" fontId="5" fillId="2" borderId="5" xfId="1" applyNumberFormat="1" applyFont="1" applyFill="1" applyBorder="1" applyAlignment="1" applyProtection="1">
      <alignment horizontal="center" vertical="center" wrapText="1"/>
    </xf>
    <xf numFmtId="14" fontId="3" fillId="3" borderId="4" xfId="1" applyNumberFormat="1" applyFont="1" applyFill="1" applyBorder="1" applyAlignment="1" applyProtection="1">
      <alignment horizontal="center" vertical="center" wrapText="1"/>
    </xf>
    <xf numFmtId="20" fontId="3" fillId="3" borderId="5" xfId="1" applyNumberFormat="1" applyFont="1" applyFill="1" applyBorder="1" applyAlignment="1" applyProtection="1">
      <alignment horizontal="center" vertical="center" wrapText="1"/>
    </xf>
    <xf numFmtId="3" fontId="3" fillId="3" borderId="5" xfId="1" applyNumberFormat="1" applyFont="1" applyFill="1" applyBorder="1" applyAlignment="1" applyProtection="1">
      <alignment horizontal="center" vertical="center" wrapText="1"/>
    </xf>
    <xf numFmtId="0" fontId="3" fillId="3" borderId="6" xfId="1" applyNumberFormat="1" applyFont="1" applyFill="1" applyBorder="1" applyAlignment="1" applyProtection="1">
      <alignment horizontal="left" vertical="center" wrapText="1"/>
    </xf>
    <xf numFmtId="0" fontId="6" fillId="0" borderId="0" xfId="1" applyNumberFormat="1" applyFont="1" applyBorder="1" applyAlignment="1" applyProtection="1">
      <alignment horizontal="left"/>
      <protection locked="0"/>
    </xf>
    <xf numFmtId="0"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center"/>
      <protection locked="0"/>
    </xf>
    <xf numFmtId="14" fontId="6" fillId="0" borderId="0" xfId="1" applyNumberFormat="1" applyFont="1" applyBorder="1" applyAlignment="1" applyProtection="1">
      <alignment horizontal="center"/>
      <protection locked="0"/>
    </xf>
    <xf numFmtId="20" fontId="6" fillId="0" borderId="0" xfId="1" applyNumberFormat="1" applyFont="1" applyFill="1" applyBorder="1" applyAlignment="1" applyProtection="1">
      <alignment horizontal="center"/>
      <protection locked="0"/>
    </xf>
    <xf numFmtId="3" fontId="6" fillId="0" borderId="0" xfId="1" applyNumberFormat="1" applyFont="1" applyFill="1" applyBorder="1" applyAlignment="1" applyProtection="1">
      <alignment horizontal="center"/>
      <protection locked="0"/>
    </xf>
    <xf numFmtId="164" fontId="6" fillId="0" borderId="0" xfId="1" applyNumberFormat="1" applyFont="1" applyFill="1" applyBorder="1" applyAlignment="1" applyProtection="1">
      <alignment horizontal="center"/>
      <protection locked="0"/>
    </xf>
    <xf numFmtId="0" fontId="0" fillId="0" borderId="0" xfId="1" applyNumberFormat="1" applyFont="1" applyBorder="1" applyAlignment="1" applyProtection="1">
      <alignment horizontal="left"/>
      <protection locked="0"/>
    </xf>
    <xf numFmtId="0" fontId="0" fillId="0" borderId="0" xfId="1" applyNumberFormat="1" applyFont="1" applyBorder="1" applyAlignment="1" applyProtection="1">
      <protection locked="0"/>
    </xf>
    <xf numFmtId="0" fontId="6" fillId="0" borderId="0" xfId="1" applyFont="1" applyFill="1" applyBorder="1" applyProtection="1">
      <protection locked="0"/>
    </xf>
    <xf numFmtId="0" fontId="6" fillId="0" borderId="0" xfId="1" applyFont="1" applyFill="1" applyBorder="1" applyAlignment="1" applyProtection="1">
      <alignment horizontal="left"/>
      <protection locked="0"/>
    </xf>
    <xf numFmtId="0" fontId="6" fillId="0" borderId="0" xfId="1" applyFont="1" applyFill="1" applyBorder="1" applyAlignment="1" applyProtection="1">
      <alignment horizontal="center"/>
      <protection locked="0"/>
    </xf>
    <xf numFmtId="14" fontId="6" fillId="0" borderId="0" xfId="1" applyNumberFormat="1" applyFont="1" applyFill="1" applyBorder="1" applyAlignment="1" applyProtection="1">
      <alignment horizontal="center"/>
      <protection locked="0"/>
    </xf>
    <xf numFmtId="0" fontId="7" fillId="2" borderId="0" xfId="0" applyFont="1" applyFill="1" applyAlignment="1" applyProtection="1">
      <alignment vertical="center"/>
    </xf>
    <xf numFmtId="0" fontId="7" fillId="2" borderId="0" xfId="0" applyFont="1" applyFill="1" applyBorder="1" applyAlignment="1" applyProtection="1">
      <alignment vertical="center"/>
    </xf>
    <xf numFmtId="0" fontId="8" fillId="2" borderId="0" xfId="1" applyFont="1" applyFill="1" applyBorder="1" applyAlignment="1" applyProtection="1">
      <alignment horizontal="left" vertical="center" wrapText="1"/>
    </xf>
    <xf numFmtId="0" fontId="7" fillId="0" borderId="0" xfId="0" applyFont="1" applyAlignment="1" applyProtection="1">
      <alignment vertical="center"/>
    </xf>
    <xf numFmtId="0" fontId="10" fillId="0" borderId="0" xfId="1" applyFont="1" applyFill="1" applyBorder="1" applyAlignment="1" applyProtection="1">
      <alignment horizontal="center" vertical="center"/>
      <protection locked="0"/>
    </xf>
    <xf numFmtId="0" fontId="0" fillId="2" borderId="0" xfId="0" applyFill="1" applyAlignment="1" applyProtection="1">
      <alignment vertical="center"/>
    </xf>
    <xf numFmtId="0" fontId="0" fillId="0" borderId="0" xfId="0" applyAlignment="1" applyProtection="1">
      <alignment vertical="center"/>
    </xf>
    <xf numFmtId="0" fontId="12" fillId="4" borderId="3" xfId="0" applyFont="1" applyFill="1" applyBorder="1" applyAlignment="1" applyProtection="1">
      <alignment horizontal="left" vertical="center"/>
    </xf>
    <xf numFmtId="0" fontId="0" fillId="0" borderId="3" xfId="0" applyBorder="1" applyAlignment="1" applyProtection="1">
      <alignment horizontal="center" vertical="center"/>
      <protection locked="0"/>
    </xf>
    <xf numFmtId="0" fontId="12" fillId="4" borderId="9" xfId="0" applyFont="1" applyFill="1" applyBorder="1" applyAlignment="1" applyProtection="1">
      <alignment horizontal="left" vertical="center"/>
    </xf>
    <xf numFmtId="0" fontId="0" fillId="0" borderId="9" xfId="0" applyBorder="1" applyAlignment="1" applyProtection="1">
      <alignment horizontal="center" vertical="center"/>
      <protection locked="0"/>
    </xf>
    <xf numFmtId="0" fontId="13" fillId="4" borderId="11" xfId="0" applyFont="1" applyFill="1" applyBorder="1" applyAlignment="1" applyProtection="1">
      <alignment horizontal="right" vertical="center"/>
    </xf>
    <xf numFmtId="0" fontId="0" fillId="4" borderId="11" xfId="0" applyFill="1" applyBorder="1" applyAlignment="1" applyProtection="1">
      <alignment horizontal="right" vertical="center"/>
    </xf>
    <xf numFmtId="0" fontId="12" fillId="5" borderId="3" xfId="0" applyFont="1" applyFill="1" applyBorder="1" applyAlignment="1" applyProtection="1">
      <alignment horizontal="left" vertical="center"/>
    </xf>
    <xf numFmtId="0" fontId="12" fillId="5" borderId="9" xfId="0" applyFont="1" applyFill="1" applyBorder="1" applyAlignment="1" applyProtection="1">
      <alignment horizontal="left" vertical="center"/>
    </xf>
    <xf numFmtId="0" fontId="13" fillId="5" borderId="11" xfId="0" applyFont="1" applyFill="1" applyBorder="1" applyAlignment="1" applyProtection="1">
      <alignment horizontal="right" vertical="center"/>
    </xf>
    <xf numFmtId="0" fontId="0" fillId="5" borderId="11" xfId="0" applyFill="1" applyBorder="1" applyAlignment="1" applyProtection="1">
      <alignment horizontal="right" vertical="center"/>
    </xf>
    <xf numFmtId="0" fontId="0" fillId="6" borderId="0" xfId="0" applyFill="1" applyAlignment="1" applyProtection="1">
      <alignment horizontal="center" vertical="center"/>
    </xf>
    <xf numFmtId="0" fontId="16" fillId="7" borderId="11" xfId="0" applyFont="1" applyFill="1" applyBorder="1" applyAlignment="1">
      <alignment horizontal="left" wrapText="1"/>
    </xf>
    <xf numFmtId="0" fontId="16" fillId="7" borderId="12" xfId="0" applyFont="1" applyFill="1" applyBorder="1" applyAlignment="1">
      <alignment horizontal="left" wrapText="1"/>
    </xf>
    <xf numFmtId="0" fontId="18" fillId="0" borderId="13" xfId="0" applyFont="1" applyBorder="1" applyAlignment="1">
      <alignment horizontal="left" vertical="top"/>
    </xf>
    <xf numFmtId="165" fontId="18" fillId="0" borderId="7" xfId="0" applyNumberFormat="1" applyFont="1" applyBorder="1" applyAlignment="1">
      <alignment horizontal="left" vertical="top"/>
    </xf>
    <xf numFmtId="0" fontId="18" fillId="0" borderId="7" xfId="0" applyFont="1" applyBorder="1" applyAlignment="1">
      <alignment horizontal="left" vertical="top"/>
    </xf>
    <xf numFmtId="0" fontId="18" fillId="0" borderId="13" xfId="0" applyFont="1" applyBorder="1"/>
    <xf numFmtId="0" fontId="18" fillId="0" borderId="7" xfId="0" applyFont="1" applyBorder="1"/>
    <xf numFmtId="165" fontId="18" fillId="0" borderId="7" xfId="0" applyNumberFormat="1" applyFont="1" applyBorder="1"/>
    <xf numFmtId="0" fontId="18" fillId="0" borderId="3" xfId="0" applyFont="1" applyBorder="1"/>
    <xf numFmtId="0" fontId="18" fillId="0" borderId="14" xfId="0" applyFont="1" applyBorder="1"/>
    <xf numFmtId="165" fontId="18" fillId="0" borderId="14" xfId="0" applyNumberFormat="1" applyFont="1" applyBorder="1"/>
    <xf numFmtId="0" fontId="18" fillId="0" borderId="0" xfId="0" applyFont="1"/>
    <xf numFmtId="165" fontId="18" fillId="0" borderId="0" xfId="0" applyNumberFormat="1" applyFont="1"/>
    <xf numFmtId="0" fontId="19" fillId="0" borderId="0" xfId="0" applyFont="1"/>
    <xf numFmtId="0" fontId="17" fillId="8" borderId="13" xfId="0" applyFont="1" applyFill="1" applyBorder="1" applyAlignment="1">
      <alignment horizontal="left" vertical="top" wrapText="1"/>
    </xf>
    <xf numFmtId="0" fontId="17" fillId="8" borderId="7" xfId="0" applyFont="1" applyFill="1" applyBorder="1" applyAlignment="1">
      <alignment horizontal="left" vertical="top" wrapText="1"/>
    </xf>
    <xf numFmtId="165" fontId="17" fillId="8" borderId="7" xfId="0" applyNumberFormat="1" applyFont="1" applyFill="1" applyBorder="1" applyAlignment="1">
      <alignment horizontal="left" vertical="top"/>
    </xf>
    <xf numFmtId="0" fontId="20" fillId="8" borderId="0" xfId="0" applyFont="1" applyFill="1" applyAlignment="1">
      <alignment horizontal="left" vertical="top"/>
    </xf>
    <xf numFmtId="21" fontId="20" fillId="8" borderId="0" xfId="0" applyNumberFormat="1" applyFont="1" applyFill="1" applyAlignment="1">
      <alignment horizontal="left" vertical="top"/>
    </xf>
    <xf numFmtId="0" fontId="20" fillId="8" borderId="0" xfId="0" applyNumberFormat="1" applyFont="1" applyFill="1" applyAlignment="1">
      <alignment horizontal="left" vertical="top"/>
    </xf>
    <xf numFmtId="0" fontId="20" fillId="8" borderId="0" xfId="0" applyFont="1" applyFill="1" applyAlignment="1">
      <alignment horizontal="center" vertical="top"/>
    </xf>
    <xf numFmtId="0" fontId="0" fillId="0" borderId="0" xfId="0" applyAlignment="1">
      <alignment horizontal="center"/>
    </xf>
    <xf numFmtId="14" fontId="20" fillId="8" borderId="0" xfId="0" applyNumberFormat="1" applyFont="1" applyFill="1" applyAlignment="1">
      <alignment horizontal="left" vertical="top"/>
    </xf>
    <xf numFmtId="8" fontId="20" fillId="8" borderId="0" xfId="0" applyNumberFormat="1" applyFont="1" applyFill="1" applyAlignment="1">
      <alignment horizontal="left" vertical="top"/>
    </xf>
    <xf numFmtId="0" fontId="14" fillId="5" borderId="9" xfId="0" applyFont="1" applyFill="1" applyBorder="1" applyAlignment="1" applyProtection="1">
      <alignment horizontal="left" vertical="center"/>
    </xf>
    <xf numFmtId="0" fontId="22" fillId="3" borderId="14" xfId="0" applyFont="1" applyFill="1" applyBorder="1"/>
    <xf numFmtId="0" fontId="22" fillId="3" borderId="7" xfId="0" applyFont="1" applyFill="1" applyBorder="1"/>
    <xf numFmtId="0" fontId="22" fillId="9" borderId="7" xfId="0" applyFont="1" applyFill="1" applyBorder="1"/>
    <xf numFmtId="0" fontId="22" fillId="11" borderId="7" xfId="0" applyFont="1" applyFill="1" applyBorder="1" applyAlignment="1" applyProtection="1">
      <alignment vertical="center"/>
      <protection locked="0"/>
    </xf>
    <xf numFmtId="3" fontId="22" fillId="11" borderId="7" xfId="0" applyNumberFormat="1" applyFont="1" applyFill="1" applyBorder="1" applyAlignment="1" applyProtection="1">
      <alignment vertical="center"/>
      <protection locked="0"/>
    </xf>
    <xf numFmtId="0" fontId="1" fillId="0" borderId="0" xfId="0" applyFont="1"/>
    <xf numFmtId="0" fontId="22" fillId="10" borderId="7" xfId="0" applyFont="1" applyFill="1" applyBorder="1" applyAlignment="1" applyProtection="1">
      <alignment vertical="center"/>
      <protection locked="0"/>
    </xf>
    <xf numFmtId="3" fontId="22" fillId="10" borderId="7" xfId="0" applyNumberFormat="1" applyFont="1" applyFill="1" applyBorder="1" applyAlignment="1" applyProtection="1">
      <alignment vertical="center"/>
      <protection locked="0"/>
    </xf>
    <xf numFmtId="0" fontId="23" fillId="10" borderId="7" xfId="0" applyFont="1" applyFill="1" applyBorder="1" applyAlignment="1" applyProtection="1">
      <alignment vertical="center"/>
      <protection locked="0"/>
    </xf>
    <xf numFmtId="0" fontId="21" fillId="0" borderId="0" xfId="0" applyFont="1" applyAlignment="1">
      <alignment vertical="center"/>
    </xf>
    <xf numFmtId="0" fontId="24" fillId="13" borderId="21" xfId="0" applyFont="1" applyFill="1" applyBorder="1" applyAlignment="1">
      <alignment vertical="center" wrapText="1"/>
    </xf>
    <xf numFmtId="0" fontId="26" fillId="0" borderId="0" xfId="0" applyFont="1" applyAlignment="1">
      <alignment horizontal="left" vertical="center" wrapText="1"/>
    </xf>
    <xf numFmtId="0" fontId="27" fillId="0" borderId="28" xfId="0" applyFont="1" applyBorder="1" applyAlignment="1">
      <alignment vertical="center" wrapText="1"/>
    </xf>
    <xf numFmtId="0" fontId="29" fillId="0" borderId="28" xfId="0" applyFont="1" applyBorder="1" applyAlignment="1">
      <alignment horizontal="center" vertical="center" wrapText="1"/>
    </xf>
    <xf numFmtId="0" fontId="0" fillId="0" borderId="28" xfId="0" applyFont="1" applyBorder="1" applyAlignment="1">
      <alignment vertical="center" wrapText="1"/>
    </xf>
    <xf numFmtId="0" fontId="21" fillId="0" borderId="28" xfId="0" applyFont="1" applyBorder="1" applyAlignment="1">
      <alignment horizontal="center" wrapText="1"/>
    </xf>
    <xf numFmtId="0" fontId="27" fillId="0" borderId="28" xfId="0" applyFont="1" applyBorder="1" applyAlignment="1">
      <alignment horizontal="center" wrapText="1"/>
    </xf>
    <xf numFmtId="0" fontId="21" fillId="0" borderId="28" xfId="0" applyFont="1" applyBorder="1" applyAlignment="1">
      <alignment horizontal="center"/>
    </xf>
    <xf numFmtId="0" fontId="25" fillId="0" borderId="28" xfId="0" applyFont="1" applyBorder="1" applyAlignment="1">
      <alignment vertical="center" wrapText="1"/>
    </xf>
    <xf numFmtId="0" fontId="30" fillId="0" borderId="28" xfId="0" applyFont="1" applyBorder="1" applyAlignment="1">
      <alignment horizontal="center" wrapText="1"/>
    </xf>
    <xf numFmtId="0" fontId="31" fillId="12" borderId="28" xfId="0" applyFont="1" applyFill="1" applyBorder="1" applyAlignment="1">
      <alignment vertical="center" wrapText="1"/>
    </xf>
    <xf numFmtId="0" fontId="32" fillId="12" borderId="28" xfId="0" applyFont="1" applyFill="1" applyBorder="1" applyAlignment="1">
      <alignment horizontal="center" wrapText="1"/>
    </xf>
    <xf numFmtId="0" fontId="21" fillId="0" borderId="23" xfId="0" applyFont="1" applyBorder="1" applyAlignment="1">
      <alignment horizontal="center" wrapText="1"/>
    </xf>
    <xf numFmtId="0" fontId="21" fillId="0" borderId="23" xfId="0" applyFont="1" applyBorder="1" applyAlignment="1">
      <alignment horizontal="center"/>
    </xf>
    <xf numFmtId="0" fontId="0" fillId="0" borderId="28" xfId="0" applyFont="1" applyBorder="1" applyAlignment="1">
      <alignment horizontal="center" wrapText="1"/>
    </xf>
    <xf numFmtId="0" fontId="33" fillId="0" borderId="28" xfId="0" applyFont="1" applyBorder="1" applyAlignment="1">
      <alignment vertical="center" wrapText="1"/>
    </xf>
    <xf numFmtId="0" fontId="30" fillId="0" borderId="28" xfId="0" applyFont="1" applyBorder="1" applyAlignment="1">
      <alignment horizontal="center" vertical="center" wrapText="1"/>
    </xf>
    <xf numFmtId="0" fontId="26" fillId="15" borderId="28" xfId="0" applyFont="1" applyFill="1" applyBorder="1" applyAlignment="1">
      <alignment vertical="center"/>
    </xf>
    <xf numFmtId="0" fontId="30" fillId="15" borderId="28" xfId="0" applyFont="1" applyFill="1" applyBorder="1" applyAlignment="1">
      <alignment vertical="center" wrapText="1"/>
    </xf>
    <xf numFmtId="0" fontId="27" fillId="15" borderId="28" xfId="0" applyFont="1" applyFill="1" applyBorder="1" applyAlignment="1">
      <alignment horizontal="center" vertical="center" wrapText="1"/>
    </xf>
    <xf numFmtId="0" fontId="31" fillId="16" borderId="28" xfId="0" applyFont="1" applyFill="1" applyBorder="1" applyAlignment="1">
      <alignment vertical="center"/>
    </xf>
    <xf numFmtId="0" fontId="21" fillId="16" borderId="28" xfId="0" applyFont="1" applyFill="1" applyBorder="1" applyAlignment="1">
      <alignment vertical="center" wrapText="1"/>
    </xf>
    <xf numFmtId="0" fontId="0" fillId="0" borderId="28" xfId="0" applyFont="1" applyBorder="1" applyAlignment="1">
      <alignment vertical="center"/>
    </xf>
    <xf numFmtId="9" fontId="21" fillId="0" borderId="28" xfId="0" applyNumberFormat="1" applyFont="1" applyBorder="1" applyAlignment="1">
      <alignment horizontal="center" wrapText="1"/>
    </xf>
    <xf numFmtId="9" fontId="21" fillId="16" borderId="28" xfId="0" applyNumberFormat="1" applyFont="1" applyFill="1" applyBorder="1" applyAlignment="1">
      <alignment horizontal="center" wrapText="1"/>
    </xf>
    <xf numFmtId="9" fontId="27" fillId="16" borderId="28" xfId="0" applyNumberFormat="1" applyFont="1" applyFill="1" applyBorder="1" applyAlignment="1">
      <alignment horizontal="center" wrapText="1"/>
    </xf>
    <xf numFmtId="9" fontId="21" fillId="0" borderId="28" xfId="0" applyNumberFormat="1" applyFont="1" applyBorder="1" applyAlignment="1">
      <alignment horizontal="center"/>
    </xf>
    <xf numFmtId="9" fontId="21" fillId="16" borderId="28" xfId="0" applyNumberFormat="1" applyFont="1" applyFill="1" applyBorder="1" applyAlignment="1">
      <alignment horizontal="center"/>
    </xf>
    <xf numFmtId="9" fontId="21" fillId="17" borderId="28" xfId="0" applyNumberFormat="1" applyFont="1" applyFill="1" applyBorder="1" applyAlignment="1">
      <alignment horizontal="center"/>
    </xf>
    <xf numFmtId="0" fontId="34" fillId="16" borderId="28" xfId="0" applyFont="1" applyFill="1" applyBorder="1" applyAlignment="1">
      <alignment vertical="center" wrapText="1"/>
    </xf>
    <xf numFmtId="0" fontId="21" fillId="16" borderId="28" xfId="0" applyFont="1" applyFill="1" applyBorder="1" applyAlignment="1">
      <alignment vertical="center"/>
    </xf>
    <xf numFmtId="0" fontId="35" fillId="0" borderId="0" xfId="0" applyFont="1"/>
    <xf numFmtId="0" fontId="23" fillId="0" borderId="0" xfId="0" applyFont="1" applyAlignment="1">
      <alignment horizontal="right"/>
    </xf>
    <xf numFmtId="0" fontId="23" fillId="0" borderId="0" xfId="0" applyFont="1"/>
    <xf numFmtId="0" fontId="22" fillId="0" borderId="0" xfId="0" applyFont="1"/>
    <xf numFmtId="0" fontId="22" fillId="9" borderId="7" xfId="0" applyFont="1" applyFill="1" applyBorder="1" applyAlignment="1">
      <alignment horizontal="right"/>
    </xf>
    <xf numFmtId="0" fontId="23" fillId="0" borderId="7" xfId="0" applyFont="1" applyBorder="1"/>
    <xf numFmtId="3" fontId="23" fillId="0" borderId="7" xfId="0" applyNumberFormat="1" applyFont="1" applyBorder="1" applyAlignment="1">
      <alignment horizontal="right"/>
    </xf>
    <xf numFmtId="0" fontId="23" fillId="0" borderId="7" xfId="0" applyFont="1" applyBorder="1" applyAlignment="1">
      <alignment horizontal="right"/>
    </xf>
    <xf numFmtId="0" fontId="1" fillId="0" borderId="7" xfId="0" applyFont="1" applyBorder="1"/>
    <xf numFmtId="3" fontId="22" fillId="3" borderId="14" xfId="0" applyNumberFormat="1" applyFont="1" applyFill="1" applyBorder="1"/>
    <xf numFmtId="3" fontId="22" fillId="9" borderId="7" xfId="0" applyNumberFormat="1" applyFont="1" applyFill="1" applyBorder="1"/>
    <xf numFmtId="3" fontId="22" fillId="10" borderId="7" xfId="0" applyNumberFormat="1" applyFont="1" applyFill="1" applyBorder="1" applyAlignment="1" applyProtection="1">
      <alignment horizontal="right" vertical="center"/>
      <protection locked="0"/>
    </xf>
    <xf numFmtId="0" fontId="22" fillId="9" borderId="7" xfId="0" applyFont="1" applyFill="1" applyBorder="1" applyAlignment="1" applyProtection="1">
      <alignment vertical="center"/>
      <protection locked="0"/>
    </xf>
    <xf numFmtId="0" fontId="23" fillId="0" borderId="7" xfId="0" applyFont="1" applyBorder="1" applyAlignment="1" applyProtection="1">
      <alignment vertical="center"/>
      <protection locked="0"/>
    </xf>
    <xf numFmtId="3" fontId="23" fillId="0" borderId="7" xfId="0" applyNumberFormat="1" applyFont="1" applyBorder="1" applyAlignment="1" applyProtection="1">
      <alignment vertical="center"/>
      <protection locked="0"/>
    </xf>
    <xf numFmtId="3" fontId="1" fillId="0" borderId="7" xfId="0" applyNumberFormat="1" applyFont="1" applyBorder="1"/>
    <xf numFmtId="0" fontId="36" fillId="0" borderId="0" xfId="0" applyFont="1"/>
    <xf numFmtId="0" fontId="37" fillId="0" borderId="0" xfId="0" applyFont="1" applyAlignment="1">
      <alignment vertical="center"/>
    </xf>
    <xf numFmtId="0" fontId="21" fillId="0" borderId="28" xfId="0" applyFont="1" applyFill="1" applyBorder="1" applyAlignment="1">
      <alignment horizontal="center" wrapText="1"/>
    </xf>
    <xf numFmtId="0" fontId="24" fillId="12" borderId="15" xfId="0" applyFont="1" applyFill="1" applyBorder="1" applyAlignment="1">
      <alignment vertical="center" wrapText="1"/>
    </xf>
    <xf numFmtId="0" fontId="25" fillId="0" borderId="16" xfId="0" applyFont="1" applyBorder="1"/>
    <xf numFmtId="0" fontId="25" fillId="0" borderId="17" xfId="0" applyFont="1" applyBorder="1"/>
    <xf numFmtId="0" fontId="24" fillId="12" borderId="18" xfId="0" applyFont="1" applyFill="1" applyBorder="1" applyAlignment="1">
      <alignment vertical="center" wrapText="1"/>
    </xf>
    <xf numFmtId="0" fontId="25" fillId="0" borderId="19" xfId="0" applyFont="1" applyBorder="1"/>
    <xf numFmtId="0" fontId="25" fillId="0" borderId="20" xfId="0" applyFont="1" applyBorder="1"/>
    <xf numFmtId="0" fontId="26" fillId="14" borderId="22" xfId="0" applyFont="1" applyFill="1" applyBorder="1" applyAlignment="1">
      <alignment vertical="center" wrapText="1"/>
    </xf>
    <xf numFmtId="0" fontId="25" fillId="0" borderId="23" xfId="0" applyFont="1" applyBorder="1"/>
    <xf numFmtId="0" fontId="25" fillId="0" borderId="24" xfId="0" applyFont="1" applyBorder="1"/>
    <xf numFmtId="0" fontId="27" fillId="12" borderId="25" xfId="0" applyFont="1" applyFill="1" applyBorder="1" applyAlignment="1">
      <alignment vertical="center"/>
    </xf>
    <xf numFmtId="0" fontId="25" fillId="0" borderId="27" xfId="0" applyFont="1" applyBorder="1"/>
    <xf numFmtId="0" fontId="28" fillId="12" borderId="26" xfId="0" applyFont="1" applyFill="1" applyBorder="1" applyAlignment="1">
      <alignment horizontal="center" vertical="center" wrapText="1"/>
    </xf>
    <xf numFmtId="0" fontId="2" fillId="3" borderId="1" xfId="1" applyFont="1" applyFill="1" applyBorder="1" applyAlignment="1" applyProtection="1">
      <alignment horizontal="center" vertical="center"/>
    </xf>
    <xf numFmtId="0" fontId="2" fillId="3" borderId="2" xfId="1" applyFont="1" applyFill="1" applyBorder="1" applyAlignment="1" applyProtection="1">
      <alignment horizontal="center" vertical="center"/>
    </xf>
    <xf numFmtId="0" fontId="2" fillId="3" borderId="3" xfId="1" applyFont="1" applyFill="1" applyBorder="1" applyAlignment="1" applyProtection="1">
      <alignment horizontal="center" vertical="center"/>
    </xf>
    <xf numFmtId="0" fontId="11" fillId="4" borderId="1" xfId="0" applyFont="1" applyFill="1" applyBorder="1" applyAlignment="1" applyProtection="1">
      <alignment horizontal="center" vertical="center" textRotation="90" wrapText="1"/>
    </xf>
    <xf numFmtId="0" fontId="11" fillId="4" borderId="8" xfId="0" applyFont="1" applyFill="1" applyBorder="1" applyAlignment="1" applyProtection="1">
      <alignment horizontal="center" vertical="center" textRotation="90" wrapText="1"/>
    </xf>
    <xf numFmtId="0" fontId="11" fillId="4" borderId="10" xfId="0" applyFont="1" applyFill="1" applyBorder="1" applyAlignment="1" applyProtection="1">
      <alignment horizontal="center" vertical="center" textRotation="90" wrapText="1"/>
    </xf>
    <xf numFmtId="0" fontId="11" fillId="5" borderId="1" xfId="0" applyFont="1" applyFill="1" applyBorder="1" applyAlignment="1" applyProtection="1">
      <alignment horizontal="center" vertical="center" textRotation="90"/>
    </xf>
    <xf numFmtId="0" fontId="11" fillId="5" borderId="8" xfId="0" applyFont="1" applyFill="1" applyBorder="1" applyAlignment="1" applyProtection="1">
      <alignment horizontal="center" vertical="center" textRotation="90"/>
    </xf>
    <xf numFmtId="0" fontId="11" fillId="5" borderId="10" xfId="0" applyFont="1" applyFill="1" applyBorder="1" applyAlignment="1" applyProtection="1">
      <alignment horizontal="center" vertical="center" textRotation="90"/>
    </xf>
    <xf numFmtId="0" fontId="11" fillId="5" borderId="1" xfId="0" applyFont="1" applyFill="1" applyBorder="1" applyAlignment="1" applyProtection="1">
      <alignment horizontal="center" vertical="center" textRotation="90" wrapText="1"/>
    </xf>
    <xf numFmtId="0" fontId="11" fillId="5" borderId="8" xfId="0" applyFont="1" applyFill="1" applyBorder="1" applyAlignment="1" applyProtection="1">
      <alignment horizontal="center" vertical="center" textRotation="90" wrapText="1"/>
    </xf>
    <xf numFmtId="0" fontId="11" fillId="5" borderId="10" xfId="0" applyFont="1" applyFill="1" applyBorder="1" applyAlignment="1" applyProtection="1">
      <alignment horizontal="center" vertical="center" textRotation="90" wrapText="1"/>
    </xf>
    <xf numFmtId="3" fontId="9" fillId="2" borderId="0" xfId="0" applyNumberFormat="1" applyFont="1" applyFill="1" applyAlignment="1" applyProtection="1">
      <alignment horizontal="center" vertical="center" wrapText="1"/>
    </xf>
    <xf numFmtId="0" fontId="38" fillId="0" borderId="0" xfId="0" applyFont="1" applyAlignment="1">
      <alignment horizontal="left" vertical="center" indent="5"/>
    </xf>
    <xf numFmtId="165" fontId="18" fillId="0" borderId="7" xfId="0" applyNumberFormat="1" applyFont="1" applyBorder="1" applyAlignment="1">
      <alignment horizontal="left"/>
    </xf>
    <xf numFmtId="0" fontId="0" fillId="0" borderId="0" xfId="0" applyFont="1"/>
    <xf numFmtId="3" fontId="22" fillId="10" borderId="29" xfId="0" applyNumberFormat="1" applyFont="1" applyFill="1" applyBorder="1" applyAlignment="1" applyProtection="1">
      <alignment horizontal="right" vertical="center"/>
      <protection locked="0"/>
    </xf>
  </cellXfs>
  <cellStyles count="3">
    <cellStyle name="Normal" xfId="0" builtinId="0"/>
    <cellStyle name="Normal 2 3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xdr:rowOff>
    </xdr:from>
    <xdr:to>
      <xdr:col>16</xdr:col>
      <xdr:colOff>600075</xdr:colOff>
      <xdr:row>32</xdr:row>
      <xdr:rowOff>19050</xdr:rowOff>
    </xdr:to>
    <xdr:sp macro="" textlink="">
      <xdr:nvSpPr>
        <xdr:cNvPr id="3" name="TextBox 2">
          <a:extLst>
            <a:ext uri="{FF2B5EF4-FFF2-40B4-BE49-F238E27FC236}">
              <a16:creationId xmlns:a16="http://schemas.microsoft.com/office/drawing/2014/main" xmlns="" id="{00000000-0008-0000-0100-000003000000}"/>
            </a:ext>
          </a:extLst>
        </xdr:cNvPr>
        <xdr:cNvSpPr txBox="1"/>
      </xdr:nvSpPr>
      <xdr:spPr>
        <a:xfrm>
          <a:off x="609600" y="200025"/>
          <a:ext cx="9744075" cy="59150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u="sng" cap="small" baseline="0">
            <a:latin typeface="+mn-lt"/>
          </a:endParaRPr>
        </a:p>
        <a:p>
          <a:r>
            <a:rPr lang="en-GB" sz="1100" b="1" u="sng" baseline="0">
              <a:latin typeface="+mn-lt"/>
            </a:rPr>
            <a:t>Project Report Table Guidance </a:t>
          </a:r>
        </a:p>
        <a:p>
          <a:r>
            <a:rPr lang="en-GB" sz="1100" b="0" u="none" baseline="0">
              <a:latin typeface="+mn-lt"/>
            </a:rPr>
            <a:t>This table is intended to help you consolidate your data for reporting  your project's KPIs and evaluation related to Transformative Film Culture for Hull 2017.  This information may be used to inform your project narrative, and it will be included in Film Hub North's reporting to the BFI. Securing the balance of your funding is contingent upon submission of this data to Film Hub North.</a:t>
          </a:r>
        </a:p>
        <a:p>
          <a:endParaRPr lang="en-GB" sz="1100" b="1" u="sng" baseline="0">
            <a:latin typeface="+mn-lt"/>
          </a:endParaRPr>
        </a:p>
        <a:p>
          <a:r>
            <a:rPr lang="en-GB" sz="1100" b="1" u="sng" baseline="0">
              <a:latin typeface="+mn-lt"/>
            </a:rPr>
            <a:t>Screening Activity Tab</a:t>
          </a:r>
          <a:r>
            <a:rPr lang="en-GB" sz="1100" b="1" baseline="0">
              <a:latin typeface="+mn-lt"/>
            </a:rPr>
            <a:t> </a:t>
          </a:r>
        </a:p>
        <a:p>
          <a:r>
            <a:rPr lang="en-GB" sz="1100" b="0" baseline="0">
              <a:latin typeface="+mn-lt"/>
            </a:rPr>
            <a:t>On this tab, please include details of each screening in a new row.  We have included an example in </a:t>
          </a:r>
          <a:r>
            <a:rPr lang="en-GB" sz="1100" b="0" i="1" baseline="0">
              <a:latin typeface="+mn-lt"/>
            </a:rPr>
            <a:t>italics</a:t>
          </a:r>
          <a:r>
            <a:rPr lang="en-GB" sz="1100" b="0" i="0" baseline="0">
              <a:latin typeface="+mn-lt"/>
            </a:rPr>
            <a:t> at the top.</a:t>
          </a:r>
          <a:endParaRPr lang="en-GB" sz="1100" b="0" baseline="0">
            <a:latin typeface="+mn-lt"/>
          </a:endParaRPr>
        </a:p>
        <a:p>
          <a:endParaRPr lang="en-GB" sz="1100" b="0" baseline="0">
            <a:latin typeface="+mn-lt"/>
          </a:endParaRPr>
        </a:p>
        <a:p>
          <a:r>
            <a:rPr lang="en-GB" sz="1100" b="0" baseline="0">
              <a:latin typeface="+mn-lt"/>
            </a:rPr>
            <a:t>Specific guidance on completing this section:</a:t>
          </a:r>
        </a:p>
        <a:p>
          <a:pPr lvl="0"/>
          <a:endParaRPr lang="en-GB" sz="1100" b="0" baseline="0">
            <a:latin typeface="+mn-lt"/>
          </a:endParaRPr>
        </a:p>
        <a:p>
          <a:pPr lvl="0"/>
          <a:r>
            <a:rPr lang="en-GB" sz="1100" b="0" baseline="0">
              <a:latin typeface="+mn-lt"/>
            </a:rPr>
            <a:t>- </a:t>
          </a:r>
          <a:r>
            <a:rPr lang="en-GB" sz="1100" b="1" baseline="0">
              <a:latin typeface="+mn-lt"/>
            </a:rPr>
            <a:t>Format</a:t>
          </a:r>
          <a:r>
            <a:rPr lang="en-GB" sz="1100" b="0" baseline="0">
              <a:latin typeface="+mn-lt"/>
            </a:rPr>
            <a:t> - Please insert the film format i.e DCP etc. </a:t>
          </a:r>
        </a:p>
        <a:p>
          <a:pPr lvl="0"/>
          <a:endParaRPr lang="en-GB" sz="11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latin typeface="+mn-lt"/>
              <a:ea typeface="+mn-ea"/>
              <a:cs typeface="+mn-cs"/>
            </a:rPr>
            <a:t>- </a:t>
          </a:r>
          <a:r>
            <a:rPr lang="en-GB" sz="1100" b="1" baseline="0">
              <a:solidFill>
                <a:schemeClr val="dk1"/>
              </a:solidFill>
              <a:latin typeface="+mn-lt"/>
              <a:ea typeface="+mn-ea"/>
              <a:cs typeface="+mn-cs"/>
            </a:rPr>
            <a:t>Accessibility </a:t>
          </a:r>
          <a:r>
            <a:rPr lang="en-GB" sz="1100" b="0" baseline="0">
              <a:solidFill>
                <a:schemeClr val="dk1"/>
              </a:solidFill>
              <a:latin typeface="+mn-lt"/>
              <a:ea typeface="+mn-ea"/>
              <a:cs typeface="+mn-cs"/>
            </a:rPr>
            <a:t>- Please select a response from the dropdown list that best describes the accessibility information for the film screening. Please note the dropdown list allows you to select multiple responses. </a:t>
          </a:r>
        </a:p>
        <a:p>
          <a:pPr lvl="0"/>
          <a:endParaRPr lang="en-GB" sz="1100" b="0" baseline="0">
            <a:latin typeface="+mn-lt"/>
          </a:endParaRPr>
        </a:p>
        <a:p>
          <a:pPr lvl="0"/>
          <a:r>
            <a:rPr lang="en-GB" sz="1100" b="0" baseline="0">
              <a:latin typeface="+mn-lt"/>
            </a:rPr>
            <a:t>- </a:t>
          </a:r>
          <a:r>
            <a:rPr lang="en-GB" sz="1100" b="1" baseline="0">
              <a:latin typeface="+mn-lt"/>
            </a:rPr>
            <a:t>Box Office Data</a:t>
          </a:r>
          <a:r>
            <a:rPr lang="en-GB" sz="1100" b="0" baseline="0">
              <a:latin typeface="+mn-lt"/>
            </a:rPr>
            <a:t> - If the screening has taken place, please complete the remainder of this tab including total tickets available, tickets sold broken down by in advance/on the day and type, and the total box office taken.</a:t>
          </a:r>
        </a:p>
        <a:p>
          <a:endParaRPr lang="en-GB" sz="1100" b="0" baseline="0">
            <a:latin typeface="+mn-lt"/>
          </a:endParaRPr>
        </a:p>
        <a:p>
          <a:endParaRPr lang="en-GB" sz="1100" b="0" u="none" baseline="0">
            <a:latin typeface="+mn-lt"/>
          </a:endParaRPr>
        </a:p>
        <a:p>
          <a:r>
            <a:rPr lang="en-GB" sz="1100" b="1" u="sng" baseline="0">
              <a:latin typeface="+mn-lt"/>
            </a:rPr>
            <a:t>Survey Report &amp; Other Data Tab</a:t>
          </a:r>
          <a:endParaRPr lang="en-GB" sz="1100" b="1" baseline="0">
            <a:latin typeface="+mn-lt"/>
          </a:endParaRPr>
        </a:p>
        <a:p>
          <a:r>
            <a:rPr lang="en-GB" sz="1100" b="0" baseline="0">
              <a:latin typeface="+mn-lt"/>
            </a:rPr>
            <a:t>Film Hub North will provide you with an audience survey template to be distributed to audiences for your project activity. You are required to collect these from audiences where possible, aiming to achieve a 10% response rate across the course of the support activity. </a:t>
          </a:r>
        </a:p>
        <a:p>
          <a:endParaRPr lang="en-GB" sz="1100" b="0" baseline="0">
            <a:latin typeface="+mn-lt"/>
          </a:endParaRPr>
        </a:p>
        <a:p>
          <a:r>
            <a:rPr lang="en-GB" sz="1100" b="1" u="sng" baseline="0">
              <a:latin typeface="+mn-lt"/>
            </a:rPr>
            <a:t>Comms Activity Tab</a:t>
          </a:r>
          <a:endParaRPr lang="en-GB" sz="1100" b="0" baseline="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latin typeface="+mn-lt"/>
            </a:rPr>
            <a:t>On this tab we would like you to provide an update on the comms and marketing activity you have completed or planned to promote the project. </a:t>
          </a:r>
          <a:r>
            <a:rPr lang="en-GB" sz="1100" b="0" baseline="0">
              <a:solidFill>
                <a:schemeClr val="dk1"/>
              </a:solidFill>
              <a:effectLst/>
              <a:latin typeface="+mn-lt"/>
              <a:ea typeface="+mn-ea"/>
              <a:cs typeface="+mn-cs"/>
            </a:rPr>
            <a:t>The purpose of this is to inform your project evaluation.  We have included an example in </a:t>
          </a:r>
          <a:r>
            <a:rPr lang="en-GB" sz="1100" b="0" i="1" baseline="0">
              <a:solidFill>
                <a:schemeClr val="dk1"/>
              </a:solidFill>
              <a:effectLst/>
              <a:latin typeface="+mn-lt"/>
              <a:ea typeface="+mn-ea"/>
              <a:cs typeface="+mn-cs"/>
            </a:rPr>
            <a:t>italics</a:t>
          </a:r>
          <a:r>
            <a:rPr lang="en-GB" sz="1100" b="0" i="0" baseline="0">
              <a:solidFill>
                <a:schemeClr val="dk1"/>
              </a:solidFill>
              <a:effectLst/>
              <a:latin typeface="+mn-lt"/>
              <a:ea typeface="+mn-ea"/>
              <a:cs typeface="+mn-cs"/>
            </a:rPr>
            <a:t> at the top.</a:t>
          </a:r>
          <a:endParaRPr lang="en-GB">
            <a:effectLst/>
          </a:endParaRPr>
        </a:p>
        <a:p>
          <a:endParaRPr lang="en-GB" sz="1100" b="1" baseline="0">
            <a:latin typeface="+mn-lt"/>
          </a:endParaRPr>
        </a:p>
        <a:p>
          <a:r>
            <a:rPr lang="en-GB" sz="1100" b="0" baseline="0">
              <a:latin typeface="+mn-lt"/>
            </a:rPr>
            <a:t>This should include all types of comms activity planned (e.g. social media, printed materials, press releases).  Please include hashtags for any Twitter activity.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howroom%20Area\BFI%20Film%20Hub%20North\6.%20Reporting\BFI%20Reporting\Year%204,%202016-17\Reporting%20Guidence%20&amp;%20Templates\PROJECT%20REPOR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creening Activity"/>
      <sheetName val="Survey Report &amp; other data"/>
    </sheetNames>
    <sheetDataSet>
      <sheetData sheetId="0">
        <row r="6">
          <cell r="B6" t="str">
            <v>Audio Described</v>
          </cell>
        </row>
        <row r="7">
          <cell r="B7" t="str">
            <v>Autism Friendly</v>
          </cell>
        </row>
        <row r="8">
          <cell r="B8" t="str">
            <v>Captioned / Descriptive Subtitles</v>
          </cell>
        </row>
        <row r="9">
          <cell r="B9" t="str">
            <v>Mother and Baby</v>
          </cell>
        </row>
        <row r="10">
          <cell r="B10" t="str">
            <v>Personal Subtitling</v>
          </cell>
        </row>
        <row r="11">
          <cell r="B11" t="str">
            <v>Signed Screenings</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topLeftCell="A7" workbookViewId="0">
      <selection activeCell="T12" sqref="T12"/>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topLeftCell="A13" workbookViewId="0">
      <selection activeCell="C15" sqref="C15"/>
    </sheetView>
  </sheetViews>
  <sheetFormatPr defaultColWidth="12.5703125" defaultRowHeight="15" x14ac:dyDescent="0.25"/>
  <cols>
    <col min="1" max="1" width="92.140625" customWidth="1"/>
    <col min="2" max="2" width="19.28515625" customWidth="1"/>
    <col min="3" max="3" width="35" customWidth="1"/>
  </cols>
  <sheetData>
    <row r="1" spans="1:4" ht="24" customHeight="1" x14ac:dyDescent="0.25">
      <c r="A1" s="124" t="s">
        <v>188</v>
      </c>
    </row>
    <row r="2" spans="1:4" x14ac:dyDescent="0.25">
      <c r="A2" s="127" t="s">
        <v>93</v>
      </c>
      <c r="B2" s="128"/>
      <c r="C2" s="129"/>
      <c r="D2" s="76"/>
    </row>
    <row r="3" spans="1:4" x14ac:dyDescent="0.25">
      <c r="A3" s="130" t="s">
        <v>94</v>
      </c>
      <c r="B3" s="131"/>
      <c r="C3" s="132"/>
      <c r="D3" s="76"/>
    </row>
    <row r="4" spans="1:4" ht="15.75" x14ac:dyDescent="0.25">
      <c r="A4" s="77"/>
      <c r="B4" s="78"/>
      <c r="C4" s="78"/>
      <c r="D4" s="76"/>
    </row>
    <row r="5" spans="1:4" x14ac:dyDescent="0.25">
      <c r="A5" s="133" t="s">
        <v>95</v>
      </c>
      <c r="B5" s="134"/>
      <c r="C5" s="135"/>
      <c r="D5" s="76"/>
    </row>
    <row r="6" spans="1:4" x14ac:dyDescent="0.25">
      <c r="A6" s="136" t="s">
        <v>96</v>
      </c>
      <c r="B6" s="138" t="s">
        <v>97</v>
      </c>
      <c r="C6" s="138" t="s">
        <v>98</v>
      </c>
      <c r="D6" s="76"/>
    </row>
    <row r="7" spans="1:4" x14ac:dyDescent="0.25">
      <c r="A7" s="137"/>
      <c r="B7" s="137"/>
      <c r="C7" s="137"/>
      <c r="D7" s="76"/>
    </row>
    <row r="8" spans="1:4" ht="54" customHeight="1" x14ac:dyDescent="0.25">
      <c r="A8" s="79"/>
      <c r="B8" s="80" t="s">
        <v>99</v>
      </c>
      <c r="C8" s="80" t="s">
        <v>100</v>
      </c>
      <c r="D8" s="76"/>
    </row>
    <row r="9" spans="1:4" ht="18.95" customHeight="1" x14ac:dyDescent="0.25">
      <c r="A9" s="81" t="s">
        <v>101</v>
      </c>
      <c r="B9" s="82">
        <v>3</v>
      </c>
      <c r="C9" s="82">
        <v>12</v>
      </c>
      <c r="D9" s="125"/>
    </row>
    <row r="10" spans="1:4" ht="18.95" customHeight="1" x14ac:dyDescent="0.25">
      <c r="A10" s="81" t="s">
        <v>102</v>
      </c>
      <c r="B10" s="82">
        <v>3</v>
      </c>
      <c r="C10" s="82">
        <v>4</v>
      </c>
      <c r="D10" s="76"/>
    </row>
    <row r="11" spans="1:4" ht="18.95" customHeight="1" x14ac:dyDescent="0.25">
      <c r="A11" s="81" t="s">
        <v>103</v>
      </c>
      <c r="B11" s="82">
        <v>0</v>
      </c>
      <c r="C11" s="83">
        <v>8</v>
      </c>
      <c r="D11" s="76"/>
    </row>
    <row r="12" spans="1:4" ht="18.95" customHeight="1" x14ac:dyDescent="0.25">
      <c r="A12" s="81" t="s">
        <v>104</v>
      </c>
      <c r="B12" s="82">
        <v>0</v>
      </c>
      <c r="C12" s="83">
        <v>6</v>
      </c>
      <c r="D12" s="76"/>
    </row>
    <row r="13" spans="1:4" ht="18.95" customHeight="1" x14ac:dyDescent="0.25">
      <c r="A13" s="81" t="s">
        <v>105</v>
      </c>
      <c r="B13" s="82">
        <v>0</v>
      </c>
      <c r="C13" s="83">
        <v>2</v>
      </c>
      <c r="D13" s="76"/>
    </row>
    <row r="14" spans="1:4" ht="18.95" customHeight="1" x14ac:dyDescent="0.25">
      <c r="A14" s="81" t="s">
        <v>106</v>
      </c>
      <c r="B14" s="82">
        <v>0</v>
      </c>
      <c r="C14" s="83">
        <v>1</v>
      </c>
      <c r="D14" s="76"/>
    </row>
    <row r="15" spans="1:4" ht="18.95" customHeight="1" x14ac:dyDescent="0.25">
      <c r="A15" s="81" t="s">
        <v>107</v>
      </c>
      <c r="B15" s="82">
        <v>0</v>
      </c>
      <c r="C15" s="83">
        <v>1</v>
      </c>
      <c r="D15" s="76"/>
    </row>
    <row r="16" spans="1:4" ht="18.95" customHeight="1" x14ac:dyDescent="0.25">
      <c r="A16" s="81" t="s">
        <v>108</v>
      </c>
      <c r="B16" s="82">
        <v>0</v>
      </c>
      <c r="C16" s="83">
        <v>0</v>
      </c>
      <c r="D16" s="76"/>
    </row>
    <row r="17" spans="1:4" ht="17.100000000000001" customHeight="1" x14ac:dyDescent="0.25">
      <c r="A17" s="81" t="s">
        <v>109</v>
      </c>
      <c r="B17" s="84">
        <v>0</v>
      </c>
      <c r="C17" s="83">
        <v>1</v>
      </c>
      <c r="D17" s="76"/>
    </row>
    <row r="18" spans="1:4" ht="17.100000000000001" customHeight="1" x14ac:dyDescent="0.25">
      <c r="A18" s="81" t="s">
        <v>110</v>
      </c>
      <c r="B18" s="82">
        <v>0</v>
      </c>
      <c r="C18" s="83">
        <v>0</v>
      </c>
      <c r="D18" s="76"/>
    </row>
    <row r="19" spans="1:4" ht="17.100000000000001" customHeight="1" x14ac:dyDescent="0.25">
      <c r="A19" s="81" t="s">
        <v>111</v>
      </c>
      <c r="B19" s="82">
        <v>0</v>
      </c>
      <c r="C19" s="83">
        <v>0</v>
      </c>
      <c r="D19" s="76"/>
    </row>
    <row r="20" spans="1:4" ht="17.100000000000001" customHeight="1" x14ac:dyDescent="0.25">
      <c r="A20" s="81" t="s">
        <v>112</v>
      </c>
      <c r="B20" s="82">
        <v>0</v>
      </c>
      <c r="C20" s="83">
        <v>0</v>
      </c>
      <c r="D20" s="76"/>
    </row>
    <row r="21" spans="1:4" ht="17.100000000000001" customHeight="1" x14ac:dyDescent="0.25">
      <c r="A21" s="81" t="s">
        <v>113</v>
      </c>
      <c r="B21" s="82">
        <v>0</v>
      </c>
      <c r="C21" s="83">
        <v>0</v>
      </c>
      <c r="D21" s="76"/>
    </row>
    <row r="22" spans="1:4" ht="17.100000000000001" customHeight="1" x14ac:dyDescent="0.25">
      <c r="A22" s="81" t="s">
        <v>114</v>
      </c>
      <c r="B22" s="82">
        <v>3</v>
      </c>
      <c r="C22" s="83">
        <v>6</v>
      </c>
      <c r="D22" s="76"/>
    </row>
    <row r="23" spans="1:4" ht="18.95" customHeight="1" x14ac:dyDescent="0.25">
      <c r="A23" s="81" t="s">
        <v>115</v>
      </c>
      <c r="B23" s="82">
        <v>3</v>
      </c>
      <c r="C23" s="83">
        <v>4</v>
      </c>
      <c r="D23" s="76"/>
    </row>
    <row r="24" spans="1:4" ht="18.95" customHeight="1" x14ac:dyDescent="0.25">
      <c r="A24" s="81" t="s">
        <v>116</v>
      </c>
      <c r="B24" s="82">
        <v>3</v>
      </c>
      <c r="C24" s="83">
        <v>2</v>
      </c>
      <c r="D24" s="76"/>
    </row>
    <row r="25" spans="1:4" ht="18.95" customHeight="1" x14ac:dyDescent="0.25">
      <c r="A25" s="81" t="s">
        <v>117</v>
      </c>
      <c r="B25" s="82">
        <v>0</v>
      </c>
      <c r="C25" s="83">
        <v>0</v>
      </c>
      <c r="D25" s="76"/>
    </row>
    <row r="26" spans="1:4" ht="18.95" customHeight="1" x14ac:dyDescent="0.25">
      <c r="A26" s="81" t="s">
        <v>118</v>
      </c>
      <c r="B26" s="82">
        <v>0</v>
      </c>
      <c r="C26" s="83">
        <v>0</v>
      </c>
      <c r="D26" s="76"/>
    </row>
    <row r="27" spans="1:4" ht="18.95" customHeight="1" x14ac:dyDescent="0.25">
      <c r="A27" s="81" t="s">
        <v>119</v>
      </c>
      <c r="B27" s="82">
        <v>2</v>
      </c>
      <c r="C27" s="83">
        <v>2</v>
      </c>
      <c r="D27" s="76"/>
    </row>
    <row r="28" spans="1:4" ht="18.95" customHeight="1" x14ac:dyDescent="0.25">
      <c r="A28" s="81" t="s">
        <v>120</v>
      </c>
      <c r="B28" s="82">
        <v>410</v>
      </c>
      <c r="C28" s="82">
        <v>410</v>
      </c>
      <c r="D28" s="76"/>
    </row>
    <row r="29" spans="1:4" ht="18.95" customHeight="1" x14ac:dyDescent="0.25">
      <c r="A29" s="81" t="s">
        <v>121</v>
      </c>
      <c r="B29" s="126" t="s">
        <v>189</v>
      </c>
      <c r="C29" s="82" t="s">
        <v>196</v>
      </c>
      <c r="D29" s="125"/>
    </row>
    <row r="30" spans="1:4" ht="18.95" customHeight="1" x14ac:dyDescent="0.25">
      <c r="A30" s="85" t="s">
        <v>122</v>
      </c>
      <c r="B30" s="86">
        <v>3</v>
      </c>
      <c r="C30" s="82">
        <v>3</v>
      </c>
      <c r="D30" s="76"/>
    </row>
    <row r="31" spans="1:4" ht="18.95" customHeight="1" x14ac:dyDescent="0.25">
      <c r="A31" s="87" t="s">
        <v>123</v>
      </c>
      <c r="B31" s="88"/>
      <c r="C31" s="88"/>
      <c r="D31" s="76"/>
    </row>
    <row r="32" spans="1:4" ht="18.95" customHeight="1" x14ac:dyDescent="0.25">
      <c r="A32" s="81" t="s">
        <v>124</v>
      </c>
      <c r="B32" s="89">
        <v>0</v>
      </c>
      <c r="C32" s="82">
        <v>0</v>
      </c>
      <c r="D32" s="76"/>
    </row>
    <row r="33" spans="1:4" ht="18.95" customHeight="1" x14ac:dyDescent="0.25">
      <c r="A33" s="81" t="s">
        <v>125</v>
      </c>
      <c r="B33" s="89">
        <v>0</v>
      </c>
      <c r="C33" s="82">
        <v>0</v>
      </c>
      <c r="D33" s="76"/>
    </row>
    <row r="34" spans="1:4" ht="18.95" customHeight="1" x14ac:dyDescent="0.25">
      <c r="A34" s="81" t="s">
        <v>126</v>
      </c>
      <c r="B34" s="89">
        <v>0</v>
      </c>
      <c r="C34" s="82">
        <v>0</v>
      </c>
      <c r="D34" s="76"/>
    </row>
    <row r="35" spans="1:4" ht="18.95" customHeight="1" x14ac:dyDescent="0.25">
      <c r="A35" s="81" t="s">
        <v>127</v>
      </c>
      <c r="B35" s="90">
        <v>0</v>
      </c>
      <c r="C35" s="82">
        <v>0</v>
      </c>
      <c r="D35" s="76"/>
    </row>
    <row r="36" spans="1:4" ht="18.95" customHeight="1" x14ac:dyDescent="0.25">
      <c r="A36" s="81" t="s">
        <v>128</v>
      </c>
      <c r="B36" s="89">
        <v>12</v>
      </c>
      <c r="C36" s="82">
        <v>15</v>
      </c>
      <c r="D36" s="76"/>
    </row>
    <row r="37" spans="1:4" ht="18.95" customHeight="1" x14ac:dyDescent="0.25">
      <c r="A37" s="87" t="s">
        <v>129</v>
      </c>
      <c r="B37" s="88"/>
      <c r="C37" s="88"/>
      <c r="D37" s="76"/>
    </row>
    <row r="38" spans="1:4" ht="20.100000000000001" customHeight="1" x14ac:dyDescent="0.25">
      <c r="A38" s="81" t="s">
        <v>130</v>
      </c>
      <c r="B38" s="91">
        <v>120</v>
      </c>
      <c r="C38" s="91">
        <v>131</v>
      </c>
      <c r="D38" s="125"/>
    </row>
    <row r="39" spans="1:4" ht="20.100000000000001" customHeight="1" x14ac:dyDescent="0.25">
      <c r="A39" s="85" t="s">
        <v>131</v>
      </c>
      <c r="B39" s="86">
        <v>120</v>
      </c>
      <c r="C39" s="82">
        <v>89</v>
      </c>
      <c r="D39" s="76"/>
    </row>
    <row r="40" spans="1:4" ht="20.100000000000001" customHeight="1" x14ac:dyDescent="0.25">
      <c r="A40" s="85" t="s">
        <v>132</v>
      </c>
      <c r="B40" s="86">
        <v>0</v>
      </c>
      <c r="C40" s="82">
        <v>42</v>
      </c>
      <c r="D40" s="76"/>
    </row>
    <row r="41" spans="1:4" ht="18.95" customHeight="1" x14ac:dyDescent="0.25">
      <c r="A41" s="92" t="s">
        <v>133</v>
      </c>
      <c r="B41" s="86">
        <v>120</v>
      </c>
      <c r="C41" s="82" t="s">
        <v>195</v>
      </c>
      <c r="D41" s="76"/>
    </row>
    <row r="42" spans="1:4" ht="44.1" customHeight="1" x14ac:dyDescent="0.25">
      <c r="A42" s="85" t="s">
        <v>134</v>
      </c>
      <c r="B42" s="93" t="s">
        <v>190</v>
      </c>
      <c r="C42" s="82" t="s">
        <v>195</v>
      </c>
      <c r="D42" s="76"/>
    </row>
    <row r="43" spans="1:4" x14ac:dyDescent="0.25">
      <c r="A43" s="94" t="s">
        <v>135</v>
      </c>
      <c r="B43" s="95"/>
      <c r="C43" s="96"/>
      <c r="D43" s="76"/>
    </row>
    <row r="44" spans="1:4" x14ac:dyDescent="0.25">
      <c r="A44" s="97" t="s">
        <v>136</v>
      </c>
      <c r="B44" s="98"/>
      <c r="C44" s="98"/>
      <c r="D44" s="125"/>
    </row>
    <row r="45" spans="1:4" x14ac:dyDescent="0.25">
      <c r="A45" s="99" t="s">
        <v>137</v>
      </c>
      <c r="B45" s="100">
        <v>0.45</v>
      </c>
      <c r="C45" s="100">
        <v>0.37</v>
      </c>
      <c r="D45" s="76"/>
    </row>
    <row r="46" spans="1:4" x14ac:dyDescent="0.25">
      <c r="A46" s="99" t="s">
        <v>138</v>
      </c>
      <c r="B46" s="100">
        <v>0.51</v>
      </c>
      <c r="C46" s="100">
        <v>0.63</v>
      </c>
      <c r="D46" s="76"/>
    </row>
    <row r="47" spans="1:4" x14ac:dyDescent="0.25">
      <c r="A47" s="99" t="s">
        <v>139</v>
      </c>
      <c r="B47" s="100">
        <v>0.01</v>
      </c>
      <c r="C47" s="100">
        <v>0</v>
      </c>
      <c r="D47" s="76"/>
    </row>
    <row r="48" spans="1:4" x14ac:dyDescent="0.25">
      <c r="A48" s="99" t="s">
        <v>140</v>
      </c>
      <c r="B48" s="100">
        <v>0.03</v>
      </c>
      <c r="C48" s="100">
        <v>0</v>
      </c>
      <c r="D48" s="76"/>
    </row>
    <row r="49" spans="1:4" x14ac:dyDescent="0.25">
      <c r="A49" s="97" t="s">
        <v>141</v>
      </c>
      <c r="B49" s="101"/>
      <c r="C49" s="102"/>
      <c r="D49" s="76"/>
    </row>
    <row r="50" spans="1:4" x14ac:dyDescent="0.25">
      <c r="A50" s="99" t="s">
        <v>142</v>
      </c>
      <c r="B50" s="100">
        <v>0</v>
      </c>
      <c r="C50" s="100">
        <v>0</v>
      </c>
      <c r="D50" s="76"/>
    </row>
    <row r="51" spans="1:4" x14ac:dyDescent="0.25">
      <c r="A51" s="99" t="s">
        <v>143</v>
      </c>
      <c r="B51" s="100">
        <v>0.01</v>
      </c>
      <c r="C51" s="100">
        <v>0.26</v>
      </c>
      <c r="D51" s="76"/>
    </row>
    <row r="52" spans="1:4" x14ac:dyDescent="0.25">
      <c r="A52" s="99" t="s">
        <v>144</v>
      </c>
      <c r="B52" s="100">
        <v>0.252</v>
      </c>
      <c r="C52" s="100">
        <v>0.26</v>
      </c>
      <c r="D52" s="76"/>
    </row>
    <row r="53" spans="1:4" x14ac:dyDescent="0.25">
      <c r="A53" s="99" t="s">
        <v>145</v>
      </c>
      <c r="B53" s="100">
        <v>0.27</v>
      </c>
      <c r="C53" s="100">
        <v>7.0000000000000007E-2</v>
      </c>
      <c r="D53" s="76"/>
    </row>
    <row r="54" spans="1:4" x14ac:dyDescent="0.25">
      <c r="A54" s="99" t="s">
        <v>146</v>
      </c>
      <c r="B54" s="100">
        <v>0.3</v>
      </c>
      <c r="C54" s="100">
        <v>0.3</v>
      </c>
      <c r="D54" s="76"/>
    </row>
    <row r="55" spans="1:4" x14ac:dyDescent="0.25">
      <c r="A55" s="99" t="s">
        <v>147</v>
      </c>
      <c r="B55" s="100">
        <v>0.14000000000000001</v>
      </c>
      <c r="C55" s="100">
        <v>0.11</v>
      </c>
      <c r="D55" s="76"/>
    </row>
    <row r="56" spans="1:4" x14ac:dyDescent="0.25">
      <c r="A56" s="99" t="s">
        <v>140</v>
      </c>
      <c r="B56" s="100">
        <v>0.03</v>
      </c>
      <c r="C56" s="100">
        <v>0</v>
      </c>
      <c r="D56" s="76"/>
    </row>
    <row r="57" spans="1:4" x14ac:dyDescent="0.25">
      <c r="A57" s="97" t="s">
        <v>148</v>
      </c>
      <c r="B57" s="101"/>
      <c r="C57" s="102"/>
      <c r="D57" s="76"/>
    </row>
    <row r="58" spans="1:4" x14ac:dyDescent="0.25">
      <c r="A58" s="99" t="s">
        <v>149</v>
      </c>
      <c r="B58" s="100">
        <v>0.55000000000000004</v>
      </c>
      <c r="C58" s="100">
        <v>0.22</v>
      </c>
      <c r="D58" s="76"/>
    </row>
    <row r="59" spans="1:4" x14ac:dyDescent="0.25">
      <c r="A59" s="99" t="s">
        <v>150</v>
      </c>
      <c r="B59" s="100">
        <v>0.05</v>
      </c>
      <c r="C59" s="100">
        <v>0.04</v>
      </c>
      <c r="D59" s="76"/>
    </row>
    <row r="60" spans="1:4" x14ac:dyDescent="0.25">
      <c r="A60" s="99" t="s">
        <v>151</v>
      </c>
      <c r="B60" s="100">
        <v>0.25</v>
      </c>
      <c r="C60" s="100">
        <v>0.44</v>
      </c>
      <c r="D60" s="76"/>
    </row>
    <row r="61" spans="1:4" x14ac:dyDescent="0.25">
      <c r="A61" s="99" t="s">
        <v>152</v>
      </c>
      <c r="B61" s="100">
        <v>0.09</v>
      </c>
      <c r="C61" s="100">
        <v>0.15</v>
      </c>
      <c r="D61" s="76"/>
    </row>
    <row r="62" spans="1:4" x14ac:dyDescent="0.25">
      <c r="A62" s="99" t="s">
        <v>139</v>
      </c>
      <c r="B62" s="100">
        <v>0.05</v>
      </c>
      <c r="C62" s="103">
        <v>0.01</v>
      </c>
      <c r="D62" s="76"/>
    </row>
    <row r="63" spans="1:4" x14ac:dyDescent="0.25">
      <c r="A63" s="99" t="s">
        <v>140</v>
      </c>
      <c r="B63" s="100">
        <v>0.01</v>
      </c>
      <c r="C63" s="103">
        <v>0</v>
      </c>
      <c r="D63" s="76"/>
    </row>
    <row r="64" spans="1:4" x14ac:dyDescent="0.25">
      <c r="A64" s="97" t="s">
        <v>153</v>
      </c>
      <c r="B64" s="101"/>
      <c r="C64" s="104"/>
      <c r="D64" s="76"/>
    </row>
    <row r="65" spans="1:4" x14ac:dyDescent="0.25">
      <c r="A65" s="99" t="s">
        <v>154</v>
      </c>
      <c r="B65" s="103">
        <v>8.0000000000000002E-3</v>
      </c>
      <c r="C65" s="103">
        <v>0</v>
      </c>
      <c r="D65" s="76"/>
    </row>
    <row r="66" spans="1:4" x14ac:dyDescent="0.25">
      <c r="A66" s="99" t="s">
        <v>155</v>
      </c>
      <c r="B66" s="103">
        <v>0.01</v>
      </c>
      <c r="C66" s="103">
        <v>0</v>
      </c>
      <c r="D66" s="76"/>
    </row>
    <row r="67" spans="1:4" x14ac:dyDescent="0.25">
      <c r="A67" s="99" t="s">
        <v>156</v>
      </c>
      <c r="B67" s="103">
        <v>0.01</v>
      </c>
      <c r="C67" s="103">
        <v>0.04</v>
      </c>
      <c r="D67" s="76"/>
    </row>
    <row r="68" spans="1:4" x14ac:dyDescent="0.25">
      <c r="A68" s="99" t="s">
        <v>157</v>
      </c>
      <c r="B68" s="103">
        <v>0.88</v>
      </c>
      <c r="C68" s="103">
        <v>0.85</v>
      </c>
      <c r="D68" s="76"/>
    </row>
    <row r="69" spans="1:4" x14ac:dyDescent="0.25">
      <c r="A69" s="99" t="s">
        <v>158</v>
      </c>
      <c r="B69" s="103">
        <v>4.1000000000000002E-2</v>
      </c>
      <c r="C69" s="103">
        <v>0.11</v>
      </c>
      <c r="D69" s="76"/>
    </row>
    <row r="70" spans="1:4" x14ac:dyDescent="0.25">
      <c r="A70" s="99" t="s">
        <v>159</v>
      </c>
      <c r="B70" s="103">
        <v>0.02</v>
      </c>
      <c r="C70" s="103">
        <v>0</v>
      </c>
      <c r="D70" s="76"/>
    </row>
    <row r="71" spans="1:4" x14ac:dyDescent="0.25">
      <c r="A71" s="99" t="s">
        <v>140</v>
      </c>
      <c r="B71" s="103">
        <v>0.03</v>
      </c>
      <c r="C71" s="103">
        <v>0</v>
      </c>
      <c r="D71" s="76"/>
    </row>
    <row r="72" spans="1:4" x14ac:dyDescent="0.25">
      <c r="A72" s="97" t="s">
        <v>160</v>
      </c>
      <c r="B72" s="104"/>
      <c r="C72" s="104"/>
      <c r="D72" s="76"/>
    </row>
    <row r="73" spans="1:4" x14ac:dyDescent="0.25">
      <c r="A73" s="99" t="s">
        <v>161</v>
      </c>
      <c r="B73" s="103"/>
      <c r="C73" s="103">
        <v>0</v>
      </c>
      <c r="D73" s="76"/>
    </row>
    <row r="74" spans="1:4" x14ac:dyDescent="0.25">
      <c r="A74" s="99" t="s">
        <v>162</v>
      </c>
      <c r="B74" s="103"/>
      <c r="C74" s="103">
        <v>0</v>
      </c>
      <c r="D74" s="76"/>
    </row>
    <row r="75" spans="1:4" x14ac:dyDescent="0.25">
      <c r="A75" s="99" t="s">
        <v>163</v>
      </c>
      <c r="B75" s="103"/>
      <c r="C75" s="103">
        <v>0</v>
      </c>
      <c r="D75" s="76"/>
    </row>
    <row r="76" spans="1:4" x14ac:dyDescent="0.25">
      <c r="A76" s="99" t="s">
        <v>164</v>
      </c>
      <c r="B76" s="103"/>
      <c r="C76" s="103">
        <v>0.89</v>
      </c>
      <c r="D76" s="76"/>
    </row>
    <row r="77" spans="1:4" x14ac:dyDescent="0.25">
      <c r="A77" s="99" t="s">
        <v>165</v>
      </c>
      <c r="B77" s="103"/>
      <c r="C77" s="103">
        <v>0</v>
      </c>
      <c r="D77" s="76"/>
    </row>
    <row r="78" spans="1:4" x14ac:dyDescent="0.25">
      <c r="A78" s="99" t="s">
        <v>140</v>
      </c>
      <c r="B78" s="103"/>
      <c r="C78" s="103">
        <v>0.11</v>
      </c>
      <c r="D78" s="76"/>
    </row>
    <row r="79" spans="1:4" ht="39.950000000000003" customHeight="1" x14ac:dyDescent="0.25">
      <c r="A79" s="81" t="s">
        <v>166</v>
      </c>
      <c r="B79" s="105">
        <f t="shared" ref="B79:C79" si="0">B73+B74+B75+B77</f>
        <v>0</v>
      </c>
      <c r="C79" s="105">
        <f t="shared" si="0"/>
        <v>0</v>
      </c>
      <c r="D79" s="76"/>
    </row>
    <row r="80" spans="1:4" x14ac:dyDescent="0.25">
      <c r="A80" s="97" t="s">
        <v>167</v>
      </c>
      <c r="B80" s="104"/>
      <c r="C80" s="104"/>
      <c r="D80" s="76"/>
    </row>
    <row r="81" spans="1:4" ht="18" customHeight="1" x14ac:dyDescent="0.25">
      <c r="A81" s="81" t="s">
        <v>168</v>
      </c>
      <c r="B81" s="103">
        <v>7.0000000000000007E-2</v>
      </c>
      <c r="C81" s="103">
        <v>0.15</v>
      </c>
      <c r="D81" s="76"/>
    </row>
    <row r="82" spans="1:4" x14ac:dyDescent="0.25">
      <c r="A82" s="99" t="s">
        <v>140</v>
      </c>
      <c r="B82" s="103">
        <v>0.03</v>
      </c>
      <c r="C82" s="103">
        <v>0</v>
      </c>
      <c r="D82" s="76"/>
    </row>
    <row r="83" spans="1:4" ht="38.1" customHeight="1" x14ac:dyDescent="0.25">
      <c r="A83" s="106" t="s">
        <v>169</v>
      </c>
      <c r="B83" s="107"/>
      <c r="C83" s="107"/>
      <c r="D83" s="76"/>
    </row>
    <row r="84" spans="1:4" x14ac:dyDescent="0.25">
      <c r="A84" s="76" t="s">
        <v>170</v>
      </c>
      <c r="B84" s="76"/>
      <c r="C84" s="76"/>
      <c r="D84" s="76"/>
    </row>
  </sheetData>
  <mergeCells count="6">
    <mergeCell ref="A2:C2"/>
    <mergeCell ref="A3:C3"/>
    <mergeCell ref="A5:C5"/>
    <mergeCell ref="A6:A7"/>
    <mergeCell ref="B6:B7"/>
    <mergeCell ref="C6:C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abSelected="1" workbookViewId="0">
      <selection activeCell="D30" sqref="D30"/>
    </sheetView>
  </sheetViews>
  <sheetFormatPr defaultColWidth="12.42578125" defaultRowHeight="15" x14ac:dyDescent="0.25"/>
  <cols>
    <col min="1" max="1" width="66.28515625" style="72" customWidth="1"/>
    <col min="2" max="2" width="12.42578125" style="72"/>
    <col min="3" max="3" width="17.5703125" style="72" customWidth="1"/>
    <col min="4" max="5" width="12.42578125" style="72"/>
    <col min="6" max="6" width="69.5703125" style="72" customWidth="1"/>
    <col min="7" max="16384" width="12.42578125" style="72"/>
  </cols>
  <sheetData>
    <row r="1" spans="1:7" ht="18.75" x14ac:dyDescent="0.3">
      <c r="A1" s="108" t="s">
        <v>171</v>
      </c>
      <c r="B1" s="109"/>
      <c r="C1" s="109"/>
      <c r="D1" s="109"/>
      <c r="E1" s="109"/>
      <c r="F1" s="110"/>
    </row>
    <row r="2" spans="1:7" x14ac:dyDescent="0.25">
      <c r="A2" s="110" t="s">
        <v>172</v>
      </c>
      <c r="B2" s="109"/>
      <c r="C2" s="109"/>
      <c r="D2" s="109"/>
      <c r="E2" s="109"/>
      <c r="F2" s="110"/>
    </row>
    <row r="3" spans="1:7" x14ac:dyDescent="0.25">
      <c r="A3" s="111"/>
      <c r="B3" s="109"/>
      <c r="C3" s="109"/>
      <c r="D3" s="109"/>
      <c r="E3" s="109"/>
      <c r="F3" s="110"/>
    </row>
    <row r="4" spans="1:7" x14ac:dyDescent="0.25">
      <c r="A4" s="69" t="s">
        <v>77</v>
      </c>
      <c r="B4" s="112" t="s">
        <v>173</v>
      </c>
      <c r="C4" s="112" t="s">
        <v>79</v>
      </c>
      <c r="D4" s="112" t="s">
        <v>80</v>
      </c>
      <c r="E4" s="112"/>
      <c r="F4" s="69" t="s">
        <v>81</v>
      </c>
    </row>
    <row r="5" spans="1:7" x14ac:dyDescent="0.25">
      <c r="A5" s="113" t="s">
        <v>82</v>
      </c>
      <c r="B5" s="114">
        <v>2100</v>
      </c>
      <c r="C5" s="114"/>
      <c r="D5" s="115"/>
      <c r="E5" s="115"/>
      <c r="F5" s="113"/>
    </row>
    <row r="6" spans="1:7" x14ac:dyDescent="0.25">
      <c r="A6" s="113" t="s">
        <v>174</v>
      </c>
      <c r="B6" s="114"/>
      <c r="D6" s="114">
        <v>700</v>
      </c>
      <c r="E6" s="115"/>
      <c r="F6" s="113" t="s">
        <v>175</v>
      </c>
    </row>
    <row r="7" spans="1:7" x14ac:dyDescent="0.25">
      <c r="A7" s="113" t="s">
        <v>83</v>
      </c>
      <c r="B7" s="115"/>
      <c r="D7" s="115">
        <v>500</v>
      </c>
      <c r="E7" s="115"/>
      <c r="F7" s="113" t="s">
        <v>176</v>
      </c>
    </row>
    <row r="8" spans="1:7" x14ac:dyDescent="0.25">
      <c r="A8" s="113" t="s">
        <v>84</v>
      </c>
      <c r="B8" s="115"/>
      <c r="C8" s="115">
        <f>SUM(120*14)</f>
        <v>1680</v>
      </c>
      <c r="D8" s="116"/>
      <c r="E8" s="115"/>
      <c r="F8" s="113" t="s">
        <v>177</v>
      </c>
    </row>
    <row r="9" spans="1:7" x14ac:dyDescent="0.25">
      <c r="A9" s="67" t="s">
        <v>85</v>
      </c>
      <c r="B9" s="117">
        <f>SUM(B5:B8)</f>
        <v>2100</v>
      </c>
      <c r="C9" s="68"/>
      <c r="D9" s="68"/>
      <c r="E9" s="67"/>
      <c r="F9" s="68"/>
    </row>
    <row r="10" spans="1:7" x14ac:dyDescent="0.25">
      <c r="A10" s="68" t="s">
        <v>86</v>
      </c>
      <c r="B10" s="68"/>
      <c r="C10" s="117">
        <f>582</f>
        <v>582</v>
      </c>
      <c r="D10" s="67">
        <f>SUM(D5:D8)</f>
        <v>1200</v>
      </c>
      <c r="E10" s="68"/>
      <c r="F10" s="68" t="s">
        <v>271</v>
      </c>
    </row>
    <row r="11" spans="1:7" x14ac:dyDescent="0.25">
      <c r="A11" s="69" t="s">
        <v>87</v>
      </c>
      <c r="B11" s="118">
        <f>SUM(B9:C10)</f>
        <v>2682</v>
      </c>
      <c r="C11" s="69"/>
      <c r="D11" s="69"/>
      <c r="E11" s="69"/>
      <c r="F11" s="69"/>
    </row>
    <row r="14" spans="1:7" x14ac:dyDescent="0.25">
      <c r="A14" s="73" t="s">
        <v>178</v>
      </c>
      <c r="B14" s="119" t="s">
        <v>78</v>
      </c>
      <c r="C14" s="119" t="s">
        <v>79</v>
      </c>
      <c r="D14" s="119" t="s">
        <v>88</v>
      </c>
      <c r="E14" s="119" t="s">
        <v>89</v>
      </c>
      <c r="F14" s="120" t="s">
        <v>81</v>
      </c>
      <c r="G14" s="155" t="s">
        <v>267</v>
      </c>
    </row>
    <row r="15" spans="1:7" x14ac:dyDescent="0.25">
      <c r="A15" s="121" t="s">
        <v>179</v>
      </c>
      <c r="B15" s="122">
        <v>1600</v>
      </c>
      <c r="C15" s="122"/>
      <c r="D15" s="116"/>
      <c r="E15" s="116">
        <f>30+120+240+74+54.88+200</f>
        <v>718.88</v>
      </c>
      <c r="F15" s="121" t="s">
        <v>180</v>
      </c>
      <c r="G15" s="154" t="s">
        <v>274</v>
      </c>
    </row>
    <row r="16" spans="1:7" x14ac:dyDescent="0.25">
      <c r="A16" s="121" t="s">
        <v>181</v>
      </c>
      <c r="B16" s="122">
        <v>500</v>
      </c>
      <c r="C16" s="122">
        <v>300</v>
      </c>
      <c r="D16" s="116"/>
      <c r="E16" s="116">
        <v>240</v>
      </c>
      <c r="F16" s="121" t="s">
        <v>182</v>
      </c>
      <c r="G16" s="154" t="s">
        <v>270</v>
      </c>
    </row>
    <row r="17" spans="1:7" x14ac:dyDescent="0.25">
      <c r="A17" s="121" t="s">
        <v>183</v>
      </c>
      <c r="B17" s="122"/>
      <c r="D17" s="116">
        <v>700</v>
      </c>
      <c r="E17" s="116">
        <v>75</v>
      </c>
      <c r="F17" s="121" t="s">
        <v>184</v>
      </c>
      <c r="G17" s="154" t="s">
        <v>268</v>
      </c>
    </row>
    <row r="18" spans="1:7" x14ac:dyDescent="0.25">
      <c r="A18" s="121" t="s">
        <v>185</v>
      </c>
      <c r="B18" s="122"/>
      <c r="C18" s="123">
        <v>1275</v>
      </c>
      <c r="D18" s="116">
        <v>500</v>
      </c>
      <c r="E18" s="116">
        <v>874.86</v>
      </c>
      <c r="F18" s="121" t="s">
        <v>186</v>
      </c>
      <c r="G18" s="154" t="s">
        <v>269</v>
      </c>
    </row>
    <row r="19" spans="1:7" x14ac:dyDescent="0.25">
      <c r="A19" s="121" t="s">
        <v>187</v>
      </c>
      <c r="C19" s="122">
        <f>SUM(B15:B18)*5%</f>
        <v>105</v>
      </c>
      <c r="D19" s="116"/>
      <c r="E19" s="116"/>
      <c r="F19" s="121"/>
    </row>
    <row r="20" spans="1:7" x14ac:dyDescent="0.25">
      <c r="A20" s="70" t="s">
        <v>90</v>
      </c>
      <c r="B20" s="71">
        <f>SUM(B15:B19)</f>
        <v>2100</v>
      </c>
      <c r="C20" s="71">
        <f>SUM(C15:C19)</f>
        <v>1680</v>
      </c>
      <c r="D20" s="70">
        <f>SUM(D11:D19)</f>
        <v>1200</v>
      </c>
      <c r="E20" s="70">
        <f>SUM(E11:E19)</f>
        <v>1908.7400000000002</v>
      </c>
      <c r="F20" s="70"/>
    </row>
    <row r="21" spans="1:7" x14ac:dyDescent="0.25">
      <c r="A21" s="73" t="s">
        <v>91</v>
      </c>
      <c r="B21" s="74">
        <f>1909.74</f>
        <v>1909.74</v>
      </c>
      <c r="C21" s="73"/>
      <c r="D21" s="73"/>
      <c r="E21" s="73"/>
      <c r="F21" s="73"/>
    </row>
    <row r="22" spans="1:7" x14ac:dyDescent="0.25">
      <c r="A22" s="75" t="s">
        <v>92</v>
      </c>
      <c r="B22" s="74">
        <f>SUM(B11-B21)</f>
        <v>772.26</v>
      </c>
      <c r="C22" s="73"/>
      <c r="D22" s="73"/>
      <c r="E22" s="73"/>
      <c r="F22" s="7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5"/>
  <sheetViews>
    <sheetView workbookViewId="0">
      <selection activeCell="J24" sqref="J24"/>
    </sheetView>
  </sheetViews>
  <sheetFormatPr defaultRowHeight="15" x14ac:dyDescent="0.25"/>
  <cols>
    <col min="1" max="1" width="21" customWidth="1"/>
    <col min="2" max="2" width="26.7109375" customWidth="1"/>
    <col min="3" max="3" width="22.85546875" customWidth="1"/>
    <col min="4" max="4" width="16.42578125" customWidth="1"/>
    <col min="5" max="5" width="40.28515625" customWidth="1"/>
    <col min="6" max="7" width="21.140625" style="63" customWidth="1"/>
    <col min="8" max="8" width="20.42578125" customWidth="1"/>
    <col min="9" max="9" width="18.42578125" customWidth="1"/>
    <col min="10" max="10" width="18.140625" bestFit="1" customWidth="1"/>
    <col min="11" max="11" width="14.42578125" customWidth="1"/>
    <col min="12" max="13" width="14.140625" customWidth="1"/>
    <col min="14" max="14" width="13" customWidth="1"/>
    <col min="15" max="15" width="14.140625" customWidth="1"/>
  </cols>
  <sheetData>
    <row r="1" spans="1:15" ht="15.75" x14ac:dyDescent="0.25">
      <c r="A1" s="1"/>
      <c r="B1" s="2"/>
      <c r="C1" s="1" t="s">
        <v>53</v>
      </c>
      <c r="D1" s="3"/>
      <c r="E1" s="3"/>
      <c r="F1" s="3"/>
      <c r="G1" s="3"/>
      <c r="H1" s="3"/>
      <c r="I1" s="139" t="s">
        <v>0</v>
      </c>
      <c r="J1" s="140"/>
      <c r="K1" s="140"/>
      <c r="L1" s="140"/>
      <c r="M1" s="140"/>
      <c r="N1" s="140"/>
      <c r="O1" s="141"/>
    </row>
    <row r="2" spans="1:15" ht="38.25" x14ac:dyDescent="0.25">
      <c r="A2" s="4" t="s">
        <v>1</v>
      </c>
      <c r="B2" s="4" t="s">
        <v>2</v>
      </c>
      <c r="C2" s="4" t="s">
        <v>3</v>
      </c>
      <c r="D2" s="5" t="s">
        <v>12</v>
      </c>
      <c r="E2" s="6" t="s">
        <v>4</v>
      </c>
      <c r="F2" s="6" t="s">
        <v>61</v>
      </c>
      <c r="G2" s="6" t="s">
        <v>5</v>
      </c>
      <c r="H2" s="6" t="s">
        <v>62</v>
      </c>
      <c r="I2" s="7" t="s">
        <v>6</v>
      </c>
      <c r="J2" s="8" t="s">
        <v>7</v>
      </c>
      <c r="K2" s="8" t="s">
        <v>8</v>
      </c>
      <c r="L2" s="8" t="s">
        <v>9</v>
      </c>
      <c r="M2" s="8" t="s">
        <v>64</v>
      </c>
      <c r="N2" s="9" t="s">
        <v>10</v>
      </c>
      <c r="O2" s="10" t="s">
        <v>11</v>
      </c>
    </row>
    <row r="3" spans="1:15" ht="17.25" x14ac:dyDescent="0.25">
      <c r="A3" s="59" t="s">
        <v>56</v>
      </c>
      <c r="B3" s="59" t="s">
        <v>57</v>
      </c>
      <c r="C3" s="59" t="s">
        <v>58</v>
      </c>
      <c r="D3" s="61">
        <v>2013</v>
      </c>
      <c r="E3" s="59" t="s">
        <v>59</v>
      </c>
      <c r="F3" s="62" t="s">
        <v>60</v>
      </c>
      <c r="G3" s="62" t="s">
        <v>63</v>
      </c>
      <c r="H3" s="60" t="s">
        <v>52</v>
      </c>
      <c r="I3" s="64">
        <v>41809</v>
      </c>
      <c r="J3" s="60">
        <v>0.83333333333333337</v>
      </c>
      <c r="K3" s="61">
        <v>300</v>
      </c>
      <c r="L3" s="65">
        <v>1360</v>
      </c>
      <c r="M3" s="61">
        <v>270</v>
      </c>
      <c r="N3" s="61">
        <v>272</v>
      </c>
      <c r="O3" s="60"/>
    </row>
    <row r="4" spans="1:15" x14ac:dyDescent="0.25">
      <c r="A4" s="11" t="s">
        <v>197</v>
      </c>
      <c r="B4" s="11" t="s">
        <v>198</v>
      </c>
      <c r="C4" s="11" t="s">
        <v>199</v>
      </c>
      <c r="D4" s="12">
        <v>2000</v>
      </c>
      <c r="E4" s="13" t="s">
        <v>200</v>
      </c>
      <c r="F4" s="13"/>
      <c r="G4" s="13"/>
      <c r="H4" s="13"/>
      <c r="I4" s="14">
        <v>42818</v>
      </c>
      <c r="J4" s="15">
        <v>0.875</v>
      </c>
      <c r="K4" s="16">
        <v>410</v>
      </c>
      <c r="L4" s="17">
        <v>197.94</v>
      </c>
      <c r="M4" s="17" t="s">
        <v>201</v>
      </c>
      <c r="N4" s="16">
        <v>46</v>
      </c>
      <c r="O4" s="12"/>
    </row>
    <row r="5" spans="1:15" x14ac:dyDescent="0.25">
      <c r="A5" s="11" t="s">
        <v>202</v>
      </c>
      <c r="B5" s="18" t="s">
        <v>198</v>
      </c>
      <c r="C5" s="19" t="s">
        <v>203</v>
      </c>
      <c r="D5" s="12">
        <v>1990</v>
      </c>
      <c r="E5" s="13" t="s">
        <v>204</v>
      </c>
      <c r="F5" s="13"/>
      <c r="G5" s="13"/>
      <c r="H5" s="13"/>
      <c r="I5" s="14">
        <v>42819</v>
      </c>
      <c r="J5" s="15">
        <v>0.4826388888888889</v>
      </c>
      <c r="K5" s="16">
        <v>120</v>
      </c>
      <c r="L5" s="17"/>
      <c r="M5" s="17" t="s">
        <v>201</v>
      </c>
      <c r="N5" s="16" t="s">
        <v>205</v>
      </c>
      <c r="O5" s="12"/>
    </row>
    <row r="6" spans="1:15" x14ac:dyDescent="0.25">
      <c r="A6" s="11" t="s">
        <v>202</v>
      </c>
      <c r="B6" s="18" t="s">
        <v>198</v>
      </c>
      <c r="C6" s="20" t="s">
        <v>206</v>
      </c>
      <c r="D6" s="22">
        <v>1973</v>
      </c>
      <c r="E6" s="22" t="s">
        <v>207</v>
      </c>
      <c r="F6" s="22"/>
      <c r="G6" s="22"/>
      <c r="H6" s="22"/>
      <c r="I6" s="23">
        <v>42819</v>
      </c>
      <c r="J6" s="15">
        <v>0.64583333333333337</v>
      </c>
      <c r="K6" s="16">
        <v>120</v>
      </c>
      <c r="L6" s="17"/>
      <c r="M6" s="17" t="s">
        <v>201</v>
      </c>
      <c r="N6" s="16" t="s">
        <v>205</v>
      </c>
      <c r="O6" s="20"/>
    </row>
    <row r="7" spans="1:15" x14ac:dyDescent="0.25">
      <c r="A7" s="20" t="s">
        <v>197</v>
      </c>
      <c r="B7" s="21" t="s">
        <v>198</v>
      </c>
      <c r="C7" s="20" t="s">
        <v>208</v>
      </c>
      <c r="D7" s="22">
        <v>2016</v>
      </c>
      <c r="E7" s="22" t="s">
        <v>209</v>
      </c>
      <c r="F7" s="22"/>
      <c r="G7" s="22"/>
      <c r="H7" s="22"/>
      <c r="I7" s="23">
        <v>42819</v>
      </c>
      <c r="J7" s="15">
        <v>0.86458333333333337</v>
      </c>
      <c r="K7" s="16">
        <v>410</v>
      </c>
      <c r="L7" s="17">
        <v>239.94</v>
      </c>
      <c r="M7" s="17" t="s">
        <v>201</v>
      </c>
      <c r="N7" s="16" t="s">
        <v>205</v>
      </c>
      <c r="O7" s="20"/>
    </row>
    <row r="8" spans="1:15" x14ac:dyDescent="0.25">
      <c r="A8" s="20" t="s">
        <v>197</v>
      </c>
      <c r="B8" s="21" t="s">
        <v>198</v>
      </c>
      <c r="C8" s="20" t="s">
        <v>210</v>
      </c>
      <c r="D8" s="22">
        <v>2014</v>
      </c>
      <c r="E8" s="22" t="s">
        <v>211</v>
      </c>
      <c r="F8" s="22"/>
      <c r="G8" s="22"/>
      <c r="H8" s="22"/>
      <c r="I8" s="23">
        <v>42820</v>
      </c>
      <c r="J8" s="15">
        <v>0.41666666666666669</v>
      </c>
      <c r="K8" s="16">
        <v>410</v>
      </c>
      <c r="L8" s="17">
        <v>144.12</v>
      </c>
      <c r="M8" s="13">
        <v>40</v>
      </c>
      <c r="N8" s="16">
        <v>36</v>
      </c>
      <c r="O8" s="20"/>
    </row>
    <row r="9" spans="1:15" x14ac:dyDescent="0.25">
      <c r="A9" s="20" t="s">
        <v>197</v>
      </c>
      <c r="B9" s="21" t="s">
        <v>198</v>
      </c>
      <c r="C9" s="20" t="s">
        <v>212</v>
      </c>
      <c r="D9" s="22" t="s">
        <v>213</v>
      </c>
      <c r="E9" s="22" t="s">
        <v>214</v>
      </c>
      <c r="F9" s="22"/>
      <c r="G9" s="22"/>
      <c r="H9" s="22"/>
      <c r="I9" s="23">
        <v>42820</v>
      </c>
      <c r="J9" s="15">
        <v>0.54861111111111105</v>
      </c>
      <c r="K9" s="16">
        <v>410</v>
      </c>
      <c r="L9" s="17"/>
      <c r="M9" s="17">
        <v>40</v>
      </c>
      <c r="N9" s="16">
        <v>36</v>
      </c>
      <c r="O9" s="20"/>
    </row>
    <row r="10" spans="1:15" x14ac:dyDescent="0.25">
      <c r="A10" s="20"/>
      <c r="B10" s="21"/>
      <c r="C10" s="20"/>
      <c r="D10" s="22"/>
      <c r="E10" s="22"/>
      <c r="F10" s="22"/>
      <c r="G10" s="22"/>
      <c r="H10" s="22"/>
      <c r="I10" s="23"/>
      <c r="J10" s="15"/>
      <c r="K10" s="16"/>
      <c r="L10" s="17"/>
      <c r="M10" s="17"/>
      <c r="N10" s="16"/>
      <c r="O10" s="20"/>
    </row>
    <row r="11" spans="1:15" x14ac:dyDescent="0.25">
      <c r="A11" s="20"/>
      <c r="B11" s="21"/>
      <c r="C11" s="20"/>
      <c r="D11" s="22"/>
      <c r="E11" s="22"/>
      <c r="F11" s="22"/>
      <c r="G11" s="22"/>
      <c r="H11" s="22"/>
      <c r="I11" s="23"/>
      <c r="J11" s="15"/>
      <c r="K11" s="16"/>
      <c r="L11" s="17"/>
      <c r="M11" s="17"/>
      <c r="N11" s="16"/>
      <c r="O11" s="20"/>
    </row>
    <row r="12" spans="1:15" x14ac:dyDescent="0.25">
      <c r="A12" s="20"/>
      <c r="B12" s="21"/>
      <c r="C12" s="20"/>
      <c r="D12" s="22"/>
      <c r="E12" s="22"/>
      <c r="F12" s="22"/>
      <c r="G12" s="22"/>
      <c r="H12" s="22"/>
      <c r="I12" s="23"/>
      <c r="J12" s="15"/>
      <c r="K12" s="16"/>
      <c r="L12" s="17"/>
      <c r="M12" s="17"/>
      <c r="N12" s="16"/>
      <c r="O12" s="20"/>
    </row>
    <row r="13" spans="1:15" x14ac:dyDescent="0.25">
      <c r="A13" s="20"/>
      <c r="B13" s="21"/>
      <c r="C13" s="20"/>
      <c r="D13" s="22"/>
      <c r="E13" s="22"/>
      <c r="F13" s="22"/>
      <c r="G13" s="22"/>
      <c r="H13" s="22"/>
      <c r="I13" s="23"/>
      <c r="J13" s="15"/>
      <c r="K13" s="16"/>
      <c r="L13" s="17"/>
      <c r="M13" s="17"/>
      <c r="N13" s="16"/>
      <c r="O13" s="20"/>
    </row>
    <row r="14" spans="1:15" x14ac:dyDescent="0.25">
      <c r="A14" s="20"/>
      <c r="B14" s="21"/>
      <c r="C14" s="20"/>
      <c r="D14" s="22"/>
      <c r="E14" s="22"/>
      <c r="F14" s="22"/>
      <c r="G14" s="22"/>
      <c r="H14" s="22"/>
      <c r="I14" s="23"/>
      <c r="J14" s="15"/>
      <c r="K14" s="16"/>
      <c r="L14" s="17"/>
      <c r="M14" s="17"/>
      <c r="N14" s="16"/>
      <c r="O14" s="20"/>
    </row>
    <row r="15" spans="1:15" x14ac:dyDescent="0.25">
      <c r="A15" s="20"/>
      <c r="B15" s="21"/>
      <c r="C15" s="20"/>
      <c r="D15" s="22"/>
      <c r="E15" s="22"/>
      <c r="F15" s="22"/>
      <c r="G15" s="22"/>
      <c r="H15" s="22"/>
      <c r="I15" s="23"/>
      <c r="J15" s="15"/>
      <c r="K15" s="16"/>
      <c r="L15" s="17"/>
      <c r="M15" s="17"/>
      <c r="N15" s="16"/>
      <c r="O15" s="20"/>
    </row>
    <row r="16" spans="1:15" x14ac:dyDescent="0.25">
      <c r="A16" s="20"/>
      <c r="B16" s="21"/>
      <c r="C16" s="20"/>
      <c r="D16" s="22"/>
      <c r="E16" s="22"/>
      <c r="F16" s="22"/>
      <c r="G16" s="22"/>
      <c r="H16" s="22"/>
      <c r="I16" s="23"/>
      <c r="J16" s="15"/>
      <c r="K16" s="16"/>
      <c r="L16" s="17"/>
      <c r="M16" s="17"/>
      <c r="N16" s="16"/>
      <c r="O16" s="20"/>
    </row>
    <row r="17" spans="1:15" x14ac:dyDescent="0.25">
      <c r="A17" s="20"/>
      <c r="B17" s="21"/>
      <c r="C17" s="20"/>
      <c r="D17" s="22"/>
      <c r="E17" s="22"/>
      <c r="F17" s="22"/>
      <c r="G17" s="22"/>
      <c r="H17" s="22"/>
      <c r="I17" s="23"/>
      <c r="J17" s="15"/>
      <c r="K17" s="16"/>
      <c r="L17" s="17"/>
      <c r="M17" s="17"/>
      <c r="N17" s="16"/>
      <c r="O17" s="20"/>
    </row>
    <row r="18" spans="1:15" x14ac:dyDescent="0.25">
      <c r="A18" s="20"/>
      <c r="B18" s="21"/>
      <c r="C18" s="20"/>
      <c r="D18" s="22"/>
      <c r="E18" s="22"/>
      <c r="F18" s="22"/>
      <c r="G18" s="22"/>
      <c r="H18" s="22"/>
      <c r="I18" s="23"/>
      <c r="J18" s="15"/>
      <c r="K18" s="16"/>
      <c r="L18" s="17"/>
      <c r="M18" s="17"/>
      <c r="N18" s="16"/>
      <c r="O18" s="20"/>
    </row>
    <row r="19" spans="1:15" x14ac:dyDescent="0.25">
      <c r="A19" s="20"/>
      <c r="B19" s="21"/>
      <c r="C19" s="20"/>
      <c r="D19" s="22"/>
      <c r="E19" s="22"/>
      <c r="F19" s="22"/>
      <c r="G19" s="22"/>
      <c r="H19" s="22"/>
      <c r="I19" s="23"/>
      <c r="J19" s="15"/>
      <c r="K19" s="16"/>
      <c r="L19" s="17"/>
      <c r="M19" s="17"/>
      <c r="N19" s="16"/>
      <c r="O19" s="20"/>
    </row>
    <row r="20" spans="1:15" x14ac:dyDescent="0.25">
      <c r="A20" s="20"/>
      <c r="B20" s="21"/>
      <c r="C20" s="20"/>
      <c r="D20" s="22"/>
      <c r="E20" s="22"/>
      <c r="F20" s="22"/>
      <c r="G20" s="22"/>
      <c r="H20" s="22"/>
      <c r="I20" s="23"/>
      <c r="J20" s="15"/>
      <c r="K20" s="16"/>
      <c r="L20" s="17"/>
      <c r="M20" s="17"/>
      <c r="N20" s="16"/>
      <c r="O20" s="20"/>
    </row>
    <row r="21" spans="1:15" x14ac:dyDescent="0.25">
      <c r="A21" s="20"/>
      <c r="B21" s="21"/>
      <c r="C21" s="20"/>
      <c r="D21" s="22"/>
      <c r="E21" s="22"/>
      <c r="F21" s="22"/>
      <c r="G21" s="22"/>
      <c r="H21" s="22"/>
      <c r="I21" s="23"/>
      <c r="J21" s="15"/>
      <c r="K21" s="16"/>
      <c r="L21" s="17"/>
      <c r="M21" s="17"/>
      <c r="N21" s="16"/>
      <c r="O21" s="20"/>
    </row>
    <row r="22" spans="1:15" x14ac:dyDescent="0.25">
      <c r="A22" s="20"/>
      <c r="B22" s="21"/>
      <c r="C22" s="20"/>
      <c r="D22" s="22"/>
      <c r="E22" s="22"/>
      <c r="F22" s="22"/>
      <c r="G22" s="22"/>
      <c r="H22" s="22"/>
      <c r="I22" s="23"/>
      <c r="J22" s="15"/>
      <c r="K22" s="16"/>
      <c r="L22" s="17"/>
      <c r="M22" s="17"/>
      <c r="N22" s="16"/>
      <c r="O22" s="20"/>
    </row>
    <row r="23" spans="1:15" x14ac:dyDescent="0.25">
      <c r="A23" s="20"/>
      <c r="B23" s="21"/>
      <c r="C23" s="20"/>
      <c r="D23" s="22"/>
      <c r="E23" s="22"/>
      <c r="F23" s="22"/>
      <c r="G23" s="22"/>
      <c r="H23" s="22"/>
      <c r="I23" s="23"/>
      <c r="J23" s="15"/>
      <c r="K23" s="16"/>
      <c r="L23" s="17"/>
      <c r="M23" s="17"/>
      <c r="N23" s="16"/>
      <c r="O23" s="20"/>
    </row>
    <row r="24" spans="1:15" x14ac:dyDescent="0.25">
      <c r="A24" s="20"/>
      <c r="B24" s="21"/>
      <c r="C24" s="20"/>
      <c r="D24" s="22"/>
      <c r="E24" s="22"/>
      <c r="F24" s="22"/>
      <c r="G24" s="22"/>
      <c r="H24" s="22"/>
      <c r="I24" s="23"/>
      <c r="J24" s="15"/>
      <c r="K24" s="16"/>
      <c r="L24" s="17"/>
      <c r="M24" s="17"/>
      <c r="N24" s="16"/>
      <c r="O24" s="20"/>
    </row>
    <row r="25" spans="1:15" x14ac:dyDescent="0.25">
      <c r="A25" s="20"/>
      <c r="B25" s="21"/>
      <c r="C25" s="20"/>
      <c r="D25" s="22"/>
      <c r="E25" s="22"/>
      <c r="F25" s="22"/>
      <c r="G25" s="22"/>
      <c r="H25" s="22"/>
      <c r="I25" s="23"/>
      <c r="J25" s="15"/>
      <c r="K25" s="16"/>
      <c r="L25" s="17"/>
      <c r="M25" s="17"/>
      <c r="N25" s="16"/>
      <c r="O25" s="20"/>
    </row>
  </sheetData>
  <mergeCells count="1">
    <mergeCell ref="I1:O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showInputMessage="1" showErrorMessage="1">
          <x14:formula1>
            <xm:f>'Notes - ADMIN ONLY'!$B$6:$B$11</xm:f>
          </x14:formula1>
          <xm:sqref>F4:G1048576</xm:sqref>
        </x14:dataValidation>
        <x14:dataValidation type="list" allowBlank="1" showInputMessage="1" showErrorMessage="1">
          <x14:formula1>
            <xm:f>'Notes - ADMIN ONLY'!$B$6:$B$11</xm:f>
          </x14:formula1>
          <xm:sqref>H3:H1048576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42"/>
  <sheetViews>
    <sheetView topLeftCell="A13" workbookViewId="0">
      <selection activeCell="D39" sqref="D39"/>
    </sheetView>
  </sheetViews>
  <sheetFormatPr defaultRowHeight="15" x14ac:dyDescent="0.25"/>
  <cols>
    <col min="2" max="2" width="15.140625" customWidth="1"/>
    <col min="3" max="3" width="37.85546875" customWidth="1"/>
    <col min="4" max="4" width="19.42578125" customWidth="1"/>
  </cols>
  <sheetData>
    <row r="1" spans="1:6" ht="15.75" x14ac:dyDescent="0.25">
      <c r="A1" s="24"/>
      <c r="B1" s="25"/>
      <c r="C1" s="26" t="s">
        <v>55</v>
      </c>
      <c r="D1" s="28" t="s">
        <v>192</v>
      </c>
      <c r="E1" s="151"/>
      <c r="F1" s="27"/>
    </row>
    <row r="2" spans="1:6" ht="15.75" x14ac:dyDescent="0.25">
      <c r="A2" s="24"/>
      <c r="B2" s="25"/>
      <c r="C2" s="26" t="s">
        <v>54</v>
      </c>
      <c r="D2" s="28" t="s">
        <v>193</v>
      </c>
      <c r="E2" s="151"/>
      <c r="F2" s="27"/>
    </row>
    <row r="3" spans="1:6" ht="15.75" x14ac:dyDescent="0.25">
      <c r="A3" s="24"/>
      <c r="B3" s="25"/>
      <c r="C3" s="26" t="s">
        <v>13</v>
      </c>
      <c r="D3" s="28" t="s">
        <v>194</v>
      </c>
      <c r="E3" s="151"/>
      <c r="F3" s="27"/>
    </row>
    <row r="4" spans="1:6" x14ac:dyDescent="0.25">
      <c r="A4" s="29"/>
      <c r="B4" s="142" t="s">
        <v>15</v>
      </c>
      <c r="C4" s="31" t="s">
        <v>16</v>
      </c>
      <c r="D4" s="32">
        <v>21</v>
      </c>
      <c r="E4" s="30"/>
    </row>
    <row r="5" spans="1:6" x14ac:dyDescent="0.25">
      <c r="A5" s="29"/>
      <c r="B5" s="143"/>
      <c r="C5" s="33" t="s">
        <v>17</v>
      </c>
      <c r="D5" s="34">
        <v>6</v>
      </c>
      <c r="E5" s="30"/>
    </row>
    <row r="6" spans="1:6" x14ac:dyDescent="0.25">
      <c r="A6" s="29"/>
      <c r="B6" s="143"/>
      <c r="C6" s="33" t="s">
        <v>18</v>
      </c>
      <c r="D6" s="34"/>
      <c r="E6" s="30"/>
    </row>
    <row r="7" spans="1:6" x14ac:dyDescent="0.25">
      <c r="A7" s="29"/>
      <c r="B7" s="143"/>
      <c r="C7" s="33" t="s">
        <v>19</v>
      </c>
      <c r="D7" s="34"/>
      <c r="E7" s="30"/>
    </row>
    <row r="8" spans="1:6" x14ac:dyDescent="0.25">
      <c r="A8" s="29"/>
      <c r="B8" s="143"/>
      <c r="C8" s="33" t="s">
        <v>20</v>
      </c>
      <c r="D8" s="34"/>
      <c r="E8" s="30"/>
    </row>
    <row r="9" spans="1:6" x14ac:dyDescent="0.25">
      <c r="A9" s="29"/>
      <c r="B9" s="144"/>
      <c r="C9" s="35" t="s">
        <v>21</v>
      </c>
      <c r="D9" s="36">
        <f>SUM(D4:D8)</f>
        <v>27</v>
      </c>
      <c r="E9" s="30"/>
    </row>
    <row r="10" spans="1:6" x14ac:dyDescent="0.25">
      <c r="A10" s="29"/>
      <c r="B10" s="145" t="s">
        <v>22</v>
      </c>
      <c r="C10" s="37" t="s">
        <v>23</v>
      </c>
      <c r="D10" s="32">
        <v>8</v>
      </c>
      <c r="E10" s="30"/>
    </row>
    <row r="11" spans="1:6" x14ac:dyDescent="0.25">
      <c r="A11" s="29"/>
      <c r="B11" s="146"/>
      <c r="C11" s="38" t="s">
        <v>24</v>
      </c>
      <c r="D11" s="34">
        <v>1</v>
      </c>
      <c r="E11" s="30"/>
    </row>
    <row r="12" spans="1:6" x14ac:dyDescent="0.25">
      <c r="A12" s="29"/>
      <c r="B12" s="146"/>
      <c r="C12" s="38" t="s">
        <v>25</v>
      </c>
      <c r="D12" s="34"/>
      <c r="E12" s="30"/>
    </row>
    <row r="13" spans="1:6" x14ac:dyDescent="0.25">
      <c r="A13" s="29"/>
      <c r="B13" s="146"/>
      <c r="C13" s="38" t="s">
        <v>26</v>
      </c>
      <c r="D13" s="34"/>
      <c r="E13" s="30"/>
    </row>
    <row r="14" spans="1:6" x14ac:dyDescent="0.25">
      <c r="A14" s="29"/>
      <c r="B14" s="146"/>
      <c r="C14" s="38" t="s">
        <v>27</v>
      </c>
      <c r="D14" s="34">
        <v>2</v>
      </c>
      <c r="E14" s="30"/>
    </row>
    <row r="15" spans="1:6" x14ac:dyDescent="0.25">
      <c r="A15" s="29"/>
      <c r="B15" s="146"/>
      <c r="C15" s="38" t="s">
        <v>28</v>
      </c>
      <c r="D15" s="34">
        <v>2</v>
      </c>
      <c r="E15" s="30"/>
    </row>
    <row r="16" spans="1:6" x14ac:dyDescent="0.25">
      <c r="A16" s="29"/>
      <c r="B16" s="146"/>
      <c r="C16" s="38" t="s">
        <v>29</v>
      </c>
      <c r="D16" s="34">
        <v>4</v>
      </c>
      <c r="E16" s="30"/>
    </row>
    <row r="17" spans="1:5" x14ac:dyDescent="0.25">
      <c r="A17" s="29"/>
      <c r="B17" s="146"/>
      <c r="C17" s="38" t="s">
        <v>30</v>
      </c>
      <c r="D17" s="34"/>
      <c r="E17" s="30"/>
    </row>
    <row r="18" spans="1:5" x14ac:dyDescent="0.25">
      <c r="A18" s="29"/>
      <c r="B18" s="146"/>
      <c r="C18" s="38" t="s">
        <v>31</v>
      </c>
      <c r="D18" s="34">
        <v>7</v>
      </c>
      <c r="E18" s="30"/>
    </row>
    <row r="19" spans="1:5" x14ac:dyDescent="0.25">
      <c r="A19" s="29"/>
      <c r="B19" s="146"/>
      <c r="C19" s="38" t="s">
        <v>32</v>
      </c>
      <c r="D19" s="34">
        <v>14</v>
      </c>
      <c r="E19" s="30"/>
    </row>
    <row r="20" spans="1:5" x14ac:dyDescent="0.25">
      <c r="A20" s="29"/>
      <c r="B20" s="146"/>
      <c r="C20" s="38" t="s">
        <v>33</v>
      </c>
      <c r="D20" s="34">
        <v>1</v>
      </c>
      <c r="E20" s="30"/>
    </row>
    <row r="21" spans="1:5" x14ac:dyDescent="0.25">
      <c r="A21" s="29"/>
      <c r="B21" s="146"/>
      <c r="C21" s="38" t="s">
        <v>34</v>
      </c>
      <c r="D21" s="34">
        <v>1</v>
      </c>
      <c r="E21" s="30"/>
    </row>
    <row r="22" spans="1:5" x14ac:dyDescent="0.25">
      <c r="A22" s="29"/>
      <c r="B22" s="147"/>
      <c r="C22" s="39" t="s">
        <v>21</v>
      </c>
      <c r="D22" s="40">
        <f>SUM(D10:D21)</f>
        <v>40</v>
      </c>
      <c r="E22" s="30"/>
    </row>
    <row r="23" spans="1:5" x14ac:dyDescent="0.25">
      <c r="A23" s="29"/>
      <c r="B23" s="142" t="s">
        <v>66</v>
      </c>
      <c r="C23" s="31" t="s">
        <v>67</v>
      </c>
      <c r="D23" s="32">
        <v>6</v>
      </c>
      <c r="E23" s="30"/>
    </row>
    <row r="24" spans="1:5" x14ac:dyDescent="0.25">
      <c r="A24" s="29"/>
      <c r="B24" s="143"/>
      <c r="C24" s="33" t="s">
        <v>68</v>
      </c>
      <c r="D24" s="34">
        <v>6</v>
      </c>
      <c r="E24" s="30"/>
    </row>
    <row r="25" spans="1:5" x14ac:dyDescent="0.25">
      <c r="A25" s="29"/>
      <c r="B25" s="143"/>
      <c r="C25" s="33" t="s">
        <v>69</v>
      </c>
      <c r="D25" s="34">
        <v>2</v>
      </c>
      <c r="E25" s="30"/>
    </row>
    <row r="26" spans="1:5" x14ac:dyDescent="0.25">
      <c r="A26" s="29"/>
      <c r="B26" s="143"/>
      <c r="C26" s="33" t="s">
        <v>70</v>
      </c>
      <c r="D26" s="34">
        <v>9</v>
      </c>
      <c r="E26" s="30"/>
    </row>
    <row r="27" spans="1:5" x14ac:dyDescent="0.25">
      <c r="A27" s="29"/>
      <c r="B27" s="143"/>
      <c r="C27" s="33" t="s">
        <v>71</v>
      </c>
      <c r="D27" s="34">
        <v>8</v>
      </c>
      <c r="E27" s="30"/>
    </row>
    <row r="28" spans="1:5" x14ac:dyDescent="0.25">
      <c r="A28" s="29"/>
      <c r="B28" s="143"/>
      <c r="C28" s="33" t="s">
        <v>72</v>
      </c>
      <c r="D28" s="34">
        <v>1</v>
      </c>
      <c r="E28" s="30"/>
    </row>
    <row r="29" spans="1:5" x14ac:dyDescent="0.25">
      <c r="A29" s="29"/>
      <c r="B29" s="143"/>
      <c r="C29" s="33" t="s">
        <v>73</v>
      </c>
      <c r="D29" s="34">
        <v>5</v>
      </c>
      <c r="E29" s="30"/>
    </row>
    <row r="30" spans="1:5" x14ac:dyDescent="0.25">
      <c r="A30" s="29"/>
      <c r="B30" s="143"/>
      <c r="C30" s="33" t="s">
        <v>74</v>
      </c>
      <c r="D30" s="34">
        <v>12</v>
      </c>
      <c r="E30" s="30"/>
    </row>
    <row r="31" spans="1:5" x14ac:dyDescent="0.25">
      <c r="A31" s="29"/>
      <c r="B31" s="143"/>
      <c r="C31" s="33" t="s">
        <v>75</v>
      </c>
      <c r="D31" s="34">
        <v>1</v>
      </c>
      <c r="E31" s="30"/>
    </row>
    <row r="32" spans="1:5" x14ac:dyDescent="0.25">
      <c r="A32" s="29"/>
      <c r="B32" s="143"/>
      <c r="C32" s="33" t="s">
        <v>191</v>
      </c>
      <c r="D32" s="34">
        <v>6</v>
      </c>
      <c r="E32" s="30"/>
    </row>
    <row r="33" spans="1:5" x14ac:dyDescent="0.25">
      <c r="A33" s="29"/>
      <c r="B33" s="143"/>
      <c r="C33" s="33" t="s">
        <v>76</v>
      </c>
      <c r="D33" s="34">
        <v>1</v>
      </c>
      <c r="E33" s="30"/>
    </row>
    <row r="34" spans="1:5" x14ac:dyDescent="0.25">
      <c r="A34" s="29"/>
      <c r="B34" s="143"/>
      <c r="C34" s="33" t="s">
        <v>14</v>
      </c>
      <c r="D34" s="34">
        <v>5</v>
      </c>
      <c r="E34" s="30"/>
    </row>
    <row r="35" spans="1:5" x14ac:dyDescent="0.25">
      <c r="A35" s="29"/>
      <c r="B35" s="144"/>
      <c r="C35" s="35" t="s">
        <v>21</v>
      </c>
      <c r="D35" s="36">
        <f>SUM(D23:D34)</f>
        <v>62</v>
      </c>
      <c r="E35" s="30"/>
    </row>
    <row r="36" spans="1:5" ht="23.25" x14ac:dyDescent="0.25">
      <c r="A36" s="29"/>
      <c r="B36" s="148" t="s">
        <v>35</v>
      </c>
      <c r="C36" s="37" t="s">
        <v>36</v>
      </c>
      <c r="D36" s="32">
        <v>13</v>
      </c>
      <c r="E36" s="30"/>
    </row>
    <row r="37" spans="1:5" ht="23.25" x14ac:dyDescent="0.25">
      <c r="A37" s="29"/>
      <c r="B37" s="149"/>
      <c r="C37" s="66" t="s">
        <v>37</v>
      </c>
      <c r="D37" s="34">
        <v>12</v>
      </c>
      <c r="E37" s="30"/>
    </row>
    <row r="38" spans="1:5" ht="23.25" x14ac:dyDescent="0.25">
      <c r="A38" s="29"/>
      <c r="B38" s="149"/>
      <c r="C38" s="66" t="s">
        <v>38</v>
      </c>
      <c r="D38" s="34">
        <v>2</v>
      </c>
      <c r="E38" s="30"/>
    </row>
    <row r="39" spans="1:5" ht="23.25" x14ac:dyDescent="0.25">
      <c r="A39" s="29"/>
      <c r="B39" s="149"/>
      <c r="C39" s="38" t="s">
        <v>39</v>
      </c>
      <c r="D39" s="34"/>
      <c r="E39" s="30"/>
    </row>
    <row r="40" spans="1:5" ht="23.25" x14ac:dyDescent="0.25">
      <c r="A40" s="29"/>
      <c r="B40" s="149"/>
      <c r="C40" s="38" t="s">
        <v>40</v>
      </c>
      <c r="D40" s="34"/>
      <c r="E40" s="30"/>
    </row>
    <row r="41" spans="1:5" x14ac:dyDescent="0.25">
      <c r="A41" s="29"/>
      <c r="B41" s="150"/>
      <c r="C41" s="39" t="s">
        <v>21</v>
      </c>
      <c r="D41" s="40">
        <f>SUM(D36:D40)</f>
        <v>27</v>
      </c>
      <c r="E41" s="30"/>
    </row>
    <row r="42" spans="1:5" x14ac:dyDescent="0.25">
      <c r="A42" s="29"/>
      <c r="B42" s="29"/>
      <c r="C42" s="29"/>
      <c r="D42" s="41"/>
      <c r="E42" s="30"/>
    </row>
  </sheetData>
  <mergeCells count="5">
    <mergeCell ref="B4:B9"/>
    <mergeCell ref="B10:B22"/>
    <mergeCell ref="B23:B35"/>
    <mergeCell ref="B36:B41"/>
    <mergeCell ref="E1:E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50"/>
  <sheetViews>
    <sheetView topLeftCell="A13" workbookViewId="0">
      <selection activeCell="C34" sqref="C34"/>
    </sheetView>
  </sheetViews>
  <sheetFormatPr defaultRowHeight="15" x14ac:dyDescent="0.25"/>
  <cols>
    <col min="1" max="1" width="33" bestFit="1" customWidth="1"/>
    <col min="2" max="2" width="83" bestFit="1" customWidth="1"/>
    <col min="3" max="3" width="27.7109375" customWidth="1"/>
  </cols>
  <sheetData>
    <row r="1" spans="1:3" ht="47.25" customHeight="1" x14ac:dyDescent="0.25">
      <c r="A1" s="42" t="s">
        <v>41</v>
      </c>
      <c r="B1" s="43" t="s">
        <v>42</v>
      </c>
      <c r="C1" s="43" t="s">
        <v>43</v>
      </c>
    </row>
    <row r="2" spans="1:3" ht="30" x14ac:dyDescent="0.25">
      <c r="A2" s="56" t="s">
        <v>44</v>
      </c>
      <c r="B2" s="57" t="s">
        <v>45</v>
      </c>
      <c r="C2" s="58">
        <v>42095</v>
      </c>
    </row>
    <row r="3" spans="1:3" ht="16.5" x14ac:dyDescent="0.25">
      <c r="A3" s="44" t="s">
        <v>215</v>
      </c>
      <c r="B3" s="152" t="s">
        <v>216</v>
      </c>
      <c r="C3" s="45" t="s">
        <v>219</v>
      </c>
    </row>
    <row r="4" spans="1:3" ht="16.5" x14ac:dyDescent="0.25">
      <c r="A4" s="44"/>
      <c r="B4" s="152" t="s">
        <v>217</v>
      </c>
      <c r="C4" s="45" t="s">
        <v>218</v>
      </c>
    </row>
    <row r="5" spans="1:3" ht="16.5" x14ac:dyDescent="0.25">
      <c r="A5" s="44"/>
      <c r="B5" s="152" t="s">
        <v>221</v>
      </c>
      <c r="C5" s="45">
        <v>42776</v>
      </c>
    </row>
    <row r="6" spans="1:3" ht="16.5" x14ac:dyDescent="0.25">
      <c r="A6" s="44"/>
      <c r="B6" s="152" t="s">
        <v>222</v>
      </c>
      <c r="C6" s="45" t="s">
        <v>220</v>
      </c>
    </row>
    <row r="7" spans="1:3" ht="16.5" x14ac:dyDescent="0.25">
      <c r="A7" s="44"/>
      <c r="B7" s="152" t="s">
        <v>223</v>
      </c>
      <c r="C7" s="45">
        <v>42791</v>
      </c>
    </row>
    <row r="8" spans="1:3" ht="16.5" x14ac:dyDescent="0.25">
      <c r="A8" s="44"/>
      <c r="B8" s="152" t="s">
        <v>224</v>
      </c>
      <c r="C8" s="45">
        <v>42793</v>
      </c>
    </row>
    <row r="9" spans="1:3" ht="16.5" x14ac:dyDescent="0.25">
      <c r="A9" s="44"/>
      <c r="B9" s="152" t="s">
        <v>225</v>
      </c>
      <c r="C9" s="45">
        <v>42795</v>
      </c>
    </row>
    <row r="10" spans="1:3" ht="16.5" x14ac:dyDescent="0.25">
      <c r="A10" s="44"/>
      <c r="B10" s="152" t="s">
        <v>226</v>
      </c>
      <c r="C10" s="45">
        <v>42795</v>
      </c>
    </row>
    <row r="11" spans="1:3" ht="16.5" x14ac:dyDescent="0.25">
      <c r="A11" s="44"/>
      <c r="B11" s="152" t="s">
        <v>227</v>
      </c>
      <c r="C11" s="45">
        <v>42797</v>
      </c>
    </row>
    <row r="12" spans="1:3" ht="16.5" x14ac:dyDescent="0.25">
      <c r="A12" s="44"/>
      <c r="B12" s="152" t="s">
        <v>228</v>
      </c>
      <c r="C12" s="45">
        <v>42797</v>
      </c>
    </row>
    <row r="13" spans="1:3" ht="16.5" x14ac:dyDescent="0.25">
      <c r="A13" s="44" t="s">
        <v>229</v>
      </c>
      <c r="B13" s="46" t="s">
        <v>230</v>
      </c>
      <c r="C13" s="45" t="s">
        <v>231</v>
      </c>
    </row>
    <row r="14" spans="1:3" ht="16.5" x14ac:dyDescent="0.25">
      <c r="A14" s="44"/>
      <c r="B14" s="46" t="s">
        <v>232</v>
      </c>
      <c r="C14" s="45" t="s">
        <v>233</v>
      </c>
    </row>
    <row r="15" spans="1:3" ht="16.5" x14ac:dyDescent="0.25">
      <c r="A15" s="44" t="s">
        <v>234</v>
      </c>
      <c r="B15" s="46" t="s">
        <v>235</v>
      </c>
      <c r="C15" s="45" t="s">
        <v>236</v>
      </c>
    </row>
    <row r="16" spans="1:3" ht="16.5" x14ac:dyDescent="0.25">
      <c r="A16" s="44"/>
      <c r="B16" s="46" t="s">
        <v>240</v>
      </c>
      <c r="C16" s="45"/>
    </row>
    <row r="17" spans="1:3" ht="16.5" x14ac:dyDescent="0.25">
      <c r="A17" s="44"/>
      <c r="B17" s="46" t="s">
        <v>237</v>
      </c>
      <c r="C17" s="45"/>
    </row>
    <row r="18" spans="1:3" ht="16.5" x14ac:dyDescent="0.25">
      <c r="A18" s="44"/>
      <c r="B18" s="46" t="s">
        <v>238</v>
      </c>
      <c r="C18" s="45"/>
    </row>
    <row r="19" spans="1:3" ht="16.5" x14ac:dyDescent="0.25">
      <c r="A19" s="44"/>
      <c r="B19" s="46" t="s">
        <v>239</v>
      </c>
      <c r="C19" s="45"/>
    </row>
    <row r="20" spans="1:3" ht="16.5" x14ac:dyDescent="0.25">
      <c r="A20" s="44" t="s">
        <v>241</v>
      </c>
      <c r="B20" s="46" t="s">
        <v>242</v>
      </c>
      <c r="C20" s="45" t="s">
        <v>243</v>
      </c>
    </row>
    <row r="21" spans="1:3" ht="16.5" x14ac:dyDescent="0.25">
      <c r="A21" s="44" t="s">
        <v>244</v>
      </c>
      <c r="B21" s="46" t="s">
        <v>245</v>
      </c>
      <c r="C21" s="45"/>
    </row>
    <row r="22" spans="1:3" ht="16.5" x14ac:dyDescent="0.25">
      <c r="A22" s="44" t="s">
        <v>246</v>
      </c>
      <c r="B22" s="46" t="s">
        <v>247</v>
      </c>
      <c r="C22" s="45"/>
    </row>
    <row r="23" spans="1:3" ht="16.5" x14ac:dyDescent="0.25">
      <c r="A23" s="44" t="s">
        <v>248</v>
      </c>
      <c r="B23" s="46" t="s">
        <v>249</v>
      </c>
      <c r="C23" s="45"/>
    </row>
    <row r="24" spans="1:3" ht="16.5" x14ac:dyDescent="0.25">
      <c r="A24" s="44" t="s">
        <v>250</v>
      </c>
      <c r="B24" s="46" t="s">
        <v>251</v>
      </c>
      <c r="C24" s="45">
        <v>42815</v>
      </c>
    </row>
    <row r="25" spans="1:3" ht="16.5" x14ac:dyDescent="0.25">
      <c r="A25" s="44" t="s">
        <v>252</v>
      </c>
      <c r="B25" s="46" t="s">
        <v>253</v>
      </c>
      <c r="C25" s="45">
        <v>42815</v>
      </c>
    </row>
    <row r="26" spans="1:3" ht="16.5" x14ac:dyDescent="0.25">
      <c r="A26" s="44" t="s">
        <v>254</v>
      </c>
      <c r="B26" s="46" t="s">
        <v>255</v>
      </c>
      <c r="C26" s="45">
        <v>42807</v>
      </c>
    </row>
    <row r="27" spans="1:3" ht="16.5" x14ac:dyDescent="0.25">
      <c r="A27" s="44" t="s">
        <v>256</v>
      </c>
      <c r="B27" s="46" t="s">
        <v>257</v>
      </c>
      <c r="C27" s="45" t="s">
        <v>260</v>
      </c>
    </row>
    <row r="28" spans="1:3" ht="16.5" x14ac:dyDescent="0.25">
      <c r="A28" s="44"/>
      <c r="B28" s="46" t="s">
        <v>258</v>
      </c>
      <c r="C28" s="45" t="s">
        <v>260</v>
      </c>
    </row>
    <row r="29" spans="1:3" ht="16.5" x14ac:dyDescent="0.25">
      <c r="A29" s="44"/>
      <c r="B29" s="46" t="s">
        <v>259</v>
      </c>
      <c r="C29" s="45" t="s">
        <v>260</v>
      </c>
    </row>
    <row r="30" spans="1:3" ht="16.5" x14ac:dyDescent="0.25">
      <c r="A30" s="44"/>
      <c r="B30" s="46" t="s">
        <v>261</v>
      </c>
      <c r="C30" s="45">
        <v>42795</v>
      </c>
    </row>
    <row r="31" spans="1:3" ht="16.5" x14ac:dyDescent="0.25">
      <c r="A31" s="44" t="s">
        <v>262</v>
      </c>
      <c r="B31" s="46" t="s">
        <v>263</v>
      </c>
      <c r="C31" s="45" t="s">
        <v>264</v>
      </c>
    </row>
    <row r="32" spans="1:3" ht="16.5" x14ac:dyDescent="0.25">
      <c r="A32" s="44"/>
      <c r="B32" s="46" t="s">
        <v>265</v>
      </c>
      <c r="C32" s="45" t="s">
        <v>264</v>
      </c>
    </row>
    <row r="33" spans="1:3" ht="16.5" x14ac:dyDescent="0.3">
      <c r="A33" s="47"/>
      <c r="B33" s="48" t="s">
        <v>266</v>
      </c>
      <c r="C33" s="153">
        <v>42818</v>
      </c>
    </row>
    <row r="34" spans="1:3" ht="16.5" x14ac:dyDescent="0.3">
      <c r="A34" s="47" t="s">
        <v>272</v>
      </c>
      <c r="B34" s="48" t="s">
        <v>273</v>
      </c>
      <c r="C34" s="153">
        <v>42814</v>
      </c>
    </row>
    <row r="35" spans="1:3" ht="16.5" x14ac:dyDescent="0.3">
      <c r="A35" s="47"/>
      <c r="B35" s="48"/>
      <c r="C35" s="49"/>
    </row>
    <row r="36" spans="1:3" ht="16.5" x14ac:dyDescent="0.3">
      <c r="A36" s="47"/>
      <c r="B36" s="48"/>
      <c r="C36" s="49"/>
    </row>
    <row r="37" spans="1:3" ht="16.5" x14ac:dyDescent="0.3">
      <c r="A37" s="47"/>
      <c r="B37" s="48"/>
      <c r="C37" s="49"/>
    </row>
    <row r="38" spans="1:3" ht="16.5" x14ac:dyDescent="0.3">
      <c r="A38" s="47"/>
      <c r="B38" s="48"/>
      <c r="C38" s="49"/>
    </row>
    <row r="39" spans="1:3" ht="16.5" x14ac:dyDescent="0.3">
      <c r="A39" s="47"/>
      <c r="B39" s="48"/>
      <c r="C39" s="49"/>
    </row>
    <row r="40" spans="1:3" ht="16.5" x14ac:dyDescent="0.3">
      <c r="A40" s="47"/>
      <c r="B40" s="48"/>
      <c r="C40" s="49"/>
    </row>
    <row r="41" spans="1:3" ht="16.5" x14ac:dyDescent="0.3">
      <c r="A41" s="47"/>
      <c r="B41" s="48"/>
      <c r="C41" s="49"/>
    </row>
    <row r="42" spans="1:3" ht="16.5" x14ac:dyDescent="0.3">
      <c r="A42" s="47"/>
      <c r="B42" s="48"/>
      <c r="C42" s="49"/>
    </row>
    <row r="43" spans="1:3" ht="16.5" x14ac:dyDescent="0.3">
      <c r="A43" s="47"/>
      <c r="B43" s="48"/>
      <c r="C43" s="49"/>
    </row>
    <row r="44" spans="1:3" ht="16.5" x14ac:dyDescent="0.3">
      <c r="A44" s="47"/>
      <c r="B44" s="48"/>
      <c r="C44" s="49"/>
    </row>
    <row r="45" spans="1:3" ht="16.5" x14ac:dyDescent="0.3">
      <c r="A45" s="47"/>
      <c r="B45" s="48"/>
      <c r="C45" s="49"/>
    </row>
    <row r="46" spans="1:3" ht="16.5" x14ac:dyDescent="0.3">
      <c r="A46" s="50"/>
      <c r="B46" s="51"/>
      <c r="C46" s="52"/>
    </row>
    <row r="47" spans="1:3" ht="16.5" x14ac:dyDescent="0.3">
      <c r="A47" s="53"/>
      <c r="B47" s="53"/>
      <c r="C47" s="54"/>
    </row>
    <row r="48" spans="1:3" ht="16.5" x14ac:dyDescent="0.3">
      <c r="A48" s="53"/>
      <c r="B48" s="53"/>
      <c r="C48" s="54"/>
    </row>
    <row r="49" spans="1:3" ht="16.5" x14ac:dyDescent="0.3">
      <c r="A49" s="53"/>
      <c r="B49" s="53"/>
      <c r="C49" s="54"/>
    </row>
    <row r="50" spans="1:3" ht="16.5" x14ac:dyDescent="0.3">
      <c r="A50" s="53"/>
      <c r="B50" s="53"/>
      <c r="C50" s="5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11"/>
  <sheetViews>
    <sheetView workbookViewId="0">
      <selection activeCell="B2" sqref="B2"/>
    </sheetView>
  </sheetViews>
  <sheetFormatPr defaultRowHeight="15" x14ac:dyDescent="0.25"/>
  <sheetData>
    <row r="2" spans="2:2" x14ac:dyDescent="0.25">
      <c r="B2" t="s">
        <v>65</v>
      </c>
    </row>
    <row r="4" spans="2:2" x14ac:dyDescent="0.25">
      <c r="B4" s="55"/>
    </row>
    <row r="5" spans="2:2" x14ac:dyDescent="0.25">
      <c r="B5" s="55" t="s">
        <v>46</v>
      </c>
    </row>
    <row r="6" spans="2:2" x14ac:dyDescent="0.25">
      <c r="B6" t="s">
        <v>47</v>
      </c>
    </row>
    <row r="7" spans="2:2" x14ac:dyDescent="0.25">
      <c r="B7" t="s">
        <v>48</v>
      </c>
    </row>
    <row r="8" spans="2:2" x14ac:dyDescent="0.25">
      <c r="B8" t="s">
        <v>49</v>
      </c>
    </row>
    <row r="9" spans="2:2" x14ac:dyDescent="0.25">
      <c r="B9" t="s">
        <v>50</v>
      </c>
    </row>
    <row r="10" spans="2:2" x14ac:dyDescent="0.25">
      <c r="B10" t="s">
        <v>51</v>
      </c>
    </row>
    <row r="11" spans="2:2" x14ac:dyDescent="0.25">
      <c r="B11" t="s">
        <v>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0" ma:contentTypeDescription="Create a new document." ma:contentTypeScope="" ma:versionID="ef8729e693c55703127fc5aea43a81dc">
  <xsd:schema xmlns:xsd="http://www.w3.org/2001/XMLSchema" xmlns:xs="http://www.w3.org/2001/XMLSchema" xmlns:p="http://schemas.microsoft.com/office/2006/metadata/properties" xmlns:ns2="80129174-c05c-43cc-8e32-21fcbdfe51bb" xmlns:ns3="958b15ed-c521-4290-b073-2e98d4cc1d7f" targetNamespace="http://schemas.microsoft.com/office/2006/metadata/properties" ma:root="true" ma:fieldsID="7f3de8024420c48a2920362dc7c742bc" ns2:_="" ns3:_="">
    <xsd:import namespace="80129174-c05c-43cc-8e32-21fcbdfe51bb"/>
    <xsd:import namespace="958b15ed-c521-4290-b073-2e98d4cc1d7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462DB7-249B-424A-ADAA-AC681A4DE9DB}"/>
</file>

<file path=customXml/itemProps2.xml><?xml version="1.0" encoding="utf-8"?>
<ds:datastoreItem xmlns:ds="http://schemas.openxmlformats.org/officeDocument/2006/customXml" ds:itemID="{7F005545-5937-4C4E-BD7A-670AAA2B7F8D}"/>
</file>

<file path=customXml/itemProps3.xml><?xml version="1.0" encoding="utf-8"?>
<ds:datastoreItem xmlns:ds="http://schemas.openxmlformats.org/officeDocument/2006/customXml" ds:itemID="{95B4FFC4-304E-44DE-A4F0-F64AE9E55A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KPI Table</vt:lpstr>
      <vt:lpstr>Budget</vt:lpstr>
      <vt:lpstr>Screening Activity </vt:lpstr>
      <vt:lpstr>Audience Feedback</vt:lpstr>
      <vt:lpstr>Comms Activity</vt:lpstr>
      <vt:lpstr>Notes - ADMIN ONLY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Barnett</dc:creator>
  <cp:lastModifiedBy>James Zborowski</cp:lastModifiedBy>
  <dcterms:created xsi:type="dcterms:W3CDTF">2016-06-20T13:25:12Z</dcterms:created>
  <dcterms:modified xsi:type="dcterms:W3CDTF">2017-04-18T16:13:49Z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