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hull2017.sharepoint.com/Projects/Humber Bridge Sound Installation (Opera North)/A_Production/"/>
    </mc:Choice>
  </mc:AlternateContent>
  <bookViews>
    <workbookView xWindow="0" yWindow="0" windowWidth="28800" windowHeight="12210"/>
  </bookViews>
  <sheets>
    <sheet name="RA MATRIX" sheetId="2" r:id="rId1"/>
    <sheet name="RA RC" sheetId="1" r:id="rId2"/>
  </sheets>
  <definedNames>
    <definedName name="_xlnm.Print_Area" localSheetId="1">'RA RC'!$A$1:$I$84</definedName>
    <definedName name="Venue_and_address">'RA RC'!$A$2,'RA RC'!$D$2,'RA RC'!$H$2,'RA RC'!$D$5,'RA RC'!$F$5,'RA RC'!$B$7,'RA RC'!$C$7,'RA RC'!$D$8,'RA RC'!$D$10,'RA RC'!$E$7,'RA RC'!$F$7,'RA RC'!$B$11,'RA RC'!$C$11,'RA RC'!$D$12,'RA RC'!$D$14,'RA RC'!$E$11,'RA RC'!$F$11,'RA RC'!$B$15,'RA RC'!$C$15,'RA RC'!$D$16,'RA RC'!$D$18,'RA RC'!$E$15,'RA RC'!$F$15,'RA RC'!$B$19,'RA RC'!$C$19,'RA RC'!$D$20,'RA RC'!$D$22,'RA RC'!$E$19,'RA RC'!$F$19,'RA RC'!$B$23,'RA RC'!$C$23,'RA RC'!$D$24,'RA RC'!$D$26,'RA RC'!$E$23,'RA RC'!$F$23,'RA RC'!$D$33,'RA RC'!#REF!,'RA RC'!$E$33,'RA RC'!$F$33,'RA RC'!$H$33,'RA RC'!$D$35,'RA RC'!#REF!,'RA RC'!$E$35,'RA RC'!$F$35,'RA RC'!$H$35,'RA RC'!$C$37,'RA RC'!$D$37,'RA RC'!$E$37,'RA RC'!$F$37,'RA RC'!$H$37,'RA RC'!$C$39,'RA RC'!$D$39,'RA RC'!$E$39,'RA RC'!$F$39,'RA RC'!$H$39,'RA RC'!$C$41,'RA RC'!$D$41,'RA RC'!$E$41,'RA RC'!$F$41,'RA RC'!$H$41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5" i="1" l="1"/>
  <c r="I65" i="1" s="1"/>
  <c r="B83" i="1"/>
  <c r="D83" i="1" s="1"/>
  <c r="G7" i="1"/>
  <c r="I7" i="1"/>
  <c r="B33" i="1"/>
  <c r="D73" i="1"/>
  <c r="D70" i="1"/>
  <c r="D47" i="1"/>
  <c r="D31" i="1"/>
  <c r="D44" i="1"/>
  <c r="D28" i="1"/>
  <c r="H44" i="1"/>
  <c r="H28" i="1"/>
  <c r="H70" i="1"/>
  <c r="A70" i="1"/>
  <c r="A44" i="1"/>
  <c r="A28" i="1"/>
  <c r="B84" i="1"/>
  <c r="G83" i="1"/>
  <c r="B82" i="1"/>
  <c r="G81" i="1"/>
  <c r="B80" i="1"/>
  <c r="G79" i="1"/>
  <c r="B78" i="1"/>
  <c r="G77" i="1"/>
  <c r="B76" i="1"/>
  <c r="G75" i="1"/>
  <c r="G61" i="1"/>
  <c r="H61" i="1" s="1"/>
  <c r="I61" i="1"/>
  <c r="G57" i="1"/>
  <c r="I57" i="1"/>
  <c r="B79" i="1"/>
  <c r="G53" i="1"/>
  <c r="I53" i="1" s="1"/>
  <c r="G49" i="1"/>
  <c r="H49" i="1" s="1"/>
  <c r="I49" i="1"/>
  <c r="B34" i="1"/>
  <c r="B42" i="1"/>
  <c r="B40" i="1"/>
  <c r="B38" i="1"/>
  <c r="B36" i="1"/>
  <c r="G23" i="1"/>
  <c r="I23" i="1" s="1"/>
  <c r="B41" i="1"/>
  <c r="G19" i="1"/>
  <c r="I19" i="1"/>
  <c r="G15" i="1"/>
  <c r="I15" i="1" s="1"/>
  <c r="H15" i="1"/>
  <c r="G11" i="1"/>
  <c r="B35" i="1" s="1"/>
  <c r="H11" i="1"/>
  <c r="G33" i="1"/>
  <c r="G41" i="1"/>
  <c r="G39" i="1"/>
  <c r="G37" i="1"/>
  <c r="G35" i="1"/>
  <c r="B81" i="1"/>
  <c r="B37" i="1"/>
  <c r="B75" i="1"/>
  <c r="H23" i="1"/>
  <c r="H19" i="1"/>
  <c r="B39" i="1"/>
  <c r="H57" i="1"/>
  <c r="H7" i="1"/>
  <c r="H53" i="1" l="1"/>
  <c r="B77" i="1"/>
  <c r="H65" i="1"/>
  <c r="I11" i="1"/>
</calcChain>
</file>

<file path=xl/sharedStrings.xml><?xml version="1.0" encoding="utf-8"?>
<sst xmlns="http://schemas.openxmlformats.org/spreadsheetml/2006/main" count="114" uniqueCount="65">
  <si>
    <t>Work Activity</t>
  </si>
  <si>
    <t>Venue and address:</t>
  </si>
  <si>
    <t>Carried Out By</t>
  </si>
  <si>
    <t>Date</t>
  </si>
  <si>
    <t>Signature(s)</t>
  </si>
  <si>
    <t>No.</t>
  </si>
  <si>
    <t>Production</t>
  </si>
  <si>
    <r>
      <t xml:space="preserve">Hazard, Hazardous event and expected consequence                       </t>
    </r>
    <r>
      <rPr>
        <b/>
        <sz val="9"/>
        <color indexed="8"/>
        <rFont val="Calibri"/>
        <family val="2"/>
      </rPr>
      <t>(in relation to the work activity)</t>
    </r>
  </si>
  <si>
    <t>Occupation:</t>
  </si>
  <si>
    <t>Number:</t>
  </si>
  <si>
    <r>
      <t xml:space="preserve">Work Activity and Risk Level </t>
    </r>
    <r>
      <rPr>
        <sz val="11"/>
        <color theme="1"/>
        <rFont val="Calibri"/>
        <family val="2"/>
        <scheme val="minor"/>
      </rPr>
      <t>(from risk assessment form)</t>
    </r>
  </si>
  <si>
    <r>
      <t xml:space="preserve">Existing Risk Controls                     </t>
    </r>
    <r>
      <rPr>
        <b/>
        <sz val="9"/>
        <color indexed="8"/>
        <rFont val="Calibri"/>
        <family val="2"/>
      </rPr>
      <t>(in relation to the work activity)</t>
    </r>
  </si>
  <si>
    <r>
      <t xml:space="preserve">Residual risk </t>
    </r>
    <r>
      <rPr>
        <b/>
        <sz val="8"/>
        <color indexed="8"/>
        <rFont val="Calibri"/>
        <family val="2"/>
      </rPr>
      <t>(in relation to the work activity)</t>
    </r>
    <r>
      <rPr>
        <b/>
        <sz val="9"/>
        <color indexed="8"/>
        <rFont val="Calibri"/>
        <family val="2"/>
      </rPr>
      <t xml:space="preserve">      </t>
    </r>
    <r>
      <rPr>
        <b/>
        <sz val="11"/>
        <color indexed="8"/>
        <rFont val="Calibri"/>
        <family val="2"/>
      </rPr>
      <t xml:space="preserve">Probable         X  Potential        =     New Risk                       likelihood          Consequence             Level                                                               </t>
    </r>
  </si>
  <si>
    <r>
      <t xml:space="preserve">Further Risk Controls Required                                </t>
    </r>
    <r>
      <rPr>
        <b/>
        <sz val="8"/>
        <color indexed="8"/>
        <rFont val="Calibri"/>
        <family val="2"/>
      </rPr>
      <t>(in relation to the work activity)</t>
    </r>
  </si>
  <si>
    <t>Are Risk controls                                                                                                                required?                   Yes             No</t>
  </si>
  <si>
    <r>
      <t xml:space="preserve">Assessment of risk </t>
    </r>
    <r>
      <rPr>
        <b/>
        <sz val="8"/>
        <color indexed="8"/>
        <rFont val="Calibri"/>
        <family val="2"/>
      </rPr>
      <t xml:space="preserve">(in relation to the work activity) </t>
    </r>
    <r>
      <rPr>
        <b/>
        <sz val="11"/>
        <color indexed="8"/>
        <rFont val="Calibri"/>
        <family val="2"/>
      </rPr>
      <t xml:space="preserve">     Likelihood      X  Consequence  =      Risk                       level                            level                   level                             </t>
    </r>
    <r>
      <rPr>
        <b/>
        <sz val="10"/>
        <color indexed="8"/>
        <rFont val="Calibri"/>
        <family val="2"/>
      </rPr>
      <t xml:space="preserve">                                  </t>
    </r>
  </si>
  <si>
    <r>
      <t>People affected</t>
    </r>
    <r>
      <rPr>
        <b/>
        <sz val="9"/>
        <color indexed="8"/>
        <rFont val="Calibri"/>
        <family val="2"/>
      </rPr>
      <t xml:space="preserve">  (in relation to the work activity)</t>
    </r>
  </si>
  <si>
    <t>i.e. 29/05/13</t>
  </si>
  <si>
    <t>Description of monitoring/Frequency + Review Date</t>
  </si>
  <si>
    <t>CONSEQUENCE</t>
  </si>
  <si>
    <t>LIKELIHOOD</t>
  </si>
  <si>
    <t>Likelihood</t>
  </si>
  <si>
    <t>Consequence</t>
  </si>
  <si>
    <t>Very Unlikely</t>
  </si>
  <si>
    <t>Insignificant – no injury</t>
  </si>
  <si>
    <t>Unlikely</t>
  </si>
  <si>
    <t>Minor – Minor injuries leading to first aid</t>
  </si>
  <si>
    <t>Fairly Likely</t>
  </si>
  <si>
    <t>Moderate – up to 7 days absence</t>
  </si>
  <si>
    <t>Likely</t>
  </si>
  <si>
    <t>Major – more than 7 days absence</t>
  </si>
  <si>
    <t>Very Likely</t>
  </si>
  <si>
    <t>Catastrophic - death</t>
  </si>
  <si>
    <t>use of generator at Barton end of bridge</t>
  </si>
  <si>
    <t>assembly and disassembly of bar structure for opening weekend</t>
  </si>
  <si>
    <t>visitors walking through carpark and crossing road wearing headphone</t>
  </si>
  <si>
    <t>visitors walking across public bridge</t>
  </si>
  <si>
    <t>visitors arriving and departing during farmers' market</t>
  </si>
  <si>
    <t>Lane closures and install/deinstall of portacabin/portaloo</t>
  </si>
  <si>
    <t>interference with fast moving traffic or pedestirans/cyclists; road incidents or injury to pedestrians/cyclists</t>
  </si>
  <si>
    <t>Lane closures for install and deinstall agreed with Humber Bridge Management for appropriate times and managed by Humber Bridge protocols.
Pavement closed for duration of install/deinstall by locked gates.</t>
  </si>
  <si>
    <t>Use of festoon at Hessle and Barton ends of bridge</t>
  </si>
  <si>
    <t xml:space="preserve">operation of generator malfunction; storage of fuel over night; Electrocution or electrical fire; injury to crew or visitors; </t>
  </si>
  <si>
    <t>Humber Bridge</t>
  </si>
  <si>
    <t>Jo Nockels and Jane Earnshaw</t>
  </si>
  <si>
    <t>The Height of the Reeds</t>
  </si>
  <si>
    <t xml:space="preserve">work area identified and marked out; boats securely rigged and weighted with sandbags; visitors advised to wear outdoor wear for walk. </t>
  </si>
  <si>
    <t>installation of sail boats; boats toppling causing crush injuries; installation of plants and trees and grassed area; slips trips or falls.</t>
  </si>
  <si>
    <t>Visitors wearing headphones to cross carpark and road; reduced awareness of vehicles; injury from vehicles</t>
  </si>
  <si>
    <t xml:space="preserve">visitors advised by instructions on headphones to look out for cars;  printed handout includes a warning; signage advises care crossing the road. </t>
  </si>
  <si>
    <t xml:space="preserve">increased risk from traffic; car incidents. </t>
  </si>
  <si>
    <t xml:space="preserve">additional warnings given by volunteers </t>
  </si>
  <si>
    <t xml:space="preserve">Festoon rated IP 44 for outdoor use and PAT tested; all additional cabling suitable for outdoor use; Humber bridge to provide appropriate power supply at Hessle end. </t>
  </si>
  <si>
    <t>working in adverse weather conditions; working with volunteers and crew</t>
  </si>
  <si>
    <t>illness or injury caused by working in cold/wet conditions outdoors</t>
  </si>
  <si>
    <t xml:space="preserve">All crew and volunteers advised to wear appropriate foot wear and waterproof clothes. Waterproofs available to crew and volunteers; volunteers to undergo training. Crew briefed on health and safety while working on the bridge. </t>
  </si>
  <si>
    <t>Use of powertools; working at height; working in adverse weather conditions</t>
  </si>
  <si>
    <t>all work carried out by suitably equipped and experienced personnel; PPE provided</t>
  </si>
  <si>
    <t>electrocution</t>
  </si>
  <si>
    <t>Creation of 'riverside' area at Visitor Information Centre</t>
  </si>
  <si>
    <t>cyclists crossing bridge while pedestrains have reduced perception due to head phones; risk of crashes and severe injury; risks associated with footpath by adjacent dual carriageway- flying debris or vehicles leaving the highway; risks associated with distance from medical aid in case of illness or injury.</t>
  </si>
  <si>
    <t>footpath closed to cyclists for duration of the project; supported by additional signage; protocol given by Bridge staff in case of injury or illness; emergency phones points available on bridge; footpath separated from caraigeway by permanent crash barrier; Humber Bridge risk management to cover general risks of walking along the footpath.</t>
  </si>
  <si>
    <t xml:space="preserve">generator  &lt;2kva low power minimising fuel consumption; generator operated by experienced personnel; refuelling to be done pre-event while generator is cold; generator stored in locked area and appropriate fuel stored seperately in an appropriate rated container; all electrical equipment rated appropriately and PAT tested/ new so with appropriate PAT testing guarantee. </t>
  </si>
  <si>
    <t>getting lost</t>
  </si>
  <si>
    <t>visitors walking event route from car prk to 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</si>
</sst>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Georgia"/>
      <family val="1"/>
    </font>
    <font>
      <sz val="10"/>
      <color indexed="8"/>
      <name val="Georgia"/>
      <family val="1"/>
    </font>
    <font>
      <sz val="14"/>
      <color indexed="8"/>
      <name val="Georgia"/>
      <family val="1"/>
    </font>
    <font>
      <b/>
      <sz val="10"/>
      <color indexed="8"/>
      <name val="Georgia"/>
      <family val="1"/>
    </font>
    <font>
      <sz val="16"/>
      <color indexed="8"/>
      <name val="Georgia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</fills>
  <borders count="2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vertical="top"/>
    </xf>
    <xf numFmtId="0" fontId="6" fillId="0" borderId="2" xfId="0" applyFont="1" applyBorder="1" applyAlignment="1" applyProtection="1">
      <alignment vertical="top"/>
      <protection locked="0"/>
    </xf>
    <xf numFmtId="0" fontId="7" fillId="0" borderId="2" xfId="0" applyFont="1" applyBorder="1" applyAlignment="1" applyProtection="1">
      <alignment vertical="top" wrapText="1"/>
      <protection hidden="1"/>
    </xf>
    <xf numFmtId="0" fontId="6" fillId="0" borderId="2" xfId="0" applyFont="1" applyBorder="1" applyAlignment="1" applyProtection="1">
      <alignment horizontal="left"/>
      <protection hidden="1"/>
    </xf>
    <xf numFmtId="0" fontId="5" fillId="0" borderId="3" xfId="0" applyFont="1" applyBorder="1" applyAlignment="1" applyProtection="1">
      <alignment wrapText="1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3" xfId="0" applyFont="1" applyBorder="1" applyProtection="1"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left" vertical="top" wrapText="1"/>
      <protection hidden="1"/>
    </xf>
    <xf numFmtId="0" fontId="5" fillId="0" borderId="4" xfId="0" applyFont="1" applyBorder="1" applyAlignment="1" applyProtection="1">
      <alignment vertical="top"/>
      <protection hidden="1"/>
    </xf>
    <xf numFmtId="0" fontId="6" fillId="0" borderId="2" xfId="0" applyFont="1" applyBorder="1" applyAlignment="1" applyProtection="1">
      <alignment vertical="top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left" vertical="top"/>
      <protection hidden="1"/>
    </xf>
    <xf numFmtId="0" fontId="11" fillId="0" borderId="1" xfId="0" applyFont="1" applyBorder="1" applyAlignment="1" applyProtection="1">
      <alignment vertical="top"/>
      <protection hidden="1"/>
    </xf>
    <xf numFmtId="0" fontId="13" fillId="0" borderId="0" xfId="0" applyFont="1" applyAlignment="1">
      <alignment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6" fillId="0" borderId="2" xfId="0" applyFont="1" applyBorder="1" applyAlignment="1" applyProtection="1">
      <alignment wrapText="1"/>
      <protection hidden="1"/>
    </xf>
    <xf numFmtId="0" fontId="6" fillId="0" borderId="2" xfId="0" applyFont="1" applyBorder="1" applyAlignment="1" applyProtection="1">
      <alignment vertical="top" wrapText="1"/>
      <protection locked="0"/>
    </xf>
    <xf numFmtId="0" fontId="15" fillId="0" borderId="0" xfId="0" applyFont="1"/>
    <xf numFmtId="0" fontId="16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17" fillId="0" borderId="10" xfId="0" applyFont="1" applyBorder="1" applyAlignment="1">
      <alignment horizontal="center" vertical="center" textRotation="90" wrapText="1"/>
    </xf>
    <xf numFmtId="0" fontId="17" fillId="0" borderId="11" xfId="0" applyFont="1" applyBorder="1" applyAlignment="1">
      <alignment horizontal="center" vertical="center" textRotation="90" wrapText="1"/>
    </xf>
    <xf numFmtId="0" fontId="17" fillId="0" borderId="7" xfId="0" applyFont="1" applyBorder="1" applyAlignment="1">
      <alignment horizontal="center" vertical="center" textRotation="90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4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4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0" fillId="0" borderId="19" xfId="0" applyBorder="1" applyAlignment="1" applyProtection="1">
      <alignment horizontal="left" vertical="top"/>
      <protection hidden="1"/>
    </xf>
    <xf numFmtId="0" fontId="0" fillId="0" borderId="20" xfId="0" applyBorder="1" applyAlignment="1" applyProtection="1">
      <alignment horizontal="left" vertical="top"/>
      <protection hidden="1"/>
    </xf>
    <xf numFmtId="0" fontId="0" fillId="0" borderId="21" xfId="0" applyBorder="1" applyAlignment="1" applyProtection="1">
      <alignment horizontal="left" vertical="top"/>
      <protection hidden="1"/>
    </xf>
    <xf numFmtId="0" fontId="0" fillId="0" borderId="22" xfId="0" applyBorder="1" applyAlignment="1" applyProtection="1">
      <alignment horizontal="left" vertical="top"/>
      <protection hidden="1"/>
    </xf>
    <xf numFmtId="0" fontId="0" fillId="0" borderId="18" xfId="0" applyBorder="1" applyAlignment="1" applyProtection="1">
      <alignment vertical="top"/>
      <protection hidden="1"/>
    </xf>
    <xf numFmtId="0" fontId="0" fillId="0" borderId="0" xfId="0" applyBorder="1" applyAlignment="1" applyProtection="1">
      <alignment vertical="top"/>
      <protection hidden="1"/>
    </xf>
    <xf numFmtId="0" fontId="0" fillId="0" borderId="19" xfId="0" applyBorder="1" applyAlignment="1" applyProtection="1">
      <alignment vertical="top"/>
      <protection hidden="1"/>
    </xf>
    <xf numFmtId="0" fontId="0" fillId="0" borderId="23" xfId="0" applyBorder="1" applyAlignment="1" applyProtection="1">
      <alignment vertical="top"/>
      <protection hidden="1"/>
    </xf>
    <xf numFmtId="0" fontId="0" fillId="0" borderId="24" xfId="0" applyBorder="1" applyAlignment="1" applyProtection="1">
      <alignment vertical="top"/>
      <protection hidden="1"/>
    </xf>
    <xf numFmtId="0" fontId="0" fillId="0" borderId="25" xfId="0" applyBorder="1" applyAlignment="1" applyProtection="1">
      <alignment vertical="top"/>
      <protection hidden="1"/>
    </xf>
    <xf numFmtId="164" fontId="0" fillId="0" borderId="18" xfId="0" applyNumberFormat="1" applyBorder="1" applyAlignment="1" applyProtection="1">
      <alignment vertical="top"/>
      <protection hidden="1"/>
    </xf>
    <xf numFmtId="164" fontId="0" fillId="0" borderId="19" xfId="0" applyNumberFormat="1" applyBorder="1" applyAlignment="1" applyProtection="1">
      <alignment vertical="top"/>
      <protection hidden="1"/>
    </xf>
    <xf numFmtId="164" fontId="0" fillId="0" borderId="23" xfId="0" applyNumberFormat="1" applyBorder="1" applyAlignment="1" applyProtection="1">
      <alignment vertical="top"/>
      <protection hidden="1"/>
    </xf>
    <xf numFmtId="164" fontId="0" fillId="0" borderId="25" xfId="0" applyNumberFormat="1" applyBorder="1" applyAlignment="1" applyProtection="1">
      <alignment vertical="top"/>
      <protection hidden="1"/>
    </xf>
    <xf numFmtId="0" fontId="0" fillId="0" borderId="17" xfId="0" applyBorder="1" applyAlignment="1" applyProtection="1">
      <alignment vertical="top"/>
      <protection hidden="1"/>
    </xf>
    <xf numFmtId="0" fontId="0" fillId="0" borderId="1" xfId="0" applyBorder="1" applyAlignment="1" applyProtection="1">
      <alignment vertical="top"/>
      <protection hidden="1"/>
    </xf>
    <xf numFmtId="0" fontId="0" fillId="0" borderId="20" xfId="0" applyBorder="1" applyAlignment="1" applyProtection="1">
      <alignment vertical="top"/>
      <protection hidden="1"/>
    </xf>
    <xf numFmtId="0" fontId="0" fillId="0" borderId="22" xfId="0" applyBorder="1" applyAlignment="1" applyProtection="1">
      <alignment vertical="top"/>
      <protection hidden="1"/>
    </xf>
    <xf numFmtId="0" fontId="0" fillId="0" borderId="20" xfId="0" applyBorder="1" applyAlignment="1" applyProtection="1">
      <alignment vertical="top"/>
      <protection locked="0"/>
    </xf>
    <xf numFmtId="0" fontId="0" fillId="0" borderId="21" xfId="0" applyBorder="1" applyAlignment="1" applyProtection="1">
      <alignment vertical="top"/>
      <protection locked="0"/>
    </xf>
    <xf numFmtId="0" fontId="0" fillId="0" borderId="22" xfId="0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horizontal="left" vertical="top" wrapText="1"/>
      <protection hidden="1"/>
    </xf>
    <xf numFmtId="0" fontId="5" fillId="0" borderId="3" xfId="0" applyFont="1" applyBorder="1" applyAlignment="1" applyProtection="1">
      <alignment horizontal="left" vertical="top" wrapText="1"/>
      <protection hidden="1"/>
    </xf>
    <xf numFmtId="0" fontId="3" fillId="0" borderId="3" xfId="0" applyFont="1" applyBorder="1" applyAlignment="1" applyProtection="1">
      <alignment horizontal="left" vertical="top" wrapText="1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0" borderId="14" xfId="0" applyFont="1" applyBorder="1" applyAlignment="1" applyProtection="1">
      <alignment horizontal="left" vertical="top" wrapText="1"/>
      <protection locked="0"/>
    </xf>
    <xf numFmtId="0" fontId="12" fillId="0" borderId="15" xfId="0" applyFont="1" applyBorder="1" applyAlignment="1" applyProtection="1">
      <alignment horizontal="left" vertical="top" wrapText="1"/>
      <protection locked="0"/>
    </xf>
    <xf numFmtId="0" fontId="12" fillId="0" borderId="16" xfId="0" applyFont="1" applyBorder="1" applyAlignment="1" applyProtection="1">
      <alignment horizontal="left" vertical="top" wrapText="1"/>
      <protection locked="0"/>
    </xf>
    <xf numFmtId="0" fontId="0" fillId="0" borderId="14" xfId="0" applyFont="1" applyBorder="1" applyAlignment="1" applyProtection="1">
      <alignment horizontal="left" vertical="top" wrapText="1"/>
      <protection locked="0"/>
    </xf>
    <xf numFmtId="0" fontId="0" fillId="0" borderId="15" xfId="0" applyFont="1" applyBorder="1" applyAlignment="1" applyProtection="1">
      <alignment horizontal="left" vertical="top" wrapText="1"/>
      <protection locked="0"/>
    </xf>
    <xf numFmtId="0" fontId="0" fillId="0" borderId="16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1" fillId="0" borderId="14" xfId="0" applyFont="1" applyBorder="1" applyAlignment="1" applyProtection="1">
      <alignment horizontal="left"/>
      <protection hidden="1"/>
    </xf>
    <xf numFmtId="0" fontId="0" fillId="0" borderId="15" xfId="0" applyBorder="1" applyProtection="1"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left" vertical="top"/>
      <protection hidden="1"/>
    </xf>
    <xf numFmtId="0" fontId="5" fillId="0" borderId="17" xfId="0" applyFont="1" applyBorder="1" applyAlignment="1" applyProtection="1">
      <alignment horizontal="left" vertical="top"/>
      <protection hidden="1"/>
    </xf>
    <xf numFmtId="0" fontId="0" fillId="0" borderId="17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15" xfId="0" applyBorder="1" applyAlignment="1"/>
    <xf numFmtId="0" fontId="0" fillId="0" borderId="16" xfId="0" applyBorder="1" applyAlignment="1"/>
    <xf numFmtId="0" fontId="0" fillId="0" borderId="18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19" xfId="0" applyFont="1" applyBorder="1" applyAlignment="1" applyProtection="1">
      <alignment vertical="top" wrapText="1"/>
      <protection locked="0"/>
    </xf>
    <xf numFmtId="0" fontId="0" fillId="0" borderId="23" xfId="0" applyFont="1" applyBorder="1" applyAlignment="1" applyProtection="1">
      <alignment vertical="top" wrapText="1"/>
      <protection locked="0"/>
    </xf>
    <xf numFmtId="0" fontId="0" fillId="0" borderId="24" xfId="0" applyFont="1" applyBorder="1" applyAlignment="1" applyProtection="1">
      <alignment vertical="top" wrapText="1"/>
      <protection locked="0"/>
    </xf>
    <xf numFmtId="0" fontId="0" fillId="0" borderId="25" xfId="0" applyFont="1" applyBorder="1" applyAlignment="1" applyProtection="1">
      <alignment vertical="top" wrapText="1"/>
      <protection locked="0"/>
    </xf>
    <xf numFmtId="164" fontId="0" fillId="0" borderId="18" xfId="0" applyNumberFormat="1" applyBorder="1" applyAlignment="1" applyProtection="1">
      <alignment vertical="top"/>
      <protection locked="0"/>
    </xf>
    <xf numFmtId="164" fontId="0" fillId="0" borderId="19" xfId="0" applyNumberFormat="1" applyBorder="1" applyAlignment="1" applyProtection="1">
      <alignment vertical="top"/>
      <protection locked="0"/>
    </xf>
    <xf numFmtId="164" fontId="0" fillId="0" borderId="23" xfId="0" applyNumberFormat="1" applyBorder="1" applyAlignment="1" applyProtection="1">
      <alignment vertical="top"/>
      <protection locked="0"/>
    </xf>
    <xf numFmtId="164" fontId="0" fillId="0" borderId="25" xfId="0" applyNumberFormat="1" applyBorder="1" applyAlignment="1" applyProtection="1">
      <alignment vertical="top"/>
      <protection locked="0"/>
    </xf>
    <xf numFmtId="0" fontId="2" fillId="0" borderId="26" xfId="0" applyFont="1" applyBorder="1" applyAlignment="1" applyProtection="1">
      <alignment horizontal="left" vertical="top" wrapText="1"/>
      <protection hidden="1"/>
    </xf>
    <xf numFmtId="0" fontId="8" fillId="0" borderId="27" xfId="0" applyFont="1" applyBorder="1" applyAlignment="1" applyProtection="1">
      <alignment horizontal="left" vertical="top" wrapText="1"/>
      <protection hidden="1"/>
    </xf>
    <xf numFmtId="0" fontId="8" fillId="0" borderId="28" xfId="0" applyFont="1" applyBorder="1" applyAlignment="1" applyProtection="1">
      <alignment horizontal="left" vertical="top" wrapText="1"/>
      <protection hidden="1"/>
    </xf>
    <xf numFmtId="0" fontId="8" fillId="0" borderId="3" xfId="0" applyFont="1" applyBorder="1" applyAlignment="1" applyProtection="1">
      <alignment horizontal="left" vertical="top" wrapText="1"/>
      <protection hidden="1"/>
    </xf>
    <xf numFmtId="0" fontId="10" fillId="0" borderId="15" xfId="0" applyFont="1" applyBorder="1" applyAlignment="1" applyProtection="1">
      <alignment horizontal="left" vertical="top" wrapText="1"/>
      <protection locked="0"/>
    </xf>
    <xf numFmtId="0" fontId="10" fillId="0" borderId="16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protection hidden="1"/>
    </xf>
    <xf numFmtId="0" fontId="0" fillId="0" borderId="16" xfId="0" applyBorder="1" applyAlignment="1" applyProtection="1">
      <protection hidden="1"/>
    </xf>
    <xf numFmtId="0" fontId="19" fillId="0" borderId="14" xfId="0" applyFont="1" applyBorder="1" applyAlignment="1" applyProtection="1">
      <alignment horizontal="left" vertical="top" wrapText="1"/>
      <protection locked="0"/>
    </xf>
    <xf numFmtId="0" fontId="19" fillId="0" borderId="16" xfId="0" applyFont="1" applyBorder="1" applyAlignment="1" applyProtection="1">
      <alignment horizontal="left" vertical="top" wrapText="1"/>
      <protection locked="0"/>
    </xf>
    <xf numFmtId="0" fontId="18" fillId="0" borderId="14" xfId="0" applyFont="1" applyBorder="1" applyAlignment="1" applyProtection="1">
      <alignment horizontal="left" vertical="top" wrapText="1"/>
      <protection locked="0"/>
    </xf>
    <xf numFmtId="0" fontId="18" fillId="0" borderId="16" xfId="0" applyFont="1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</cellXfs>
  <cellStyles count="1">
    <cellStyle name="Normal" xfId="0" builtinId="0"/>
  </cellStyles>
  <dxfs count="50"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1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ill>
        <patternFill>
          <bgColor rgb="FF00FF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1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N12" sqref="N12"/>
    </sheetView>
  </sheetViews>
  <sheetFormatPr defaultColWidth="8.85546875" defaultRowHeight="15" x14ac:dyDescent="0.25"/>
  <cols>
    <col min="15" max="15" width="15.7109375" customWidth="1"/>
  </cols>
  <sheetData>
    <row r="1" spans="1:15" ht="15.75" thickBot="1" x14ac:dyDescent="0.3">
      <c r="A1" s="18"/>
    </row>
    <row r="2" spans="1:15" ht="21.6" customHeight="1" thickBot="1" x14ac:dyDescent="0.3">
      <c r="A2" s="39" t="s">
        <v>19</v>
      </c>
      <c r="B2" s="19">
        <v>5</v>
      </c>
      <c r="C2" s="20">
        <v>10</v>
      </c>
      <c r="D2" s="20">
        <v>15</v>
      </c>
      <c r="E2" s="21">
        <v>20</v>
      </c>
      <c r="F2" s="21">
        <v>25</v>
      </c>
    </row>
    <row r="3" spans="1:15" ht="18.75" thickBot="1" x14ac:dyDescent="0.3">
      <c r="A3" s="40"/>
      <c r="B3" s="22">
        <v>4</v>
      </c>
      <c r="C3" s="23">
        <v>8</v>
      </c>
      <c r="D3" s="24">
        <v>12</v>
      </c>
      <c r="E3" s="24">
        <v>16</v>
      </c>
      <c r="F3" s="25">
        <v>20</v>
      </c>
      <c r="J3" s="29" t="s">
        <v>21</v>
      </c>
      <c r="K3" s="29"/>
      <c r="L3" s="29"/>
      <c r="M3" s="29"/>
      <c r="N3" s="29" t="s">
        <v>22</v>
      </c>
    </row>
    <row r="4" spans="1:15" ht="26.25" thickBot="1" x14ac:dyDescent="0.3">
      <c r="A4" s="40"/>
      <c r="B4" s="22">
        <v>3</v>
      </c>
      <c r="C4" s="23">
        <v>6</v>
      </c>
      <c r="D4" s="23">
        <v>9</v>
      </c>
      <c r="E4" s="24">
        <v>12</v>
      </c>
      <c r="F4" s="24">
        <v>15</v>
      </c>
      <c r="J4" s="30">
        <v>1</v>
      </c>
      <c r="K4" s="31" t="s">
        <v>23</v>
      </c>
      <c r="L4" s="32"/>
      <c r="M4" s="33"/>
      <c r="N4" s="34">
        <v>1</v>
      </c>
      <c r="O4" s="31" t="s">
        <v>24</v>
      </c>
    </row>
    <row r="5" spans="1:15" ht="39" thickBot="1" x14ac:dyDescent="0.3">
      <c r="A5" s="40"/>
      <c r="B5" s="22">
        <v>2</v>
      </c>
      <c r="C5" s="22">
        <v>4</v>
      </c>
      <c r="D5" s="23">
        <v>6</v>
      </c>
      <c r="E5" s="23">
        <v>8</v>
      </c>
      <c r="F5" s="24">
        <v>10</v>
      </c>
      <c r="J5" s="35">
        <v>2</v>
      </c>
      <c r="K5" s="36" t="s">
        <v>25</v>
      </c>
      <c r="L5" s="32"/>
      <c r="M5" s="33"/>
      <c r="N5" s="37">
        <v>2</v>
      </c>
      <c r="O5" s="36" t="s">
        <v>26</v>
      </c>
    </row>
    <row r="6" spans="1:15" ht="39" thickBot="1" x14ac:dyDescent="0.3">
      <c r="A6" s="41"/>
      <c r="B6" s="22">
        <v>1</v>
      </c>
      <c r="C6" s="22">
        <v>2</v>
      </c>
      <c r="D6" s="22">
        <v>3</v>
      </c>
      <c r="E6" s="22">
        <v>4</v>
      </c>
      <c r="F6" s="23">
        <v>5</v>
      </c>
      <c r="J6" s="35">
        <v>3</v>
      </c>
      <c r="K6" s="36" t="s">
        <v>27</v>
      </c>
      <c r="L6" s="32"/>
      <c r="M6" s="33"/>
      <c r="N6" s="37">
        <v>3</v>
      </c>
      <c r="O6" s="36" t="s">
        <v>28</v>
      </c>
    </row>
    <row r="7" spans="1:15" ht="21" customHeight="1" thickBot="1" x14ac:dyDescent="0.3">
      <c r="A7" s="26"/>
      <c r="B7" s="42" t="s">
        <v>20</v>
      </c>
      <c r="C7" s="43"/>
      <c r="D7" s="43"/>
      <c r="E7" s="43"/>
      <c r="F7" s="44"/>
      <c r="J7" s="35">
        <v>4</v>
      </c>
      <c r="K7" s="36" t="s">
        <v>29</v>
      </c>
      <c r="L7" s="32"/>
      <c r="M7" s="33"/>
      <c r="N7" s="37">
        <v>4</v>
      </c>
      <c r="O7" s="36" t="s">
        <v>30</v>
      </c>
    </row>
    <row r="8" spans="1:15" ht="26.25" thickBot="1" x14ac:dyDescent="0.3">
      <c r="J8" s="35">
        <v>5</v>
      </c>
      <c r="K8" s="36" t="s">
        <v>31</v>
      </c>
      <c r="L8" s="32"/>
      <c r="M8" s="33"/>
      <c r="N8" s="37">
        <v>5</v>
      </c>
      <c r="O8" s="36" t="s">
        <v>32</v>
      </c>
    </row>
  </sheetData>
  <mergeCells count="2">
    <mergeCell ref="A2:A6"/>
    <mergeCell ref="B7:F7"/>
  </mergeCells>
  <phoneticPr fontId="9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zoomScale="125" zoomScaleNormal="125" zoomScalePageLayoutView="125" workbookViewId="0">
      <selection activeCell="E1" sqref="E1:G1"/>
    </sheetView>
  </sheetViews>
  <sheetFormatPr defaultColWidth="8.85546875" defaultRowHeight="15" x14ac:dyDescent="0.25"/>
  <cols>
    <col min="1" max="1" width="3.42578125" customWidth="1"/>
    <col min="2" max="2" width="20.7109375" customWidth="1"/>
    <col min="3" max="3" width="25.85546875" customWidth="1"/>
    <col min="4" max="4" width="28.7109375" customWidth="1"/>
    <col min="5" max="7" width="12.7109375" customWidth="1"/>
  </cols>
  <sheetData>
    <row r="1" spans="1:10" x14ac:dyDescent="0.25">
      <c r="A1" s="101" t="s">
        <v>1</v>
      </c>
      <c r="B1" s="102"/>
      <c r="C1" s="16"/>
      <c r="D1" s="12" t="s">
        <v>2</v>
      </c>
      <c r="E1" s="103"/>
      <c r="F1" s="103"/>
      <c r="G1" s="104"/>
      <c r="H1" s="12" t="s">
        <v>3</v>
      </c>
      <c r="I1" s="17" t="s">
        <v>17</v>
      </c>
      <c r="J1" s="1"/>
    </row>
    <row r="2" spans="1:10" ht="9.1999999999999993" customHeight="1" x14ac:dyDescent="0.25">
      <c r="A2" s="130" t="s">
        <v>43</v>
      </c>
      <c r="B2" s="131"/>
      <c r="C2" s="132"/>
      <c r="D2" s="136" t="s">
        <v>44</v>
      </c>
      <c r="E2" s="108"/>
      <c r="F2" s="108"/>
      <c r="G2" s="109"/>
      <c r="H2" s="113">
        <v>42809</v>
      </c>
      <c r="I2" s="114"/>
      <c r="J2" s="1"/>
    </row>
    <row r="3" spans="1:10" ht="9.1999999999999993" customHeight="1" x14ac:dyDescent="0.25">
      <c r="A3" s="130"/>
      <c r="B3" s="131"/>
      <c r="C3" s="132"/>
      <c r="D3" s="110"/>
      <c r="E3" s="111"/>
      <c r="F3" s="111"/>
      <c r="G3" s="112"/>
      <c r="H3" s="115"/>
      <c r="I3" s="116"/>
      <c r="J3" s="1"/>
    </row>
    <row r="4" spans="1:10" x14ac:dyDescent="0.25">
      <c r="A4" s="130"/>
      <c r="B4" s="131"/>
      <c r="C4" s="132"/>
      <c r="D4" s="12" t="s">
        <v>6</v>
      </c>
      <c r="E4" s="15"/>
      <c r="F4" s="12" t="s">
        <v>4</v>
      </c>
      <c r="G4" s="103"/>
      <c r="H4" s="103"/>
      <c r="I4" s="104"/>
    </row>
    <row r="5" spans="1:10" ht="15.75" thickBot="1" x14ac:dyDescent="0.3">
      <c r="A5" s="133"/>
      <c r="B5" s="134"/>
      <c r="C5" s="135"/>
      <c r="D5" s="76" t="s">
        <v>45</v>
      </c>
      <c r="E5" s="78"/>
      <c r="F5" s="76"/>
      <c r="G5" s="77"/>
      <c r="H5" s="77"/>
      <c r="I5" s="78"/>
      <c r="J5" s="2"/>
    </row>
    <row r="6" spans="1:10" ht="42" customHeight="1" x14ac:dyDescent="0.25">
      <c r="A6" s="9" t="s">
        <v>5</v>
      </c>
      <c r="B6" s="8" t="s">
        <v>0</v>
      </c>
      <c r="C6" s="7" t="s">
        <v>7</v>
      </c>
      <c r="D6" s="14" t="s">
        <v>16</v>
      </c>
      <c r="E6" s="117" t="s">
        <v>15</v>
      </c>
      <c r="F6" s="118"/>
      <c r="G6" s="119"/>
      <c r="H6" s="120" t="s">
        <v>14</v>
      </c>
      <c r="I6" s="120"/>
    </row>
    <row r="7" spans="1:10" ht="11.1" customHeight="1" x14ac:dyDescent="0.25">
      <c r="A7" s="82">
        <v>1</v>
      </c>
      <c r="B7" s="85" t="s">
        <v>38</v>
      </c>
      <c r="C7" s="123" t="s">
        <v>39</v>
      </c>
      <c r="D7" s="27" t="s">
        <v>8</v>
      </c>
      <c r="E7" s="123">
        <v>4</v>
      </c>
      <c r="F7" s="123">
        <v>5</v>
      </c>
      <c r="G7" s="93">
        <f>E7*F7</f>
        <v>20</v>
      </c>
      <c r="H7" s="98" t="str">
        <f>IF(G7&gt;4,"YES","")</f>
        <v>YES</v>
      </c>
      <c r="I7" s="98" t="str">
        <f>IF(G7&lt;5,"NO","")</f>
        <v/>
      </c>
    </row>
    <row r="8" spans="1:10" ht="34.35" customHeight="1" x14ac:dyDescent="0.25">
      <c r="A8" s="105"/>
      <c r="B8" s="121"/>
      <c r="C8" s="89"/>
      <c r="D8" s="28"/>
      <c r="E8" s="92"/>
      <c r="F8" s="92"/>
      <c r="G8" s="94"/>
      <c r="H8" s="124"/>
      <c r="I8" s="124"/>
    </row>
    <row r="9" spans="1:10" ht="11.1" customHeight="1" x14ac:dyDescent="0.25">
      <c r="A9" s="105"/>
      <c r="B9" s="121"/>
      <c r="C9" s="89"/>
      <c r="D9" s="13" t="s">
        <v>9</v>
      </c>
      <c r="E9" s="92"/>
      <c r="F9" s="92"/>
      <c r="G9" s="94"/>
      <c r="H9" s="124"/>
      <c r="I9" s="124"/>
    </row>
    <row r="10" spans="1:10" ht="18" customHeight="1" x14ac:dyDescent="0.25">
      <c r="A10" s="105"/>
      <c r="B10" s="122"/>
      <c r="C10" s="89"/>
      <c r="D10" s="4">
        <v>30</v>
      </c>
      <c r="E10" s="49"/>
      <c r="F10" s="49"/>
      <c r="G10" s="51"/>
      <c r="H10" s="125"/>
      <c r="I10" s="125"/>
    </row>
    <row r="11" spans="1:10" ht="11.1" customHeight="1" x14ac:dyDescent="0.25">
      <c r="A11" s="82">
        <v>2</v>
      </c>
      <c r="B11" s="85" t="s">
        <v>34</v>
      </c>
      <c r="C11" s="46" t="s">
        <v>56</v>
      </c>
      <c r="D11" s="13" t="s">
        <v>8</v>
      </c>
      <c r="E11" s="91">
        <v>3</v>
      </c>
      <c r="F11" s="91">
        <v>4</v>
      </c>
      <c r="G11" s="93">
        <f>E11*F11</f>
        <v>12</v>
      </c>
      <c r="H11" s="98" t="str">
        <f>IF(G11&gt;4,"YES","")</f>
        <v>YES</v>
      </c>
      <c r="I11" s="98" t="str">
        <f>IF(G11&lt;5,"NO","")</f>
        <v/>
      </c>
    </row>
    <row r="12" spans="1:10" ht="34.35" customHeight="1" x14ac:dyDescent="0.25">
      <c r="A12" s="105"/>
      <c r="B12" s="86"/>
      <c r="C12" s="89"/>
      <c r="D12" s="4"/>
      <c r="E12" s="92"/>
      <c r="F12" s="92"/>
      <c r="G12" s="94"/>
      <c r="H12" s="99"/>
      <c r="I12" s="99"/>
    </row>
    <row r="13" spans="1:10" ht="11.1" customHeight="1" x14ac:dyDescent="0.25">
      <c r="A13" s="105"/>
      <c r="B13" s="86"/>
      <c r="C13" s="89"/>
      <c r="D13" s="13" t="s">
        <v>9</v>
      </c>
      <c r="E13" s="92"/>
      <c r="F13" s="92"/>
      <c r="G13" s="94"/>
      <c r="H13" s="99"/>
      <c r="I13" s="99"/>
    </row>
    <row r="14" spans="1:10" ht="18" customHeight="1" x14ac:dyDescent="0.25">
      <c r="A14" s="106"/>
      <c r="B14" s="87"/>
      <c r="C14" s="90"/>
      <c r="D14" s="4">
        <v>8</v>
      </c>
      <c r="E14" s="49"/>
      <c r="F14" s="49"/>
      <c r="G14" s="51"/>
      <c r="H14" s="100"/>
      <c r="I14" s="100"/>
    </row>
    <row r="15" spans="1:10" ht="11.1" customHeight="1" x14ac:dyDescent="0.25">
      <c r="A15" s="82">
        <v>3</v>
      </c>
      <c r="B15" s="85" t="s">
        <v>33</v>
      </c>
      <c r="C15" s="128" t="s">
        <v>42</v>
      </c>
      <c r="D15" s="13" t="s">
        <v>8</v>
      </c>
      <c r="E15" s="91">
        <v>3</v>
      </c>
      <c r="F15" s="91">
        <v>4</v>
      </c>
      <c r="G15" s="93">
        <f>E15*F15</f>
        <v>12</v>
      </c>
      <c r="H15" s="98" t="str">
        <f>IF(G15&gt;4,"YES","")</f>
        <v>YES</v>
      </c>
      <c r="I15" s="98" t="str">
        <f>IF(G15&lt;5,"NO","")</f>
        <v/>
      </c>
    </row>
    <row r="16" spans="1:10" ht="34.35" customHeight="1" x14ac:dyDescent="0.25">
      <c r="A16" s="105"/>
      <c r="B16" s="86"/>
      <c r="C16" s="89"/>
      <c r="D16" s="4"/>
      <c r="E16" s="92"/>
      <c r="F16" s="92"/>
      <c r="G16" s="94"/>
      <c r="H16" s="99"/>
      <c r="I16" s="99"/>
    </row>
    <row r="17" spans="1:9" ht="11.1" customHeight="1" x14ac:dyDescent="0.25">
      <c r="A17" s="105"/>
      <c r="B17" s="86"/>
      <c r="C17" s="89"/>
      <c r="D17" s="13" t="s">
        <v>9</v>
      </c>
      <c r="E17" s="92"/>
      <c r="F17" s="92"/>
      <c r="G17" s="94"/>
      <c r="H17" s="99"/>
      <c r="I17" s="99"/>
    </row>
    <row r="18" spans="1:9" ht="18" customHeight="1" x14ac:dyDescent="0.25">
      <c r="A18" s="106"/>
      <c r="B18" s="87"/>
      <c r="C18" s="90"/>
      <c r="D18" s="4"/>
      <c r="E18" s="49"/>
      <c r="F18" s="49"/>
      <c r="G18" s="51"/>
      <c r="H18" s="100"/>
      <c r="I18" s="100"/>
    </row>
    <row r="19" spans="1:9" ht="11.1" customHeight="1" x14ac:dyDescent="0.25">
      <c r="A19" s="82">
        <v>4</v>
      </c>
      <c r="B19" s="85" t="s">
        <v>59</v>
      </c>
      <c r="C19" s="88" t="s">
        <v>47</v>
      </c>
      <c r="D19" s="13" t="s">
        <v>8</v>
      </c>
      <c r="E19" s="91">
        <v>3</v>
      </c>
      <c r="F19" s="91">
        <v>3</v>
      </c>
      <c r="G19" s="93">
        <f>E19*F19</f>
        <v>9</v>
      </c>
      <c r="H19" s="98" t="str">
        <f>IF(G19&gt;4,"YES","")</f>
        <v>YES</v>
      </c>
      <c r="I19" s="98" t="str">
        <f>IF(G19&lt;5,"NO","")</f>
        <v/>
      </c>
    </row>
    <row r="20" spans="1:9" ht="34.35" customHeight="1" x14ac:dyDescent="0.25">
      <c r="A20" s="105"/>
      <c r="B20" s="86"/>
      <c r="C20" s="89"/>
      <c r="D20" s="4"/>
      <c r="E20" s="92"/>
      <c r="F20" s="92"/>
      <c r="G20" s="94"/>
      <c r="H20" s="99"/>
      <c r="I20" s="99"/>
    </row>
    <row r="21" spans="1:9" ht="11.1" customHeight="1" x14ac:dyDescent="0.25">
      <c r="A21" s="105"/>
      <c r="B21" s="86"/>
      <c r="C21" s="89"/>
      <c r="D21" s="13" t="s">
        <v>9</v>
      </c>
      <c r="E21" s="92"/>
      <c r="F21" s="92"/>
      <c r="G21" s="94"/>
      <c r="H21" s="99"/>
      <c r="I21" s="99"/>
    </row>
    <row r="22" spans="1:9" ht="18" customHeight="1" x14ac:dyDescent="0.25">
      <c r="A22" s="106"/>
      <c r="B22" s="87"/>
      <c r="C22" s="90"/>
      <c r="D22" s="4"/>
      <c r="E22" s="49"/>
      <c r="F22" s="49"/>
      <c r="G22" s="51"/>
      <c r="H22" s="100"/>
      <c r="I22" s="100"/>
    </row>
    <row r="23" spans="1:9" ht="11.1" customHeight="1" x14ac:dyDescent="0.25">
      <c r="A23" s="82">
        <v>5</v>
      </c>
      <c r="B23" s="85" t="s">
        <v>35</v>
      </c>
      <c r="C23" s="88" t="s">
        <v>48</v>
      </c>
      <c r="D23" s="13" t="s">
        <v>8</v>
      </c>
      <c r="E23" s="91">
        <v>3</v>
      </c>
      <c r="F23" s="91">
        <v>4</v>
      </c>
      <c r="G23" s="93">
        <f>E23*F23</f>
        <v>12</v>
      </c>
      <c r="H23" s="95" t="str">
        <f>IF(G23&gt;4,"YES","")</f>
        <v>YES</v>
      </c>
      <c r="I23" s="98" t="str">
        <f>IF(G23&lt;5,"NO","")</f>
        <v/>
      </c>
    </row>
    <row r="24" spans="1:9" ht="34.35" customHeight="1" x14ac:dyDescent="0.25">
      <c r="A24" s="83"/>
      <c r="B24" s="86"/>
      <c r="C24" s="89"/>
      <c r="D24" s="4"/>
      <c r="E24" s="92"/>
      <c r="F24" s="92"/>
      <c r="G24" s="94"/>
      <c r="H24" s="96"/>
      <c r="I24" s="99"/>
    </row>
    <row r="25" spans="1:9" ht="11.1" customHeight="1" x14ac:dyDescent="0.25">
      <c r="A25" s="83"/>
      <c r="B25" s="86"/>
      <c r="C25" s="89"/>
      <c r="D25" s="13" t="s">
        <v>9</v>
      </c>
      <c r="E25" s="92"/>
      <c r="F25" s="92"/>
      <c r="G25" s="94"/>
      <c r="H25" s="96"/>
      <c r="I25" s="99"/>
    </row>
    <row r="26" spans="1:9" ht="18" customHeight="1" x14ac:dyDescent="0.25">
      <c r="A26" s="84"/>
      <c r="B26" s="87"/>
      <c r="C26" s="90"/>
      <c r="D26" s="4"/>
      <c r="E26" s="49"/>
      <c r="F26" s="49"/>
      <c r="G26" s="51"/>
      <c r="H26" s="97"/>
      <c r="I26" s="100"/>
    </row>
    <row r="27" spans="1:9" x14ac:dyDescent="0.25">
      <c r="A27" s="101" t="s">
        <v>1</v>
      </c>
      <c r="B27" s="102"/>
      <c r="C27" s="16"/>
      <c r="D27" s="12" t="s">
        <v>2</v>
      </c>
      <c r="E27" s="103"/>
      <c r="F27" s="103"/>
      <c r="G27" s="104"/>
      <c r="H27" s="12" t="s">
        <v>3</v>
      </c>
      <c r="I27" s="17" t="s">
        <v>17</v>
      </c>
    </row>
    <row r="28" spans="1:9" x14ac:dyDescent="0.25">
      <c r="A28" s="56" t="str">
        <f>IF(ISBLANK(A2),"",A2)</f>
        <v>Humber Bridge</v>
      </c>
      <c r="B28" s="57"/>
      <c r="C28" s="58"/>
      <c r="D28" s="62" t="str">
        <f>IF(ISBLANK(D2),"",D2)</f>
        <v>Jo Nockels and Jane Earnshaw</v>
      </c>
      <c r="E28" s="63"/>
      <c r="F28" s="63"/>
      <c r="G28" s="64"/>
      <c r="H28" s="68">
        <f>IF(ISBLANK(H2),"",H2)</f>
        <v>42809</v>
      </c>
      <c r="I28" s="69"/>
    </row>
    <row r="29" spans="1:9" x14ac:dyDescent="0.25">
      <c r="A29" s="56"/>
      <c r="B29" s="57"/>
      <c r="C29" s="58"/>
      <c r="D29" s="65"/>
      <c r="E29" s="66"/>
      <c r="F29" s="66"/>
      <c r="G29" s="67"/>
      <c r="H29" s="70"/>
      <c r="I29" s="71"/>
    </row>
    <row r="30" spans="1:9" x14ac:dyDescent="0.25">
      <c r="A30" s="56"/>
      <c r="B30" s="57"/>
      <c r="C30" s="58"/>
      <c r="D30" s="12" t="s">
        <v>6</v>
      </c>
      <c r="E30" s="3"/>
      <c r="F30" s="12" t="s">
        <v>4</v>
      </c>
      <c r="G30" s="72"/>
      <c r="H30" s="72"/>
      <c r="I30" s="73"/>
    </row>
    <row r="31" spans="1:9" ht="15.75" thickBot="1" x14ac:dyDescent="0.3">
      <c r="A31" s="59"/>
      <c r="B31" s="60"/>
      <c r="C31" s="61"/>
      <c r="D31" s="74" t="str">
        <f>IF(ISBLANK(D5),"",D5)</f>
        <v>The Height of the Reeds</v>
      </c>
      <c r="E31" s="75"/>
      <c r="F31" s="76"/>
      <c r="G31" s="77"/>
      <c r="H31" s="77"/>
      <c r="I31" s="78"/>
    </row>
    <row r="32" spans="1:9" ht="45" customHeight="1" x14ac:dyDescent="0.25">
      <c r="A32" s="9" t="s">
        <v>5</v>
      </c>
      <c r="B32" s="10" t="s">
        <v>10</v>
      </c>
      <c r="C32" s="10" t="s">
        <v>11</v>
      </c>
      <c r="D32" s="11" t="s">
        <v>13</v>
      </c>
      <c r="E32" s="79" t="s">
        <v>12</v>
      </c>
      <c r="F32" s="80"/>
      <c r="G32" s="80"/>
      <c r="H32" s="81" t="s">
        <v>18</v>
      </c>
      <c r="I32" s="81"/>
    </row>
    <row r="33" spans="1:9" ht="14.1" customHeight="1" x14ac:dyDescent="0.25">
      <c r="A33" s="45">
        <v>1</v>
      </c>
      <c r="B33" s="6">
        <f>G7</f>
        <v>20</v>
      </c>
      <c r="C33" s="38"/>
      <c r="D33" s="126" t="s">
        <v>40</v>
      </c>
      <c r="E33" s="48">
        <v>1</v>
      </c>
      <c r="F33" s="48">
        <v>1</v>
      </c>
      <c r="G33" s="50">
        <f>E33*F33</f>
        <v>1</v>
      </c>
      <c r="H33" s="52"/>
      <c r="I33" s="53"/>
    </row>
    <row r="34" spans="1:9" ht="62.25" customHeight="1" x14ac:dyDescent="0.25">
      <c r="A34" s="45"/>
      <c r="B34" s="5" t="str">
        <f>IF(ISBLANK(B7),"",B7)</f>
        <v>Lane closures and install/deinstall of portacabin/portaloo</v>
      </c>
      <c r="C34" s="38"/>
      <c r="D34" s="127"/>
      <c r="E34" s="49"/>
      <c r="F34" s="49"/>
      <c r="G34" s="51"/>
      <c r="H34" s="54"/>
      <c r="I34" s="55"/>
    </row>
    <row r="35" spans="1:9" ht="14.1" customHeight="1" x14ac:dyDescent="0.25">
      <c r="A35" s="45">
        <v>2</v>
      </c>
      <c r="B35" s="6">
        <f>G11</f>
        <v>12</v>
      </c>
      <c r="C35" s="38"/>
      <c r="D35" s="46" t="s">
        <v>57</v>
      </c>
      <c r="E35" s="48">
        <v>2</v>
      </c>
      <c r="F35" s="48">
        <v>1</v>
      </c>
      <c r="G35" s="50">
        <f>E35*F35</f>
        <v>2</v>
      </c>
      <c r="H35" s="52"/>
      <c r="I35" s="53"/>
    </row>
    <row r="36" spans="1:9" ht="62.25" customHeight="1" x14ac:dyDescent="0.25">
      <c r="A36" s="45"/>
      <c r="B36" s="5" t="str">
        <f>IF(ISBLANK(B11),"",B11)</f>
        <v>assembly and disassembly of bar structure for opening weekend</v>
      </c>
      <c r="C36" s="38"/>
      <c r="D36" s="47"/>
      <c r="E36" s="49"/>
      <c r="F36" s="49"/>
      <c r="G36" s="51"/>
      <c r="H36" s="54"/>
      <c r="I36" s="55"/>
    </row>
    <row r="37" spans="1:9" ht="14.1" customHeight="1" x14ac:dyDescent="0.25">
      <c r="A37" s="45">
        <v>3</v>
      </c>
      <c r="B37" s="6">
        <f>G15</f>
        <v>12</v>
      </c>
      <c r="C37" s="128"/>
      <c r="D37" s="46" t="s">
        <v>62</v>
      </c>
      <c r="E37" s="48">
        <v>1</v>
      </c>
      <c r="F37" s="48">
        <v>1</v>
      </c>
      <c r="G37" s="50">
        <f>E37*F37</f>
        <v>1</v>
      </c>
      <c r="H37" s="52"/>
      <c r="I37" s="53"/>
    </row>
    <row r="38" spans="1:9" ht="62.25" customHeight="1" x14ac:dyDescent="0.25">
      <c r="A38" s="45"/>
      <c r="B38" s="5" t="str">
        <f>IF(ISBLANK(B15),"",B15)</f>
        <v>use of generator at Barton end of bridge</v>
      </c>
      <c r="C38" s="129"/>
      <c r="D38" s="47"/>
      <c r="E38" s="49"/>
      <c r="F38" s="49"/>
      <c r="G38" s="51"/>
      <c r="H38" s="54"/>
      <c r="I38" s="55"/>
    </row>
    <row r="39" spans="1:9" ht="14.1" customHeight="1" x14ac:dyDescent="0.25">
      <c r="A39" s="45">
        <v>4</v>
      </c>
      <c r="B39" s="6">
        <f>G19</f>
        <v>9</v>
      </c>
      <c r="C39" s="46"/>
      <c r="D39" s="46" t="s">
        <v>46</v>
      </c>
      <c r="E39" s="48">
        <v>1</v>
      </c>
      <c r="F39" s="48">
        <v>1</v>
      </c>
      <c r="G39" s="50">
        <f>E39*F39</f>
        <v>1</v>
      </c>
      <c r="H39" s="52"/>
      <c r="I39" s="53"/>
    </row>
    <row r="40" spans="1:9" ht="62.25" customHeight="1" x14ac:dyDescent="0.25">
      <c r="A40" s="45"/>
      <c r="B40" s="5" t="str">
        <f>IF(ISBLANK(B19),"",B19)</f>
        <v>Creation of 'riverside' area at Visitor Information Centre</v>
      </c>
      <c r="C40" s="47"/>
      <c r="D40" s="47"/>
      <c r="E40" s="49"/>
      <c r="F40" s="49"/>
      <c r="G40" s="51"/>
      <c r="H40" s="54"/>
      <c r="I40" s="55"/>
    </row>
    <row r="41" spans="1:9" ht="14.1" customHeight="1" x14ac:dyDescent="0.25">
      <c r="A41" s="45">
        <v>5</v>
      </c>
      <c r="B41" s="6">
        <f>G23</f>
        <v>12</v>
      </c>
      <c r="C41" s="46"/>
      <c r="D41" s="46" t="s">
        <v>49</v>
      </c>
      <c r="E41" s="48">
        <v>1</v>
      </c>
      <c r="F41" s="48">
        <v>3</v>
      </c>
      <c r="G41" s="50">
        <f>E41*F41</f>
        <v>3</v>
      </c>
      <c r="H41" s="52"/>
      <c r="I41" s="53"/>
    </row>
    <row r="42" spans="1:9" ht="62.25" customHeight="1" x14ac:dyDescent="0.25">
      <c r="A42" s="45"/>
      <c r="B42" s="5" t="str">
        <f>IF(ISBLANK(B23),"",B23)</f>
        <v>visitors walking through carpark and crossing road wearing headphone</v>
      </c>
      <c r="C42" s="47"/>
      <c r="D42" s="47"/>
      <c r="E42" s="49"/>
      <c r="F42" s="49"/>
      <c r="G42" s="51"/>
      <c r="H42" s="54"/>
      <c r="I42" s="55"/>
    </row>
    <row r="43" spans="1:9" x14ac:dyDescent="0.25">
      <c r="A43" s="101" t="s">
        <v>1</v>
      </c>
      <c r="B43" s="102"/>
      <c r="C43" s="16"/>
      <c r="D43" s="12" t="s">
        <v>2</v>
      </c>
      <c r="E43" s="103"/>
      <c r="F43" s="103"/>
      <c r="G43" s="104"/>
      <c r="H43" s="12" t="s">
        <v>3</v>
      </c>
      <c r="I43" s="17" t="s">
        <v>17</v>
      </c>
    </row>
    <row r="44" spans="1:9" x14ac:dyDescent="0.25">
      <c r="A44" s="56" t="str">
        <f>IF(ISBLANK(A2),"",A2)</f>
        <v>Humber Bridge</v>
      </c>
      <c r="B44" s="57"/>
      <c r="C44" s="58"/>
      <c r="D44" s="107" t="str">
        <f>IF(ISBLANK(D2),"",D2)</f>
        <v>Jo Nockels and Jane Earnshaw</v>
      </c>
      <c r="E44" s="108"/>
      <c r="F44" s="108"/>
      <c r="G44" s="109"/>
      <c r="H44" s="113">
        <f>IF(ISBLANK(H2),"",H2)</f>
        <v>42809</v>
      </c>
      <c r="I44" s="114"/>
    </row>
    <row r="45" spans="1:9" x14ac:dyDescent="0.25">
      <c r="A45" s="56"/>
      <c r="B45" s="57"/>
      <c r="C45" s="58"/>
      <c r="D45" s="110"/>
      <c r="E45" s="111"/>
      <c r="F45" s="111"/>
      <c r="G45" s="112"/>
      <c r="H45" s="115"/>
      <c r="I45" s="116"/>
    </row>
    <row r="46" spans="1:9" x14ac:dyDescent="0.25">
      <c r="A46" s="56"/>
      <c r="B46" s="57"/>
      <c r="C46" s="58"/>
      <c r="D46" s="12" t="s">
        <v>6</v>
      </c>
      <c r="E46" s="15"/>
      <c r="F46" s="12" t="s">
        <v>4</v>
      </c>
      <c r="G46" s="103"/>
      <c r="H46" s="103"/>
      <c r="I46" s="104"/>
    </row>
    <row r="47" spans="1:9" ht="15.75" thickBot="1" x14ac:dyDescent="0.3">
      <c r="A47" s="59"/>
      <c r="B47" s="60"/>
      <c r="C47" s="61"/>
      <c r="D47" s="76" t="str">
        <f>IF(ISBLANK(D5),"",D5)</f>
        <v>The Height of the Reeds</v>
      </c>
      <c r="E47" s="78"/>
      <c r="F47" s="76"/>
      <c r="G47" s="77"/>
      <c r="H47" s="77"/>
      <c r="I47" s="78"/>
    </row>
    <row r="48" spans="1:9" ht="42.75" x14ac:dyDescent="0.25">
      <c r="A48" s="9" t="s">
        <v>5</v>
      </c>
      <c r="B48" s="8" t="s">
        <v>0</v>
      </c>
      <c r="C48" s="7" t="s">
        <v>7</v>
      </c>
      <c r="D48" s="14" t="s">
        <v>16</v>
      </c>
      <c r="E48" s="117" t="s">
        <v>15</v>
      </c>
      <c r="F48" s="118"/>
      <c r="G48" s="119"/>
      <c r="H48" s="120" t="s">
        <v>14</v>
      </c>
      <c r="I48" s="120"/>
    </row>
    <row r="49" spans="1:9" ht="19.350000000000001" customHeight="1" x14ac:dyDescent="0.25">
      <c r="A49" s="82">
        <v>6</v>
      </c>
      <c r="B49" s="85" t="s">
        <v>36</v>
      </c>
      <c r="C49" s="123" t="s">
        <v>60</v>
      </c>
      <c r="D49" s="27" t="s">
        <v>8</v>
      </c>
      <c r="E49" s="123">
        <v>4</v>
      </c>
      <c r="F49" s="123">
        <v>5</v>
      </c>
      <c r="G49" s="93">
        <f>E49*F49</f>
        <v>20</v>
      </c>
      <c r="H49" s="98" t="str">
        <f>IF(G49&gt;4,"YES","")</f>
        <v>YES</v>
      </c>
      <c r="I49" s="98" t="str">
        <f>IF(G49&lt;5,"NO","")</f>
        <v/>
      </c>
    </row>
    <row r="50" spans="1:9" ht="19.350000000000001" customHeight="1" x14ac:dyDescent="0.25">
      <c r="A50" s="105"/>
      <c r="B50" s="121"/>
      <c r="C50" s="89"/>
      <c r="D50" s="28"/>
      <c r="E50" s="92"/>
      <c r="F50" s="92"/>
      <c r="G50" s="94"/>
      <c r="H50" s="124"/>
      <c r="I50" s="124"/>
    </row>
    <row r="51" spans="1:9" ht="19.350000000000001" customHeight="1" x14ac:dyDescent="0.25">
      <c r="A51" s="105"/>
      <c r="B51" s="121"/>
      <c r="C51" s="89"/>
      <c r="D51" s="13" t="s">
        <v>9</v>
      </c>
      <c r="E51" s="92"/>
      <c r="F51" s="92"/>
      <c r="G51" s="94"/>
      <c r="H51" s="124"/>
      <c r="I51" s="124"/>
    </row>
    <row r="52" spans="1:9" ht="19.350000000000001" customHeight="1" x14ac:dyDescent="0.25">
      <c r="A52" s="105"/>
      <c r="B52" s="122"/>
      <c r="C52" s="89"/>
      <c r="D52" s="4"/>
      <c r="E52" s="49"/>
      <c r="F52" s="49"/>
      <c r="G52" s="51"/>
      <c r="H52" s="125"/>
      <c r="I52" s="125"/>
    </row>
    <row r="53" spans="1:9" ht="19.350000000000001" customHeight="1" x14ac:dyDescent="0.25">
      <c r="A53" s="82">
        <v>7</v>
      </c>
      <c r="B53" s="85" t="s">
        <v>37</v>
      </c>
      <c r="C53" s="88" t="s">
        <v>50</v>
      </c>
      <c r="D53" s="13" t="s">
        <v>8</v>
      </c>
      <c r="E53" s="91">
        <v>3</v>
      </c>
      <c r="F53" s="91">
        <v>5</v>
      </c>
      <c r="G53" s="93">
        <f>E53*F53</f>
        <v>15</v>
      </c>
      <c r="H53" s="98" t="str">
        <f>IF(G53&gt;4,"YES","")</f>
        <v>YES</v>
      </c>
      <c r="I53" s="98" t="str">
        <f>IF(G53&lt;5,"NO","")</f>
        <v/>
      </c>
    </row>
    <row r="54" spans="1:9" ht="19.350000000000001" customHeight="1" x14ac:dyDescent="0.25">
      <c r="A54" s="105"/>
      <c r="B54" s="86"/>
      <c r="C54" s="89"/>
      <c r="D54" s="4"/>
      <c r="E54" s="92"/>
      <c r="F54" s="92"/>
      <c r="G54" s="94"/>
      <c r="H54" s="99"/>
      <c r="I54" s="99"/>
    </row>
    <row r="55" spans="1:9" ht="19.350000000000001" customHeight="1" x14ac:dyDescent="0.25">
      <c r="A55" s="105"/>
      <c r="B55" s="86"/>
      <c r="C55" s="89"/>
      <c r="D55" s="13" t="s">
        <v>9</v>
      </c>
      <c r="E55" s="92"/>
      <c r="F55" s="92"/>
      <c r="G55" s="94"/>
      <c r="H55" s="99"/>
      <c r="I55" s="99"/>
    </row>
    <row r="56" spans="1:9" ht="19.350000000000001" customHeight="1" x14ac:dyDescent="0.25">
      <c r="A56" s="106"/>
      <c r="B56" s="87"/>
      <c r="C56" s="90"/>
      <c r="D56" s="4"/>
      <c r="E56" s="49"/>
      <c r="F56" s="49"/>
      <c r="G56" s="51"/>
      <c r="H56" s="100"/>
      <c r="I56" s="100"/>
    </row>
    <row r="57" spans="1:9" ht="19.350000000000001" customHeight="1" x14ac:dyDescent="0.25">
      <c r="A57" s="82">
        <v>8</v>
      </c>
      <c r="B57" s="85" t="s">
        <v>41</v>
      </c>
      <c r="C57" s="88" t="s">
        <v>58</v>
      </c>
      <c r="D57" s="13" t="s">
        <v>8</v>
      </c>
      <c r="E57" s="91">
        <v>3</v>
      </c>
      <c r="F57" s="91">
        <v>4</v>
      </c>
      <c r="G57" s="93">
        <f>E57*F57</f>
        <v>12</v>
      </c>
      <c r="H57" s="98" t="str">
        <f>IF(G57&gt;4,"YES","")</f>
        <v>YES</v>
      </c>
      <c r="I57" s="98" t="str">
        <f>IF(G57&lt;5,"NO","")</f>
        <v/>
      </c>
    </row>
    <row r="58" spans="1:9" ht="19.350000000000001" customHeight="1" x14ac:dyDescent="0.25">
      <c r="A58" s="105"/>
      <c r="B58" s="86"/>
      <c r="C58" s="89"/>
      <c r="D58" s="4"/>
      <c r="E58" s="92"/>
      <c r="F58" s="92"/>
      <c r="G58" s="94"/>
      <c r="H58" s="99"/>
      <c r="I58" s="99"/>
    </row>
    <row r="59" spans="1:9" ht="19.350000000000001" customHeight="1" x14ac:dyDescent="0.25">
      <c r="A59" s="105"/>
      <c r="B59" s="86"/>
      <c r="C59" s="89"/>
      <c r="D59" s="13" t="s">
        <v>9</v>
      </c>
      <c r="E59" s="92"/>
      <c r="F59" s="92"/>
      <c r="G59" s="94"/>
      <c r="H59" s="99"/>
      <c r="I59" s="99"/>
    </row>
    <row r="60" spans="1:9" ht="19.350000000000001" customHeight="1" x14ac:dyDescent="0.25">
      <c r="A60" s="106"/>
      <c r="B60" s="87"/>
      <c r="C60" s="90"/>
      <c r="D60" s="4"/>
      <c r="E60" s="49"/>
      <c r="F60" s="49"/>
      <c r="G60" s="51"/>
      <c r="H60" s="100"/>
      <c r="I60" s="100"/>
    </row>
    <row r="61" spans="1:9" ht="19.350000000000001" customHeight="1" x14ac:dyDescent="0.25">
      <c r="A61" s="82">
        <v>9</v>
      </c>
      <c r="B61" s="85" t="s">
        <v>53</v>
      </c>
      <c r="C61" s="88" t="s">
        <v>54</v>
      </c>
      <c r="D61" s="13" t="s">
        <v>8</v>
      </c>
      <c r="E61" s="91">
        <v>3</v>
      </c>
      <c r="F61" s="91">
        <v>3</v>
      </c>
      <c r="G61" s="93">
        <f>E61*F61</f>
        <v>9</v>
      </c>
      <c r="H61" s="98" t="str">
        <f>IF(G61&gt;4,"YES","")</f>
        <v>YES</v>
      </c>
      <c r="I61" s="98" t="str">
        <f>IF(G61&lt;5,"NO","")</f>
        <v/>
      </c>
    </row>
    <row r="62" spans="1:9" ht="19.350000000000001" customHeight="1" x14ac:dyDescent="0.25">
      <c r="A62" s="105"/>
      <c r="B62" s="86"/>
      <c r="C62" s="89"/>
      <c r="D62" s="4"/>
      <c r="E62" s="92"/>
      <c r="F62" s="92"/>
      <c r="G62" s="94"/>
      <c r="H62" s="99"/>
      <c r="I62" s="99"/>
    </row>
    <row r="63" spans="1:9" ht="19.350000000000001" customHeight="1" x14ac:dyDescent="0.25">
      <c r="A63" s="105"/>
      <c r="B63" s="86"/>
      <c r="C63" s="89"/>
      <c r="D63" s="13" t="s">
        <v>9</v>
      </c>
      <c r="E63" s="92"/>
      <c r="F63" s="92"/>
      <c r="G63" s="94"/>
      <c r="H63" s="99"/>
      <c r="I63" s="99"/>
    </row>
    <row r="64" spans="1:9" ht="19.350000000000001" customHeight="1" x14ac:dyDescent="0.25">
      <c r="A64" s="106"/>
      <c r="B64" s="87"/>
      <c r="C64" s="90"/>
      <c r="D64" s="4"/>
      <c r="E64" s="49"/>
      <c r="F64" s="49"/>
      <c r="G64" s="51"/>
      <c r="H64" s="100"/>
      <c r="I64" s="100"/>
    </row>
    <row r="65" spans="1:9" ht="19.350000000000001" customHeight="1" x14ac:dyDescent="0.25">
      <c r="A65" s="82">
        <v>10</v>
      </c>
      <c r="B65" s="85" t="s">
        <v>64</v>
      </c>
      <c r="C65" s="88" t="s">
        <v>63</v>
      </c>
      <c r="D65" s="13" t="s">
        <v>8</v>
      </c>
      <c r="E65" s="91">
        <v>4</v>
      </c>
      <c r="F65" s="91">
        <v>1</v>
      </c>
      <c r="G65" s="93">
        <f>E65*F65</f>
        <v>4</v>
      </c>
      <c r="H65" s="95" t="str">
        <f>IF(G65&gt;4,"YES","")</f>
        <v/>
      </c>
      <c r="I65" s="98" t="str">
        <f>IF(G65&lt;5,"NO","")</f>
        <v>NO</v>
      </c>
    </row>
    <row r="66" spans="1:9" ht="19.350000000000001" customHeight="1" x14ac:dyDescent="0.25">
      <c r="A66" s="83"/>
      <c r="B66" s="86"/>
      <c r="C66" s="89"/>
      <c r="D66" s="4"/>
      <c r="E66" s="92"/>
      <c r="F66" s="92"/>
      <c r="G66" s="94"/>
      <c r="H66" s="96"/>
      <c r="I66" s="99"/>
    </row>
    <row r="67" spans="1:9" ht="19.350000000000001" customHeight="1" x14ac:dyDescent="0.25">
      <c r="A67" s="83"/>
      <c r="B67" s="86"/>
      <c r="C67" s="89"/>
      <c r="D67" s="13" t="s">
        <v>9</v>
      </c>
      <c r="E67" s="92"/>
      <c r="F67" s="92"/>
      <c r="G67" s="94"/>
      <c r="H67" s="96"/>
      <c r="I67" s="99"/>
    </row>
    <row r="68" spans="1:9" ht="19.350000000000001" customHeight="1" x14ac:dyDescent="0.25">
      <c r="A68" s="84"/>
      <c r="B68" s="87"/>
      <c r="C68" s="90"/>
      <c r="D68" s="4"/>
      <c r="E68" s="49"/>
      <c r="F68" s="49"/>
      <c r="G68" s="51"/>
      <c r="H68" s="97"/>
      <c r="I68" s="100"/>
    </row>
    <row r="69" spans="1:9" x14ac:dyDescent="0.25">
      <c r="A69" s="101" t="s">
        <v>1</v>
      </c>
      <c r="B69" s="102"/>
      <c r="C69" s="16"/>
      <c r="D69" s="12" t="s">
        <v>2</v>
      </c>
      <c r="E69" s="103"/>
      <c r="F69" s="103"/>
      <c r="G69" s="104"/>
      <c r="H69" s="12" t="s">
        <v>3</v>
      </c>
      <c r="I69" s="17" t="s">
        <v>17</v>
      </c>
    </row>
    <row r="70" spans="1:9" x14ac:dyDescent="0.25">
      <c r="A70" s="56" t="str">
        <f>IF(ISBLANK(A2),"",A2)</f>
        <v>Humber Bridge</v>
      </c>
      <c r="B70" s="57"/>
      <c r="C70" s="58"/>
      <c r="D70" s="62" t="str">
        <f>IF(ISBLANK(D2),"",D2)</f>
        <v>Jo Nockels and Jane Earnshaw</v>
      </c>
      <c r="E70" s="63"/>
      <c r="F70" s="63"/>
      <c r="G70" s="64"/>
      <c r="H70" s="68">
        <f>IF(ISBLANK(H2),"",H2)</f>
        <v>42809</v>
      </c>
      <c r="I70" s="69"/>
    </row>
    <row r="71" spans="1:9" x14ac:dyDescent="0.25">
      <c r="A71" s="56"/>
      <c r="B71" s="57"/>
      <c r="C71" s="58"/>
      <c r="D71" s="65"/>
      <c r="E71" s="66"/>
      <c r="F71" s="66"/>
      <c r="G71" s="67"/>
      <c r="H71" s="70"/>
      <c r="I71" s="71"/>
    </row>
    <row r="72" spans="1:9" x14ac:dyDescent="0.25">
      <c r="A72" s="56"/>
      <c r="B72" s="57"/>
      <c r="C72" s="58"/>
      <c r="D72" s="12" t="s">
        <v>6</v>
      </c>
      <c r="E72" s="3"/>
      <c r="F72" s="12" t="s">
        <v>4</v>
      </c>
      <c r="G72" s="72"/>
      <c r="H72" s="72"/>
      <c r="I72" s="73"/>
    </row>
    <row r="73" spans="1:9" ht="15.75" thickBot="1" x14ac:dyDescent="0.3">
      <c r="A73" s="59"/>
      <c r="B73" s="60"/>
      <c r="C73" s="61"/>
      <c r="D73" s="74" t="str">
        <f>IF(ISBLANK(D5),"",D5)</f>
        <v>The Height of the Reeds</v>
      </c>
      <c r="E73" s="75"/>
      <c r="F73" s="76"/>
      <c r="G73" s="77"/>
      <c r="H73" s="77"/>
      <c r="I73" s="78"/>
    </row>
    <row r="74" spans="1:9" ht="45" x14ac:dyDescent="0.25">
      <c r="A74" s="9" t="s">
        <v>5</v>
      </c>
      <c r="B74" s="10" t="s">
        <v>10</v>
      </c>
      <c r="C74" s="10" t="s">
        <v>11</v>
      </c>
      <c r="D74" s="11" t="s">
        <v>13</v>
      </c>
      <c r="E74" s="79" t="s">
        <v>12</v>
      </c>
      <c r="F74" s="80"/>
      <c r="G74" s="80"/>
      <c r="H74" s="81" t="s">
        <v>18</v>
      </c>
      <c r="I74" s="81"/>
    </row>
    <row r="75" spans="1:9" ht="38.1" customHeight="1" x14ac:dyDescent="0.25">
      <c r="A75" s="45">
        <v>6</v>
      </c>
      <c r="B75" s="6">
        <f>G49</f>
        <v>20</v>
      </c>
      <c r="C75" s="46"/>
      <c r="D75" s="46" t="s">
        <v>61</v>
      </c>
      <c r="E75" s="48">
        <v>2</v>
      </c>
      <c r="F75" s="48">
        <v>2</v>
      </c>
      <c r="G75" s="50">
        <f>E75*F75</f>
        <v>4</v>
      </c>
      <c r="H75" s="52"/>
      <c r="I75" s="53"/>
    </row>
    <row r="76" spans="1:9" ht="38.1" customHeight="1" x14ac:dyDescent="0.25">
      <c r="A76" s="45"/>
      <c r="B76" s="5" t="str">
        <f>IF(ISBLANK(B49),"",B49)</f>
        <v>visitors walking across public bridge</v>
      </c>
      <c r="C76" s="47"/>
      <c r="D76" s="47"/>
      <c r="E76" s="49"/>
      <c r="F76" s="49"/>
      <c r="G76" s="51"/>
      <c r="H76" s="54"/>
      <c r="I76" s="55"/>
    </row>
    <row r="77" spans="1:9" ht="38.1" customHeight="1" x14ac:dyDescent="0.25">
      <c r="A77" s="45">
        <v>7</v>
      </c>
      <c r="B77" s="6">
        <f>G53</f>
        <v>15</v>
      </c>
      <c r="C77" s="46"/>
      <c r="D77" s="46" t="s">
        <v>51</v>
      </c>
      <c r="E77" s="48">
        <v>1</v>
      </c>
      <c r="F77" s="48">
        <v>1</v>
      </c>
      <c r="G77" s="50">
        <f>E77*F77</f>
        <v>1</v>
      </c>
      <c r="H77" s="52"/>
      <c r="I77" s="53"/>
    </row>
    <row r="78" spans="1:9" ht="38.1" customHeight="1" x14ac:dyDescent="0.25">
      <c r="A78" s="45"/>
      <c r="B78" s="5" t="str">
        <f>IF(ISBLANK(B53),"",B53)</f>
        <v>visitors arriving and departing during farmers' market</v>
      </c>
      <c r="C78" s="47"/>
      <c r="D78" s="47"/>
      <c r="E78" s="49"/>
      <c r="F78" s="49"/>
      <c r="G78" s="51"/>
      <c r="H78" s="54"/>
      <c r="I78" s="55"/>
    </row>
    <row r="79" spans="1:9" ht="38.1" customHeight="1" x14ac:dyDescent="0.25">
      <c r="A79" s="45">
        <v>8</v>
      </c>
      <c r="B79" s="6">
        <f>G57</f>
        <v>12</v>
      </c>
      <c r="C79" s="46"/>
      <c r="D79" s="46" t="s">
        <v>52</v>
      </c>
      <c r="E79" s="48">
        <v>1</v>
      </c>
      <c r="F79" s="48">
        <v>1</v>
      </c>
      <c r="G79" s="50">
        <f>E79*F79</f>
        <v>1</v>
      </c>
      <c r="H79" s="52"/>
      <c r="I79" s="53"/>
    </row>
    <row r="80" spans="1:9" ht="38.1" customHeight="1" x14ac:dyDescent="0.25">
      <c r="A80" s="45"/>
      <c r="B80" s="5" t="str">
        <f>IF(ISBLANK(B57),"",B57)</f>
        <v>Use of festoon at Hessle and Barton ends of bridge</v>
      </c>
      <c r="C80" s="47"/>
      <c r="D80" s="47"/>
      <c r="E80" s="49"/>
      <c r="F80" s="49"/>
      <c r="G80" s="51"/>
      <c r="H80" s="54"/>
      <c r="I80" s="55"/>
    </row>
    <row r="81" spans="1:9" ht="38.1" customHeight="1" x14ac:dyDescent="0.25">
      <c r="A81" s="45">
        <v>9</v>
      </c>
      <c r="B81" s="6">
        <f>G61</f>
        <v>9</v>
      </c>
      <c r="C81" s="46"/>
      <c r="D81" s="46" t="s">
        <v>55</v>
      </c>
      <c r="E81" s="48">
        <v>2</v>
      </c>
      <c r="F81" s="48">
        <v>1</v>
      </c>
      <c r="G81" s="50">
        <f>E81*F81</f>
        <v>2</v>
      </c>
      <c r="H81" s="52"/>
      <c r="I81" s="53"/>
    </row>
    <row r="82" spans="1:9" ht="38.1" customHeight="1" x14ac:dyDescent="0.25">
      <c r="A82" s="45"/>
      <c r="B82" s="5" t="str">
        <f>IF(ISBLANK(B61),"",B61)</f>
        <v>working in adverse weather conditions; working with volunteers and crew</v>
      </c>
      <c r="C82" s="47"/>
      <c r="D82" s="47"/>
      <c r="E82" s="49"/>
      <c r="F82" s="49"/>
      <c r="G82" s="51"/>
      <c r="H82" s="54"/>
      <c r="I82" s="55"/>
    </row>
    <row r="83" spans="1:9" ht="38.1" customHeight="1" x14ac:dyDescent="0.25">
      <c r="A83" s="45">
        <v>10</v>
      </c>
      <c r="B83" s="6">
        <f>G65</f>
        <v>4</v>
      </c>
      <c r="C83" s="46"/>
      <c r="D83" s="46" t="e">
        <f>IF(B83&lt;5,"No Further Controls Required","") Wayfinding in place to show route.</f>
        <v>#VALUE!</v>
      </c>
      <c r="E83" s="48"/>
      <c r="F83" s="48"/>
      <c r="G83" s="50">
        <f>E83*F83</f>
        <v>0</v>
      </c>
      <c r="H83" s="52"/>
      <c r="I83" s="53"/>
    </row>
    <row r="84" spans="1:9" ht="38.1" customHeight="1" x14ac:dyDescent="0.25">
      <c r="A84" s="45"/>
      <c r="B84" s="5" t="str">
        <f>IF(ISBLANK(B65),"",B65)</f>
        <v>visitors walking event route from car prk to bridge</v>
      </c>
      <c r="C84" s="47"/>
      <c r="D84" s="47"/>
      <c r="E84" s="49"/>
      <c r="F84" s="49"/>
      <c r="G84" s="51"/>
      <c r="H84" s="54"/>
      <c r="I84" s="55"/>
    </row>
  </sheetData>
  <sheetProtection password="DE78" sheet="1" formatCells="0" selectLockedCells="1"/>
  <mergeCells count="188">
    <mergeCell ref="A23:A26"/>
    <mergeCell ref="B23:B26"/>
    <mergeCell ref="C23:C26"/>
    <mergeCell ref="I19:I22"/>
    <mergeCell ref="F23:F26"/>
    <mergeCell ref="G23:G26"/>
    <mergeCell ref="H23:H26"/>
    <mergeCell ref="I23:I26"/>
    <mergeCell ref="E19:E22"/>
    <mergeCell ref="E23:E26"/>
    <mergeCell ref="G19:G22"/>
    <mergeCell ref="H19:H22"/>
    <mergeCell ref="A19:A22"/>
    <mergeCell ref="B19:B22"/>
    <mergeCell ref="C19:C22"/>
    <mergeCell ref="H11:H14"/>
    <mergeCell ref="H15:H18"/>
    <mergeCell ref="E7:E10"/>
    <mergeCell ref="E11:E14"/>
    <mergeCell ref="A7:A10"/>
    <mergeCell ref="C7:C10"/>
    <mergeCell ref="B7:B10"/>
    <mergeCell ref="A11:A14"/>
    <mergeCell ref="B11:B14"/>
    <mergeCell ref="C11:C14"/>
    <mergeCell ref="A15:A18"/>
    <mergeCell ref="B15:B18"/>
    <mergeCell ref="C15:C18"/>
    <mergeCell ref="F7:F10"/>
    <mergeCell ref="A27:B27"/>
    <mergeCell ref="A28:C31"/>
    <mergeCell ref="I15:I18"/>
    <mergeCell ref="F15:F18"/>
    <mergeCell ref="G15:G18"/>
    <mergeCell ref="F19:F22"/>
    <mergeCell ref="A1:B1"/>
    <mergeCell ref="A2:C5"/>
    <mergeCell ref="E1:G1"/>
    <mergeCell ref="G4:I4"/>
    <mergeCell ref="D2:G3"/>
    <mergeCell ref="H2:I3"/>
    <mergeCell ref="D5:E5"/>
    <mergeCell ref="F5:I5"/>
    <mergeCell ref="E6:G6"/>
    <mergeCell ref="H6:I6"/>
    <mergeCell ref="E15:E18"/>
    <mergeCell ref="H28:I29"/>
    <mergeCell ref="F11:F14"/>
    <mergeCell ref="I7:I10"/>
    <mergeCell ref="I11:I14"/>
    <mergeCell ref="G7:G10"/>
    <mergeCell ref="G11:G14"/>
    <mergeCell ref="H7:H10"/>
    <mergeCell ref="E27:G27"/>
    <mergeCell ref="G33:G34"/>
    <mergeCell ref="D28:G29"/>
    <mergeCell ref="E33:E34"/>
    <mergeCell ref="E32:G32"/>
    <mergeCell ref="F33:F34"/>
    <mergeCell ref="E35:E36"/>
    <mergeCell ref="F35:F36"/>
    <mergeCell ref="D31:E31"/>
    <mergeCell ref="F31:I31"/>
    <mergeCell ref="H32:I32"/>
    <mergeCell ref="H33:I34"/>
    <mergeCell ref="H35:I36"/>
    <mergeCell ref="G35:G36"/>
    <mergeCell ref="G30:I30"/>
    <mergeCell ref="A33:A34"/>
    <mergeCell ref="D33:D34"/>
    <mergeCell ref="A41:A42"/>
    <mergeCell ref="C41:C42"/>
    <mergeCell ref="D35:D36"/>
    <mergeCell ref="A37:A38"/>
    <mergeCell ref="C37:C38"/>
    <mergeCell ref="A35:A36"/>
    <mergeCell ref="H41:I42"/>
    <mergeCell ref="F37:F38"/>
    <mergeCell ref="G37:G38"/>
    <mergeCell ref="D37:D38"/>
    <mergeCell ref="E37:E38"/>
    <mergeCell ref="F41:F42"/>
    <mergeCell ref="H37:I38"/>
    <mergeCell ref="G39:G40"/>
    <mergeCell ref="H39:I40"/>
    <mergeCell ref="A43:B43"/>
    <mergeCell ref="E43:G43"/>
    <mergeCell ref="G41:G42"/>
    <mergeCell ref="A39:A40"/>
    <mergeCell ref="C39:C40"/>
    <mergeCell ref="F39:F40"/>
    <mergeCell ref="D39:D40"/>
    <mergeCell ref="E39:E40"/>
    <mergeCell ref="D41:D42"/>
    <mergeCell ref="E41:E42"/>
    <mergeCell ref="A44:C47"/>
    <mergeCell ref="D44:G45"/>
    <mergeCell ref="H44:I45"/>
    <mergeCell ref="G46:I46"/>
    <mergeCell ref="D47:E47"/>
    <mergeCell ref="F47:I47"/>
    <mergeCell ref="E48:G48"/>
    <mergeCell ref="H48:I48"/>
    <mergeCell ref="A49:A52"/>
    <mergeCell ref="B49:B52"/>
    <mergeCell ref="C49:C52"/>
    <mergeCell ref="E49:E52"/>
    <mergeCell ref="F49:F52"/>
    <mergeCell ref="G49:G52"/>
    <mergeCell ref="H49:H52"/>
    <mergeCell ref="I49:I52"/>
    <mergeCell ref="I53:I56"/>
    <mergeCell ref="F57:F60"/>
    <mergeCell ref="G57:G60"/>
    <mergeCell ref="H57:H60"/>
    <mergeCell ref="I57:I60"/>
    <mergeCell ref="F53:F56"/>
    <mergeCell ref="G53:G56"/>
    <mergeCell ref="A61:A64"/>
    <mergeCell ref="B61:B64"/>
    <mergeCell ref="C61:C64"/>
    <mergeCell ref="E61:E64"/>
    <mergeCell ref="F61:F64"/>
    <mergeCell ref="G61:G64"/>
    <mergeCell ref="H61:H64"/>
    <mergeCell ref="I61:I64"/>
    <mergeCell ref="A57:A60"/>
    <mergeCell ref="B57:B60"/>
    <mergeCell ref="C57:C60"/>
    <mergeCell ref="E57:E60"/>
    <mergeCell ref="A53:A56"/>
    <mergeCell ref="B53:B56"/>
    <mergeCell ref="C53:C56"/>
    <mergeCell ref="E53:E56"/>
    <mergeCell ref="H53:H56"/>
    <mergeCell ref="A65:A68"/>
    <mergeCell ref="B65:B68"/>
    <mergeCell ref="C65:C68"/>
    <mergeCell ref="E65:E68"/>
    <mergeCell ref="F65:F68"/>
    <mergeCell ref="G65:G68"/>
    <mergeCell ref="H65:H68"/>
    <mergeCell ref="I65:I68"/>
    <mergeCell ref="A69:B69"/>
    <mergeCell ref="E69:G69"/>
    <mergeCell ref="A70:C73"/>
    <mergeCell ref="D70:G71"/>
    <mergeCell ref="H70:I71"/>
    <mergeCell ref="G72:I72"/>
    <mergeCell ref="D73:E73"/>
    <mergeCell ref="F73:I73"/>
    <mergeCell ref="E74:G74"/>
    <mergeCell ref="H74:I74"/>
    <mergeCell ref="A75:A76"/>
    <mergeCell ref="C75:C76"/>
    <mergeCell ref="D75:D76"/>
    <mergeCell ref="E75:E76"/>
    <mergeCell ref="F75:F76"/>
    <mergeCell ref="G75:G76"/>
    <mergeCell ref="H75:I76"/>
    <mergeCell ref="G79:G80"/>
    <mergeCell ref="H79:I80"/>
    <mergeCell ref="A77:A78"/>
    <mergeCell ref="C77:C78"/>
    <mergeCell ref="D77:D78"/>
    <mergeCell ref="E77:E78"/>
    <mergeCell ref="F77:F78"/>
    <mergeCell ref="G77:G78"/>
    <mergeCell ref="D81:D82"/>
    <mergeCell ref="E81:E82"/>
    <mergeCell ref="F81:F82"/>
    <mergeCell ref="G81:G82"/>
    <mergeCell ref="H77:I78"/>
    <mergeCell ref="A79:A80"/>
    <mergeCell ref="C79:C80"/>
    <mergeCell ref="D79:D80"/>
    <mergeCell ref="E79:E80"/>
    <mergeCell ref="F79:F80"/>
    <mergeCell ref="H81:I82"/>
    <mergeCell ref="A83:A84"/>
    <mergeCell ref="C83:C84"/>
    <mergeCell ref="D83:D84"/>
    <mergeCell ref="E83:E84"/>
    <mergeCell ref="F83:F84"/>
    <mergeCell ref="G83:G84"/>
    <mergeCell ref="H83:I84"/>
    <mergeCell ref="A81:A82"/>
    <mergeCell ref="C81:C82"/>
  </mergeCells>
  <phoneticPr fontId="9" type="noConversion"/>
  <conditionalFormatting sqref="G33:G42">
    <cfRule type="cellIs" dxfId="49" priority="46" stopIfTrue="1" operator="between">
      <formula>17</formula>
      <formula>25</formula>
    </cfRule>
    <cfRule type="cellIs" dxfId="48" priority="82" stopIfTrue="1" operator="between">
      <formula>5</formula>
      <formula>16</formula>
    </cfRule>
    <cfRule type="cellIs" dxfId="47" priority="96" stopIfTrue="1" operator="lessThan">
      <formula>5</formula>
    </cfRule>
  </conditionalFormatting>
  <conditionalFormatting sqref="I7:I10">
    <cfRule type="containsText" dxfId="46" priority="55" stopIfTrue="1" operator="containsText" text="NO">
      <formula>NOT(ISERROR(SEARCH("NO",I7)))</formula>
    </cfRule>
    <cfRule type="cellIs" dxfId="45" priority="106" stopIfTrue="1" operator="between">
      <formula>1</formula>
      <formula>4</formula>
    </cfRule>
    <cfRule type="cellIs" dxfId="44" priority="107" stopIfTrue="1" operator="between">
      <formula>5</formula>
      <formula>25</formula>
    </cfRule>
  </conditionalFormatting>
  <conditionalFormatting sqref="H7:H10">
    <cfRule type="containsText" dxfId="43" priority="56" stopIfTrue="1" operator="containsText" text="YES">
      <formula>NOT(ISERROR(SEARCH("YES",H7)))</formula>
    </cfRule>
  </conditionalFormatting>
  <conditionalFormatting sqref="H11:H26">
    <cfRule type="containsText" dxfId="42" priority="54" stopIfTrue="1" operator="containsText" text="YES">
      <formula>NOT(ISERROR(SEARCH("YES",H11)))</formula>
    </cfRule>
  </conditionalFormatting>
  <conditionalFormatting sqref="I11:I26">
    <cfRule type="containsText" dxfId="41" priority="53" stopIfTrue="1" operator="containsText" text="NO">
      <formula>NOT(ISERROR(SEARCH("NO",I11)))</formula>
    </cfRule>
  </conditionalFormatting>
  <conditionalFormatting sqref="G7:G10">
    <cfRule type="cellIs" dxfId="40" priority="50" stopIfTrue="1" operator="between">
      <formula>17</formula>
      <formula>25</formula>
    </cfRule>
    <cfRule type="cellIs" dxfId="39" priority="51" stopIfTrue="1" operator="between">
      <formula>5</formula>
      <formula>16</formula>
    </cfRule>
    <cfRule type="cellIs" dxfId="38" priority="52" stopIfTrue="1" operator="between">
      <formula>1</formula>
      <formula>4</formula>
    </cfRule>
  </conditionalFormatting>
  <conditionalFormatting sqref="G11:G26">
    <cfRule type="cellIs" dxfId="37" priority="47" stopIfTrue="1" operator="between">
      <formula>17</formula>
      <formula>25</formula>
    </cfRule>
    <cfRule type="cellIs" dxfId="36" priority="48" stopIfTrue="1" operator="between">
      <formula>5</formula>
      <formula>16</formula>
    </cfRule>
    <cfRule type="cellIs" dxfId="35" priority="49" stopIfTrue="1" operator="between">
      <formula>1</formula>
      <formula>4</formula>
    </cfRule>
  </conditionalFormatting>
  <conditionalFormatting sqref="D37:D42">
    <cfRule type="containsBlanks" dxfId="34" priority="30" stopIfTrue="1">
      <formula>LEN(TRIM(D37))=0</formula>
    </cfRule>
    <cfRule type="containsText" dxfId="33" priority="31" stopIfTrue="1" operator="containsText" text="No Further Controls Required">
      <formula>NOT(ISERROR(SEARCH("No Further Controls Required",D37)))</formula>
    </cfRule>
  </conditionalFormatting>
  <conditionalFormatting sqref="B33 B35 B37 B39 B41">
    <cfRule type="cellIs" dxfId="32" priority="27" stopIfTrue="1" operator="between">
      <formula>17</formula>
      <formula>25</formula>
    </cfRule>
    <cfRule type="cellIs" dxfId="31" priority="28" stopIfTrue="1" operator="between">
      <formula>5</formula>
      <formula>16</formula>
    </cfRule>
    <cfRule type="cellIs" dxfId="30" priority="29" stopIfTrue="1" operator="between">
      <formula>1</formula>
      <formula>4</formula>
    </cfRule>
  </conditionalFormatting>
  <conditionalFormatting sqref="B37">
    <cfRule type="cellIs" dxfId="29" priority="128" stopIfTrue="1" operator="between">
      <formula>1</formula>
      <formula>4</formula>
    </cfRule>
    <cfRule type="cellIs" dxfId="28" priority="129" stopIfTrue="1" operator="between">
      <formula>5</formula>
      <formula>16</formula>
    </cfRule>
    <cfRule type="cellIs" dxfId="27" priority="130" stopIfTrue="1" operator="between">
      <formula>17</formula>
      <formula>25</formula>
    </cfRule>
  </conditionalFormatting>
  <conditionalFormatting sqref="B35">
    <cfRule type="cellIs" dxfId="26" priority="131" stopIfTrue="1" operator="between">
      <formula>17</formula>
      <formula>25</formula>
    </cfRule>
    <cfRule type="cellIs" dxfId="25" priority="132" stopIfTrue="1" operator="between">
      <formula>5</formula>
      <formula>16</formula>
    </cfRule>
    <cfRule type="cellIs" priority="133" stopIfTrue="1" operator="between">
      <formula>1</formula>
      <formula>4</formula>
    </cfRule>
  </conditionalFormatting>
  <conditionalFormatting sqref="I49:I52">
    <cfRule type="containsText" dxfId="24" priority="23" stopIfTrue="1" operator="containsText" text="NO">
      <formula>NOT(ISERROR(SEARCH("NO",I49)))</formula>
    </cfRule>
    <cfRule type="cellIs" dxfId="23" priority="25" stopIfTrue="1" operator="between">
      <formula>1</formula>
      <formula>4</formula>
    </cfRule>
    <cfRule type="cellIs" dxfId="22" priority="26" stopIfTrue="1" operator="between">
      <formula>5</formula>
      <formula>25</formula>
    </cfRule>
  </conditionalFormatting>
  <conditionalFormatting sqref="H49:H52">
    <cfRule type="containsText" dxfId="21" priority="24" stopIfTrue="1" operator="containsText" text="YES">
      <formula>NOT(ISERROR(SEARCH("YES",H49)))</formula>
    </cfRule>
  </conditionalFormatting>
  <conditionalFormatting sqref="H53:H68">
    <cfRule type="containsText" dxfId="20" priority="22" stopIfTrue="1" operator="containsText" text="YES">
      <formula>NOT(ISERROR(SEARCH("YES",H53)))</formula>
    </cfRule>
  </conditionalFormatting>
  <conditionalFormatting sqref="I53:I68">
    <cfRule type="containsText" dxfId="19" priority="21" stopIfTrue="1" operator="containsText" text="NO">
      <formula>NOT(ISERROR(SEARCH("NO",I53)))</formula>
    </cfRule>
  </conditionalFormatting>
  <conditionalFormatting sqref="G49:G52">
    <cfRule type="cellIs" dxfId="18" priority="18" stopIfTrue="1" operator="between">
      <formula>17</formula>
      <formula>25</formula>
    </cfRule>
    <cfRule type="cellIs" dxfId="17" priority="19" stopIfTrue="1" operator="between">
      <formula>5</formula>
      <formula>16</formula>
    </cfRule>
    <cfRule type="cellIs" dxfId="16" priority="20" stopIfTrue="1" operator="between">
      <formula>1</formula>
      <formula>4</formula>
    </cfRule>
  </conditionalFormatting>
  <conditionalFormatting sqref="G53:G68">
    <cfRule type="cellIs" dxfId="15" priority="15" stopIfTrue="1" operator="between">
      <formula>17</formula>
      <formula>25</formula>
    </cfRule>
    <cfRule type="cellIs" dxfId="14" priority="16" stopIfTrue="1" operator="between">
      <formula>5</formula>
      <formula>16</formula>
    </cfRule>
    <cfRule type="cellIs" dxfId="13" priority="17" stopIfTrue="1" operator="between">
      <formula>1</formula>
      <formula>4</formula>
    </cfRule>
  </conditionalFormatting>
  <conditionalFormatting sqref="G75:G84">
    <cfRule type="cellIs" dxfId="12" priority="6" stopIfTrue="1" operator="between">
      <formula>17</formula>
      <formula>25</formula>
    </cfRule>
    <cfRule type="cellIs" dxfId="11" priority="7" stopIfTrue="1" operator="between">
      <formula>5</formula>
      <formula>16</formula>
    </cfRule>
    <cfRule type="cellIs" dxfId="10" priority="8" stopIfTrue="1" operator="lessThan">
      <formula>5</formula>
    </cfRule>
  </conditionalFormatting>
  <conditionalFormatting sqref="D75:D84">
    <cfRule type="containsBlanks" dxfId="9" priority="4" stopIfTrue="1">
      <formula>LEN(TRIM(D75))=0</formula>
    </cfRule>
    <cfRule type="containsText" dxfId="8" priority="5" stopIfTrue="1" operator="containsText" text="No Further Controls Required">
      <formula>NOT(ISERROR(SEARCH("No Further Controls Required",D75)))</formula>
    </cfRule>
  </conditionalFormatting>
  <conditionalFormatting sqref="B75 B77 B79 B81 B83">
    <cfRule type="cellIs" dxfId="7" priority="1" stopIfTrue="1" operator="between">
      <formula>17</formula>
      <formula>25</formula>
    </cfRule>
    <cfRule type="cellIs" dxfId="6" priority="2" stopIfTrue="1" operator="between">
      <formula>5</formula>
      <formula>16</formula>
    </cfRule>
    <cfRule type="cellIs" dxfId="5" priority="3" stopIfTrue="1" operator="between">
      <formula>1</formula>
      <formula>4</formula>
    </cfRule>
  </conditionalFormatting>
  <conditionalFormatting sqref="B79">
    <cfRule type="cellIs" dxfId="4" priority="9" stopIfTrue="1" operator="between">
      <formula>1</formula>
      <formula>4</formula>
    </cfRule>
    <cfRule type="cellIs" dxfId="3" priority="10" stopIfTrue="1" operator="between">
      <formula>5</formula>
      <formula>16</formula>
    </cfRule>
    <cfRule type="cellIs" dxfId="2" priority="11" stopIfTrue="1" operator="between">
      <formula>17</formula>
      <formula>25</formula>
    </cfRule>
  </conditionalFormatting>
  <conditionalFormatting sqref="B77">
    <cfRule type="cellIs" dxfId="1" priority="12" stopIfTrue="1" operator="between">
      <formula>17</formula>
      <formula>25</formula>
    </cfRule>
    <cfRule type="cellIs" dxfId="0" priority="13" stopIfTrue="1" operator="between">
      <formula>5</formula>
      <formula>16</formula>
    </cfRule>
    <cfRule type="cellIs" priority="14" stopIfTrue="1" operator="between">
      <formula>1</formula>
      <formula>4</formula>
    </cfRule>
  </conditionalFormatting>
  <pageMargins left="0.55118110236220474" right="0.55118110236220474" top="0.86614173228346458" bottom="0.23622047244094491" header="0.39370078740157483" footer="0.15748031496062992"/>
  <pageSetup paperSize="9" orientation="landscape" r:id="rId1"/>
  <headerFooter differentOddEven="1">
    <oddHeader>&amp;C&amp;"-,Bold"&amp;14RISK ASSESSMENT FORM&amp;R&amp;G</oddHeader>
    <evenHeader>&amp;C&amp;"-,Bold"&amp;14RISK CONTROL FORM&amp;R&amp;G</evenHeader>
  </headerFooter>
  <rowBreaks count="3" manualBreakCount="3">
    <brk id="26" max="8" man="1"/>
    <brk id="42" max="8" man="1"/>
    <brk id="68" max="8" man="1"/>
  </rowBreaks>
  <ignoredErrors>
    <ignoredError sqref="B35 B37 B39 B41" formula="1"/>
  </ignoredErrors>
  <legacyDrawingHF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D407B5D-7094-445F-BCFB-FBCE569CD143}"/>
</file>

<file path=customXml/itemProps2.xml><?xml version="1.0" encoding="utf-8"?>
<ds:datastoreItem xmlns:ds="http://schemas.openxmlformats.org/officeDocument/2006/customXml" ds:itemID="{CE0CF73A-483A-4E9C-A42D-545C803D15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1ECBB1-2D6A-4D39-A17F-A31A55E26E3E}">
  <ds:schemaRefs>
    <ds:schemaRef ds:uri="http://purl.org/dc/elements/1.1/"/>
    <ds:schemaRef ds:uri="80129174-c05c-43cc-8e32-21fcbdfe51bb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 MATRIX</vt:lpstr>
      <vt:lpstr>RA RC</vt:lpstr>
      <vt:lpstr>'RA RC'!Print_Area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Michelle</dc:creator>
  <cp:lastModifiedBy>Atkinsonm</cp:lastModifiedBy>
  <cp:lastPrinted>2017-03-22T11:38:32Z</cp:lastPrinted>
  <dcterms:created xsi:type="dcterms:W3CDTF">2013-05-15T10:09:58Z</dcterms:created>
  <dcterms:modified xsi:type="dcterms:W3CDTF">2017-03-22T11:57:34Z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