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chloeroach/Desktop/Female Gaze/Female Gaze/Monitoring/Final_Reports_-_The_Female_Gaze/"/>
    </mc:Choice>
  </mc:AlternateContent>
  <bookViews>
    <workbookView xWindow="4680" yWindow="460" windowWidth="25600" windowHeight="143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" l="1"/>
  <c r="D6" i="1"/>
  <c r="B66" i="1"/>
  <c r="B85" i="1"/>
  <c r="B31" i="1"/>
  <c r="B67" i="1"/>
  <c r="B11" i="1"/>
  <c r="B72" i="1"/>
  <c r="B63" i="1"/>
  <c r="B23" i="1"/>
  <c r="B19" i="1"/>
  <c r="B15" i="1"/>
</calcChain>
</file>

<file path=xl/sharedStrings.xml><?xml version="1.0" encoding="utf-8"?>
<sst xmlns="http://schemas.openxmlformats.org/spreadsheetml/2006/main" count="78" uniqueCount="67">
  <si>
    <t>GENERAL PROJECT COSTS</t>
  </si>
  <si>
    <t>Invigilators</t>
  </si>
  <si>
    <t>Workshop speaker's fees</t>
  </si>
  <si>
    <t>Curator travel cost</t>
  </si>
  <si>
    <t>Stationery material for four workshops</t>
  </si>
  <si>
    <t>Sundries</t>
  </si>
  <si>
    <t>EQUIPMENT AND FACILITIES</t>
  </si>
  <si>
    <t>Refreshments for PV</t>
  </si>
  <si>
    <t>Chairs for events</t>
  </si>
  <si>
    <t>Workshop refreshments</t>
  </si>
  <si>
    <t>MARKETING &amp; PR</t>
  </si>
  <si>
    <t>Employment of marketing consultant</t>
  </si>
  <si>
    <t>Production of posters flyers, banners</t>
  </si>
  <si>
    <t>Claire Holdich</t>
  </si>
  <si>
    <t>Shuby</t>
  </si>
  <si>
    <t>Shuby travel</t>
  </si>
  <si>
    <t>TOTAL</t>
  </si>
  <si>
    <t>Volunteers</t>
  </si>
  <si>
    <t>Julia Roach</t>
  </si>
  <si>
    <t>Project Manager's fee</t>
  </si>
  <si>
    <t>Curator fee</t>
  </si>
  <si>
    <t>Caroline</t>
  </si>
  <si>
    <t>REMAINING</t>
  </si>
  <si>
    <t>Agreed fee but has not yet been paid</t>
  </si>
  <si>
    <t>Caroline's travel</t>
  </si>
  <si>
    <t>TBC</t>
  </si>
  <si>
    <t>NOTES</t>
  </si>
  <si>
    <t>Ikea chairs</t>
  </si>
  <si>
    <t>Draft run of flyer</t>
  </si>
  <si>
    <t>200 leaflets</t>
  </si>
  <si>
    <t>106 posters in A3 and A4</t>
  </si>
  <si>
    <t>5000 flyers</t>
  </si>
  <si>
    <t>100 table tents</t>
  </si>
  <si>
    <t>Catalogues</t>
  </si>
  <si>
    <t>Chloe Roach</t>
  </si>
  <si>
    <t>Foam board</t>
  </si>
  <si>
    <t>Spraymount</t>
  </si>
  <si>
    <t>Holepunch</t>
  </si>
  <si>
    <t>Tub of berol pens</t>
  </si>
  <si>
    <t>Printing masks</t>
  </si>
  <si>
    <t>Liquid chalk white</t>
  </si>
  <si>
    <t>coveralls</t>
  </si>
  <si>
    <t>Wilko stuff for room</t>
  </si>
  <si>
    <t>Safety scissor</t>
  </si>
  <si>
    <t>B&amp;Q</t>
  </si>
  <si>
    <t>Scart lead</t>
  </si>
  <si>
    <t>Cash box</t>
  </si>
  <si>
    <t>Gloves</t>
  </si>
  <si>
    <t>Children's folding tables</t>
  </si>
  <si>
    <t>Table for installation</t>
  </si>
  <si>
    <t>Headphones</t>
  </si>
  <si>
    <t>Chalk pens in colours</t>
  </si>
  <si>
    <t>HDMI lead</t>
  </si>
  <si>
    <t>PA system</t>
  </si>
  <si>
    <t>Rebecca Robyns</t>
  </si>
  <si>
    <t>Refreshments</t>
  </si>
  <si>
    <t>Laminated sign</t>
  </si>
  <si>
    <t>Wood for installation</t>
  </si>
  <si>
    <t>Plugs and tape</t>
  </si>
  <si>
    <t>Print of monitoring forms</t>
  </si>
  <si>
    <t>Video editing and provision of final DVDs</t>
  </si>
  <si>
    <t>Design of graphic for marketing purposes</t>
  </si>
  <si>
    <t>Adobe - two months of InDesign CC for flyers</t>
  </si>
  <si>
    <t>Further card mask printing</t>
  </si>
  <si>
    <t>Photography</t>
  </si>
  <si>
    <t>Transport of artists' work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</si>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</sst>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_);[Red]\(&quot;£&quot;#,##0.00\)"/>
    <numFmt numFmtId="44" formatCode="_(&quot;£&quot;* #,##0.00_);_(&quot;£&quot;* \(#,##0.00\);_(&quot;£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4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44" fontId="1" fillId="0" borderId="0" xfId="0" applyNumberFormat="1" applyFont="1" applyAlignment="1">
      <alignment vertical="top"/>
    </xf>
    <xf numFmtId="0" fontId="0" fillId="2" borderId="0" xfId="0" applyFill="1" applyAlignment="1">
      <alignment vertical="top"/>
    </xf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44" fontId="0" fillId="2" borderId="0" xfId="0" applyNumberFormat="1" applyFill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44" fontId="0" fillId="0" borderId="0" xfId="0" applyNumberFormat="1" applyBorder="1" applyAlignment="1">
      <alignment vertical="top"/>
    </xf>
    <xf numFmtId="0" fontId="0" fillId="0" borderId="0" xfId="0" applyFont="1" applyAlignment="1">
      <alignment vertical="top"/>
    </xf>
    <xf numFmtId="44" fontId="0" fillId="0" borderId="0" xfId="0" applyNumberFormat="1" applyFont="1" applyAlignment="1">
      <alignment vertical="top"/>
    </xf>
    <xf numFmtId="0" fontId="0" fillId="0" borderId="1" xfId="0" applyFont="1" applyBorder="1" applyAlignment="1">
      <alignment vertical="top"/>
    </xf>
    <xf numFmtId="44" fontId="0" fillId="0" borderId="1" xfId="0" applyNumberFormat="1" applyFont="1" applyBorder="1" applyAlignment="1">
      <alignment vertical="top"/>
    </xf>
    <xf numFmtId="0" fontId="0" fillId="2" borderId="0" xfId="0" applyFont="1" applyFill="1" applyAlignment="1">
      <alignment vertical="top"/>
    </xf>
    <xf numFmtId="44" fontId="0" fillId="2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44" fontId="0" fillId="0" borderId="0" xfId="0" applyNumberFormat="1" applyFill="1" applyAlignment="1">
      <alignment vertical="top"/>
    </xf>
    <xf numFmtId="0" fontId="0" fillId="0" borderId="0" xfId="0" applyFont="1" applyFill="1" applyAlignment="1">
      <alignment vertical="top"/>
    </xf>
    <xf numFmtId="44" fontId="0" fillId="0" borderId="0" xfId="0" applyNumberFormat="1" applyFont="1" applyFill="1" applyAlignment="1">
      <alignment vertical="top"/>
    </xf>
    <xf numFmtId="8" fontId="0" fillId="0" borderId="0" xfId="0" applyNumberFormat="1" applyFill="1" applyAlignment="1">
      <alignment vertical="top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A30" workbookViewId="0">
      <selection activeCell="B45" sqref="B45"/>
    </sheetView>
  </sheetViews>
  <sheetFormatPr baseColWidth="10" defaultRowHeight="16" x14ac:dyDescent="0.2"/>
  <cols>
    <col min="1" max="1" width="43.33203125" style="1" customWidth="1"/>
    <col min="2" max="2" width="30.6640625" style="2" customWidth="1"/>
    <col min="3" max="3" width="10.83203125" style="1"/>
    <col min="4" max="4" width="40.5" style="1" customWidth="1"/>
    <col min="5" max="5" width="10.83203125" style="1"/>
    <col min="6" max="6" width="29.6640625" style="1" customWidth="1"/>
    <col min="7" max="16384" width="10.83203125" style="1"/>
  </cols>
  <sheetData>
    <row r="1" spans="1:13" x14ac:dyDescent="0.2">
      <c r="A1" s="1" t="s">
        <v>0</v>
      </c>
      <c r="B1" s="2" t="s">
        <v>22</v>
      </c>
      <c r="D1" s="1" t="s">
        <v>26</v>
      </c>
    </row>
    <row r="2" spans="1:13" x14ac:dyDescent="0.2">
      <c r="A2" s="3" t="s">
        <v>1</v>
      </c>
      <c r="B2" s="4">
        <v>0</v>
      </c>
      <c r="D2" s="5"/>
      <c r="E2" s="1" t="s">
        <v>23</v>
      </c>
    </row>
    <row r="3" spans="1:13" x14ac:dyDescent="0.2">
      <c r="A3" s="1" t="s">
        <v>17</v>
      </c>
      <c r="B3" s="2">
        <v>0</v>
      </c>
    </row>
    <row r="4" spans="1:13" x14ac:dyDescent="0.2">
      <c r="A4" s="6" t="s">
        <v>16</v>
      </c>
      <c r="B4" s="7">
        <v>0</v>
      </c>
    </row>
    <row r="5" spans="1:13" x14ac:dyDescent="0.2">
      <c r="A5" s="9"/>
      <c r="B5" s="11"/>
      <c r="D5" s="3" t="s">
        <v>66</v>
      </c>
    </row>
    <row r="6" spans="1:13" x14ac:dyDescent="0.2">
      <c r="A6" s="3" t="s">
        <v>2</v>
      </c>
      <c r="B6" s="4">
        <v>300.5</v>
      </c>
      <c r="D6" s="4">
        <f>SUM(B6+B13+B17+B21+B25+B33+B57+B61+B74+B70+B65)</f>
        <v>4120</v>
      </c>
    </row>
    <row r="7" spans="1:13" x14ac:dyDescent="0.2">
      <c r="A7" s="18" t="s">
        <v>13</v>
      </c>
      <c r="B7" s="19">
        <v>40</v>
      </c>
    </row>
    <row r="8" spans="1:13" x14ac:dyDescent="0.2">
      <c r="A8" s="18" t="s">
        <v>14</v>
      </c>
      <c r="B8" s="19">
        <v>100</v>
      </c>
    </row>
    <row r="9" spans="1:13" x14ac:dyDescent="0.2">
      <c r="A9" s="18" t="s">
        <v>15</v>
      </c>
      <c r="B9" s="19">
        <v>60.5</v>
      </c>
      <c r="C9" s="9"/>
      <c r="D9" s="10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18" t="s">
        <v>54</v>
      </c>
      <c r="B10" s="19">
        <v>100</v>
      </c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">
      <c r="A11" s="6" t="s">
        <v>16</v>
      </c>
      <c r="B11" s="7">
        <f>SUM(B6-(B7+B8+B9+B10))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3" t="s">
        <v>19</v>
      </c>
      <c r="B13" s="4">
        <v>500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5" t="s">
        <v>18</v>
      </c>
      <c r="B14" s="8">
        <v>500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s="6" customFormat="1" x14ac:dyDescent="0.2">
      <c r="A15" s="6" t="s">
        <v>16</v>
      </c>
      <c r="B15" s="7">
        <f>SUM(B13-B14)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s="9" customFormat="1" x14ac:dyDescent="0.2">
      <c r="B16" s="11"/>
    </row>
    <row r="17" spans="1:13" x14ac:dyDescent="0.2">
      <c r="A17" s="3" t="s">
        <v>20</v>
      </c>
      <c r="B17" s="4">
        <v>200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18" t="s">
        <v>21</v>
      </c>
      <c r="B18" s="19">
        <v>200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6" t="s">
        <v>16</v>
      </c>
      <c r="B19" s="7">
        <f>SUM(B17-B18)</f>
        <v>0</v>
      </c>
      <c r="C19" s="9"/>
      <c r="D19" s="23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9"/>
      <c r="B20" s="11"/>
      <c r="C20" s="9"/>
      <c r="D20" s="23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3" t="s">
        <v>3</v>
      </c>
      <c r="B21" s="4">
        <v>102.25</v>
      </c>
      <c r="D21" s="23"/>
      <c r="F21" s="9"/>
    </row>
    <row r="22" spans="1:13" x14ac:dyDescent="0.2">
      <c r="A22" s="1" t="s">
        <v>24</v>
      </c>
      <c r="B22" s="2">
        <v>102.25</v>
      </c>
      <c r="D22" s="23"/>
    </row>
    <row r="23" spans="1:13" x14ac:dyDescent="0.2">
      <c r="A23" s="6" t="s">
        <v>16</v>
      </c>
      <c r="B23" s="7">
        <f>SUM(B21-B22)</f>
        <v>0</v>
      </c>
      <c r="D23" s="23"/>
    </row>
    <row r="24" spans="1:13" x14ac:dyDescent="0.2">
      <c r="A24" s="9"/>
      <c r="B24" s="11"/>
      <c r="D24" s="23"/>
    </row>
    <row r="25" spans="1:13" x14ac:dyDescent="0.2">
      <c r="A25" s="3" t="s">
        <v>4</v>
      </c>
      <c r="B25" s="4">
        <v>99.2</v>
      </c>
      <c r="D25" s="23"/>
    </row>
    <row r="26" spans="1:13" x14ac:dyDescent="0.2">
      <c r="A26" s="1" t="s">
        <v>38</v>
      </c>
      <c r="B26" s="2">
        <v>24.73</v>
      </c>
      <c r="D26" s="23"/>
    </row>
    <row r="27" spans="1:13" x14ac:dyDescent="0.2">
      <c r="A27" s="1" t="s">
        <v>39</v>
      </c>
      <c r="B27" s="2">
        <v>38</v>
      </c>
      <c r="D27" s="23"/>
    </row>
    <row r="28" spans="1:13" x14ac:dyDescent="0.2">
      <c r="A28" s="1" t="s">
        <v>43</v>
      </c>
      <c r="B28" s="2">
        <v>4.47</v>
      </c>
      <c r="D28" s="23"/>
    </row>
    <row r="29" spans="1:13" x14ac:dyDescent="0.2">
      <c r="A29" s="1" t="s">
        <v>59</v>
      </c>
      <c r="B29" s="2">
        <v>28</v>
      </c>
      <c r="D29" s="23"/>
    </row>
    <row r="30" spans="1:13" x14ac:dyDescent="0.2">
      <c r="A30" s="1" t="s">
        <v>48</v>
      </c>
      <c r="B30" s="2">
        <v>4</v>
      </c>
      <c r="D30" s="23"/>
    </row>
    <row r="31" spans="1:13" x14ac:dyDescent="0.2">
      <c r="A31" s="6" t="s">
        <v>16</v>
      </c>
      <c r="B31" s="7">
        <f>SUM(B25-(B26+B27+B28+B29+B30))</f>
        <v>0</v>
      </c>
      <c r="D31" s="23"/>
    </row>
    <row r="32" spans="1:13" x14ac:dyDescent="0.2">
      <c r="A32" s="9"/>
      <c r="B32" s="11"/>
      <c r="D32" s="23"/>
    </row>
    <row r="33" spans="1:4" x14ac:dyDescent="0.2">
      <c r="A33" s="3" t="s">
        <v>5</v>
      </c>
      <c r="B33" s="4">
        <v>775.45</v>
      </c>
      <c r="D33" s="23"/>
    </row>
    <row r="34" spans="1:4" x14ac:dyDescent="0.2">
      <c r="A34" s="12" t="s">
        <v>65</v>
      </c>
      <c r="B34" s="13">
        <v>82.71</v>
      </c>
      <c r="D34" s="23"/>
    </row>
    <row r="35" spans="1:4" x14ac:dyDescent="0.2">
      <c r="A35" s="12" t="s">
        <v>35</v>
      </c>
      <c r="B35" s="13">
        <v>14.5</v>
      </c>
    </row>
    <row r="36" spans="1:4" x14ac:dyDescent="0.2">
      <c r="A36" s="12" t="s">
        <v>36</v>
      </c>
      <c r="B36" s="13">
        <v>12.91</v>
      </c>
    </row>
    <row r="37" spans="1:4" x14ac:dyDescent="0.2">
      <c r="A37" s="12" t="s">
        <v>37</v>
      </c>
      <c r="B37" s="13">
        <v>5.45</v>
      </c>
    </row>
    <row r="38" spans="1:4" x14ac:dyDescent="0.2">
      <c r="A38" s="12" t="s">
        <v>40</v>
      </c>
      <c r="B38" s="13">
        <v>6.5</v>
      </c>
    </row>
    <row r="39" spans="1:4" x14ac:dyDescent="0.2">
      <c r="A39" s="12" t="s">
        <v>41</v>
      </c>
      <c r="B39" s="13">
        <v>4.5</v>
      </c>
    </row>
    <row r="40" spans="1:4" x14ac:dyDescent="0.2">
      <c r="A40" s="12" t="s">
        <v>42</v>
      </c>
      <c r="B40" s="13">
        <v>24.2</v>
      </c>
    </row>
    <row r="41" spans="1:4" x14ac:dyDescent="0.2">
      <c r="A41" s="12" t="s">
        <v>44</v>
      </c>
      <c r="B41" s="13">
        <v>26.12</v>
      </c>
    </row>
    <row r="42" spans="1:4" x14ac:dyDescent="0.2">
      <c r="A42" s="12" t="s">
        <v>45</v>
      </c>
      <c r="B42" s="13">
        <v>9.99</v>
      </c>
    </row>
    <row r="43" spans="1:4" x14ac:dyDescent="0.2">
      <c r="A43" s="12" t="s">
        <v>46</v>
      </c>
      <c r="B43" s="13">
        <v>7</v>
      </c>
    </row>
    <row r="44" spans="1:4" x14ac:dyDescent="0.2">
      <c r="A44" s="12" t="s">
        <v>47</v>
      </c>
      <c r="B44" s="13">
        <v>11.16</v>
      </c>
    </row>
    <row r="45" spans="1:4" x14ac:dyDescent="0.2">
      <c r="A45" s="12" t="s">
        <v>49</v>
      </c>
      <c r="B45" s="13">
        <v>5</v>
      </c>
    </row>
    <row r="46" spans="1:4" x14ac:dyDescent="0.2">
      <c r="A46" s="12" t="s">
        <v>50</v>
      </c>
      <c r="B46" s="13">
        <v>29.77</v>
      </c>
    </row>
    <row r="47" spans="1:4" x14ac:dyDescent="0.2">
      <c r="A47" s="12" t="s">
        <v>51</v>
      </c>
      <c r="B47" s="13">
        <v>25.65</v>
      </c>
    </row>
    <row r="48" spans="1:4" x14ac:dyDescent="0.2">
      <c r="A48" s="12" t="s">
        <v>52</v>
      </c>
      <c r="B48" s="13">
        <v>4.95</v>
      </c>
    </row>
    <row r="49" spans="1:2" x14ac:dyDescent="0.2">
      <c r="A49" s="12" t="s">
        <v>57</v>
      </c>
      <c r="B49" s="13">
        <v>19.3</v>
      </c>
    </row>
    <row r="50" spans="1:2" x14ac:dyDescent="0.2">
      <c r="A50" s="12" t="s">
        <v>58</v>
      </c>
      <c r="B50" s="13">
        <v>10.74</v>
      </c>
    </row>
    <row r="51" spans="1:2" x14ac:dyDescent="0.2">
      <c r="A51" s="20" t="s">
        <v>53</v>
      </c>
      <c r="B51" s="21">
        <v>275</v>
      </c>
    </row>
    <row r="52" spans="1:2" x14ac:dyDescent="0.2">
      <c r="A52" s="16" t="s">
        <v>64</v>
      </c>
      <c r="B52" s="17">
        <v>50</v>
      </c>
    </row>
    <row r="53" spans="1:2" x14ac:dyDescent="0.2">
      <c r="A53" s="16" t="s">
        <v>60</v>
      </c>
      <c r="B53" s="17">
        <v>150</v>
      </c>
    </row>
    <row r="54" spans="1:2" x14ac:dyDescent="0.2">
      <c r="A54" s="14" t="s">
        <v>16</v>
      </c>
      <c r="B54" s="15">
        <f>SUM(B33-(B35+B36+B37+B38+B39+B40+B41+B42+B43+B44+B45+B46+B47+B48+B49+B50+B51+B52+B53))</f>
        <v>82.710000000000036</v>
      </c>
    </row>
    <row r="56" spans="1:2" x14ac:dyDescent="0.2">
      <c r="A56" s="1" t="s">
        <v>6</v>
      </c>
    </row>
    <row r="57" spans="1:2" x14ac:dyDescent="0.2">
      <c r="A57" s="1" t="s">
        <v>7</v>
      </c>
      <c r="B57" s="2">
        <v>86</v>
      </c>
    </row>
    <row r="58" spans="1:2" x14ac:dyDescent="0.2">
      <c r="A58" s="1" t="s">
        <v>25</v>
      </c>
      <c r="B58" s="2">
        <v>86</v>
      </c>
    </row>
    <row r="59" spans="1:2" x14ac:dyDescent="0.2">
      <c r="A59" s="6" t="s">
        <v>16</v>
      </c>
      <c r="B59" s="7">
        <v>0</v>
      </c>
    </row>
    <row r="60" spans="1:2" x14ac:dyDescent="0.2">
      <c r="A60" s="9"/>
      <c r="B60" s="11"/>
    </row>
    <row r="61" spans="1:2" x14ac:dyDescent="0.2">
      <c r="A61" s="3" t="s">
        <v>8</v>
      </c>
      <c r="B61" s="4">
        <v>135</v>
      </c>
    </row>
    <row r="62" spans="1:2" x14ac:dyDescent="0.2">
      <c r="A62" s="1" t="s">
        <v>27</v>
      </c>
      <c r="B62" s="2">
        <v>135</v>
      </c>
    </row>
    <row r="63" spans="1:2" x14ac:dyDescent="0.2">
      <c r="A63" s="6" t="s">
        <v>16</v>
      </c>
      <c r="B63" s="7">
        <f>SUM(B61-B62)</f>
        <v>0</v>
      </c>
    </row>
    <row r="64" spans="1:2" x14ac:dyDescent="0.2">
      <c r="A64" s="9"/>
      <c r="B64" s="11"/>
    </row>
    <row r="65" spans="1:2" x14ac:dyDescent="0.2">
      <c r="A65" s="3" t="s">
        <v>9</v>
      </c>
      <c r="B65" s="4">
        <v>113.89</v>
      </c>
    </row>
    <row r="66" spans="1:2" x14ac:dyDescent="0.2">
      <c r="A66" s="1" t="s">
        <v>55</v>
      </c>
      <c r="B66" s="2">
        <f>SUM(99.95+13.94)</f>
        <v>113.89</v>
      </c>
    </row>
    <row r="67" spans="1:2" x14ac:dyDescent="0.2">
      <c r="A67" s="6" t="s">
        <v>16</v>
      </c>
      <c r="B67" s="7">
        <f>SUM(B65-B66)</f>
        <v>0</v>
      </c>
    </row>
    <row r="68" spans="1:2" x14ac:dyDescent="0.2">
      <c r="A68" s="9"/>
      <c r="B68" s="11"/>
    </row>
    <row r="69" spans="1:2" x14ac:dyDescent="0.2">
      <c r="A69" s="1" t="s">
        <v>10</v>
      </c>
    </row>
    <row r="70" spans="1:2" x14ac:dyDescent="0.2">
      <c r="A70" s="3" t="s">
        <v>11</v>
      </c>
      <c r="B70" s="4">
        <v>660</v>
      </c>
    </row>
    <row r="71" spans="1:2" x14ac:dyDescent="0.2">
      <c r="A71" s="5" t="s">
        <v>34</v>
      </c>
      <c r="B71" s="8">
        <v>660</v>
      </c>
    </row>
    <row r="72" spans="1:2" x14ac:dyDescent="0.2">
      <c r="A72" s="6" t="s">
        <v>16</v>
      </c>
      <c r="B72" s="7">
        <f>SUM(B70-B71)</f>
        <v>0</v>
      </c>
    </row>
    <row r="73" spans="1:2" x14ac:dyDescent="0.2">
      <c r="A73" s="9"/>
      <c r="B73" s="11"/>
    </row>
    <row r="74" spans="1:2" x14ac:dyDescent="0.2">
      <c r="A74" s="3" t="s">
        <v>12</v>
      </c>
      <c r="B74" s="4">
        <v>1147.71</v>
      </c>
    </row>
    <row r="75" spans="1:2" x14ac:dyDescent="0.2">
      <c r="A75" s="1" t="s">
        <v>28</v>
      </c>
      <c r="B75" s="2">
        <v>7.5</v>
      </c>
    </row>
    <row r="76" spans="1:2" x14ac:dyDescent="0.2">
      <c r="A76" s="1" t="s">
        <v>29</v>
      </c>
      <c r="B76" s="2">
        <v>50</v>
      </c>
    </row>
    <row r="77" spans="1:2" x14ac:dyDescent="0.2">
      <c r="A77" s="1" t="s">
        <v>30</v>
      </c>
      <c r="B77" s="2">
        <v>78.75</v>
      </c>
    </row>
    <row r="78" spans="1:2" x14ac:dyDescent="0.2">
      <c r="A78" s="1" t="s">
        <v>31</v>
      </c>
      <c r="B78" s="2">
        <v>624.5</v>
      </c>
    </row>
    <row r="79" spans="1:2" x14ac:dyDescent="0.2">
      <c r="A79" s="1" t="s">
        <v>32</v>
      </c>
      <c r="B79" s="2">
        <v>77.5</v>
      </c>
    </row>
    <row r="80" spans="1:2" x14ac:dyDescent="0.2">
      <c r="A80" s="1" t="s">
        <v>33</v>
      </c>
      <c r="B80" s="2">
        <v>89.6</v>
      </c>
    </row>
    <row r="81" spans="1:2" x14ac:dyDescent="0.2">
      <c r="A81" s="1" t="s">
        <v>56</v>
      </c>
      <c r="B81" s="2">
        <v>13.5</v>
      </c>
    </row>
    <row r="82" spans="1:2" x14ac:dyDescent="0.2">
      <c r="A82" s="5" t="s">
        <v>61</v>
      </c>
      <c r="B82" s="8">
        <v>100</v>
      </c>
    </row>
    <row r="83" spans="1:2" x14ac:dyDescent="0.2">
      <c r="A83" s="18" t="s">
        <v>63</v>
      </c>
      <c r="B83" s="19">
        <v>53</v>
      </c>
    </row>
    <row r="84" spans="1:2" x14ac:dyDescent="0.2">
      <c r="A84" s="18" t="s">
        <v>62</v>
      </c>
      <c r="B84" s="22">
        <v>53.36</v>
      </c>
    </row>
    <row r="85" spans="1:2" x14ac:dyDescent="0.2">
      <c r="A85" s="6" t="s">
        <v>16</v>
      </c>
      <c r="B85" s="7">
        <f>SUM(B74-(B75+B76+B77+B78+B79+B80+B81+B82+B83+B84))</f>
        <v>2.2737367544323206E-13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87BB64F-CC7F-4AC5-87B8-0B1B81F2483C}"/>
</file>

<file path=customXml/itemProps2.xml><?xml version="1.0" encoding="utf-8"?>
<ds:datastoreItem xmlns:ds="http://schemas.openxmlformats.org/officeDocument/2006/customXml" ds:itemID="{1737A3B5-B822-49CF-89FA-A58706F93E58}"/>
</file>

<file path=customXml/itemProps3.xml><?xml version="1.0" encoding="utf-8"?>
<ds:datastoreItem xmlns:ds="http://schemas.openxmlformats.org/officeDocument/2006/customXml" ds:itemID="{B5EBC711-0B98-4988-926F-7C9E1DFDD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2017-03-01T08:04:21Z</dcterms:created>
  <dcterms:modified xsi:type="dcterms:W3CDTF">2017-04-13T17:26:53Z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