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Z:\Shared Files\City of Culture project 2017\"/>
    </mc:Choice>
  </mc:AlternateContent>
  <bookViews>
    <workbookView xWindow="0" yWindow="-12" windowWidth="30120" windowHeight="17400" tabRatio="942" firstSheet="3" activeTab="5"/>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5251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7" i="13" l="1"/>
  <c r="E8" i="13"/>
  <c r="E9" i="13"/>
  <c r="E10" i="13"/>
  <c r="E11" i="13"/>
  <c r="E12" i="13"/>
  <c r="E13" i="13"/>
  <c r="E14" i="13"/>
  <c r="E15" i="13"/>
  <c r="E6" i="13"/>
  <c r="E5" i="13"/>
  <c r="B77" i="9"/>
  <c r="B76" i="9"/>
  <c r="C72" i="9"/>
  <c r="B72" i="9"/>
  <c r="C70" i="9"/>
  <c r="B70" i="9"/>
  <c r="C68" i="9"/>
  <c r="B68" i="9"/>
  <c r="C66" i="9"/>
  <c r="B66" i="9"/>
  <c r="C64" i="9"/>
  <c r="B64" i="9"/>
  <c r="C62" i="9"/>
  <c r="B62" i="9"/>
  <c r="F61" i="9"/>
  <c r="F60" i="9"/>
  <c r="C60" i="9"/>
  <c r="B60" i="9"/>
  <c r="F58" i="9"/>
  <c r="F57" i="9"/>
  <c r="F5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B23" i="9"/>
  <c r="C22" i="9"/>
  <c r="B22" i="9"/>
  <c r="F19" i="9"/>
  <c r="G19" i="9"/>
  <c r="H19" i="9"/>
  <c r="F20" i="9"/>
  <c r="G20" i="9"/>
  <c r="H20" i="9"/>
  <c r="H21" i="9"/>
  <c r="G21" i="9"/>
  <c r="F21" i="9"/>
  <c r="C21" i="9"/>
  <c r="B21" i="9"/>
  <c r="C20" i="9"/>
  <c r="B20" i="9"/>
  <c r="C19" i="9"/>
  <c r="B19" i="9"/>
  <c r="H14" i="9"/>
  <c r="H13" i="9"/>
  <c r="H12" i="9"/>
  <c r="H11" i="9"/>
  <c r="H10" i="9"/>
  <c r="H9" i="9"/>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F52" i="9"/>
  <c r="F53" i="9"/>
  <c r="T2"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B9" i="9"/>
  <c r="B10" i="9"/>
  <c r="V2"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G52" i="9"/>
  <c r="G53" i="9"/>
  <c r="W2"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B82" i="9"/>
  <c r="X2"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C82" i="9"/>
  <c r="Y2"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B83" i="9"/>
  <c r="Z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C83" i="9"/>
  <c r="AA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B85" i="9"/>
  <c r="AF2" i="4"/>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C85" i="9"/>
  <c r="AB2"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B86" i="9"/>
  <c r="AG2" i="4"/>
  <c r="AG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C86" i="9"/>
  <c r="AC2" i="4"/>
  <c r="AC3"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B87" i="9"/>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129" i="4"/>
  <c r="AH130" i="4"/>
  <c r="AH131" i="4"/>
  <c r="AH132" i="4"/>
  <c r="AH133" i="4"/>
  <c r="AH134" i="4"/>
  <c r="AH135" i="4"/>
  <c r="AH136" i="4"/>
  <c r="AH137" i="4"/>
  <c r="AH138" i="4"/>
  <c r="AH139" i="4"/>
  <c r="AH140" i="4"/>
  <c r="AH141" i="4"/>
  <c r="AH142" i="4"/>
  <c r="AH143" i="4"/>
  <c r="AH144" i="4"/>
  <c r="AH145" i="4"/>
  <c r="AH146" i="4"/>
  <c r="AH147" i="4"/>
  <c r="AH148" i="4"/>
  <c r="AH149" i="4"/>
  <c r="AH150" i="4"/>
  <c r="AH151"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C87" i="9"/>
  <c r="AD2"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B88" i="9"/>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122" i="4"/>
  <c r="AI123" i="4"/>
  <c r="AI124" i="4"/>
  <c r="AI125" i="4"/>
  <c r="AI126" i="4"/>
  <c r="AI127" i="4"/>
  <c r="AI128" i="4"/>
  <c r="AI129" i="4"/>
  <c r="AI130" i="4"/>
  <c r="AI131" i="4"/>
  <c r="AI132" i="4"/>
  <c r="AI133" i="4"/>
  <c r="AI134" i="4"/>
  <c r="AI135" i="4"/>
  <c r="AI136" i="4"/>
  <c r="AI137" i="4"/>
  <c r="AI138" i="4"/>
  <c r="AI139" i="4"/>
  <c r="AI140" i="4"/>
  <c r="AI141" i="4"/>
  <c r="AI142" i="4"/>
  <c r="AI143" i="4"/>
  <c r="AI144" i="4"/>
  <c r="AI145" i="4"/>
  <c r="AI146" i="4"/>
  <c r="AI147" i="4"/>
  <c r="AI148" i="4"/>
  <c r="AI149" i="4"/>
  <c r="AI150" i="4"/>
  <c r="AI151" i="4"/>
  <c r="AI152" i="4"/>
  <c r="AI153" i="4"/>
  <c r="AI154" i="4"/>
  <c r="AI155" i="4"/>
  <c r="AI156" i="4"/>
  <c r="AI157" i="4"/>
  <c r="AI158" i="4"/>
  <c r="AI159" i="4"/>
  <c r="AI160" i="4"/>
  <c r="AI161" i="4"/>
  <c r="AI162" i="4"/>
  <c r="AI163" i="4"/>
  <c r="AI164" i="4"/>
  <c r="AI165" i="4"/>
  <c r="AI166" i="4"/>
  <c r="AI167" i="4"/>
  <c r="AI168" i="4"/>
  <c r="AI169" i="4"/>
  <c r="AI170" i="4"/>
  <c r="AI171" i="4"/>
  <c r="AI172" i="4"/>
  <c r="AI173" i="4"/>
  <c r="AI174" i="4"/>
  <c r="AI175" i="4"/>
  <c r="AI176" i="4"/>
  <c r="AI177" i="4"/>
  <c r="AI178" i="4"/>
  <c r="AI179" i="4"/>
  <c r="AI180" i="4"/>
  <c r="AI181" i="4"/>
  <c r="AI182" i="4"/>
  <c r="AI183" i="4"/>
  <c r="AI184" i="4"/>
  <c r="AI185" i="4"/>
  <c r="AI186" i="4"/>
  <c r="AI187" i="4"/>
  <c r="AI188" i="4"/>
  <c r="AI189" i="4"/>
  <c r="AI190" i="4"/>
  <c r="AI191" i="4"/>
  <c r="AI192" i="4"/>
  <c r="AI193" i="4"/>
  <c r="AI194" i="4"/>
  <c r="AI195" i="4"/>
  <c r="AI196" i="4"/>
  <c r="AI197" i="4"/>
  <c r="AI198" i="4"/>
  <c r="AI199" i="4"/>
  <c r="AI200" i="4"/>
  <c r="C88" i="9"/>
  <c r="AE2" i="4"/>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B89" i="9"/>
  <c r="AJ2" i="4"/>
  <c r="AJ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188" i="4"/>
  <c r="AJ189" i="4"/>
  <c r="AJ190" i="4"/>
  <c r="AJ191" i="4"/>
  <c r="AJ192" i="4"/>
  <c r="AJ193" i="4"/>
  <c r="AJ194" i="4"/>
  <c r="AJ195" i="4"/>
  <c r="AJ196" i="4"/>
  <c r="AJ197" i="4"/>
  <c r="AJ198" i="4"/>
  <c r="AJ199" i="4"/>
  <c r="AJ200" i="4"/>
  <c r="C89" i="9"/>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188" i="4"/>
  <c r="AK189" i="4"/>
  <c r="AK190" i="4"/>
  <c r="AK191" i="4"/>
  <c r="AK192" i="4"/>
  <c r="AK193" i="4"/>
  <c r="AK194" i="4"/>
  <c r="AK195" i="4"/>
  <c r="AK196" i="4"/>
  <c r="AK197" i="4"/>
  <c r="AK198" i="4"/>
  <c r="AK199" i="4"/>
  <c r="AK200" i="4"/>
  <c r="B91" i="9"/>
  <c r="AR2" i="4"/>
  <c r="AR3" i="4"/>
  <c r="AR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C91" i="9"/>
  <c r="AL2" i="4"/>
  <c r="AL3" i="4"/>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3" i="4"/>
  <c r="AL94" i="4"/>
  <c r="AL95" i="4"/>
  <c r="AL96" i="4"/>
  <c r="AL97" i="4"/>
  <c r="AL98" i="4"/>
  <c r="AL99" i="4"/>
  <c r="AL100" i="4"/>
  <c r="AL101" i="4"/>
  <c r="AL102" i="4"/>
  <c r="AL103" i="4"/>
  <c r="AL104" i="4"/>
  <c r="AL105" i="4"/>
  <c r="AL106" i="4"/>
  <c r="AL107" i="4"/>
  <c r="AL108" i="4"/>
  <c r="AL109" i="4"/>
  <c r="AL110" i="4"/>
  <c r="AL111" i="4"/>
  <c r="AL112" i="4"/>
  <c r="AL113" i="4"/>
  <c r="AL114" i="4"/>
  <c r="AL115" i="4"/>
  <c r="AL116" i="4"/>
  <c r="AL117" i="4"/>
  <c r="AL118" i="4"/>
  <c r="AL119" i="4"/>
  <c r="AL120" i="4"/>
  <c r="AL121" i="4"/>
  <c r="AL122" i="4"/>
  <c r="AL123" i="4"/>
  <c r="AL124" i="4"/>
  <c r="AL125" i="4"/>
  <c r="AL126" i="4"/>
  <c r="AL127" i="4"/>
  <c r="AL128" i="4"/>
  <c r="AL129" i="4"/>
  <c r="AL130" i="4"/>
  <c r="AL131" i="4"/>
  <c r="AL132" i="4"/>
  <c r="AL133" i="4"/>
  <c r="AL134" i="4"/>
  <c r="AL135" i="4"/>
  <c r="AL136" i="4"/>
  <c r="AL137" i="4"/>
  <c r="AL138" i="4"/>
  <c r="AL139" i="4"/>
  <c r="AL140" i="4"/>
  <c r="AL141" i="4"/>
  <c r="AL142" i="4"/>
  <c r="AL143" i="4"/>
  <c r="AL144" i="4"/>
  <c r="AL145" i="4"/>
  <c r="AL146" i="4"/>
  <c r="AL147" i="4"/>
  <c r="AL148" i="4"/>
  <c r="AL149" i="4"/>
  <c r="AL150" i="4"/>
  <c r="AL151" i="4"/>
  <c r="AL152" i="4"/>
  <c r="AL153" i="4"/>
  <c r="AL154" i="4"/>
  <c r="AL155" i="4"/>
  <c r="AL156" i="4"/>
  <c r="AL157" i="4"/>
  <c r="AL158" i="4"/>
  <c r="AL159" i="4"/>
  <c r="AL160" i="4"/>
  <c r="AL161" i="4"/>
  <c r="AL162" i="4"/>
  <c r="AL163" i="4"/>
  <c r="AL164" i="4"/>
  <c r="AL165" i="4"/>
  <c r="AL166" i="4"/>
  <c r="AL167" i="4"/>
  <c r="AL168" i="4"/>
  <c r="AL169" i="4"/>
  <c r="AL170" i="4"/>
  <c r="AL171" i="4"/>
  <c r="AL172" i="4"/>
  <c r="AL173" i="4"/>
  <c r="AL174" i="4"/>
  <c r="AL175" i="4"/>
  <c r="AL176" i="4"/>
  <c r="AL177" i="4"/>
  <c r="AL178" i="4"/>
  <c r="AL179" i="4"/>
  <c r="AL180" i="4"/>
  <c r="AL181" i="4"/>
  <c r="AL182" i="4"/>
  <c r="AL183" i="4"/>
  <c r="AL184" i="4"/>
  <c r="AL185" i="4"/>
  <c r="AL186" i="4"/>
  <c r="AL187" i="4"/>
  <c r="AL188" i="4"/>
  <c r="AL189" i="4"/>
  <c r="AL190" i="4"/>
  <c r="AL191" i="4"/>
  <c r="AL192" i="4"/>
  <c r="AL193" i="4"/>
  <c r="AL194" i="4"/>
  <c r="AL195" i="4"/>
  <c r="AL196" i="4"/>
  <c r="AL197" i="4"/>
  <c r="AL198" i="4"/>
  <c r="AL199" i="4"/>
  <c r="AL200" i="4"/>
  <c r="B92" i="9"/>
  <c r="AS2" i="4"/>
  <c r="AS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C92" i="9"/>
  <c r="AM2" i="4"/>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B93" i="9"/>
  <c r="AT2" i="4"/>
  <c r="AT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C93" i="9"/>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B94" i="9"/>
  <c r="AU2" i="4"/>
  <c r="AU3" i="4"/>
  <c r="AU4"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C94" i="9"/>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B95" i="9"/>
  <c r="AV2" i="4"/>
  <c r="AV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171" i="4"/>
  <c r="AV172" i="4"/>
  <c r="AV173" i="4"/>
  <c r="AV174" i="4"/>
  <c r="AV175" i="4"/>
  <c r="AV176" i="4"/>
  <c r="AV177" i="4"/>
  <c r="AV178" i="4"/>
  <c r="AV179" i="4"/>
  <c r="AV180" i="4"/>
  <c r="AV181" i="4"/>
  <c r="AV182" i="4"/>
  <c r="AV183" i="4"/>
  <c r="AV184" i="4"/>
  <c r="AV185" i="4"/>
  <c r="AV186" i="4"/>
  <c r="AV187" i="4"/>
  <c r="AV188" i="4"/>
  <c r="AV189" i="4"/>
  <c r="AV190" i="4"/>
  <c r="AV191" i="4"/>
  <c r="AV192" i="4"/>
  <c r="AV193" i="4"/>
  <c r="AV194" i="4"/>
  <c r="AV195" i="4"/>
  <c r="AV196" i="4"/>
  <c r="AV197" i="4"/>
  <c r="AV198" i="4"/>
  <c r="AV199" i="4"/>
  <c r="AV200" i="4"/>
  <c r="C95" i="9"/>
  <c r="AP2" i="4"/>
  <c r="AP3" i="4"/>
  <c r="AP4" i="4"/>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69" i="4"/>
  <c r="AP170" i="4"/>
  <c r="AP171" i="4"/>
  <c r="AP172" i="4"/>
  <c r="AP173" i="4"/>
  <c r="AP174" i="4"/>
  <c r="AP175" i="4"/>
  <c r="AP176" i="4"/>
  <c r="AP177" i="4"/>
  <c r="AP178" i="4"/>
  <c r="AP179" i="4"/>
  <c r="AP180" i="4"/>
  <c r="AP181" i="4"/>
  <c r="AP182" i="4"/>
  <c r="AP183" i="4"/>
  <c r="AP184" i="4"/>
  <c r="AP185" i="4"/>
  <c r="AP186" i="4"/>
  <c r="AP187" i="4"/>
  <c r="AP188" i="4"/>
  <c r="AP189" i="4"/>
  <c r="AP190" i="4"/>
  <c r="AP191" i="4"/>
  <c r="AP192" i="4"/>
  <c r="AP193" i="4"/>
  <c r="AP194" i="4"/>
  <c r="AP195" i="4"/>
  <c r="AP196" i="4"/>
  <c r="AP197" i="4"/>
  <c r="AP198" i="4"/>
  <c r="AP199" i="4"/>
  <c r="AP200" i="4"/>
  <c r="B96" i="9"/>
  <c r="AW2" i="4"/>
  <c r="AW3" i="4"/>
  <c r="AW4" i="4"/>
  <c r="AW5" i="4"/>
  <c r="AW6" i="4"/>
  <c r="AW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C96" i="9"/>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B97" i="9"/>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17" i="4"/>
  <c r="AX118" i="4"/>
  <c r="AX119" i="4"/>
  <c r="AX120" i="4"/>
  <c r="AX121" i="4"/>
  <c r="AX122" i="4"/>
  <c r="AX123" i="4"/>
  <c r="AX124" i="4"/>
  <c r="AX125" i="4"/>
  <c r="AX126" i="4"/>
  <c r="AX127" i="4"/>
  <c r="AX128" i="4"/>
  <c r="AX129" i="4"/>
  <c r="AX130" i="4"/>
  <c r="AX131" i="4"/>
  <c r="AX132" i="4"/>
  <c r="AX133" i="4"/>
  <c r="AX134" i="4"/>
  <c r="AX135" i="4"/>
  <c r="AX136" i="4"/>
  <c r="AX137" i="4"/>
  <c r="AX138" i="4"/>
  <c r="AX139" i="4"/>
  <c r="AX140" i="4"/>
  <c r="AX141" i="4"/>
  <c r="AX142" i="4"/>
  <c r="AX143" i="4"/>
  <c r="AX144" i="4"/>
  <c r="AX145" i="4"/>
  <c r="AX146" i="4"/>
  <c r="AX147" i="4"/>
  <c r="AX148" i="4"/>
  <c r="AX149" i="4"/>
  <c r="AX150" i="4"/>
  <c r="AX151" i="4"/>
  <c r="AX152" i="4"/>
  <c r="AX153" i="4"/>
  <c r="AX154" i="4"/>
  <c r="AX155" i="4"/>
  <c r="AX156" i="4"/>
  <c r="AX157" i="4"/>
  <c r="AX158" i="4"/>
  <c r="AX159" i="4"/>
  <c r="AX160" i="4"/>
  <c r="AX161" i="4"/>
  <c r="AX162" i="4"/>
  <c r="AX163" i="4"/>
  <c r="AX164" i="4"/>
  <c r="AX165" i="4"/>
  <c r="AX166" i="4"/>
  <c r="AX167" i="4"/>
  <c r="AX168" i="4"/>
  <c r="AX169" i="4"/>
  <c r="AX170" i="4"/>
  <c r="AX171" i="4"/>
  <c r="AX172" i="4"/>
  <c r="AX173" i="4"/>
  <c r="AX174" i="4"/>
  <c r="AX175" i="4"/>
  <c r="AX176" i="4"/>
  <c r="AX177" i="4"/>
  <c r="AX178" i="4"/>
  <c r="AX179" i="4"/>
  <c r="AX180" i="4"/>
  <c r="AX181" i="4"/>
  <c r="AX182" i="4"/>
  <c r="AX183" i="4"/>
  <c r="AX184" i="4"/>
  <c r="AX185" i="4"/>
  <c r="AX186" i="4"/>
  <c r="AX187" i="4"/>
  <c r="AX188" i="4"/>
  <c r="AX189" i="4"/>
  <c r="AX190" i="4"/>
  <c r="AX191" i="4"/>
  <c r="AX192" i="4"/>
  <c r="AX193" i="4"/>
  <c r="AX194" i="4"/>
  <c r="AX195" i="4"/>
  <c r="AX196" i="4"/>
  <c r="AX197" i="4"/>
  <c r="AX198" i="4"/>
  <c r="AX199" i="4"/>
  <c r="AX200" i="4"/>
  <c r="C97" i="9"/>
  <c r="E19" i="14"/>
  <c r="E18" i="14"/>
  <c r="E17" i="14"/>
  <c r="E16" i="14"/>
  <c r="E15" i="14"/>
  <c r="E14" i="14"/>
  <c r="E13" i="14"/>
  <c r="E12" i="14"/>
  <c r="E11" i="14"/>
  <c r="E10" i="14"/>
</calcChain>
</file>

<file path=xl/sharedStrings.xml><?xml version="1.0" encoding="utf-8"?>
<sst xmlns="http://schemas.openxmlformats.org/spreadsheetml/2006/main" count="715" uniqueCount="322">
  <si>
    <t>HULL UK CITY OF CULTURE 2017</t>
  </si>
  <si>
    <t>CREATIVE COMMUNITIES PROGRAMME: PROJECT MONITORING</t>
  </si>
  <si>
    <t>How do I complete this project monitoring record?</t>
  </si>
  <si>
    <t>There are six project monitoring sheets that can be accessed via the Tabs below:</t>
  </si>
  <si>
    <t xml:space="preserve">  * Event Delivery (tracking activity delivered as part of the project, e.g. performances, screenings, exhibition days).</t>
  </si>
  <si>
    <t>* Project Delivery Team (an individual who works on your project and their equal opportunities data)</t>
  </si>
  <si>
    <t>* Audiences &amp; Participants (an individual who engages with the project as an audience member or active participant in a workshop, creative session, etc. They are usually a member of the public.</t>
  </si>
  <si>
    <t>* Audiences &amp; Participants - Type (as above - captures equal opportunities data on these individuals).</t>
  </si>
  <si>
    <t>* Online Engagement (your website traffic and social media activity)</t>
  </si>
  <si>
    <t>* Partners (an organisation or individual who is integral to ensuring that your project can happen, e.g. a school, a community group, a key supplier).</t>
  </si>
  <si>
    <t>These should be completed using the data collected in your Equal Opportunities Monitoring forms.</t>
  </si>
  <si>
    <t>DATA SUMMARRY</t>
  </si>
  <si>
    <t xml:space="preserve">The DATA SUMMARY sheets updates automatically when you enter information into the other sheets. </t>
  </si>
  <si>
    <r>
      <t xml:space="preserve">PROJECT NAME: </t>
    </r>
    <r>
      <rPr>
        <sz val="11"/>
        <rFont val="Trebuchet MS"/>
        <family val="2"/>
      </rPr>
      <t>Type in the name of your project</t>
    </r>
  </si>
  <si>
    <r>
      <t xml:space="preserve">PROJECT NUMBER: </t>
    </r>
    <r>
      <rPr>
        <sz val="11"/>
        <rFont val="Trebuchet MS"/>
        <family val="2"/>
      </rPr>
      <t>Type in the number of your project</t>
    </r>
  </si>
  <si>
    <r>
      <t xml:space="preserve">Number of…(Table): </t>
    </r>
    <r>
      <rPr>
        <sz val="11"/>
        <rFont val="Trebuchet MS"/>
        <family val="2"/>
      </rPr>
      <t>Enter your target number of activities by type in Column F (using your Application Form) and Column G (using your Project Schedule).</t>
    </r>
  </si>
  <si>
    <t>PROJECT DELIVERY TEAM</t>
  </si>
  <si>
    <r>
      <t xml:space="preserve">Record number: </t>
    </r>
    <r>
      <rPr>
        <sz val="11"/>
        <rFont val="Trebuchet MS"/>
        <family val="2"/>
      </rPr>
      <t>these forms should remain anonymous, so number them from 1 in ascending order</t>
    </r>
  </si>
  <si>
    <r>
      <t>Post code:</t>
    </r>
    <r>
      <rPr>
        <sz val="11"/>
        <color indexed="8"/>
        <rFont val="Trebuchet MS"/>
        <family val="2"/>
      </rPr>
      <t xml:space="preserve"> Manually enter the post code from the sheet as it appears, or leave blank if not provided</t>
    </r>
  </si>
  <si>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</si>
  <si>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</si>
  <si>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</si>
  <si>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</si>
  <si>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</si>
  <si>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</si>
  <si>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</si>
  <si>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</si>
  <si>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AUDIENCES &amp; PARTICIPANTS</t>
  </si>
  <si>
    <r>
      <t xml:space="preserve">Activity / Event Name / Number: </t>
    </r>
    <r>
      <rPr>
        <sz val="11"/>
        <rFont val="Trebuchet MS"/>
        <family val="2"/>
      </rPr>
      <t>Type in the name or number of the event delivered, e.g. workshop 1, workshop 2, Exhibition of Project Work</t>
    </r>
  </si>
  <si>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</si>
  <si>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</si>
  <si>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</si>
  <si>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AUDIENCES &amp; PARTICIPANTS - BY TYPE</t>
  </si>
  <si>
    <t>ONLINE ENGAGEMENT</t>
  </si>
  <si>
    <r>
      <t>Total Page Views: Manually enter the total website or p</t>
    </r>
    <r>
      <rPr>
        <sz val="11"/>
        <rFont val="Trebuchet MS"/>
        <family val="2"/>
      </rPr>
      <t>age views within the date range selected for the project for the date range selected - Google Analytics can provide this info.</t>
    </r>
  </si>
  <si>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</si>
  <si>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</si>
  <si>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</si>
  <si>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</si>
  <si>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</si>
  <si>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</si>
  <si>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</si>
  <si>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</si>
  <si>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PARTNERS</t>
  </si>
  <si>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</si>
  <si>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</si>
  <si>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</si>
  <si>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</si>
  <si>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DATA SUMMARY</t>
  </si>
  <si>
    <t>PROJECT NAME</t>
  </si>
  <si>
    <t>PROJECT NUMBER</t>
  </si>
  <si>
    <t>EVENT DELIVERY</t>
  </si>
  <si>
    <t>PROJECT VENUE/ LOCATION</t>
  </si>
  <si>
    <t>NUMBER OF…</t>
  </si>
  <si>
    <t>POST CODE</t>
  </si>
  <si>
    <t>ACTUAL TO DATE</t>
  </si>
  <si>
    <t>ACTIVITY TYPE</t>
  </si>
  <si>
    <t>ORIGINAL TARGET
(COMPLETE USING APPLICATION FORM)</t>
    <phoneticPr fontId="20" type="noConversion"/>
  </si>
  <si>
    <t>REVISED TARGET
(COMPLETE USING PROJECT SCHEDULE)</t>
    <phoneticPr fontId="20" type="noConversion"/>
  </si>
  <si>
    <t>HU1 - HU9</t>
  </si>
  <si>
    <t>Performances</t>
  </si>
  <si>
    <t>Not HU1-HU9</t>
  </si>
  <si>
    <t>Screening</t>
  </si>
  <si>
    <t>Exhibition days</t>
  </si>
  <si>
    <t>Sessions for Education, Training of Taking Part</t>
  </si>
  <si>
    <t>Accessible activities</t>
  </si>
  <si>
    <t>Commissions</t>
  </si>
  <si>
    <t>AUDIENCES</t>
  </si>
  <si>
    <t>DELIVERY TEAM SUMMARY</t>
  </si>
  <si>
    <t>AUDIENCE SUMMARY</t>
  </si>
  <si>
    <t>ROLE IN TEAM</t>
  </si>
  <si>
    <t>ACTUAL</t>
  </si>
  <si>
    <t>NUMBER OF DAYS</t>
  </si>
  <si>
    <t>AUDIENCE TYPE</t>
  </si>
  <si>
    <t>FREE</t>
  </si>
  <si>
    <t>PAID FOR</t>
  </si>
  <si>
    <t>TOTAL</t>
  </si>
  <si>
    <t>Project Manager</t>
  </si>
  <si>
    <t>Audience Members</t>
  </si>
  <si>
    <t>Artist/Creative Practitioner</t>
  </si>
  <si>
    <t>Participants</t>
  </si>
  <si>
    <t>Production/exhibition staff</t>
  </si>
  <si>
    <t>TOTAL AUDIENCES</t>
  </si>
  <si>
    <t>Other staff</t>
  </si>
  <si>
    <t>Volunteer</t>
  </si>
  <si>
    <t>Volunteers</t>
  </si>
  <si>
    <t>EMPLOYED SPECIFICALLY FOR PROJECT</t>
  </si>
  <si>
    <t>Yes</t>
  </si>
  <si>
    <t>PROJECT DELIVERY TEAM &amp; AUDIENCE DATA</t>
  </si>
  <si>
    <t>DELIVERY TEAM</t>
  </si>
  <si>
    <t>AUDIENCE DATA</t>
    <phoneticPr fontId="20" type="noConversion"/>
  </si>
  <si>
    <t>PROJECT BENEFICIARIES</t>
  </si>
  <si>
    <t>AGE</t>
  </si>
  <si>
    <t>ETHNICITY</t>
  </si>
  <si>
    <t>0-2 years</t>
  </si>
  <si>
    <t>N/A</t>
  </si>
  <si>
    <t>Welsh / English / Scottish / Northern Irish / British</t>
  </si>
  <si>
    <t>3-5 years</t>
  </si>
  <si>
    <t>Irish</t>
  </si>
  <si>
    <t>6-10 years</t>
  </si>
  <si>
    <t>Gypsy or Irish Traveller</t>
  </si>
  <si>
    <t>11-15 years</t>
  </si>
  <si>
    <t xml:space="preserve">Any other White background </t>
  </si>
  <si>
    <t>16-17 years</t>
  </si>
  <si>
    <t>White and Black Caribbean</t>
  </si>
  <si>
    <t>18-19 years</t>
  </si>
  <si>
    <t>White and Black African</t>
  </si>
  <si>
    <t>20-24 years</t>
  </si>
  <si>
    <t>White and Asian</t>
  </si>
  <si>
    <t>25-29 years</t>
  </si>
  <si>
    <t xml:space="preserve">Any other Mixed / multiple ethnic background </t>
  </si>
  <si>
    <t>30-34 years</t>
  </si>
  <si>
    <t>Indian</t>
  </si>
  <si>
    <t>35-39 years</t>
  </si>
  <si>
    <t>Pakistani</t>
  </si>
  <si>
    <t>40-44 years</t>
  </si>
  <si>
    <t>Bangladeshi</t>
  </si>
  <si>
    <t>45-49 years</t>
  </si>
  <si>
    <t>Chinese</t>
  </si>
  <si>
    <t>50-54 years</t>
  </si>
  <si>
    <t>Any other Asian background</t>
  </si>
  <si>
    <t>55-59 years</t>
  </si>
  <si>
    <t>African</t>
  </si>
  <si>
    <t>60-64 years</t>
  </si>
  <si>
    <t>Caribbean</t>
  </si>
  <si>
    <t>65-69 years</t>
  </si>
  <si>
    <t xml:space="preserve">Any other Black / African / Caribbean background </t>
  </si>
  <si>
    <t>70-74 years</t>
  </si>
  <si>
    <t>Arab</t>
  </si>
  <si>
    <t>75+ years</t>
  </si>
  <si>
    <t xml:space="preserve">Any other ethnic group </t>
  </si>
  <si>
    <t>Prefer not to say</t>
  </si>
  <si>
    <t>GENDER</t>
  </si>
  <si>
    <t>Male</t>
  </si>
  <si>
    <t>Female</t>
  </si>
  <si>
    <t>Transgender</t>
  </si>
  <si>
    <t>Other</t>
  </si>
  <si>
    <t>DISABILITY</t>
  </si>
  <si>
    <t>No</t>
  </si>
  <si>
    <t>Total followers at start</t>
  </si>
  <si>
    <t>Total followers at end</t>
  </si>
  <si>
    <t>LEARNING DISABILITY</t>
  </si>
  <si>
    <t>% change in followers</t>
  </si>
  <si>
    <t>Total Impressions</t>
  </si>
  <si>
    <t xml:space="preserve">LONG TERM ILLNESS/CONDITION </t>
  </si>
  <si>
    <t>Total Engagements</t>
  </si>
  <si>
    <t xml:space="preserve">SENSORY IMPAIRMENT </t>
  </si>
  <si>
    <t xml:space="preserve">MENTAL HEALTH CONDITION </t>
  </si>
  <si>
    <t xml:space="preserve">PHYSICAL IMPAIRMENT </t>
  </si>
  <si>
    <t xml:space="preserve">COGNITIVE IMPAIRMENT </t>
  </si>
  <si>
    <t>OTHER</t>
  </si>
  <si>
    <t>Total page views</t>
  </si>
  <si>
    <t>Unique page views</t>
  </si>
  <si>
    <t>NEW PARTNERS</t>
  </si>
  <si>
    <t>EXISTING PARTNERS</t>
  </si>
  <si>
    <t>AREA</t>
  </si>
  <si>
    <t>Hull</t>
  </si>
  <si>
    <t>East Riding of Yorkshire</t>
  </si>
  <si>
    <t>Elsewhere in Yorkshire &amp; Humber</t>
  </si>
  <si>
    <t>Elsewhere in the UK</t>
  </si>
  <si>
    <t>Outside UK</t>
  </si>
  <si>
    <t>PARTNER TYPE</t>
  </si>
  <si>
    <t>Artistic partner</t>
  </si>
  <si>
    <t>Heritage partner</t>
  </si>
  <si>
    <t>Funder</t>
  </si>
  <si>
    <t>Public Service partner</t>
  </si>
  <si>
    <t>Voluntary Sector / Charity partner</t>
  </si>
  <si>
    <t>Education partner</t>
  </si>
  <si>
    <t>EVENT DELIVERY MONITORING</t>
  </si>
  <si>
    <t>VENUE NAME</t>
  </si>
  <si>
    <t>POST CODE OF PROJECT VENUE</t>
  </si>
  <si>
    <t>NUMBER OF PERFORMANCES
(LEAVE BLANK IF NOT APPLICABLE)</t>
    <phoneticPr fontId="20" type="noConversion"/>
  </si>
  <si>
    <t>NUMBER OF SCREENINGS
(LEAVE BLANK IF NOT APPLICABLE)</t>
    <phoneticPr fontId="20" type="noConversion"/>
  </si>
  <si>
    <t>NUMBER OF EXHIBITION DAYS
(LEAVE BLANK IF NOT APPLICABLE)</t>
    <phoneticPr fontId="20" type="noConversion"/>
  </si>
  <si>
    <t>NUMBER OF SESSIONS FOR EDUCATION, TRAINING OR TAKING PART
(LEAVE BLANK IF NOT APPLICABLE)</t>
    <phoneticPr fontId="20" type="noConversion"/>
  </si>
  <si>
    <t>NUMBER OF ACCESSIBLE ACTVITIES
(LEAVE BLANK IF NOT APPLICABLE)</t>
    <phoneticPr fontId="20" type="noConversion"/>
  </si>
  <si>
    <t>COMMISSIONS</t>
  </si>
  <si>
    <t>NUMBER</t>
  </si>
  <si>
    <t>Example</t>
  </si>
  <si>
    <t>Actual to Date</t>
  </si>
  <si>
    <t>Queens Gardens</t>
  </si>
  <si>
    <t>HU1 2AG</t>
  </si>
  <si>
    <t xml:space="preserve">Insert more records above as needed; right click this row number, click Insert. </t>
  </si>
  <si>
    <t xml:space="preserve">PROJECT DELIVERY TEAM MONITORING </t>
  </si>
  <si>
    <t>RECORD NO.</t>
  </si>
  <si>
    <t>EMPLOYED SPECIFICALLY FOR THIS PROJECT</t>
  </si>
  <si>
    <t>NUMBER OF DAYS OF EMPLOYMENT</t>
  </si>
  <si>
    <t xml:space="preserve">LEARNING DISABILITY </t>
  </si>
  <si>
    <t xml:space="preserve">LONG TERM ILLNESS/
CONDITION </t>
  </si>
  <si>
    <t xml:space="preserve">OTHER </t>
  </si>
  <si>
    <t>EACH RECORD NUMBER SHOULD BE MADE UP OF ONE COMPLETED EQUAL OPPORTUNITIES FORM - WE RECOMMEND YOU COMPLETE THIS AT THE START OF YOUR PROJECT AND ADD ADDITIONAL ENTRIES AS NEW PEOPLE ARE CONTRACTED</t>
  </si>
  <si>
    <t>HU1 1PS</t>
  </si>
  <si>
    <t>Project Manager(s)</t>
  </si>
  <si>
    <t>AUDIENCES &amp; PARTICIPANTS MONITORING</t>
  </si>
  <si>
    <t>ACTIVITY OR EVENT NAME/NUMBER</t>
  </si>
  <si>
    <t>FREE OR PAID EVENT</t>
  </si>
  <si>
    <t>TOTAL AUDIENCE MEMBERS</t>
  </si>
  <si>
    <t>TOTAL PARTICIPANTS</t>
  </si>
  <si>
    <t>SUM OF AUDIENCE MEMBERS AND PARTICIPANTS</t>
  </si>
  <si>
    <t>Development Workshop 1</t>
  </si>
  <si>
    <t>Free - non-ticketed</t>
  </si>
  <si>
    <t xml:space="preserve">AUDIENCES MONITORING - EQUAL OPPORTUNITIES </t>
  </si>
  <si>
    <t>EACH RECORD NUMBER SHOULD BE MADE UP OF ONE COMPLETED EQUAL OPPORTUNITIES FORM OR THE RELEVANT QUESTIONS WITHIN YOUR AUDIENCE OR PARTICIPANT SURVEY (WRITE A RECORD NUMBER AT THE TOP OF EACH FORM TO HELP YOU KEEP TRACK)</t>
  </si>
  <si>
    <t>HU7 5RZ</t>
  </si>
  <si>
    <t>Welsh / English / Scottish / Northen Irish / British</t>
  </si>
  <si>
    <t>ONLINE ENGAGEMENT MONITORING</t>
  </si>
  <si>
    <t>WESBITE ADDRESS/PAGE</t>
  </si>
  <si>
    <t>TOTAL PAGE VIEWS</t>
  </si>
  <si>
    <t>UNIQUE PAGE VIEWS</t>
  </si>
  <si>
    <t>SOCIAL MEDIA PLATFORM</t>
  </si>
  <si>
    <t>DATE RANGE CAPTURED</t>
  </si>
  <si>
    <t>TOTAL FOLLOWERS AT START</t>
  </si>
  <si>
    <t>TOTAL FOLLOWERS AT END</t>
  </si>
  <si>
    <t>FOLLOWERS - 
% CHANGE</t>
  </si>
  <si>
    <t>TOTAL IMPRESSIONS</t>
  </si>
  <si>
    <t>TOTAL ENGAGEMENTS</t>
  </si>
  <si>
    <t>YOU SHOULD BE ABLE TO FIND THIS INFORMATION VIA SOCIAL MEDIA ANALYTICS PAGES (SEE NOTES BELOW)</t>
  </si>
  <si>
    <t>Facebook - NAME OF PAGE/PROFILE</t>
  </si>
  <si>
    <t>15/08/2016 - 10/10/2016</t>
  </si>
  <si>
    <t>NOTES:</t>
  </si>
  <si>
    <t>Facebook</t>
  </si>
  <si>
    <t>You will find analytics via the Insights tab when logged in as an administrator</t>
  </si>
  <si>
    <t>Twitter</t>
  </si>
  <si>
    <t>You will need to go to https://dashboard.twitter.com to view analytics for your account</t>
  </si>
  <si>
    <t>Instagram</t>
  </si>
  <si>
    <t>You can download free analytics tools for Instagram - it does not have this feature built in</t>
  </si>
  <si>
    <t>YouTube</t>
  </si>
  <si>
    <t xml:space="preserve">You will find Analytics in the Creator Studio section of your Account </t>
  </si>
  <si>
    <t xml:space="preserve">PARTNERS MONITORING </t>
  </si>
  <si>
    <t>PARTNER NAME</t>
  </si>
  <si>
    <t>PARTNER POST CODE</t>
  </si>
  <si>
    <t>PARTNER LOCATION</t>
  </si>
  <si>
    <t>PARTNER  TYPE</t>
  </si>
  <si>
    <t>NEW/EXISTING PARTNERSHIP</t>
  </si>
  <si>
    <t>Octagon Children's Centre</t>
  </si>
  <si>
    <t>HU3 2RA</t>
  </si>
  <si>
    <t>Voluntary sector/charity partner</t>
  </si>
  <si>
    <t>New Partner</t>
  </si>
  <si>
    <t>Team Age:</t>
  </si>
  <si>
    <t>Role in Team:</t>
  </si>
  <si>
    <t>Gender:</t>
  </si>
  <si>
    <t>Disbaility:</t>
  </si>
  <si>
    <t>Yes/No:</t>
  </si>
  <si>
    <t>Ethnic origin:</t>
  </si>
  <si>
    <t>POSTCODE T/F:</t>
  </si>
  <si>
    <t>PARTNERS HU1-9 NEW</t>
  </si>
  <si>
    <t>PARTNERS HU1-9 EXISTING</t>
  </si>
  <si>
    <t>PARTNERS OTHER NEW</t>
  </si>
  <si>
    <t>PARTNERS OTHER EXISTING</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</si>
  <si>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</si>
  <si>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</si>
  <si>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</si>
  <si>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</si>
  <si>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</si>
  <si>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</si>
  <si>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</si>
  <si>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</si>
  <si>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</si>
  <si>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</si>
  <si>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</si>
  <si>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</si>
  <si>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</si>
  <si>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</si>
  <si>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</si>
  <si>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</si>
  <si>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</si>
  <si>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</si>
  <si>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</si>
  <si>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</si>
  <si>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</si>
  <si>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</si>
  <si>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Audience Age:</t>
  </si>
  <si>
    <t>Free or Paid:</t>
  </si>
  <si>
    <t>Partner Location:</t>
  </si>
  <si>
    <t>Partner Type:</t>
  </si>
  <si>
    <t>Partner Stage:</t>
  </si>
  <si>
    <t>Free - ticketed</t>
  </si>
  <si>
    <t>New partner</t>
  </si>
  <si>
    <t>Existing partner</t>
  </si>
  <si>
    <t>Paid - ticketed</t>
  </si>
  <si>
    <t>Paid - non-ticketed</t>
  </si>
  <si>
    <t>A Sight to Behold</t>
  </si>
  <si>
    <t>HU6 8DS</t>
  </si>
  <si>
    <t>South Lincs Blind Society</t>
  </si>
  <si>
    <t>NG31 6QZ</t>
  </si>
  <si>
    <t>Development Workshop 1 - S. Lincs Society</t>
  </si>
  <si>
    <t>Selby District Vision</t>
  </si>
  <si>
    <t>YO8 8BD</t>
  </si>
  <si>
    <t>HU5</t>
  </si>
  <si>
    <t>HERIB</t>
  </si>
  <si>
    <t>HU5 1NF</t>
  </si>
  <si>
    <t>Development Workshop 1 -Selby District Vision</t>
  </si>
  <si>
    <t>Development workshop 1 -HERIB</t>
  </si>
  <si>
    <t>HU5 5GD</t>
  </si>
  <si>
    <t>York Blind &amp;Partially Sighted Society</t>
  </si>
  <si>
    <t>Development workshop 1 - YBPSS</t>
  </si>
  <si>
    <t>NG31</t>
  </si>
  <si>
    <t>YO8 8SB</t>
  </si>
  <si>
    <t>YO1 6HZ</t>
  </si>
  <si>
    <t>YO1</t>
  </si>
  <si>
    <t>YO32 3GT</t>
  </si>
  <si>
    <t>YO32 4DS</t>
  </si>
  <si>
    <t>Y030 6DR</t>
  </si>
  <si>
    <t>YO17 9DQ</t>
  </si>
  <si>
    <t>YO32 52J</t>
  </si>
  <si>
    <t>Y01 6HZ</t>
  </si>
  <si>
    <t>HU13 OHJ</t>
  </si>
  <si>
    <t>Sheffield Royal Society for the Blind</t>
  </si>
  <si>
    <t>S1</t>
  </si>
  <si>
    <t>HU7 3BH</t>
  </si>
  <si>
    <t>HU5 1NN</t>
  </si>
  <si>
    <t>S62 6JP</t>
  </si>
  <si>
    <t>S1 4DT</t>
  </si>
  <si>
    <t>S20 1BQ</t>
  </si>
  <si>
    <t>Development workshop 1 -SRSB</t>
  </si>
  <si>
    <t>S26 2DJ</t>
  </si>
  <si>
    <t>S21 1HE</t>
  </si>
  <si>
    <t>S61 3JG</t>
  </si>
  <si>
    <t>S12 2UG</t>
  </si>
  <si>
    <t>S73 0XN</t>
  </si>
  <si>
    <t>S62 5PJ</t>
  </si>
  <si>
    <t>S61 1AD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</si>
</sst>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1"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245">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1" fillId="0" borderId="0" xfId="0" applyFont="1" applyFill="1" applyBorder="1" applyAlignment="1">
      <alignment vertical="center" wrapText="1"/>
    </xf>
    <xf numFmtId="0" fontId="12" fillId="0" borderId="0" xfId="0" applyFont="1" applyAlignment="1">
      <alignment vertical="center" wrapText="1"/>
    </xf>
    <xf numFmtId="0" fontId="1" fillId="0" borderId="1" xfId="0" applyFont="1" applyFill="1" applyBorder="1" applyAlignment="1">
      <alignment wrapText="1"/>
    </xf>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0"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1"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3"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12"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0"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5"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7"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0" fillId="0" borderId="1" xfId="0" applyFont="1" applyFill="1" applyBorder="1" applyAlignment="1">
      <alignment vertical="center"/>
    </xf>
    <xf numFmtId="0" fontId="13" fillId="0" borderId="13" xfId="0" applyFont="1" applyFill="1" applyBorder="1"/>
    <xf numFmtId="0" fontId="4" fillId="0" borderId="13" xfId="0" applyFont="1" applyFill="1" applyBorder="1" applyAlignment="1">
      <alignment horizontal="left" vertical="center"/>
    </xf>
    <xf numFmtId="0" fontId="10" fillId="0" borderId="2" xfId="0" applyFont="1" applyFill="1" applyBorder="1"/>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4" fillId="0" borderId="0" xfId="0" applyFont="1" applyAlignment="1" applyProtection="1">
      <alignment wrapText="1"/>
    </xf>
    <xf numFmtId="0" fontId="19"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5"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19" fillId="8" borderId="2" xfId="0" applyFont="1" applyFill="1" applyBorder="1" applyAlignment="1">
      <alignment horizontal="left"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lignment horizontal="right" vertical="center" wrapText="1"/>
    </xf>
    <xf numFmtId="9" fontId="19" fillId="8" borderId="1" xfId="0" applyNumberFormat="1" applyFont="1" applyFill="1" applyBorder="1" applyAlignment="1">
      <alignment horizontal="right" vertical="center" wrapText="1"/>
    </xf>
    <xf numFmtId="0" fontId="19"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19" fillId="8" borderId="0" xfId="0" applyFont="1" applyFill="1" applyAlignment="1">
      <alignment horizontal="left" vertical="center" wrapText="1"/>
    </xf>
    <xf numFmtId="0" fontId="1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8"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0" fontId="18" fillId="8" borderId="7" xfId="0" applyFont="1" applyFill="1" applyBorder="1" applyAlignment="1" applyProtection="1">
      <alignment horizontal="left" vertical="center" wrapText="1"/>
    </xf>
    <xf numFmtId="0" fontId="18"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8"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0" fontId="16"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7" fillId="0" borderId="1" xfId="0" applyFont="1" applyFill="1" applyBorder="1" applyAlignment="1" applyProtection="1">
      <alignment vertical="center"/>
      <protection locked="0"/>
    </xf>
    <xf numFmtId="0" fontId="13" fillId="0" borderId="1" xfId="0" applyFont="1" applyFill="1" applyBorder="1" applyProtection="1">
      <protection locked="0"/>
    </xf>
    <xf numFmtId="0" fontId="0" fillId="0" borderId="0" xfId="0" applyAlignment="1">
      <alignment wrapText="1"/>
    </xf>
    <xf numFmtId="0" fontId="6" fillId="5" borderId="0" xfId="0" applyFont="1" applyFill="1" applyAlignment="1">
      <alignment vertical="top" wrapText="1"/>
    </xf>
    <xf numFmtId="0" fontId="1" fillId="4" borderId="0" xfId="0" applyFont="1" applyFill="1" applyAlignment="1">
      <alignment wrapText="1"/>
    </xf>
    <xf numFmtId="0" fontId="4" fillId="6" borderId="1" xfId="0" applyFont="1" applyFill="1" applyBorder="1" applyAlignment="1"/>
    <xf numFmtId="0" fontId="4" fillId="4" borderId="1" xfId="0" applyFont="1" applyFill="1" applyBorder="1" applyAlignment="1">
      <alignment horizontal="center" vertical="center"/>
    </xf>
    <xf numFmtId="0" fontId="1" fillId="0" borderId="1" xfId="0" applyFont="1" applyBorder="1" applyAlignment="1"/>
    <xf numFmtId="0" fontId="1" fillId="0" borderId="1" xfId="0" applyFont="1" applyBorder="1" applyAlignment="1">
      <alignment wrapText="1"/>
    </xf>
    <xf numFmtId="0" fontId="1" fillId="0" borderId="2"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1" fillId="0" borderId="3" xfId="0" applyNumberFormat="1" applyFont="1" applyBorder="1" applyAlignment="1" applyProtection="1">
      <alignment wrapText="1"/>
      <protection locked="0"/>
    </xf>
    <xf numFmtId="1" fontId="1" fillId="0" borderId="3" xfId="0" applyNumberFormat="1" applyFont="1" applyBorder="1" applyAlignment="1" applyProtection="1">
      <alignment wrapText="1"/>
      <protection locked="0"/>
    </xf>
    <xf numFmtId="0" fontId="1" fillId="3" borderId="3" xfId="0" applyFont="1" applyFill="1" applyBorder="1" applyAlignment="1" applyProtection="1">
      <alignment wrapText="1"/>
      <protection locked="0"/>
    </xf>
    <xf numFmtId="0" fontId="1" fillId="0" borderId="4" xfId="0" applyFont="1" applyBorder="1" applyAlignment="1" applyProtection="1">
      <alignment wrapText="1"/>
      <protection locked="0"/>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7" fillId="0" borderId="3" xfId="0" applyFont="1" applyFill="1" applyBorder="1" applyAlignment="1" applyProtection="1">
      <alignment wrapText="1"/>
      <protection locked="0"/>
    </xf>
    <xf numFmtId="0" fontId="10" fillId="0" borderId="3" xfId="0" applyFont="1" applyBorder="1" applyAlignment="1" applyProtection="1">
      <alignment wrapText="1"/>
      <protection locked="0"/>
    </xf>
    <xf numFmtId="0" fontId="10" fillId="0" borderId="4" xfId="0" applyFont="1" applyBorder="1" applyAlignment="1" applyProtection="1">
      <alignment wrapText="1"/>
      <protection locked="0"/>
    </xf>
    <xf numFmtId="0" fontId="17" fillId="0" borderId="3" xfId="0" applyFont="1" applyFill="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101"/>
  <sheetViews>
    <sheetView zoomScale="90" zoomScaleNormal="90" zoomScalePageLayoutView="90" workbookViewId="0">
      <selection activeCell="A21" sqref="A21"/>
    </sheetView>
  </sheetViews>
  <sheetFormatPr defaultColWidth="8.88671875" defaultRowHeight="14.4" x14ac:dyDescent="0.3"/>
  <cols>
    <col min="1" max="16384" width="8.88671875" style="2"/>
  </cols>
  <sheetData>
    <row r="1" spans="1:21" s="12" customFormat="1" ht="22.2" x14ac:dyDescent="0.45">
      <c r="A1" s="11" t="s">
        <v>0</v>
      </c>
      <c r="B1" s="11"/>
      <c r="C1" s="11"/>
      <c r="D1" s="11"/>
      <c r="E1" s="11"/>
      <c r="F1" s="11"/>
      <c r="G1" s="11"/>
      <c r="H1" s="11"/>
      <c r="I1" s="11"/>
      <c r="J1" s="11"/>
      <c r="K1" s="11"/>
      <c r="L1" s="11"/>
      <c r="M1" s="11"/>
      <c r="N1" s="11"/>
      <c r="O1" s="11"/>
      <c r="P1" s="11"/>
      <c r="Q1" s="11"/>
      <c r="R1" s="11"/>
      <c r="S1" s="11"/>
      <c r="T1" s="11"/>
      <c r="U1" s="11"/>
    </row>
    <row r="2" spans="1:21" s="10" customFormat="1" ht="22.2" x14ac:dyDescent="0.45">
      <c r="A2" s="9" t="s">
        <v>1</v>
      </c>
      <c r="B2" s="9"/>
      <c r="C2" s="9"/>
      <c r="D2" s="9"/>
      <c r="E2" s="9"/>
      <c r="F2" s="9"/>
      <c r="G2" s="9"/>
      <c r="H2" s="9"/>
      <c r="I2" s="9"/>
      <c r="J2" s="9"/>
      <c r="K2" s="9"/>
      <c r="L2" s="9"/>
      <c r="M2" s="9"/>
      <c r="N2" s="9"/>
      <c r="O2" s="9"/>
      <c r="P2" s="9"/>
      <c r="Q2" s="9"/>
      <c r="R2" s="9"/>
      <c r="S2" s="9"/>
      <c r="T2" s="9"/>
      <c r="U2" s="9"/>
    </row>
    <row r="3" spans="1:21" x14ac:dyDescent="0.3">
      <c r="A3" s="5"/>
      <c r="B3" s="5"/>
      <c r="C3" s="5"/>
      <c r="D3" s="5"/>
      <c r="E3" s="5"/>
      <c r="F3" s="5"/>
      <c r="G3" s="5"/>
      <c r="H3" s="5"/>
      <c r="I3" s="5"/>
      <c r="J3" s="5"/>
      <c r="K3" s="5"/>
      <c r="L3" s="5"/>
      <c r="M3" s="5"/>
      <c r="N3" s="5"/>
      <c r="O3" s="5"/>
      <c r="P3" s="5"/>
      <c r="Q3" s="5"/>
      <c r="R3" s="5"/>
      <c r="S3" s="5"/>
      <c r="T3" s="5"/>
      <c r="U3" s="5"/>
    </row>
    <row r="4" spans="1:21" x14ac:dyDescent="0.3">
      <c r="A4" s="4" t="s">
        <v>2</v>
      </c>
      <c r="B4" s="5"/>
      <c r="C4" s="5"/>
      <c r="D4" s="5"/>
      <c r="E4" s="5"/>
      <c r="F4" s="5"/>
      <c r="G4" s="5"/>
      <c r="H4" s="5"/>
      <c r="I4" s="5"/>
      <c r="J4" s="5"/>
      <c r="K4" s="5"/>
      <c r="L4" s="5"/>
      <c r="M4" s="5"/>
      <c r="N4" s="5"/>
      <c r="O4" s="5"/>
      <c r="P4" s="5"/>
      <c r="Q4" s="5"/>
      <c r="R4" s="5"/>
      <c r="S4" s="5"/>
      <c r="T4" s="5"/>
      <c r="U4" s="5"/>
    </row>
    <row r="5" spans="1:21" x14ac:dyDescent="0.3">
      <c r="A5" s="5" t="s">
        <v>3</v>
      </c>
      <c r="B5" s="5"/>
      <c r="C5" s="5"/>
      <c r="D5" s="5"/>
      <c r="E5" s="5"/>
      <c r="F5" s="5"/>
      <c r="G5" s="5"/>
      <c r="H5" s="5"/>
      <c r="I5" s="5"/>
      <c r="J5" s="5"/>
      <c r="K5" s="5"/>
      <c r="L5" s="5"/>
      <c r="M5" s="5"/>
      <c r="N5" s="5"/>
      <c r="O5" s="5"/>
      <c r="P5" s="5"/>
      <c r="Q5" s="5"/>
      <c r="R5" s="5"/>
      <c r="S5" s="5"/>
      <c r="T5" s="5"/>
      <c r="U5" s="5"/>
    </row>
    <row r="6" spans="1:21" x14ac:dyDescent="0.3">
      <c r="A6" s="5" t="s">
        <v>4</v>
      </c>
      <c r="B6" s="5"/>
      <c r="C6" s="5"/>
      <c r="D6" s="5"/>
      <c r="E6" s="5"/>
      <c r="F6" s="5"/>
      <c r="G6" s="5"/>
      <c r="H6" s="5"/>
      <c r="I6" s="5"/>
      <c r="J6" s="5"/>
      <c r="K6" s="5"/>
      <c r="L6" s="5"/>
      <c r="M6" s="5"/>
      <c r="N6" s="5"/>
      <c r="O6" s="5"/>
      <c r="P6" s="5"/>
      <c r="Q6" s="5"/>
      <c r="R6" s="5"/>
      <c r="S6" s="5"/>
      <c r="T6" s="5"/>
      <c r="U6" s="5"/>
    </row>
    <row r="7" spans="1:21" x14ac:dyDescent="0.3">
      <c r="A7" s="6" t="s">
        <v>5</v>
      </c>
      <c r="B7" s="5"/>
      <c r="C7" s="5"/>
      <c r="D7" s="5"/>
      <c r="E7" s="5"/>
      <c r="F7" s="5"/>
      <c r="G7" s="5"/>
      <c r="H7" s="5"/>
      <c r="I7" s="5"/>
      <c r="J7" s="5"/>
      <c r="K7" s="5"/>
      <c r="L7" s="5"/>
      <c r="M7" s="5"/>
      <c r="N7" s="5"/>
      <c r="O7" s="5"/>
      <c r="P7" s="5"/>
      <c r="Q7" s="5"/>
      <c r="R7" s="5"/>
      <c r="S7" s="5"/>
      <c r="T7" s="5"/>
      <c r="U7" s="5"/>
    </row>
    <row r="8" spans="1:21" x14ac:dyDescent="0.3">
      <c r="A8" s="6" t="s">
        <v>6</v>
      </c>
      <c r="B8" s="5"/>
      <c r="C8" s="5"/>
      <c r="D8" s="5"/>
      <c r="E8" s="5"/>
      <c r="F8" s="5"/>
      <c r="G8" s="5"/>
      <c r="H8" s="5"/>
      <c r="I8" s="5"/>
      <c r="J8" s="5"/>
      <c r="K8" s="5"/>
      <c r="L8" s="5"/>
      <c r="M8" s="5"/>
      <c r="N8" s="5"/>
      <c r="O8" s="5"/>
      <c r="P8" s="5"/>
      <c r="Q8" s="5"/>
      <c r="R8" s="5"/>
      <c r="S8" s="5"/>
      <c r="T8" s="5"/>
      <c r="U8" s="5"/>
    </row>
    <row r="9" spans="1:21" x14ac:dyDescent="0.3">
      <c r="A9" s="6" t="s">
        <v>7</v>
      </c>
      <c r="B9" s="5"/>
      <c r="C9" s="5"/>
      <c r="D9" s="5"/>
      <c r="E9" s="5"/>
      <c r="F9" s="5"/>
      <c r="G9" s="5"/>
      <c r="H9" s="5"/>
      <c r="I9" s="5"/>
      <c r="J9" s="5"/>
      <c r="K9" s="5"/>
      <c r="L9" s="5"/>
      <c r="M9" s="5"/>
      <c r="N9" s="5"/>
      <c r="O9" s="5"/>
      <c r="P9" s="5"/>
      <c r="Q9" s="5"/>
      <c r="R9" s="5"/>
      <c r="S9" s="5"/>
      <c r="T9" s="5"/>
      <c r="U9" s="5"/>
    </row>
    <row r="10" spans="1:21" x14ac:dyDescent="0.3">
      <c r="A10" s="6" t="s">
        <v>8</v>
      </c>
      <c r="B10" s="5"/>
      <c r="C10" s="5"/>
      <c r="D10" s="5"/>
      <c r="E10" s="5"/>
      <c r="F10" s="5"/>
      <c r="G10" s="5"/>
      <c r="H10" s="5"/>
      <c r="I10" s="5"/>
      <c r="J10" s="5"/>
      <c r="K10" s="5"/>
      <c r="L10" s="5"/>
      <c r="M10" s="5"/>
      <c r="N10" s="5"/>
      <c r="O10" s="5"/>
      <c r="P10" s="5"/>
      <c r="Q10" s="5"/>
      <c r="R10" s="5"/>
      <c r="S10" s="5"/>
      <c r="T10" s="5"/>
      <c r="U10" s="5"/>
    </row>
    <row r="11" spans="1:21" x14ac:dyDescent="0.3">
      <c r="A11" s="6" t="s">
        <v>9</v>
      </c>
      <c r="B11" s="5"/>
      <c r="C11" s="5"/>
      <c r="D11" s="5"/>
      <c r="E11" s="5"/>
      <c r="F11" s="5"/>
      <c r="G11" s="5"/>
      <c r="H11" s="5"/>
      <c r="I11" s="5"/>
      <c r="J11" s="5"/>
      <c r="K11" s="5"/>
      <c r="L11" s="5"/>
      <c r="M11" s="5"/>
      <c r="N11" s="5"/>
      <c r="O11" s="5"/>
      <c r="P11" s="5"/>
      <c r="Q11" s="5"/>
      <c r="R11" s="5"/>
      <c r="S11" s="5"/>
      <c r="T11" s="5"/>
      <c r="U11" s="5"/>
    </row>
    <row r="12" spans="1:21" x14ac:dyDescent="0.3">
      <c r="A12" s="26" t="s">
        <v>10</v>
      </c>
      <c r="B12" s="5"/>
      <c r="C12" s="5"/>
      <c r="D12" s="5"/>
      <c r="E12" s="5"/>
      <c r="F12" s="5"/>
      <c r="G12" s="5"/>
      <c r="H12" s="5"/>
      <c r="I12" s="5"/>
      <c r="J12" s="5"/>
      <c r="K12" s="5"/>
      <c r="L12" s="5"/>
      <c r="M12" s="5"/>
      <c r="N12" s="5"/>
      <c r="O12" s="5"/>
      <c r="P12" s="5"/>
      <c r="Q12" s="5"/>
      <c r="R12" s="5"/>
      <c r="S12" s="5"/>
      <c r="T12" s="5"/>
      <c r="U12" s="5"/>
    </row>
    <row r="13" spans="1:21" x14ac:dyDescent="0.3">
      <c r="A13" s="26"/>
      <c r="B13" s="5"/>
      <c r="C13" s="5"/>
      <c r="D13" s="5"/>
      <c r="E13" s="5"/>
      <c r="F13" s="5"/>
      <c r="G13" s="5"/>
      <c r="H13" s="5"/>
      <c r="I13" s="5"/>
      <c r="J13" s="5"/>
      <c r="K13" s="5"/>
      <c r="L13" s="5"/>
      <c r="M13" s="5"/>
      <c r="N13" s="5"/>
      <c r="O13" s="5"/>
      <c r="P13" s="5"/>
      <c r="Q13" s="5"/>
      <c r="R13" s="5"/>
      <c r="S13" s="5"/>
      <c r="T13" s="5"/>
      <c r="U13" s="5"/>
    </row>
    <row r="14" spans="1:21" x14ac:dyDescent="0.3">
      <c r="A14" s="4" t="s">
        <v>11</v>
      </c>
      <c r="B14" s="5"/>
      <c r="C14" s="5"/>
      <c r="D14" s="5"/>
      <c r="E14" s="5"/>
      <c r="F14" s="5"/>
      <c r="G14" s="5"/>
      <c r="H14" s="5"/>
      <c r="I14" s="5"/>
      <c r="J14" s="5"/>
      <c r="K14" s="5"/>
      <c r="L14" s="5"/>
      <c r="M14" s="5"/>
      <c r="N14" s="5"/>
      <c r="O14" s="5"/>
      <c r="P14" s="5"/>
      <c r="Q14" s="5"/>
      <c r="R14" s="5"/>
      <c r="S14" s="5"/>
      <c r="T14" s="5"/>
      <c r="U14" s="5"/>
    </row>
    <row r="15" spans="1:21" x14ac:dyDescent="0.3">
      <c r="A15" s="5" t="s">
        <v>12</v>
      </c>
      <c r="B15" s="5"/>
      <c r="C15" s="5"/>
      <c r="D15" s="5"/>
      <c r="E15" s="5"/>
      <c r="F15" s="5"/>
      <c r="G15" s="5"/>
      <c r="H15" s="5"/>
      <c r="I15" s="5"/>
      <c r="J15" s="5"/>
      <c r="K15" s="5"/>
      <c r="L15" s="5"/>
      <c r="M15" s="5"/>
      <c r="N15" s="5"/>
      <c r="O15" s="5"/>
      <c r="P15" s="5"/>
      <c r="Q15" s="5"/>
      <c r="R15" s="5"/>
      <c r="S15" s="5"/>
      <c r="T15" s="5"/>
      <c r="U15" s="5"/>
    </row>
    <row r="16" spans="1:21" x14ac:dyDescent="0.3">
      <c r="A16" s="7" t="s">
        <v>13</v>
      </c>
      <c r="B16" s="5"/>
      <c r="C16" s="5"/>
      <c r="D16" s="5"/>
      <c r="E16" s="5"/>
      <c r="F16" s="5"/>
      <c r="G16" s="5"/>
      <c r="H16" s="5"/>
      <c r="I16" s="5"/>
      <c r="J16" s="5"/>
      <c r="K16" s="5"/>
      <c r="L16" s="5"/>
      <c r="M16" s="5"/>
      <c r="N16" s="5"/>
      <c r="O16" s="5"/>
      <c r="P16" s="5"/>
      <c r="Q16" s="5"/>
      <c r="R16" s="5"/>
      <c r="S16" s="5"/>
      <c r="T16" s="5"/>
      <c r="U16" s="5"/>
    </row>
    <row r="17" spans="1:21" ht="4.5" customHeight="1" x14ac:dyDescent="0.3">
      <c r="A17" s="4"/>
      <c r="B17" s="5"/>
      <c r="C17" s="5"/>
      <c r="D17" s="5"/>
      <c r="E17" s="5"/>
      <c r="F17" s="5"/>
      <c r="G17" s="5"/>
      <c r="H17" s="5"/>
      <c r="I17" s="5"/>
      <c r="J17" s="5"/>
      <c r="K17" s="5"/>
      <c r="L17" s="5"/>
      <c r="M17" s="5"/>
      <c r="N17" s="5"/>
      <c r="O17" s="5"/>
      <c r="P17" s="5"/>
      <c r="Q17" s="5"/>
      <c r="R17" s="5"/>
      <c r="S17" s="5"/>
      <c r="T17" s="5"/>
      <c r="U17" s="5"/>
    </row>
    <row r="18" spans="1:21" x14ac:dyDescent="0.3">
      <c r="A18" s="7" t="s">
        <v>14</v>
      </c>
      <c r="B18" s="5"/>
      <c r="C18" s="5"/>
      <c r="D18" s="5"/>
      <c r="E18" s="5"/>
      <c r="F18" s="5"/>
      <c r="G18" s="5"/>
      <c r="H18" s="5"/>
      <c r="I18" s="5"/>
      <c r="J18" s="5"/>
      <c r="K18" s="5"/>
      <c r="L18" s="5"/>
      <c r="M18" s="5"/>
      <c r="N18" s="5"/>
      <c r="O18" s="5"/>
      <c r="P18" s="5"/>
      <c r="Q18" s="5"/>
      <c r="R18" s="5"/>
      <c r="S18" s="5"/>
      <c r="T18" s="5"/>
      <c r="U18" s="5"/>
    </row>
    <row r="19" spans="1:21" ht="4.5" customHeight="1" x14ac:dyDescent="0.3">
      <c r="A19" s="4"/>
      <c r="B19" s="5"/>
      <c r="C19" s="5"/>
      <c r="D19" s="5"/>
      <c r="E19" s="5"/>
      <c r="F19" s="5"/>
      <c r="G19" s="5"/>
      <c r="H19" s="5"/>
      <c r="I19" s="5"/>
      <c r="J19" s="5"/>
      <c r="K19" s="5"/>
      <c r="L19" s="5"/>
      <c r="M19" s="5"/>
      <c r="N19" s="5"/>
      <c r="O19" s="5"/>
      <c r="P19" s="5"/>
      <c r="Q19" s="5"/>
      <c r="R19" s="5"/>
      <c r="S19" s="5"/>
      <c r="T19" s="5"/>
      <c r="U19" s="5"/>
    </row>
    <row r="20" spans="1:21" x14ac:dyDescent="0.3">
      <c r="A20" s="7" t="s">
        <v>15</v>
      </c>
      <c r="B20" s="5"/>
      <c r="C20" s="5"/>
      <c r="D20" s="5"/>
      <c r="E20" s="5"/>
      <c r="F20" s="5"/>
      <c r="G20" s="5"/>
      <c r="H20" s="5"/>
      <c r="I20" s="5"/>
      <c r="J20" s="5"/>
      <c r="K20" s="5"/>
      <c r="L20" s="5"/>
      <c r="M20" s="5"/>
      <c r="N20" s="5"/>
      <c r="O20" s="5"/>
      <c r="P20" s="5"/>
      <c r="Q20" s="5"/>
      <c r="R20" s="5"/>
      <c r="S20" s="5"/>
      <c r="T20" s="5"/>
      <c r="U20" s="5"/>
    </row>
    <row r="21" spans="1:21" x14ac:dyDescent="0.3">
      <c r="A21" s="5"/>
      <c r="B21" s="5"/>
      <c r="C21" s="5"/>
      <c r="D21" s="5"/>
      <c r="E21" s="5"/>
      <c r="F21" s="5"/>
      <c r="G21" s="5"/>
      <c r="H21" s="5"/>
      <c r="I21" s="5"/>
      <c r="J21" s="5"/>
      <c r="K21" s="5"/>
      <c r="L21" s="5"/>
      <c r="M21" s="5"/>
      <c r="N21" s="5"/>
      <c r="O21" s="5"/>
      <c r="P21" s="5"/>
      <c r="Q21" s="5"/>
      <c r="R21" s="5"/>
      <c r="S21" s="5"/>
      <c r="T21" s="5"/>
      <c r="U21" s="5"/>
    </row>
    <row r="22" spans="1:21" x14ac:dyDescent="0.3">
      <c r="A22" s="4" t="s">
        <v>16</v>
      </c>
      <c r="B22" s="5"/>
      <c r="C22" s="5"/>
      <c r="D22" s="5"/>
      <c r="E22" s="5"/>
      <c r="F22" s="5"/>
      <c r="G22" s="5"/>
      <c r="H22" s="5"/>
      <c r="I22" s="5"/>
      <c r="J22" s="5"/>
      <c r="K22" s="5"/>
      <c r="L22" s="5"/>
      <c r="M22" s="5"/>
      <c r="N22" s="5"/>
      <c r="O22" s="5"/>
      <c r="P22" s="5"/>
      <c r="Q22" s="5"/>
      <c r="R22" s="5"/>
      <c r="S22" s="5"/>
      <c r="T22" s="5"/>
      <c r="U22" s="5"/>
    </row>
    <row r="23" spans="1:21" ht="6" customHeight="1" x14ac:dyDescent="0.3">
      <c r="A23" s="5"/>
      <c r="B23" s="5"/>
      <c r="C23" s="5"/>
      <c r="D23" s="5"/>
      <c r="E23" s="5"/>
      <c r="F23" s="5"/>
      <c r="G23" s="5"/>
      <c r="H23" s="5"/>
      <c r="I23" s="5"/>
      <c r="J23" s="5"/>
      <c r="K23" s="5"/>
      <c r="L23" s="5"/>
      <c r="M23" s="5"/>
      <c r="N23" s="5"/>
      <c r="O23" s="5"/>
      <c r="P23" s="5"/>
      <c r="Q23" s="5"/>
      <c r="R23" s="5"/>
      <c r="S23" s="5"/>
      <c r="T23" s="5"/>
      <c r="U23" s="5"/>
    </row>
    <row r="24" spans="1:21" x14ac:dyDescent="0.3">
      <c r="A24" s="7" t="s">
        <v>17</v>
      </c>
      <c r="B24" s="5"/>
      <c r="C24" s="5"/>
      <c r="D24" s="5"/>
      <c r="E24" s="5"/>
      <c r="F24" s="5"/>
      <c r="G24" s="5"/>
      <c r="H24" s="5"/>
      <c r="I24" s="5"/>
      <c r="J24" s="5"/>
      <c r="K24" s="5"/>
      <c r="L24" s="5"/>
      <c r="M24" s="5"/>
      <c r="N24" s="5"/>
      <c r="O24" s="5"/>
      <c r="P24" s="5"/>
      <c r="Q24" s="5"/>
      <c r="R24" s="5"/>
      <c r="S24" s="5"/>
      <c r="T24" s="5"/>
      <c r="U24" s="5"/>
    </row>
    <row r="25" spans="1:21" ht="4.5" customHeight="1" x14ac:dyDescent="0.3">
      <c r="A25" s="4"/>
      <c r="B25" s="5"/>
      <c r="C25" s="5"/>
      <c r="D25" s="5"/>
      <c r="E25" s="5"/>
      <c r="F25" s="5"/>
      <c r="G25" s="5"/>
      <c r="H25" s="5"/>
      <c r="I25" s="5"/>
      <c r="J25" s="5"/>
      <c r="K25" s="5"/>
      <c r="L25" s="5"/>
      <c r="M25" s="5"/>
      <c r="N25" s="5"/>
      <c r="O25" s="5"/>
      <c r="P25" s="5"/>
      <c r="Q25" s="5"/>
      <c r="R25" s="5"/>
      <c r="S25" s="5"/>
      <c r="T25" s="5"/>
      <c r="U25" s="5"/>
    </row>
    <row r="26" spans="1:21" x14ac:dyDescent="0.3">
      <c r="A26" s="7" t="s">
        <v>18</v>
      </c>
      <c r="B26" s="5"/>
      <c r="C26" s="5"/>
      <c r="D26" s="5"/>
      <c r="E26" s="5"/>
      <c r="F26" s="5"/>
      <c r="G26" s="5"/>
      <c r="H26" s="5"/>
      <c r="I26" s="5"/>
      <c r="J26" s="5"/>
      <c r="K26" s="5"/>
      <c r="L26" s="5"/>
      <c r="M26" s="5"/>
      <c r="N26" s="5"/>
      <c r="O26" s="5"/>
      <c r="P26" s="5"/>
      <c r="Q26" s="5"/>
      <c r="R26" s="5"/>
      <c r="S26" s="5"/>
      <c r="T26" s="5"/>
      <c r="U26" s="5"/>
    </row>
    <row r="27" spans="1:21" ht="6" customHeight="1" x14ac:dyDescent="0.3">
      <c r="A27" s="7"/>
      <c r="B27" s="5"/>
      <c r="C27" s="5"/>
      <c r="D27" s="5"/>
      <c r="E27" s="5"/>
      <c r="F27" s="5"/>
      <c r="G27" s="5"/>
      <c r="H27" s="5"/>
      <c r="I27" s="5"/>
      <c r="J27" s="5"/>
      <c r="K27" s="5"/>
      <c r="L27" s="5"/>
      <c r="M27" s="5"/>
      <c r="N27" s="5"/>
      <c r="O27" s="5"/>
      <c r="P27" s="5"/>
      <c r="Q27" s="5"/>
      <c r="R27" s="5"/>
      <c r="S27" s="5"/>
      <c r="T27" s="5"/>
      <c r="U27" s="5"/>
    </row>
    <row r="28" spans="1:21" ht="33" customHeight="1" x14ac:dyDescent="0.3">
      <c r="A28" s="209" t="s">
        <v>19</v>
      </c>
      <c r="B28" s="210"/>
      <c r="C28" s="210"/>
      <c r="D28" s="210"/>
      <c r="E28" s="210"/>
      <c r="F28" s="210"/>
      <c r="G28" s="210"/>
      <c r="H28" s="210"/>
      <c r="I28" s="210"/>
      <c r="J28" s="210"/>
      <c r="K28" s="210"/>
      <c r="L28" s="210"/>
      <c r="M28" s="210"/>
      <c r="N28" s="210"/>
      <c r="O28" s="210"/>
      <c r="P28" s="210"/>
      <c r="Q28" s="210"/>
      <c r="R28" s="210"/>
      <c r="S28" s="210"/>
      <c r="T28" s="210"/>
      <c r="U28" s="210"/>
    </row>
    <row r="29" spans="1:21" ht="7.5" customHeight="1" x14ac:dyDescent="0.3">
      <c r="A29" s="193"/>
      <c r="B29" s="103"/>
      <c r="C29" s="103"/>
      <c r="D29" s="103"/>
      <c r="E29" s="103"/>
      <c r="F29" s="103"/>
      <c r="G29" s="103"/>
      <c r="H29" s="103"/>
      <c r="I29" s="103"/>
      <c r="J29" s="103"/>
      <c r="K29" s="103"/>
      <c r="L29" s="103"/>
      <c r="M29" s="103"/>
      <c r="N29" s="103"/>
      <c r="O29" s="103"/>
      <c r="P29" s="103"/>
      <c r="Q29" s="103"/>
      <c r="R29" s="103"/>
      <c r="S29" s="103"/>
      <c r="T29" s="103"/>
      <c r="U29" s="103"/>
    </row>
    <row r="30" spans="1:21" ht="32.25" customHeight="1" x14ac:dyDescent="0.3">
      <c r="A30" s="205" t="s">
        <v>20</v>
      </c>
      <c r="B30" s="206"/>
      <c r="C30" s="206"/>
      <c r="D30" s="206"/>
      <c r="E30" s="206"/>
      <c r="F30" s="206"/>
      <c r="G30" s="206"/>
      <c r="H30" s="206"/>
      <c r="I30" s="206"/>
      <c r="J30" s="206"/>
      <c r="K30" s="206"/>
      <c r="L30" s="206"/>
      <c r="M30" s="206"/>
      <c r="N30" s="206"/>
      <c r="O30" s="206"/>
      <c r="P30" s="206"/>
      <c r="Q30" s="206"/>
      <c r="R30" s="206"/>
      <c r="S30" s="206"/>
      <c r="T30" s="206"/>
      <c r="U30" s="206"/>
    </row>
    <row r="31" spans="1:21" ht="39.75" customHeight="1" x14ac:dyDescent="0.3">
      <c r="A31" s="207" t="s">
        <v>21</v>
      </c>
      <c r="B31" s="208"/>
      <c r="C31" s="208"/>
      <c r="D31" s="208"/>
      <c r="E31" s="208"/>
      <c r="F31" s="208"/>
      <c r="G31" s="208"/>
      <c r="H31" s="208"/>
      <c r="I31" s="208"/>
      <c r="J31" s="208"/>
      <c r="K31" s="208"/>
      <c r="L31" s="208"/>
      <c r="M31" s="208"/>
      <c r="N31" s="208"/>
      <c r="O31" s="208"/>
      <c r="P31" s="208"/>
      <c r="Q31" s="208"/>
      <c r="R31" s="208"/>
      <c r="S31" s="208"/>
      <c r="T31" s="208"/>
      <c r="U31" s="208"/>
    </row>
    <row r="32" spans="1:21" ht="6" customHeight="1" x14ac:dyDescent="0.3">
      <c r="A32" s="5"/>
      <c r="B32" s="5"/>
      <c r="C32" s="5"/>
      <c r="D32" s="5"/>
      <c r="E32" s="5"/>
      <c r="F32" s="5"/>
      <c r="G32" s="5"/>
      <c r="H32" s="5"/>
      <c r="I32" s="5"/>
      <c r="J32" s="5"/>
      <c r="K32" s="5"/>
      <c r="L32" s="5"/>
      <c r="M32" s="5"/>
      <c r="N32" s="5"/>
      <c r="O32" s="5"/>
      <c r="P32" s="5"/>
      <c r="Q32" s="5"/>
      <c r="R32" s="5"/>
      <c r="S32" s="5"/>
      <c r="T32" s="5"/>
      <c r="U32" s="5"/>
    </row>
    <row r="33" spans="1:21" ht="33" customHeight="1" x14ac:dyDescent="0.3">
      <c r="A33" s="205" t="s">
        <v>22</v>
      </c>
      <c r="B33" s="206"/>
      <c r="C33" s="206"/>
      <c r="D33" s="206"/>
      <c r="E33" s="206"/>
      <c r="F33" s="206"/>
      <c r="G33" s="206"/>
      <c r="H33" s="206"/>
      <c r="I33" s="206"/>
      <c r="J33" s="206"/>
      <c r="K33" s="206"/>
      <c r="L33" s="206"/>
      <c r="M33" s="206"/>
      <c r="N33" s="206"/>
      <c r="O33" s="206"/>
      <c r="P33" s="206"/>
      <c r="Q33" s="206"/>
      <c r="R33" s="206"/>
      <c r="S33" s="206"/>
      <c r="T33" s="206"/>
      <c r="U33" s="206"/>
    </row>
    <row r="34" spans="1:21" ht="6" customHeight="1" x14ac:dyDescent="0.3">
      <c r="A34" s="5"/>
      <c r="B34" s="5"/>
      <c r="C34" s="5"/>
      <c r="D34" s="5"/>
      <c r="E34" s="5"/>
      <c r="F34" s="5"/>
      <c r="G34" s="5"/>
      <c r="H34" s="5"/>
      <c r="I34" s="5"/>
      <c r="J34" s="5"/>
      <c r="K34" s="5"/>
      <c r="L34" s="5"/>
      <c r="M34" s="5"/>
      <c r="N34" s="5"/>
      <c r="O34" s="5"/>
      <c r="P34" s="5"/>
      <c r="Q34" s="5"/>
      <c r="R34" s="5"/>
      <c r="S34" s="5"/>
      <c r="T34" s="5"/>
      <c r="U34" s="5"/>
    </row>
    <row r="35" spans="1:21" ht="32.25" customHeight="1" x14ac:dyDescent="0.3">
      <c r="A35" s="205" t="s">
        <v>23</v>
      </c>
      <c r="B35" s="206"/>
      <c r="C35" s="206"/>
      <c r="D35" s="206"/>
      <c r="E35" s="206"/>
      <c r="F35" s="206"/>
      <c r="G35" s="206"/>
      <c r="H35" s="206"/>
      <c r="I35" s="206"/>
      <c r="J35" s="206"/>
      <c r="K35" s="206"/>
      <c r="L35" s="206"/>
      <c r="M35" s="206"/>
      <c r="N35" s="206"/>
      <c r="O35" s="206"/>
      <c r="P35" s="206"/>
      <c r="Q35" s="206"/>
      <c r="R35" s="206"/>
      <c r="S35" s="206"/>
      <c r="T35" s="206"/>
      <c r="U35" s="206"/>
    </row>
    <row r="36" spans="1:21" ht="5.25" customHeight="1" x14ac:dyDescent="0.3">
      <c r="A36" s="5"/>
      <c r="B36" s="5"/>
      <c r="C36" s="5"/>
      <c r="D36" s="5"/>
      <c r="E36" s="5"/>
      <c r="F36" s="5"/>
      <c r="G36" s="5"/>
      <c r="H36" s="5"/>
      <c r="I36" s="5"/>
      <c r="J36" s="5"/>
      <c r="K36" s="5"/>
      <c r="L36" s="5"/>
      <c r="M36" s="5"/>
      <c r="N36" s="5"/>
      <c r="O36" s="5"/>
      <c r="P36" s="5"/>
      <c r="Q36" s="5"/>
      <c r="R36" s="5"/>
      <c r="S36" s="5"/>
      <c r="T36" s="5"/>
      <c r="U36" s="5"/>
    </row>
    <row r="37" spans="1:21" x14ac:dyDescent="0.3">
      <c r="A37" s="205" t="s">
        <v>24</v>
      </c>
      <c r="B37" s="206"/>
      <c r="C37" s="206"/>
      <c r="D37" s="206"/>
      <c r="E37" s="206"/>
      <c r="F37" s="206"/>
      <c r="G37" s="206"/>
      <c r="H37" s="206"/>
      <c r="I37" s="206"/>
      <c r="J37" s="206"/>
      <c r="K37" s="206"/>
      <c r="L37" s="206"/>
      <c r="M37" s="206"/>
      <c r="N37" s="206"/>
      <c r="O37" s="206"/>
      <c r="P37" s="206"/>
      <c r="Q37" s="206"/>
      <c r="R37" s="206"/>
      <c r="S37" s="206"/>
      <c r="T37" s="206"/>
      <c r="U37" s="206"/>
    </row>
    <row r="38" spans="1:21" ht="5.25" customHeight="1" x14ac:dyDescent="0.3">
      <c r="A38" s="5"/>
      <c r="B38" s="5"/>
      <c r="C38" s="5"/>
      <c r="D38" s="5"/>
      <c r="E38" s="5"/>
      <c r="F38" s="5"/>
      <c r="G38" s="5"/>
      <c r="H38" s="5"/>
      <c r="I38" s="5"/>
      <c r="J38" s="5"/>
      <c r="K38" s="5"/>
      <c r="L38" s="5"/>
      <c r="M38" s="5"/>
      <c r="N38" s="5"/>
      <c r="O38" s="5"/>
      <c r="P38" s="5"/>
      <c r="Q38" s="5"/>
      <c r="R38" s="5"/>
      <c r="S38" s="5"/>
      <c r="T38" s="5"/>
      <c r="U38" s="5"/>
    </row>
    <row r="39" spans="1:21" x14ac:dyDescent="0.3">
      <c r="A39" s="205" t="s">
        <v>25</v>
      </c>
      <c r="B39" s="206"/>
      <c r="C39" s="206"/>
      <c r="D39" s="206"/>
      <c r="E39" s="206"/>
      <c r="F39" s="206"/>
      <c r="G39" s="206"/>
      <c r="H39" s="206"/>
      <c r="I39" s="206"/>
      <c r="J39" s="206"/>
      <c r="K39" s="206"/>
      <c r="L39" s="206"/>
      <c r="M39" s="206"/>
      <c r="N39" s="206"/>
      <c r="O39" s="206"/>
      <c r="P39" s="206"/>
      <c r="Q39" s="206"/>
      <c r="R39" s="206"/>
      <c r="S39" s="206"/>
      <c r="T39" s="206"/>
      <c r="U39" s="206"/>
    </row>
    <row r="40" spans="1:21" ht="5.25" customHeight="1" x14ac:dyDescent="0.3">
      <c r="A40" s="5"/>
      <c r="B40" s="5"/>
      <c r="C40" s="5"/>
      <c r="D40" s="5"/>
      <c r="E40" s="5"/>
      <c r="F40" s="5"/>
      <c r="G40" s="5"/>
      <c r="H40" s="5"/>
      <c r="I40" s="5"/>
      <c r="J40" s="5"/>
      <c r="K40" s="5"/>
      <c r="L40" s="5"/>
      <c r="M40" s="5"/>
      <c r="N40" s="5"/>
      <c r="O40" s="5"/>
      <c r="P40" s="5"/>
      <c r="Q40" s="5"/>
      <c r="R40" s="5"/>
      <c r="S40" s="5"/>
      <c r="T40" s="5"/>
      <c r="U40" s="5"/>
    </row>
    <row r="41" spans="1:21" ht="33" customHeight="1" x14ac:dyDescent="0.3">
      <c r="A41" s="205" t="s">
        <v>26</v>
      </c>
      <c r="B41" s="206"/>
      <c r="C41" s="206"/>
      <c r="D41" s="206"/>
      <c r="E41" s="206"/>
      <c r="F41" s="206"/>
      <c r="G41" s="206"/>
      <c r="H41" s="206"/>
      <c r="I41" s="206"/>
      <c r="J41" s="206"/>
      <c r="K41" s="206"/>
      <c r="L41" s="206"/>
      <c r="M41" s="206"/>
      <c r="N41" s="206"/>
      <c r="O41" s="206"/>
      <c r="P41" s="206"/>
      <c r="Q41" s="206"/>
      <c r="R41" s="206"/>
      <c r="S41" s="206"/>
      <c r="T41" s="206"/>
      <c r="U41" s="206"/>
    </row>
    <row r="42" spans="1:21" ht="17.25" customHeight="1" x14ac:dyDescent="0.3">
      <c r="A42" s="104"/>
      <c r="B42" s="105"/>
      <c r="C42" s="105"/>
      <c r="D42" s="105"/>
      <c r="E42" s="105"/>
      <c r="F42" s="105"/>
      <c r="G42" s="105"/>
      <c r="H42" s="105"/>
      <c r="I42" s="105"/>
      <c r="J42" s="105"/>
      <c r="K42" s="105"/>
      <c r="L42" s="105"/>
      <c r="M42" s="105"/>
      <c r="N42" s="105"/>
      <c r="O42" s="105"/>
      <c r="P42" s="105"/>
      <c r="Q42" s="105"/>
      <c r="R42" s="105"/>
      <c r="S42" s="105"/>
      <c r="T42" s="105"/>
      <c r="U42" s="105"/>
    </row>
    <row r="43" spans="1:21" x14ac:dyDescent="0.3">
      <c r="A43" s="106" t="s">
        <v>27</v>
      </c>
      <c r="B43" s="105"/>
      <c r="C43" s="105"/>
      <c r="D43" s="105"/>
      <c r="E43" s="105"/>
      <c r="F43" s="105"/>
      <c r="G43" s="105"/>
      <c r="H43" s="105"/>
      <c r="I43" s="105"/>
      <c r="J43" s="105"/>
      <c r="K43" s="105"/>
      <c r="L43" s="105"/>
      <c r="M43" s="105"/>
      <c r="N43" s="105"/>
      <c r="O43" s="105"/>
      <c r="P43" s="105"/>
      <c r="Q43" s="105"/>
      <c r="R43" s="105"/>
      <c r="S43" s="105"/>
      <c r="T43" s="105"/>
      <c r="U43" s="105"/>
    </row>
    <row r="44" spans="1:21" ht="6" customHeight="1" x14ac:dyDescent="0.3">
      <c r="A44" s="5"/>
      <c r="B44" s="5"/>
      <c r="C44" s="5"/>
      <c r="D44" s="5"/>
      <c r="E44" s="5"/>
      <c r="F44" s="5"/>
      <c r="G44" s="5"/>
      <c r="H44" s="5"/>
      <c r="I44" s="5"/>
      <c r="J44" s="5"/>
      <c r="K44" s="5"/>
      <c r="L44" s="5"/>
      <c r="M44" s="5"/>
      <c r="N44" s="5"/>
      <c r="O44" s="5"/>
      <c r="P44" s="5"/>
      <c r="Q44" s="5"/>
      <c r="R44" s="5"/>
      <c r="S44" s="5"/>
      <c r="T44" s="5"/>
      <c r="U44" s="5"/>
    </row>
    <row r="45" spans="1:21" x14ac:dyDescent="0.3">
      <c r="A45" s="7" t="s">
        <v>28</v>
      </c>
      <c r="B45" s="5"/>
      <c r="C45" s="5"/>
      <c r="D45" s="5"/>
      <c r="E45" s="5"/>
      <c r="F45" s="5"/>
      <c r="G45" s="5"/>
      <c r="H45" s="5"/>
      <c r="I45" s="5"/>
      <c r="J45" s="5"/>
      <c r="K45" s="5"/>
      <c r="L45" s="5"/>
      <c r="M45" s="5"/>
      <c r="N45" s="5"/>
      <c r="O45" s="5"/>
      <c r="P45" s="5"/>
      <c r="Q45" s="5"/>
      <c r="R45" s="5"/>
      <c r="S45" s="5"/>
      <c r="T45" s="5"/>
      <c r="U45" s="5"/>
    </row>
    <row r="46" spans="1:21" ht="4.5" customHeight="1" x14ac:dyDescent="0.3">
      <c r="A46" s="4"/>
      <c r="B46" s="5"/>
      <c r="C46" s="5"/>
      <c r="D46" s="5"/>
      <c r="E46" s="5"/>
      <c r="F46" s="5"/>
      <c r="G46" s="5"/>
      <c r="H46" s="5"/>
      <c r="I46" s="5"/>
      <c r="J46" s="5"/>
      <c r="K46" s="5"/>
      <c r="L46" s="5"/>
      <c r="M46" s="5"/>
      <c r="N46" s="5"/>
      <c r="O46" s="5"/>
      <c r="P46" s="5"/>
      <c r="Q46" s="5"/>
      <c r="R46" s="5"/>
      <c r="S46" s="5"/>
      <c r="T46" s="5"/>
      <c r="U46" s="5"/>
    </row>
    <row r="47" spans="1:21" x14ac:dyDescent="0.3">
      <c r="A47" s="7" t="s">
        <v>29</v>
      </c>
      <c r="B47" s="5"/>
      <c r="C47" s="5"/>
      <c r="D47" s="5"/>
      <c r="E47" s="5"/>
      <c r="F47" s="5"/>
      <c r="G47" s="5"/>
      <c r="H47" s="5"/>
      <c r="I47" s="5"/>
      <c r="J47" s="5"/>
      <c r="K47" s="5"/>
      <c r="L47" s="5"/>
      <c r="M47" s="5"/>
      <c r="N47" s="5"/>
      <c r="O47" s="5"/>
      <c r="P47" s="5"/>
      <c r="Q47" s="5"/>
      <c r="R47" s="5"/>
      <c r="S47" s="5"/>
      <c r="T47" s="5"/>
      <c r="U47" s="5"/>
    </row>
    <row r="48" spans="1:21" ht="6" customHeight="1" x14ac:dyDescent="0.3">
      <c r="A48" s="7"/>
      <c r="B48" s="5"/>
      <c r="C48" s="5"/>
      <c r="D48" s="5"/>
      <c r="E48" s="5"/>
      <c r="F48" s="5"/>
      <c r="G48" s="5"/>
      <c r="H48" s="5"/>
      <c r="I48" s="5"/>
      <c r="J48" s="5"/>
      <c r="K48" s="5"/>
      <c r="L48" s="5"/>
      <c r="M48" s="5"/>
      <c r="N48" s="5"/>
      <c r="O48" s="5"/>
      <c r="P48" s="5"/>
      <c r="Q48" s="5"/>
      <c r="R48" s="5"/>
      <c r="S48" s="5"/>
      <c r="T48" s="5"/>
      <c r="U48" s="5"/>
    </row>
    <row r="49" spans="1:21" x14ac:dyDescent="0.3">
      <c r="A49" s="209" t="s">
        <v>30</v>
      </c>
      <c r="B49" s="210"/>
      <c r="C49" s="210"/>
      <c r="D49" s="210"/>
      <c r="E49" s="210"/>
      <c r="F49" s="210"/>
      <c r="G49" s="210"/>
      <c r="H49" s="210"/>
      <c r="I49" s="210"/>
      <c r="J49" s="210"/>
      <c r="K49" s="210"/>
      <c r="L49" s="210"/>
      <c r="M49" s="210"/>
      <c r="N49" s="210"/>
      <c r="O49" s="210"/>
      <c r="P49" s="210"/>
      <c r="Q49" s="210"/>
      <c r="R49" s="210"/>
      <c r="S49" s="210"/>
      <c r="T49" s="210"/>
      <c r="U49" s="210"/>
    </row>
    <row r="50" spans="1:21" ht="7.5" customHeight="1" x14ac:dyDescent="0.3">
      <c r="A50" s="193"/>
      <c r="B50" s="103"/>
      <c r="C50" s="103"/>
      <c r="D50" s="103"/>
      <c r="E50" s="103"/>
      <c r="F50" s="103"/>
      <c r="G50" s="103"/>
      <c r="H50" s="103"/>
      <c r="I50" s="103"/>
      <c r="J50" s="103"/>
      <c r="K50" s="103"/>
      <c r="L50" s="103"/>
      <c r="M50" s="103"/>
      <c r="N50" s="103"/>
      <c r="O50" s="103"/>
      <c r="P50" s="103"/>
      <c r="Q50" s="103"/>
      <c r="R50" s="103"/>
      <c r="S50" s="103"/>
      <c r="T50" s="103"/>
      <c r="U50" s="103"/>
    </row>
    <row r="51" spans="1:21" x14ac:dyDescent="0.3">
      <c r="A51" s="205" t="s">
        <v>31</v>
      </c>
      <c r="B51" s="206"/>
      <c r="C51" s="206"/>
      <c r="D51" s="206"/>
      <c r="E51" s="206"/>
      <c r="F51" s="206"/>
      <c r="G51" s="206"/>
      <c r="H51" s="206"/>
      <c r="I51" s="206"/>
      <c r="J51" s="206"/>
      <c r="K51" s="206"/>
      <c r="L51" s="206"/>
      <c r="M51" s="206"/>
      <c r="N51" s="206"/>
      <c r="O51" s="206"/>
      <c r="P51" s="206"/>
      <c r="Q51" s="206"/>
      <c r="R51" s="206"/>
      <c r="S51" s="206"/>
      <c r="T51" s="206"/>
      <c r="U51" s="206"/>
    </row>
    <row r="52" spans="1:21" ht="39.75" customHeight="1" x14ac:dyDescent="0.3">
      <c r="A52" s="207" t="s">
        <v>21</v>
      </c>
      <c r="B52" s="208"/>
      <c r="C52" s="208"/>
      <c r="D52" s="208"/>
      <c r="E52" s="208"/>
      <c r="F52" s="208"/>
      <c r="G52" s="208"/>
      <c r="H52" s="208"/>
      <c r="I52" s="208"/>
      <c r="J52" s="208"/>
      <c r="K52" s="208"/>
      <c r="L52" s="208"/>
      <c r="M52" s="208"/>
      <c r="N52" s="208"/>
      <c r="O52" s="208"/>
      <c r="P52" s="208"/>
      <c r="Q52" s="208"/>
      <c r="R52" s="208"/>
      <c r="S52" s="208"/>
      <c r="T52" s="208"/>
      <c r="U52" s="208"/>
    </row>
    <row r="53" spans="1:21" x14ac:dyDescent="0.3">
      <c r="A53" s="5"/>
      <c r="B53" s="5"/>
      <c r="C53" s="5"/>
      <c r="D53" s="5"/>
      <c r="E53" s="5"/>
      <c r="F53" s="5"/>
      <c r="G53" s="5"/>
      <c r="H53" s="5"/>
      <c r="I53" s="5"/>
      <c r="J53" s="5"/>
      <c r="K53" s="5"/>
      <c r="L53" s="5"/>
      <c r="M53" s="5"/>
      <c r="N53" s="5"/>
      <c r="O53" s="5"/>
      <c r="P53" s="5"/>
      <c r="Q53" s="5"/>
      <c r="R53" s="5"/>
      <c r="S53" s="5"/>
      <c r="T53" s="5"/>
      <c r="U53" s="5"/>
    </row>
    <row r="54" spans="1:21" x14ac:dyDescent="0.3">
      <c r="A54" s="106" t="s">
        <v>32</v>
      </c>
      <c r="B54" s="5"/>
      <c r="C54" s="5"/>
      <c r="D54" s="5"/>
      <c r="E54" s="5"/>
      <c r="F54" s="5"/>
      <c r="G54" s="5"/>
      <c r="H54" s="5"/>
      <c r="I54" s="5"/>
      <c r="J54" s="5"/>
      <c r="K54" s="5"/>
      <c r="L54" s="5"/>
      <c r="M54" s="5"/>
      <c r="N54" s="5"/>
      <c r="O54" s="5"/>
      <c r="P54" s="5"/>
      <c r="Q54" s="5"/>
      <c r="R54" s="5"/>
      <c r="S54" s="5"/>
      <c r="T54" s="5"/>
      <c r="U54" s="5"/>
    </row>
    <row r="55" spans="1:21" ht="6.75" customHeight="1" x14ac:dyDescent="0.3">
      <c r="A55" s="5"/>
      <c r="B55" s="5"/>
      <c r="C55" s="5"/>
      <c r="D55" s="5"/>
      <c r="E55" s="5"/>
      <c r="F55" s="5"/>
      <c r="G55" s="5"/>
      <c r="H55" s="5"/>
      <c r="I55" s="5"/>
      <c r="J55" s="5"/>
      <c r="K55" s="5"/>
      <c r="L55" s="5"/>
      <c r="M55" s="5"/>
      <c r="N55" s="5"/>
      <c r="O55" s="5"/>
      <c r="P55" s="5"/>
      <c r="Q55" s="5"/>
      <c r="R55" s="5"/>
      <c r="S55" s="5"/>
      <c r="T55" s="5"/>
      <c r="U55" s="5"/>
    </row>
    <row r="56" spans="1:21" x14ac:dyDescent="0.3">
      <c r="A56" s="7" t="s">
        <v>17</v>
      </c>
      <c r="B56" s="5"/>
      <c r="C56" s="5"/>
      <c r="D56" s="5"/>
      <c r="E56" s="5"/>
      <c r="F56" s="5"/>
      <c r="G56" s="5"/>
      <c r="H56" s="5"/>
      <c r="I56" s="5"/>
      <c r="J56" s="5"/>
      <c r="K56" s="5"/>
      <c r="L56" s="5"/>
      <c r="M56" s="5"/>
      <c r="N56" s="5"/>
      <c r="O56" s="5"/>
      <c r="P56" s="5"/>
      <c r="Q56" s="5"/>
      <c r="R56" s="5"/>
      <c r="S56" s="5"/>
      <c r="T56" s="5"/>
      <c r="U56" s="5"/>
    </row>
    <row r="57" spans="1:21" ht="39.75" customHeight="1" x14ac:dyDescent="0.3">
      <c r="A57" s="207" t="s">
        <v>21</v>
      </c>
      <c r="B57" s="208"/>
      <c r="C57" s="208"/>
      <c r="D57" s="208"/>
      <c r="E57" s="208"/>
      <c r="F57" s="208"/>
      <c r="G57" s="208"/>
      <c r="H57" s="208"/>
      <c r="I57" s="208"/>
      <c r="J57" s="208"/>
      <c r="K57" s="208"/>
      <c r="L57" s="208"/>
      <c r="M57" s="208"/>
      <c r="N57" s="208"/>
      <c r="O57" s="208"/>
      <c r="P57" s="208"/>
      <c r="Q57" s="208"/>
      <c r="R57" s="208"/>
      <c r="S57" s="208"/>
      <c r="T57" s="208"/>
      <c r="U57" s="208"/>
    </row>
    <row r="58" spans="1:21" ht="6" customHeight="1" x14ac:dyDescent="0.3">
      <c r="A58" s="5"/>
      <c r="B58" s="5"/>
      <c r="C58" s="5"/>
      <c r="D58" s="5"/>
      <c r="E58" s="5"/>
      <c r="F58" s="5"/>
      <c r="G58" s="5"/>
      <c r="H58" s="5"/>
      <c r="I58" s="5"/>
      <c r="J58" s="5"/>
      <c r="K58" s="5"/>
      <c r="L58" s="5"/>
      <c r="M58" s="5"/>
      <c r="N58" s="5"/>
      <c r="O58" s="5"/>
      <c r="P58" s="5"/>
      <c r="Q58" s="5"/>
      <c r="R58" s="5"/>
      <c r="S58" s="5"/>
      <c r="T58" s="5"/>
      <c r="U58" s="5"/>
    </row>
    <row r="59" spans="1:21" x14ac:dyDescent="0.3">
      <c r="A59" s="7" t="s">
        <v>18</v>
      </c>
      <c r="B59" s="5"/>
      <c r="C59" s="5"/>
      <c r="D59" s="5"/>
      <c r="E59" s="5"/>
      <c r="F59" s="5"/>
      <c r="G59" s="5"/>
      <c r="H59" s="5"/>
      <c r="I59" s="5"/>
      <c r="J59" s="5"/>
      <c r="K59" s="5"/>
      <c r="L59" s="5"/>
      <c r="M59" s="5"/>
      <c r="N59" s="5"/>
      <c r="O59" s="5"/>
      <c r="P59" s="5"/>
      <c r="Q59" s="5"/>
      <c r="R59" s="5"/>
      <c r="S59" s="5"/>
      <c r="T59" s="5"/>
      <c r="U59" s="5"/>
    </row>
    <row r="60" spans="1:21" ht="5.25" customHeight="1" x14ac:dyDescent="0.3">
      <c r="A60" s="5"/>
      <c r="B60" s="5"/>
      <c r="C60" s="5"/>
      <c r="D60" s="5"/>
      <c r="E60" s="5"/>
      <c r="F60" s="5"/>
      <c r="G60" s="5"/>
      <c r="H60" s="5"/>
      <c r="I60" s="5"/>
      <c r="J60" s="5"/>
      <c r="K60" s="5"/>
      <c r="L60" s="5"/>
      <c r="M60" s="5"/>
      <c r="N60" s="5"/>
      <c r="O60" s="5"/>
      <c r="P60" s="5"/>
      <c r="Q60" s="5"/>
      <c r="R60" s="5"/>
      <c r="S60" s="5"/>
      <c r="T60" s="5"/>
      <c r="U60" s="5"/>
    </row>
    <row r="61" spans="1:21" ht="33" customHeight="1" x14ac:dyDescent="0.3">
      <c r="A61" s="205" t="s">
        <v>22</v>
      </c>
      <c r="B61" s="206"/>
      <c r="C61" s="206"/>
      <c r="D61" s="206"/>
      <c r="E61" s="206"/>
      <c r="F61" s="206"/>
      <c r="G61" s="206"/>
      <c r="H61" s="206"/>
      <c r="I61" s="206"/>
      <c r="J61" s="206"/>
      <c r="K61" s="206"/>
      <c r="L61" s="206"/>
      <c r="M61" s="206"/>
      <c r="N61" s="206"/>
      <c r="O61" s="206"/>
      <c r="P61" s="206"/>
      <c r="Q61" s="206"/>
      <c r="R61" s="206"/>
      <c r="S61" s="206"/>
      <c r="T61" s="206"/>
      <c r="U61" s="206"/>
    </row>
    <row r="62" spans="1:21" ht="6" customHeight="1" x14ac:dyDescent="0.3">
      <c r="A62" s="5"/>
      <c r="B62" s="5"/>
      <c r="C62" s="5"/>
      <c r="D62" s="5"/>
      <c r="E62" s="5"/>
      <c r="F62" s="5"/>
      <c r="G62" s="5"/>
      <c r="H62" s="5"/>
      <c r="I62" s="5"/>
      <c r="J62" s="5"/>
      <c r="K62" s="5"/>
      <c r="L62" s="5"/>
      <c r="M62" s="5"/>
      <c r="N62" s="5"/>
      <c r="O62" s="5"/>
      <c r="P62" s="5"/>
      <c r="Q62" s="5"/>
      <c r="R62" s="5"/>
      <c r="S62" s="5"/>
      <c r="T62" s="5"/>
      <c r="U62" s="5"/>
    </row>
    <row r="63" spans="1:21" ht="32.25" customHeight="1" x14ac:dyDescent="0.3">
      <c r="A63" s="205" t="s">
        <v>23</v>
      </c>
      <c r="B63" s="206"/>
      <c r="C63" s="206"/>
      <c r="D63" s="206"/>
      <c r="E63" s="206"/>
      <c r="F63" s="206"/>
      <c r="G63" s="206"/>
      <c r="H63" s="206"/>
      <c r="I63" s="206"/>
      <c r="J63" s="206"/>
      <c r="K63" s="206"/>
      <c r="L63" s="206"/>
      <c r="M63" s="206"/>
      <c r="N63" s="206"/>
      <c r="O63" s="206"/>
      <c r="P63" s="206"/>
      <c r="Q63" s="206"/>
      <c r="R63" s="206"/>
      <c r="S63" s="206"/>
      <c r="T63" s="206"/>
      <c r="U63" s="206"/>
    </row>
    <row r="64" spans="1:21" ht="5.25" customHeight="1" x14ac:dyDescent="0.3">
      <c r="A64" s="5"/>
      <c r="B64" s="5"/>
      <c r="C64" s="5"/>
      <c r="D64" s="5"/>
      <c r="E64" s="5"/>
      <c r="F64" s="5"/>
      <c r="G64" s="5"/>
      <c r="H64" s="5"/>
      <c r="I64" s="5"/>
      <c r="J64" s="5"/>
      <c r="K64" s="5"/>
      <c r="L64" s="5"/>
      <c r="M64" s="5"/>
      <c r="N64" s="5"/>
      <c r="O64" s="5"/>
      <c r="P64" s="5"/>
      <c r="Q64" s="5"/>
      <c r="R64" s="5"/>
      <c r="S64" s="5"/>
      <c r="T64" s="5"/>
      <c r="U64" s="5"/>
    </row>
    <row r="65" spans="1:21" x14ac:dyDescent="0.3">
      <c r="A65" s="205" t="s">
        <v>24</v>
      </c>
      <c r="B65" s="206"/>
      <c r="C65" s="206"/>
      <c r="D65" s="206"/>
      <c r="E65" s="206"/>
      <c r="F65" s="206"/>
      <c r="G65" s="206"/>
      <c r="H65" s="206"/>
      <c r="I65" s="206"/>
      <c r="J65" s="206"/>
      <c r="K65" s="206"/>
      <c r="L65" s="206"/>
      <c r="M65" s="206"/>
      <c r="N65" s="206"/>
      <c r="O65" s="206"/>
      <c r="P65" s="206"/>
      <c r="Q65" s="206"/>
      <c r="R65" s="206"/>
      <c r="S65" s="206"/>
      <c r="T65" s="206"/>
      <c r="U65" s="206"/>
    </row>
    <row r="66" spans="1:21" ht="5.25" customHeight="1" x14ac:dyDescent="0.3">
      <c r="A66" s="5"/>
      <c r="B66" s="5"/>
      <c r="C66" s="5"/>
      <c r="D66" s="5"/>
      <c r="E66" s="5"/>
      <c r="F66" s="5"/>
      <c r="G66" s="5"/>
      <c r="H66" s="5"/>
      <c r="I66" s="5"/>
      <c r="J66" s="5"/>
      <c r="K66" s="5"/>
      <c r="L66" s="5"/>
      <c r="M66" s="5"/>
      <c r="N66" s="5"/>
      <c r="O66" s="5"/>
      <c r="P66" s="5"/>
      <c r="Q66" s="5"/>
      <c r="R66" s="5"/>
      <c r="S66" s="5"/>
      <c r="T66" s="5"/>
      <c r="U66" s="5"/>
    </row>
    <row r="67" spans="1:21" x14ac:dyDescent="0.3">
      <c r="A67" s="205" t="s">
        <v>25</v>
      </c>
      <c r="B67" s="206"/>
      <c r="C67" s="206"/>
      <c r="D67" s="206"/>
      <c r="E67" s="206"/>
      <c r="F67" s="206"/>
      <c r="G67" s="206"/>
      <c r="H67" s="206"/>
      <c r="I67" s="206"/>
      <c r="J67" s="206"/>
      <c r="K67" s="206"/>
      <c r="L67" s="206"/>
      <c r="M67" s="206"/>
      <c r="N67" s="206"/>
      <c r="O67" s="206"/>
      <c r="P67" s="206"/>
      <c r="Q67" s="206"/>
      <c r="R67" s="206"/>
      <c r="S67" s="206"/>
      <c r="T67" s="206"/>
      <c r="U67" s="206"/>
    </row>
    <row r="68" spans="1:21" ht="5.25" customHeight="1" x14ac:dyDescent="0.3">
      <c r="A68" s="5"/>
      <c r="B68" s="5"/>
      <c r="C68" s="5"/>
      <c r="D68" s="5"/>
      <c r="E68" s="5"/>
      <c r="F68" s="5"/>
      <c r="G68" s="5"/>
      <c r="H68" s="5"/>
      <c r="I68" s="5"/>
      <c r="J68" s="5"/>
      <c r="K68" s="5"/>
      <c r="L68" s="5"/>
      <c r="M68" s="5"/>
      <c r="N68" s="5"/>
      <c r="O68" s="5"/>
      <c r="P68" s="5"/>
      <c r="Q68" s="5"/>
      <c r="R68" s="5"/>
      <c r="S68" s="5"/>
      <c r="T68" s="5"/>
      <c r="U68" s="5"/>
    </row>
    <row r="69" spans="1:21" ht="33" customHeight="1" x14ac:dyDescent="0.3">
      <c r="A69" s="205" t="s">
        <v>26</v>
      </c>
      <c r="B69" s="206"/>
      <c r="C69" s="206"/>
      <c r="D69" s="206"/>
      <c r="E69" s="206"/>
      <c r="F69" s="206"/>
      <c r="G69" s="206"/>
      <c r="H69" s="206"/>
      <c r="I69" s="206"/>
      <c r="J69" s="206"/>
      <c r="K69" s="206"/>
      <c r="L69" s="206"/>
      <c r="M69" s="206"/>
      <c r="N69" s="206"/>
      <c r="O69" s="206"/>
      <c r="P69" s="206"/>
      <c r="Q69" s="206"/>
      <c r="R69" s="206"/>
      <c r="S69" s="206"/>
      <c r="T69" s="206"/>
      <c r="U69" s="206"/>
    </row>
    <row r="70" spans="1:21" x14ac:dyDescent="0.3">
      <c r="A70" s="7"/>
      <c r="B70" s="5"/>
      <c r="C70" s="5"/>
      <c r="D70" s="5"/>
      <c r="E70" s="5"/>
      <c r="F70" s="5"/>
      <c r="G70" s="5"/>
      <c r="H70" s="5"/>
      <c r="I70" s="5"/>
      <c r="J70" s="5"/>
      <c r="K70" s="5"/>
      <c r="L70" s="5"/>
      <c r="M70" s="5"/>
      <c r="N70" s="5"/>
      <c r="O70" s="5"/>
      <c r="P70" s="5"/>
      <c r="Q70" s="5"/>
      <c r="R70" s="5"/>
      <c r="S70" s="5"/>
      <c r="T70" s="5"/>
      <c r="U70" s="5"/>
    </row>
    <row r="71" spans="1:21" x14ac:dyDescent="0.3">
      <c r="A71" s="106" t="s">
        <v>33</v>
      </c>
      <c r="B71" s="5"/>
      <c r="C71" s="5"/>
      <c r="D71" s="5"/>
      <c r="E71" s="5"/>
      <c r="F71" s="5"/>
      <c r="G71" s="5"/>
      <c r="H71" s="5"/>
      <c r="I71" s="5"/>
      <c r="J71" s="5"/>
      <c r="K71" s="5"/>
      <c r="L71" s="5"/>
      <c r="M71" s="5"/>
      <c r="N71" s="5"/>
      <c r="O71" s="5"/>
      <c r="P71" s="5"/>
      <c r="Q71" s="5"/>
      <c r="R71" s="5"/>
      <c r="S71" s="5"/>
      <c r="T71" s="5"/>
      <c r="U71" s="5"/>
    </row>
    <row r="72" spans="1:21" ht="7.5" customHeight="1" x14ac:dyDescent="0.3">
      <c r="A72" s="5"/>
      <c r="B72" s="5"/>
      <c r="C72" s="5"/>
      <c r="D72" s="5"/>
      <c r="E72" s="5"/>
      <c r="F72" s="5"/>
      <c r="G72" s="5"/>
      <c r="H72" s="5"/>
      <c r="I72" s="5"/>
      <c r="J72" s="5"/>
      <c r="K72" s="5"/>
      <c r="L72" s="5"/>
      <c r="M72" s="5"/>
      <c r="N72" s="5"/>
      <c r="O72" s="5"/>
      <c r="P72" s="5"/>
      <c r="Q72" s="5"/>
      <c r="R72" s="5"/>
      <c r="S72" s="5"/>
      <c r="T72" s="5"/>
      <c r="U72" s="5"/>
    </row>
    <row r="73" spans="1:21" x14ac:dyDescent="0.3">
      <c r="A73" s="7" t="s">
        <v>34</v>
      </c>
      <c r="B73" s="5"/>
      <c r="C73" s="5"/>
      <c r="D73" s="5"/>
      <c r="E73" s="5"/>
      <c r="F73" s="5"/>
      <c r="G73" s="5"/>
      <c r="H73" s="5"/>
      <c r="I73" s="5"/>
      <c r="J73" s="5"/>
      <c r="K73" s="5"/>
      <c r="L73" s="5"/>
      <c r="M73" s="5"/>
      <c r="N73" s="5"/>
      <c r="O73" s="5"/>
      <c r="P73" s="5"/>
      <c r="Q73" s="5"/>
      <c r="R73" s="5"/>
      <c r="S73" s="5"/>
      <c r="T73" s="5"/>
      <c r="U73" s="5"/>
    </row>
    <row r="74" spans="1:21" ht="3.75" customHeight="1" x14ac:dyDescent="0.3">
      <c r="A74" s="7"/>
      <c r="B74" s="5"/>
      <c r="C74" s="5"/>
      <c r="D74" s="5"/>
      <c r="E74" s="5"/>
      <c r="F74" s="5"/>
      <c r="G74" s="5"/>
      <c r="H74" s="5"/>
      <c r="I74" s="5"/>
      <c r="J74" s="5"/>
      <c r="K74" s="5"/>
      <c r="L74" s="5"/>
      <c r="M74" s="5"/>
      <c r="N74" s="5"/>
      <c r="O74" s="5"/>
      <c r="P74" s="5"/>
      <c r="Q74" s="5"/>
      <c r="R74" s="5"/>
      <c r="S74" s="5"/>
      <c r="T74" s="5"/>
      <c r="U74" s="5"/>
    </row>
    <row r="75" spans="1:21" x14ac:dyDescent="0.3">
      <c r="A75" s="7" t="s">
        <v>35</v>
      </c>
      <c r="B75" s="5"/>
      <c r="C75" s="5"/>
      <c r="D75" s="5"/>
      <c r="E75" s="5"/>
      <c r="F75" s="5"/>
      <c r="G75" s="5"/>
      <c r="H75" s="5"/>
      <c r="I75" s="5"/>
      <c r="J75" s="5"/>
      <c r="K75" s="5"/>
      <c r="L75" s="5"/>
      <c r="M75" s="5"/>
      <c r="N75" s="5"/>
      <c r="O75" s="5"/>
      <c r="P75" s="5"/>
      <c r="Q75" s="5"/>
      <c r="R75" s="5"/>
      <c r="S75" s="5"/>
      <c r="T75" s="5"/>
      <c r="U75" s="5"/>
    </row>
    <row r="76" spans="1:21" ht="6" customHeight="1" x14ac:dyDescent="0.3">
      <c r="A76" s="7"/>
      <c r="B76" s="5"/>
      <c r="C76" s="5"/>
      <c r="D76" s="5"/>
      <c r="E76" s="5"/>
      <c r="F76" s="5"/>
      <c r="G76" s="5"/>
      <c r="H76" s="5"/>
      <c r="I76" s="5"/>
      <c r="J76" s="5"/>
      <c r="K76" s="5"/>
      <c r="L76" s="5"/>
      <c r="M76" s="5"/>
      <c r="N76" s="5"/>
      <c r="O76" s="5"/>
      <c r="P76" s="5"/>
      <c r="Q76" s="5"/>
      <c r="R76" s="5"/>
      <c r="S76" s="5"/>
      <c r="T76" s="5"/>
      <c r="U76" s="5"/>
    </row>
    <row r="77" spans="1:21" x14ac:dyDescent="0.3">
      <c r="A77" s="7" t="s">
        <v>36</v>
      </c>
      <c r="B77" s="5"/>
      <c r="C77" s="5"/>
      <c r="D77" s="5"/>
      <c r="E77" s="5"/>
      <c r="F77" s="5"/>
      <c r="G77" s="5"/>
      <c r="H77" s="5"/>
      <c r="I77" s="5"/>
      <c r="J77" s="5"/>
      <c r="K77" s="5"/>
      <c r="L77" s="5"/>
      <c r="M77" s="5"/>
      <c r="N77" s="5"/>
      <c r="O77" s="5"/>
      <c r="P77" s="5"/>
      <c r="Q77" s="5"/>
      <c r="R77" s="5"/>
      <c r="S77" s="5"/>
      <c r="T77" s="5"/>
      <c r="U77" s="5"/>
    </row>
    <row r="78" spans="1:21" ht="3.75" customHeight="1" x14ac:dyDescent="0.3">
      <c r="A78" s="5"/>
      <c r="B78" s="5"/>
      <c r="C78" s="5"/>
      <c r="D78" s="5"/>
      <c r="E78" s="5"/>
      <c r="F78" s="5"/>
      <c r="G78" s="5"/>
      <c r="H78" s="5"/>
      <c r="I78" s="5"/>
      <c r="J78" s="5"/>
      <c r="K78" s="5"/>
      <c r="L78" s="5"/>
      <c r="M78" s="5"/>
      <c r="N78" s="5"/>
      <c r="O78" s="5"/>
      <c r="P78" s="5"/>
      <c r="Q78" s="5"/>
      <c r="R78" s="5"/>
      <c r="S78" s="5"/>
      <c r="T78" s="5"/>
      <c r="U78" s="5"/>
    </row>
    <row r="79" spans="1:21" x14ac:dyDescent="0.3">
      <c r="A79" s="205" t="s">
        <v>37</v>
      </c>
      <c r="B79" s="206"/>
      <c r="C79" s="206"/>
      <c r="D79" s="206"/>
      <c r="E79" s="206"/>
      <c r="F79" s="206"/>
      <c r="G79" s="206"/>
      <c r="H79" s="206"/>
      <c r="I79" s="206"/>
      <c r="J79" s="206"/>
      <c r="K79" s="206"/>
      <c r="L79" s="206"/>
      <c r="M79" s="206"/>
      <c r="N79" s="206"/>
      <c r="O79" s="206"/>
      <c r="P79" s="206"/>
      <c r="Q79" s="206"/>
      <c r="R79" s="206"/>
      <c r="S79" s="206"/>
      <c r="T79" s="206"/>
      <c r="U79" s="206"/>
    </row>
    <row r="80" spans="1:21" ht="4.5" customHeight="1" x14ac:dyDescent="0.3">
      <c r="A80" s="5"/>
      <c r="B80" s="5"/>
      <c r="C80" s="5"/>
      <c r="D80" s="5"/>
      <c r="E80" s="5"/>
      <c r="F80" s="5"/>
      <c r="G80" s="5"/>
      <c r="H80" s="5"/>
      <c r="I80" s="5"/>
      <c r="J80" s="5"/>
      <c r="K80" s="5"/>
      <c r="L80" s="5"/>
      <c r="M80" s="5"/>
      <c r="N80" s="5"/>
      <c r="O80" s="5"/>
      <c r="P80" s="5"/>
      <c r="Q80" s="5"/>
      <c r="R80" s="5"/>
      <c r="S80" s="5"/>
      <c r="T80" s="5"/>
      <c r="U80" s="5"/>
    </row>
    <row r="81" spans="1:21" x14ac:dyDescent="0.3">
      <c r="A81" s="205" t="s">
        <v>38</v>
      </c>
      <c r="B81" s="206"/>
      <c r="C81" s="206"/>
      <c r="D81" s="206"/>
      <c r="E81" s="206"/>
      <c r="F81" s="206"/>
      <c r="G81" s="206"/>
      <c r="H81" s="206"/>
      <c r="I81" s="206"/>
      <c r="J81" s="206"/>
      <c r="K81" s="206"/>
      <c r="L81" s="206"/>
      <c r="M81" s="206"/>
      <c r="N81" s="206"/>
      <c r="O81" s="206"/>
      <c r="P81" s="206"/>
      <c r="Q81" s="206"/>
      <c r="R81" s="206"/>
      <c r="S81" s="206"/>
      <c r="T81" s="206"/>
      <c r="U81" s="206"/>
    </row>
    <row r="82" spans="1:21" ht="3.75" customHeight="1" x14ac:dyDescent="0.3">
      <c r="A82" s="5"/>
      <c r="B82" s="5"/>
      <c r="C82" s="5"/>
      <c r="D82" s="5"/>
      <c r="E82" s="5"/>
      <c r="F82" s="5"/>
      <c r="G82" s="5"/>
      <c r="H82" s="5"/>
      <c r="I82" s="5"/>
      <c r="J82" s="5"/>
      <c r="K82" s="5"/>
      <c r="L82" s="5"/>
      <c r="M82" s="5"/>
      <c r="N82" s="5"/>
      <c r="O82" s="5"/>
      <c r="P82" s="5"/>
      <c r="Q82" s="5"/>
      <c r="R82" s="5"/>
      <c r="S82" s="5"/>
      <c r="T82" s="5"/>
      <c r="U82" s="5"/>
    </row>
    <row r="83" spans="1:21" x14ac:dyDescent="0.3">
      <c r="A83" s="205" t="s">
        <v>39</v>
      </c>
      <c r="B83" s="206"/>
      <c r="C83" s="206"/>
      <c r="D83" s="206"/>
      <c r="E83" s="206"/>
      <c r="F83" s="206"/>
      <c r="G83" s="206"/>
      <c r="H83" s="206"/>
      <c r="I83" s="206"/>
      <c r="J83" s="206"/>
      <c r="K83" s="206"/>
      <c r="L83" s="206"/>
      <c r="M83" s="206"/>
      <c r="N83" s="206"/>
      <c r="O83" s="206"/>
      <c r="P83" s="206"/>
      <c r="Q83" s="206"/>
      <c r="R83" s="206"/>
      <c r="S83" s="206"/>
      <c r="T83" s="206"/>
      <c r="U83" s="206"/>
    </row>
    <row r="84" spans="1:21" ht="3" customHeight="1" x14ac:dyDescent="0.3">
      <c r="A84" s="5"/>
      <c r="B84" s="5"/>
      <c r="C84" s="5"/>
      <c r="D84" s="5"/>
      <c r="E84" s="5"/>
      <c r="F84" s="5"/>
      <c r="G84" s="5"/>
      <c r="H84" s="5"/>
      <c r="I84" s="5"/>
      <c r="J84" s="5"/>
      <c r="K84" s="5"/>
      <c r="L84" s="5"/>
      <c r="M84" s="5"/>
      <c r="N84" s="5"/>
      <c r="O84" s="5"/>
      <c r="P84" s="5"/>
      <c r="Q84" s="5"/>
      <c r="R84" s="5"/>
      <c r="S84" s="5"/>
      <c r="T84" s="5"/>
      <c r="U84" s="5"/>
    </row>
    <row r="85" spans="1:21" x14ac:dyDescent="0.3">
      <c r="A85" s="205" t="s">
        <v>40</v>
      </c>
      <c r="B85" s="206"/>
      <c r="C85" s="206"/>
      <c r="D85" s="206"/>
      <c r="E85" s="206"/>
      <c r="F85" s="206"/>
      <c r="G85" s="206"/>
      <c r="H85" s="206"/>
      <c r="I85" s="206"/>
      <c r="J85" s="206"/>
      <c r="K85" s="206"/>
      <c r="L85" s="206"/>
      <c r="M85" s="206"/>
      <c r="N85" s="206"/>
      <c r="O85" s="206"/>
      <c r="P85" s="206"/>
      <c r="Q85" s="206"/>
      <c r="R85" s="206"/>
      <c r="S85" s="206"/>
      <c r="T85" s="206"/>
      <c r="U85" s="206"/>
    </row>
    <row r="86" spans="1:21" ht="6" customHeight="1" x14ac:dyDescent="0.3">
      <c r="A86" s="5"/>
      <c r="B86" s="5"/>
      <c r="C86" s="5"/>
      <c r="D86" s="5"/>
      <c r="E86" s="5"/>
      <c r="F86" s="5"/>
      <c r="G86" s="5"/>
      <c r="H86" s="5"/>
      <c r="I86" s="5"/>
      <c r="J86" s="5"/>
      <c r="K86" s="5"/>
      <c r="L86" s="5"/>
      <c r="M86" s="5"/>
      <c r="N86" s="5"/>
      <c r="O86" s="5"/>
      <c r="P86" s="5"/>
      <c r="Q86" s="5"/>
      <c r="R86" s="5"/>
      <c r="S86" s="5"/>
      <c r="T86" s="5"/>
      <c r="U86" s="5"/>
    </row>
    <row r="87" spans="1:21" x14ac:dyDescent="0.3">
      <c r="A87" s="205" t="s">
        <v>41</v>
      </c>
      <c r="B87" s="206"/>
      <c r="C87" s="206"/>
      <c r="D87" s="206"/>
      <c r="E87" s="206"/>
      <c r="F87" s="206"/>
      <c r="G87" s="206"/>
      <c r="H87" s="206"/>
      <c r="I87" s="206"/>
      <c r="J87" s="206"/>
      <c r="K87" s="206"/>
      <c r="L87" s="206"/>
      <c r="M87" s="206"/>
      <c r="N87" s="206"/>
      <c r="O87" s="206"/>
      <c r="P87" s="206"/>
      <c r="Q87" s="206"/>
      <c r="R87" s="206"/>
      <c r="S87" s="206"/>
      <c r="T87" s="206"/>
      <c r="U87" s="206"/>
    </row>
    <row r="88" spans="1:21" ht="3.75" customHeight="1" x14ac:dyDescent="0.3">
      <c r="A88" s="7"/>
      <c r="B88" s="5"/>
      <c r="C88" s="5"/>
      <c r="D88" s="5"/>
      <c r="E88" s="5"/>
      <c r="F88" s="5"/>
      <c r="G88" s="5"/>
      <c r="H88" s="5"/>
      <c r="I88" s="5"/>
      <c r="J88" s="5"/>
      <c r="K88" s="5"/>
      <c r="L88" s="5"/>
      <c r="M88" s="5"/>
      <c r="N88" s="5"/>
      <c r="O88" s="5"/>
      <c r="P88" s="5"/>
      <c r="Q88" s="5"/>
      <c r="R88" s="5"/>
      <c r="S88" s="5"/>
      <c r="T88" s="5"/>
      <c r="U88" s="5"/>
    </row>
    <row r="89" spans="1:21" x14ac:dyDescent="0.3">
      <c r="A89" s="7" t="s">
        <v>42</v>
      </c>
      <c r="B89" s="5"/>
      <c r="C89" s="5"/>
      <c r="D89" s="5"/>
      <c r="E89" s="5"/>
      <c r="F89" s="5"/>
      <c r="G89" s="5"/>
      <c r="H89" s="5"/>
      <c r="I89" s="5"/>
      <c r="J89" s="5"/>
      <c r="K89" s="5"/>
      <c r="L89" s="5"/>
      <c r="M89" s="5"/>
      <c r="N89" s="5"/>
      <c r="O89" s="5"/>
      <c r="P89" s="5"/>
      <c r="Q89" s="5"/>
      <c r="R89" s="5"/>
      <c r="S89" s="5"/>
      <c r="T89" s="5"/>
      <c r="U89" s="5"/>
    </row>
    <row r="90" spans="1:21" x14ac:dyDescent="0.3">
      <c r="A90" s="5"/>
      <c r="B90" s="5"/>
      <c r="C90" s="5"/>
      <c r="D90" s="5"/>
      <c r="E90" s="5"/>
      <c r="F90" s="5"/>
      <c r="G90" s="5"/>
      <c r="H90" s="5"/>
      <c r="I90" s="5"/>
      <c r="J90" s="5"/>
      <c r="K90" s="5"/>
      <c r="L90" s="5"/>
      <c r="M90" s="5"/>
      <c r="N90" s="5"/>
      <c r="O90" s="5"/>
      <c r="P90" s="5"/>
      <c r="Q90" s="5"/>
      <c r="R90" s="5"/>
      <c r="S90" s="5"/>
      <c r="T90" s="5"/>
      <c r="U90" s="5"/>
    </row>
    <row r="91" spans="1:21" x14ac:dyDescent="0.3">
      <c r="A91" s="106" t="s">
        <v>43</v>
      </c>
      <c r="B91" s="5"/>
      <c r="C91" s="5"/>
      <c r="D91" s="5"/>
      <c r="E91" s="5"/>
      <c r="F91" s="5"/>
      <c r="G91" s="5"/>
      <c r="H91" s="5"/>
      <c r="I91" s="5"/>
      <c r="J91" s="5"/>
      <c r="K91" s="5"/>
      <c r="L91" s="5"/>
      <c r="M91" s="5"/>
      <c r="N91" s="5"/>
      <c r="O91" s="5"/>
      <c r="P91" s="5"/>
      <c r="Q91" s="5"/>
      <c r="R91" s="5"/>
      <c r="S91" s="5"/>
      <c r="T91" s="5"/>
      <c r="U91" s="5"/>
    </row>
    <row r="92" spans="1:21" ht="7.5" customHeight="1" x14ac:dyDescent="0.3">
      <c r="A92" s="5"/>
      <c r="B92" s="5"/>
      <c r="C92" s="5"/>
      <c r="D92" s="5"/>
      <c r="E92" s="5"/>
      <c r="F92" s="5"/>
      <c r="G92" s="5"/>
      <c r="H92" s="5"/>
      <c r="I92" s="5"/>
      <c r="J92" s="5"/>
      <c r="K92" s="5"/>
      <c r="L92" s="5"/>
      <c r="M92" s="5"/>
      <c r="N92" s="5"/>
      <c r="O92" s="5"/>
      <c r="P92" s="5"/>
      <c r="Q92" s="5"/>
      <c r="R92" s="5"/>
      <c r="S92" s="5"/>
      <c r="T92" s="5"/>
      <c r="U92" s="5"/>
    </row>
    <row r="93" spans="1:21" x14ac:dyDescent="0.3">
      <c r="A93" s="7" t="s">
        <v>44</v>
      </c>
      <c r="B93" s="5"/>
      <c r="C93" s="5"/>
      <c r="D93" s="5"/>
      <c r="E93" s="5"/>
      <c r="F93" s="5"/>
      <c r="G93" s="5"/>
      <c r="H93" s="5"/>
      <c r="I93" s="5"/>
      <c r="J93" s="5"/>
      <c r="K93" s="5"/>
      <c r="L93" s="5"/>
      <c r="M93" s="5"/>
      <c r="N93" s="5"/>
      <c r="O93" s="5"/>
      <c r="P93" s="5"/>
      <c r="Q93" s="5"/>
      <c r="R93" s="5"/>
      <c r="S93" s="5"/>
      <c r="T93" s="5"/>
      <c r="U93" s="5"/>
    </row>
    <row r="94" spans="1:21" ht="3.75" customHeight="1" x14ac:dyDescent="0.3">
      <c r="A94" s="7"/>
      <c r="B94" s="5"/>
      <c r="C94" s="5"/>
      <c r="D94" s="5"/>
      <c r="E94" s="5"/>
      <c r="F94" s="5"/>
      <c r="G94" s="5"/>
      <c r="H94" s="5"/>
      <c r="I94" s="5"/>
      <c r="J94" s="5"/>
      <c r="K94" s="5"/>
      <c r="L94" s="5"/>
      <c r="M94" s="5"/>
      <c r="N94" s="5"/>
      <c r="O94" s="5"/>
      <c r="P94" s="5"/>
      <c r="Q94" s="5"/>
      <c r="R94" s="5"/>
      <c r="S94" s="5"/>
      <c r="T94" s="5"/>
      <c r="U94" s="5"/>
    </row>
    <row r="95" spans="1:21" x14ac:dyDescent="0.3">
      <c r="A95" s="7" t="s">
        <v>18</v>
      </c>
      <c r="B95" s="5"/>
      <c r="C95" s="5"/>
      <c r="D95" s="5"/>
      <c r="E95" s="5"/>
      <c r="F95" s="5"/>
      <c r="G95" s="5"/>
      <c r="H95" s="5"/>
      <c r="I95" s="5"/>
      <c r="J95" s="5"/>
      <c r="K95" s="5"/>
      <c r="L95" s="5"/>
      <c r="M95" s="5"/>
      <c r="N95" s="5"/>
      <c r="O95" s="5"/>
      <c r="P95" s="5"/>
      <c r="Q95" s="5"/>
      <c r="R95" s="5"/>
      <c r="S95" s="5"/>
      <c r="T95" s="5"/>
      <c r="U95" s="5"/>
    </row>
    <row r="96" spans="1:21" ht="6" customHeight="1" x14ac:dyDescent="0.3">
      <c r="A96" s="7"/>
      <c r="B96" s="5"/>
      <c r="C96" s="5"/>
      <c r="D96" s="5"/>
      <c r="E96" s="5"/>
      <c r="F96" s="5"/>
      <c r="G96" s="5"/>
      <c r="H96" s="5"/>
      <c r="I96" s="5"/>
      <c r="J96" s="5"/>
      <c r="K96" s="5"/>
      <c r="L96" s="5"/>
      <c r="M96" s="5"/>
      <c r="N96" s="5"/>
      <c r="O96" s="5"/>
      <c r="P96" s="5"/>
      <c r="Q96" s="5"/>
      <c r="R96" s="5"/>
      <c r="S96" s="5"/>
      <c r="T96" s="5"/>
      <c r="U96" s="5"/>
    </row>
    <row r="97" spans="1:21" x14ac:dyDescent="0.3">
      <c r="A97" s="7" t="s">
        <v>45</v>
      </c>
      <c r="B97" s="5"/>
      <c r="C97" s="5"/>
      <c r="D97" s="5"/>
      <c r="E97" s="5"/>
      <c r="F97" s="5"/>
      <c r="G97" s="5"/>
      <c r="H97" s="5"/>
      <c r="I97" s="5"/>
      <c r="J97" s="5"/>
      <c r="K97" s="5"/>
      <c r="L97" s="5"/>
      <c r="M97" s="5"/>
      <c r="N97" s="5"/>
      <c r="O97" s="5"/>
      <c r="P97" s="5"/>
      <c r="Q97" s="5"/>
      <c r="R97" s="5"/>
      <c r="S97" s="5"/>
      <c r="T97" s="5"/>
      <c r="U97" s="5"/>
    </row>
    <row r="98" spans="1:21" ht="3.75" customHeight="1" x14ac:dyDescent="0.3">
      <c r="A98" s="5"/>
      <c r="B98" s="5"/>
      <c r="C98" s="5"/>
      <c r="D98" s="5"/>
      <c r="E98" s="5"/>
      <c r="F98" s="5"/>
      <c r="G98" s="5"/>
      <c r="H98" s="5"/>
      <c r="I98" s="5"/>
      <c r="J98" s="5"/>
      <c r="K98" s="5"/>
      <c r="L98" s="5"/>
      <c r="M98" s="5"/>
      <c r="N98" s="5"/>
      <c r="O98" s="5"/>
      <c r="P98" s="5"/>
      <c r="Q98" s="5"/>
      <c r="R98" s="5"/>
      <c r="S98" s="5"/>
      <c r="T98" s="5"/>
      <c r="U98" s="5"/>
    </row>
    <row r="99" spans="1:21" x14ac:dyDescent="0.3">
      <c r="A99" s="205" t="s">
        <v>46</v>
      </c>
      <c r="B99" s="206"/>
      <c r="C99" s="206"/>
      <c r="D99" s="206"/>
      <c r="E99" s="206"/>
      <c r="F99" s="206"/>
      <c r="G99" s="206"/>
      <c r="H99" s="206"/>
      <c r="I99" s="206"/>
      <c r="J99" s="206"/>
      <c r="K99" s="206"/>
      <c r="L99" s="206"/>
      <c r="M99" s="206"/>
      <c r="N99" s="206"/>
      <c r="O99" s="206"/>
      <c r="P99" s="206"/>
      <c r="Q99" s="206"/>
      <c r="R99" s="206"/>
      <c r="S99" s="206"/>
      <c r="T99" s="206"/>
      <c r="U99" s="206"/>
    </row>
    <row r="100" spans="1:21" ht="3.75" customHeight="1" x14ac:dyDescent="0.3">
      <c r="A100" s="5"/>
      <c r="B100" s="5"/>
      <c r="C100" s="5"/>
      <c r="D100" s="5"/>
      <c r="E100" s="5"/>
      <c r="F100" s="5"/>
      <c r="G100" s="5"/>
      <c r="H100" s="5"/>
      <c r="I100" s="5"/>
      <c r="J100" s="5"/>
      <c r="K100" s="5"/>
      <c r="L100" s="5"/>
      <c r="M100" s="5"/>
      <c r="N100" s="5"/>
      <c r="O100" s="5"/>
      <c r="P100" s="5"/>
      <c r="Q100" s="5"/>
      <c r="R100" s="5"/>
      <c r="S100" s="5"/>
      <c r="T100" s="5"/>
      <c r="U100" s="5"/>
    </row>
    <row r="101" spans="1:21" ht="33.75" customHeight="1" x14ac:dyDescent="0.3">
      <c r="A101" s="205" t="s">
        <v>47</v>
      </c>
      <c r="B101" s="206"/>
      <c r="C101" s="206"/>
      <c r="D101" s="206"/>
      <c r="E101" s="206"/>
      <c r="F101" s="206"/>
      <c r="G101" s="206"/>
      <c r="H101" s="206"/>
      <c r="I101" s="206"/>
      <c r="J101" s="206"/>
      <c r="K101" s="206"/>
      <c r="L101" s="206"/>
      <c r="M101" s="206"/>
      <c r="N101" s="206"/>
      <c r="O101" s="206"/>
      <c r="P101" s="206"/>
      <c r="Q101" s="206"/>
      <c r="R101" s="206"/>
      <c r="S101" s="206"/>
      <c r="T101" s="206"/>
      <c r="U101" s="206"/>
    </row>
  </sheetData>
  <sheetProtection algorithmName="SHA-512" hashValue="p9LOrkjcpQCuRXBYmhw42u5OE8aTWRWMPnRclYevjJIHqEvRFBS2LCEBbIwnU6PAKi0MrmyaMR39asAF4q9XTw==" saltValue="P3i+V0rqRYCWIj4nZwfENA==" spinCount="100000" sheet="1" objects="1" scenarios="1"/>
  <mergeCells count="24">
    <mergeCell ref="A87:U87"/>
    <mergeCell ref="A99:U99"/>
    <mergeCell ref="A101:U101"/>
    <mergeCell ref="A79:U79"/>
    <mergeCell ref="A81:U81"/>
    <mergeCell ref="A83:U83"/>
    <mergeCell ref="A85:U85"/>
    <mergeCell ref="A65:U65"/>
    <mergeCell ref="A67:U67"/>
    <mergeCell ref="A69:U69"/>
    <mergeCell ref="A39:U39"/>
    <mergeCell ref="A41:U41"/>
    <mergeCell ref="A57:U57"/>
    <mergeCell ref="A61:U61"/>
    <mergeCell ref="A63:U63"/>
    <mergeCell ref="A49:U49"/>
    <mergeCell ref="A51:U51"/>
    <mergeCell ref="A52:U52"/>
    <mergeCell ref="A37:U37"/>
    <mergeCell ref="A31:U31"/>
    <mergeCell ref="A33:U33"/>
    <mergeCell ref="A35:U35"/>
    <mergeCell ref="A28:U28"/>
    <mergeCell ref="A30:U30"/>
  </mergeCells>
  <phoneticPr fontId="20" type="noConversion"/>
  <pageMargins left="0.7" right="0.7" top="0.75" bottom="0.75" header="0.3" footer="0.3"/>
  <pageSetup paperSize="9" orientation="portrait" horizontalDpi="360" verticalDpi="36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K97"/>
  <sheetViews>
    <sheetView topLeftCell="E49" workbookViewId="0">
      <selection activeCell="F52" sqref="F52"/>
    </sheetView>
  </sheetViews>
  <sheetFormatPr defaultColWidth="8.88671875" defaultRowHeight="14.4" x14ac:dyDescent="0.3"/>
  <cols>
    <col min="1" max="1" width="42.6640625" style="2" customWidth="1"/>
    <col min="2" max="2" width="26.33203125" style="2" customWidth="1"/>
    <col min="3" max="3" width="25.33203125" style="2" customWidth="1"/>
    <col min="4" max="4" width="4.6640625" style="2" customWidth="1"/>
    <col min="5" max="5" width="51.33203125" style="2" bestFit="1" customWidth="1"/>
    <col min="6" max="8" width="25.6640625" style="2" customWidth="1"/>
    <col min="9" max="9" width="51.33203125" style="2" customWidth="1"/>
    <col min="10" max="11" width="25.6640625" style="2" customWidth="1"/>
    <col min="12" max="16384" width="8.88671875" style="2"/>
  </cols>
  <sheetData>
    <row r="1" spans="1:11" s="14" customFormat="1" ht="24" customHeight="1" x14ac:dyDescent="0.35">
      <c r="A1" s="211" t="s">
        <v>48</v>
      </c>
      <c r="B1" s="211"/>
      <c r="C1" s="212"/>
      <c r="D1" s="212"/>
      <c r="E1" s="212"/>
      <c r="F1" s="212"/>
      <c r="G1" s="212"/>
      <c r="H1" s="194"/>
      <c r="I1" s="37"/>
      <c r="J1" s="37"/>
      <c r="K1" s="37"/>
    </row>
    <row r="2" spans="1:11" s="14" customFormat="1" x14ac:dyDescent="0.3"/>
    <row r="3" spans="1:11" s="14" customFormat="1" ht="18" customHeight="1" x14ac:dyDescent="0.3">
      <c r="A3" s="44" t="s">
        <v>49</v>
      </c>
      <c r="B3" s="213" t="s">
        <v>281</v>
      </c>
      <c r="C3" s="214"/>
      <c r="D3" s="214"/>
      <c r="E3" s="214"/>
      <c r="F3" s="214"/>
      <c r="G3" s="214"/>
      <c r="H3" s="215"/>
      <c r="I3" s="31"/>
      <c r="J3" s="31"/>
      <c r="K3" s="31"/>
    </row>
    <row r="4" spans="1:11" s="14" customFormat="1" x14ac:dyDescent="0.3">
      <c r="A4" s="44" t="s">
        <v>50</v>
      </c>
      <c r="B4" s="216"/>
      <c r="C4" s="217"/>
      <c r="D4" s="217"/>
      <c r="E4" s="217"/>
      <c r="F4" s="217"/>
      <c r="G4" s="217"/>
      <c r="H4" s="218"/>
      <c r="I4" s="31"/>
      <c r="J4" s="31"/>
      <c r="K4" s="31"/>
    </row>
    <row r="5" spans="1:11" s="14" customFormat="1" x14ac:dyDescent="0.3">
      <c r="A5" s="30"/>
      <c r="B5" s="30"/>
      <c r="C5" s="31"/>
      <c r="D5" s="31"/>
      <c r="E5" s="31"/>
      <c r="F5" s="31"/>
      <c r="G5" s="31"/>
      <c r="H5" s="31"/>
      <c r="I5" s="31"/>
      <c r="J5" s="31"/>
      <c r="K5" s="31"/>
    </row>
    <row r="6" spans="1:11" s="33" customFormat="1" ht="32.1" customHeight="1" x14ac:dyDescent="0.3">
      <c r="A6" s="32" t="s">
        <v>51</v>
      </c>
      <c r="B6" s="32"/>
      <c r="C6" s="91"/>
      <c r="D6" s="91"/>
      <c r="E6" s="91"/>
      <c r="F6" s="91"/>
      <c r="G6" s="91"/>
      <c r="H6" s="91"/>
      <c r="I6" s="91"/>
      <c r="J6" s="91"/>
      <c r="K6" s="91"/>
    </row>
    <row r="7" spans="1:11" s="14" customFormat="1" ht="28.8" x14ac:dyDescent="0.3">
      <c r="A7" s="23"/>
      <c r="B7" s="87" t="s">
        <v>52</v>
      </c>
      <c r="C7" s="92"/>
      <c r="D7" s="31"/>
      <c r="E7" s="220" t="s">
        <v>53</v>
      </c>
      <c r="F7" s="221"/>
      <c r="G7" s="194"/>
      <c r="H7" s="87"/>
      <c r="I7" s="46"/>
      <c r="J7" s="46"/>
      <c r="K7" s="31"/>
    </row>
    <row r="8" spans="1:11" s="14" customFormat="1" ht="43.2" x14ac:dyDescent="0.3">
      <c r="A8" s="48" t="s">
        <v>54</v>
      </c>
      <c r="B8" s="88" t="s">
        <v>55</v>
      </c>
      <c r="C8" s="89"/>
      <c r="D8" s="31"/>
      <c r="E8" s="85" t="s">
        <v>56</v>
      </c>
      <c r="F8" s="49" t="s">
        <v>57</v>
      </c>
      <c r="G8" s="98" t="s">
        <v>58</v>
      </c>
      <c r="H8" s="88" t="s">
        <v>55</v>
      </c>
      <c r="I8" s="30"/>
      <c r="J8" s="31"/>
      <c r="K8" s="31"/>
    </row>
    <row r="9" spans="1:11" s="14" customFormat="1" x14ac:dyDescent="0.3">
      <c r="A9" s="24" t="s">
        <v>59</v>
      </c>
      <c r="B9" s="24">
        <f>COUNTIF(Lists!T:T,TRUE)</f>
        <v>1</v>
      </c>
      <c r="C9" s="89"/>
      <c r="D9" s="31"/>
      <c r="E9" s="34" t="s">
        <v>60</v>
      </c>
      <c r="F9" s="117"/>
      <c r="G9" s="117"/>
      <c r="H9" s="40">
        <f>SUM('EVENT DELIVERY'!C7:C17)</f>
        <v>0</v>
      </c>
    </row>
    <row r="10" spans="1:11" s="14" customFormat="1" x14ac:dyDescent="0.3">
      <c r="A10" s="24" t="s">
        <v>61</v>
      </c>
      <c r="B10" s="24">
        <f>COUNTA('EVENT DELIVERY'!B7:B17)-'DATA SUMMARY'!B9</f>
        <v>4</v>
      </c>
      <c r="C10" s="89"/>
      <c r="D10" s="31"/>
      <c r="E10" s="34" t="s">
        <v>62</v>
      </c>
      <c r="F10" s="70"/>
      <c r="G10" s="70"/>
      <c r="H10" s="40">
        <f>SUM('EVENT DELIVERY'!D7:D17)</f>
        <v>0</v>
      </c>
    </row>
    <row r="11" spans="1:11" x14ac:dyDescent="0.3">
      <c r="C11" s="45"/>
      <c r="E11" s="197" t="s">
        <v>63</v>
      </c>
      <c r="F11" s="177"/>
      <c r="G11" s="178"/>
      <c r="H11" s="83">
        <f>SUM('EVENT DELIVERY'!E7:E17)</f>
        <v>0</v>
      </c>
    </row>
    <row r="12" spans="1:11" x14ac:dyDescent="0.3">
      <c r="A12" s="47"/>
      <c r="B12" s="52"/>
      <c r="C12" s="45"/>
      <c r="E12" s="197" t="s">
        <v>64</v>
      </c>
      <c r="F12" s="177"/>
      <c r="G12" s="178"/>
      <c r="H12" s="83">
        <f>SUM('EVENT DELIVERY'!F7:F17)</f>
        <v>5</v>
      </c>
    </row>
    <row r="13" spans="1:11" x14ac:dyDescent="0.3">
      <c r="A13" s="47"/>
      <c r="B13" s="47"/>
      <c r="E13" s="197" t="s">
        <v>65</v>
      </c>
      <c r="F13" s="177"/>
      <c r="G13" s="178"/>
      <c r="H13" s="83">
        <f>SUM('EVENT DELIVERY'!G7:G17)</f>
        <v>0</v>
      </c>
      <c r="I13" s="47"/>
      <c r="J13" s="47"/>
    </row>
    <row r="14" spans="1:11" x14ac:dyDescent="0.3">
      <c r="A14" s="47"/>
      <c r="B14" s="47"/>
      <c r="E14" s="197" t="s">
        <v>66</v>
      </c>
      <c r="F14" s="179"/>
      <c r="G14" s="180"/>
      <c r="H14" s="24">
        <f>'EVENT DELIVERY'!J5</f>
        <v>0</v>
      </c>
      <c r="I14" s="47"/>
      <c r="J14" s="47"/>
    </row>
    <row r="15" spans="1:11" x14ac:dyDescent="0.3">
      <c r="E15" s="35"/>
      <c r="F15" s="35"/>
      <c r="G15" s="45"/>
      <c r="I15" s="47"/>
      <c r="J15" s="47"/>
    </row>
    <row r="16" spans="1:11" ht="32.1" customHeight="1" x14ac:dyDescent="0.3">
      <c r="A16" s="53" t="s">
        <v>16</v>
      </c>
      <c r="E16" s="59" t="s">
        <v>67</v>
      </c>
      <c r="F16" s="35"/>
      <c r="G16" s="45"/>
      <c r="I16" s="47"/>
      <c r="J16" s="47"/>
    </row>
    <row r="17" spans="1:10" x14ac:dyDescent="0.3">
      <c r="A17" s="23"/>
      <c r="B17" s="224" t="s">
        <v>68</v>
      </c>
      <c r="C17" s="225"/>
      <c r="E17" s="23"/>
      <c r="F17" s="224" t="s">
        <v>69</v>
      </c>
      <c r="G17" s="225"/>
      <c r="H17" s="226"/>
      <c r="I17" s="47"/>
      <c r="J17" s="47"/>
    </row>
    <row r="18" spans="1:10" ht="19.5" customHeight="1" x14ac:dyDescent="0.3">
      <c r="A18" s="61" t="s">
        <v>70</v>
      </c>
      <c r="B18" s="50" t="s">
        <v>71</v>
      </c>
      <c r="C18" s="58" t="s">
        <v>72</v>
      </c>
      <c r="E18" s="61" t="s">
        <v>73</v>
      </c>
      <c r="F18" s="50" t="s">
        <v>74</v>
      </c>
      <c r="G18" s="50" t="s">
        <v>75</v>
      </c>
      <c r="H18" s="50" t="s">
        <v>76</v>
      </c>
      <c r="I18" s="47"/>
      <c r="J18" s="47"/>
    </row>
    <row r="19" spans="1:10" x14ac:dyDescent="0.3">
      <c r="A19" s="24" t="s">
        <v>77</v>
      </c>
      <c r="B19" s="24">
        <f>COUNTIF('PROJECT DELIVERY TEAM'!$C$7:$C$18,'DATA SUMMARY'!A19)</f>
        <v>1</v>
      </c>
      <c r="C19" s="24">
        <f>SUMPRODUCT(--('PROJECT DELIVERY TEAM'!$C$7:$C$19='DATA SUMMARY'!A19),'PROJECT DELIVERY TEAM'!$E$7:$E$19)</f>
        <v>0</v>
      </c>
      <c r="E19" s="24" t="s">
        <v>78</v>
      </c>
      <c r="F19" s="24">
        <f>SUMIF('AUDIENCES &amp; PARTICIPANTS'!$B$6:$B$16,"Free*",'AUDIENCES &amp; PARTICIPANTS'!$C$6:$C$16)</f>
        <v>0</v>
      </c>
      <c r="G19" s="24">
        <f>SUMIF('AUDIENCES &amp; PARTICIPANTS'!$B$6:$B$16,"Paid*",'AUDIENCES &amp; PARTICIPANTS'!$C$6:$C$16)</f>
        <v>0</v>
      </c>
      <c r="H19" s="24">
        <f>SUM(F19:G19)</f>
        <v>0</v>
      </c>
    </row>
    <row r="20" spans="1:10" x14ac:dyDescent="0.3">
      <c r="A20" s="24" t="s">
        <v>79</v>
      </c>
      <c r="B20" s="24">
        <f>COUNTIF('PROJECT DELIVERY TEAM'!$C$7:$C$18,'DATA SUMMARY'!A20)</f>
        <v>1</v>
      </c>
      <c r="C20" s="24">
        <f>SUMPRODUCT(--('PROJECT DELIVERY TEAM'!$C$7:$C$19='DATA SUMMARY'!A20),'PROJECT DELIVERY TEAM'!$E$7:$E$19)</f>
        <v>0</v>
      </c>
      <c r="E20" s="24" t="s">
        <v>80</v>
      </c>
      <c r="F20" s="24">
        <f>SUMIF('AUDIENCES &amp; PARTICIPANTS'!$B$6:$B$16,"Free*",'AUDIENCES &amp; PARTICIPANTS'!$D$6:$D$16)</f>
        <v>33</v>
      </c>
      <c r="G20" s="24">
        <f>SUMIF('AUDIENCES &amp; PARTICIPANTS'!$B$6:$B$16,"Paid*",'AUDIENCES &amp; PARTICIPANTS'!$D$6:$D$16)</f>
        <v>0</v>
      </c>
      <c r="H20" s="24">
        <f>SUM(F20:G20)</f>
        <v>33</v>
      </c>
    </row>
    <row r="21" spans="1:10" x14ac:dyDescent="0.3">
      <c r="A21" s="24" t="s">
        <v>81</v>
      </c>
      <c r="B21" s="24">
        <f>COUNTIF('PROJECT DELIVERY TEAM'!$C$7:$C$18,'DATA SUMMARY'!A21)</f>
        <v>0</v>
      </c>
      <c r="C21" s="24">
        <f>SUMPRODUCT(--('PROJECT DELIVERY TEAM'!$C$7:$C$19='DATA SUMMARY'!A21),'PROJECT DELIVERY TEAM'!$E$7:$E$19)</f>
        <v>0</v>
      </c>
      <c r="E21" s="62" t="s">
        <v>82</v>
      </c>
      <c r="F21" s="62">
        <f>SUM(F19:F20)</f>
        <v>33</v>
      </c>
      <c r="G21" s="62">
        <f>SUM(G19:G20)</f>
        <v>0</v>
      </c>
      <c r="H21" s="62">
        <f>SUM(H19:H20)</f>
        <v>33</v>
      </c>
    </row>
    <row r="22" spans="1:10" x14ac:dyDescent="0.3">
      <c r="A22" s="24" t="s">
        <v>83</v>
      </c>
      <c r="B22" s="24">
        <f>COUNTIF('PROJECT DELIVERY TEAM'!$C$7:$C$18,'DATA SUMMARY'!A22)</f>
        <v>8</v>
      </c>
      <c r="C22" s="24">
        <f>SUMPRODUCT(--('PROJECT DELIVERY TEAM'!$C$7:$C$19='DATA SUMMARY'!A22),'PROJECT DELIVERY TEAM'!$E$7:$E$19)</f>
        <v>0</v>
      </c>
      <c r="E22" s="60" t="s">
        <v>83</v>
      </c>
      <c r="F22" s="60"/>
      <c r="G22" s="60"/>
    </row>
    <row r="23" spans="1:10" x14ac:dyDescent="0.3">
      <c r="A23" s="24" t="s">
        <v>84</v>
      </c>
      <c r="B23" s="24">
        <f>COUNTIF('PROJECT DELIVERY TEAM'!$C$7:$C$18,'DATA SUMMARY'!A23)</f>
        <v>0</v>
      </c>
      <c r="C23" s="24">
        <f>SUMPRODUCT(--('PROJECT DELIVERY TEAM'!$C$7:$C$19='DATA SUMMARY'!A23),'PROJECT DELIVERY TEAM'!$E$7:$E$19)</f>
        <v>0</v>
      </c>
      <c r="E23" s="60" t="s">
        <v>85</v>
      </c>
      <c r="F23" s="60"/>
      <c r="G23" s="60"/>
    </row>
    <row r="24" spans="1:10" x14ac:dyDescent="0.3">
      <c r="A24" s="28" t="s">
        <v>86</v>
      </c>
      <c r="B24" s="50" t="s">
        <v>71</v>
      </c>
      <c r="C24" s="58" t="s">
        <v>72</v>
      </c>
      <c r="E24" s="60"/>
      <c r="F24" s="60"/>
      <c r="G24" s="60"/>
    </row>
    <row r="25" spans="1:10" x14ac:dyDescent="0.3">
      <c r="A25" s="24" t="s">
        <v>87</v>
      </c>
      <c r="B25" s="24">
        <f>COUNTIF('PROJECT DELIVERY TEAM'!$D$7:$D$19,'DATA SUMMARY'!A25)</f>
        <v>0</v>
      </c>
      <c r="C25" s="24">
        <f>SUMPRODUCT(--('PROJECT DELIVERY TEAM'!D7:D19='DATA SUMMARY'!A25),'PROJECT DELIVERY TEAM'!$E$7:$E$19)</f>
        <v>0</v>
      </c>
      <c r="E25" s="60"/>
      <c r="F25" s="60"/>
      <c r="G25" s="60"/>
    </row>
    <row r="26" spans="1:10" x14ac:dyDescent="0.3">
      <c r="A26" s="57"/>
      <c r="B26" s="57"/>
      <c r="C26" s="57"/>
      <c r="E26" s="35"/>
      <c r="F26" s="93"/>
    </row>
    <row r="27" spans="1:10" s="16" customFormat="1" ht="32.1" customHeight="1" x14ac:dyDescent="0.3">
      <c r="A27" s="53" t="s">
        <v>88</v>
      </c>
      <c r="B27" s="54"/>
      <c r="E27" s="55"/>
    </row>
    <row r="28" spans="1:10" x14ac:dyDescent="0.3">
      <c r="A28" s="23"/>
      <c r="B28" s="196" t="s">
        <v>89</v>
      </c>
      <c r="C28" s="196" t="s">
        <v>90</v>
      </c>
      <c r="E28" s="23"/>
      <c r="F28" s="196" t="s">
        <v>89</v>
      </c>
      <c r="G28" s="196" t="s">
        <v>91</v>
      </c>
    </row>
    <row r="29" spans="1:10" x14ac:dyDescent="0.3">
      <c r="A29" s="219" t="s">
        <v>92</v>
      </c>
      <c r="B29" s="219"/>
      <c r="C29" s="219"/>
      <c r="E29" s="219" t="s">
        <v>93</v>
      </c>
      <c r="F29" s="219"/>
      <c r="G29" s="219"/>
    </row>
    <row r="30" spans="1:10" x14ac:dyDescent="0.3">
      <c r="A30" s="41" t="s">
        <v>94</v>
      </c>
      <c r="B30" s="96" t="s">
        <v>95</v>
      </c>
      <c r="C30" s="197">
        <f>COUNTIF('AUDIENCES &amp; PART... - BY TYPE'!$C$7:$C$42,'DATA SUMMARY'!A30)</f>
        <v>0</v>
      </c>
      <c r="E30" s="25" t="s">
        <v>96</v>
      </c>
      <c r="F30" s="24">
        <f>COUNTIF('PROJECT DELIVERY TEAM'!$P$7:$P$19,'DATA SUMMARY'!E30)</f>
        <v>10</v>
      </c>
      <c r="G30" s="24">
        <f>COUNTIF('AUDIENCES &amp; PART... - BY TYPE'!M$7:$M$42,'DATA SUMMARY'!E30)</f>
        <v>30</v>
      </c>
    </row>
    <row r="31" spans="1:10" x14ac:dyDescent="0.3">
      <c r="A31" s="198" t="s">
        <v>97</v>
      </c>
      <c r="B31" s="96" t="s">
        <v>95</v>
      </c>
      <c r="C31" s="197">
        <f>COUNTIF('AUDIENCES &amp; PART... - BY TYPE'!$C$7:$C$42,'DATA SUMMARY'!A31)</f>
        <v>0</v>
      </c>
      <c r="E31" s="25" t="s">
        <v>98</v>
      </c>
      <c r="F31" s="24">
        <f>COUNTIF('PROJECT DELIVERY TEAM'!$P$7:$P$19,'DATA SUMMARY'!E31)</f>
        <v>0</v>
      </c>
      <c r="G31" s="24">
        <f>COUNTIF('AUDIENCES &amp; PART... - BY TYPE'!M$7:$M$42,'DATA SUMMARY'!E31)</f>
        <v>0</v>
      </c>
    </row>
    <row r="32" spans="1:10" x14ac:dyDescent="0.3">
      <c r="A32" s="198" t="s">
        <v>99</v>
      </c>
      <c r="B32" s="96" t="s">
        <v>95</v>
      </c>
      <c r="C32" s="197">
        <f>COUNTIF('AUDIENCES &amp; PART... - BY TYPE'!$C$7:$C$42,'DATA SUMMARY'!A32)</f>
        <v>0</v>
      </c>
      <c r="E32" s="25" t="s">
        <v>100</v>
      </c>
      <c r="F32" s="24">
        <f>COUNTIF('PROJECT DELIVERY TEAM'!$P$7:$P$19,'DATA SUMMARY'!E32)</f>
        <v>0</v>
      </c>
      <c r="G32" s="24">
        <f>COUNTIF('AUDIENCES &amp; PART... - BY TYPE'!M$7:$M$42,'DATA SUMMARY'!E32)</f>
        <v>0</v>
      </c>
    </row>
    <row r="33" spans="1:7" x14ac:dyDescent="0.3">
      <c r="A33" s="198" t="s">
        <v>101</v>
      </c>
      <c r="B33" s="97" t="s">
        <v>95</v>
      </c>
      <c r="C33" s="197">
        <f>COUNTIF('AUDIENCES &amp; PART... - BY TYPE'!$C$7:$C$42,'DATA SUMMARY'!A33)</f>
        <v>0</v>
      </c>
      <c r="E33" s="25" t="s">
        <v>102</v>
      </c>
      <c r="F33" s="24">
        <f>COUNTIF('PROJECT DELIVERY TEAM'!$P$7:$P$19,'DATA SUMMARY'!E33)</f>
        <v>0</v>
      </c>
      <c r="G33" s="24">
        <f>COUNTIF('AUDIENCES &amp; PART... - BY TYPE'!M$7:$M$42,'DATA SUMMARY'!E33)</f>
        <v>0</v>
      </c>
    </row>
    <row r="34" spans="1:7" x14ac:dyDescent="0.3">
      <c r="A34" s="198" t="s">
        <v>103</v>
      </c>
      <c r="B34" s="197">
        <f>COUNTIF('PROJECT DELIVERY TEAM'!$F$7:$F$19,'DATA SUMMARY'!A34)</f>
        <v>0</v>
      </c>
      <c r="C34" s="197">
        <f>COUNTIF('AUDIENCES &amp; PART... - BY TYPE'!$C$7:$C$42,'DATA SUMMARY'!A34)</f>
        <v>0</v>
      </c>
      <c r="E34" s="25" t="s">
        <v>104</v>
      </c>
      <c r="F34" s="24">
        <f>COUNTIF('PROJECT DELIVERY TEAM'!$P$7:$P$19,'DATA SUMMARY'!E34)</f>
        <v>0</v>
      </c>
      <c r="G34" s="24">
        <f>COUNTIF('AUDIENCES &amp; PART... - BY TYPE'!M$7:$M$42,'DATA SUMMARY'!E34)</f>
        <v>0</v>
      </c>
    </row>
    <row r="35" spans="1:7" x14ac:dyDescent="0.3">
      <c r="A35" s="198" t="s">
        <v>105</v>
      </c>
      <c r="B35" s="197">
        <f>COUNTIF('PROJECT DELIVERY TEAM'!$F$7:$F$19,'DATA SUMMARY'!A35)</f>
        <v>0</v>
      </c>
      <c r="C35" s="197">
        <f>COUNTIF('AUDIENCES &amp; PART... - BY TYPE'!$C$7:$C$42,'DATA SUMMARY'!A35)</f>
        <v>0</v>
      </c>
      <c r="E35" s="25" t="s">
        <v>106</v>
      </c>
      <c r="F35" s="24">
        <f>COUNTIF('PROJECT DELIVERY TEAM'!$P$7:$P$19,'DATA SUMMARY'!E35)</f>
        <v>0</v>
      </c>
      <c r="G35" s="24">
        <f>COUNTIF('AUDIENCES &amp; PART... - BY TYPE'!M$7:$M$42,'DATA SUMMARY'!E35)</f>
        <v>0</v>
      </c>
    </row>
    <row r="36" spans="1:7" x14ac:dyDescent="0.3">
      <c r="A36" s="198" t="s">
        <v>107</v>
      </c>
      <c r="B36" s="197">
        <f>COUNTIF('PROJECT DELIVERY TEAM'!$F$7:$F$19,'DATA SUMMARY'!A36)</f>
        <v>0</v>
      </c>
      <c r="C36" s="197">
        <f>COUNTIF('AUDIENCES &amp; PART... - BY TYPE'!$C$7:$C$42,'DATA SUMMARY'!A36)</f>
        <v>0</v>
      </c>
      <c r="E36" s="25" t="s">
        <v>108</v>
      </c>
      <c r="F36" s="24">
        <f>COUNTIF('PROJECT DELIVERY TEAM'!$P$7:$P$19,'DATA SUMMARY'!E36)</f>
        <v>0</v>
      </c>
      <c r="G36" s="24">
        <f>COUNTIF('AUDIENCES &amp; PART... - BY TYPE'!M$7:$M$42,'DATA SUMMARY'!E36)</f>
        <v>0</v>
      </c>
    </row>
    <row r="37" spans="1:7" x14ac:dyDescent="0.3">
      <c r="A37" s="198" t="s">
        <v>109</v>
      </c>
      <c r="B37" s="197">
        <f>COUNTIF('PROJECT DELIVERY TEAM'!$F$7:$F$19,'DATA SUMMARY'!A37)</f>
        <v>0</v>
      </c>
      <c r="C37" s="197">
        <f>COUNTIF('AUDIENCES &amp; PART... - BY TYPE'!$C$7:$C$42,'DATA SUMMARY'!A37)</f>
        <v>3</v>
      </c>
      <c r="E37" s="25" t="s">
        <v>110</v>
      </c>
      <c r="F37" s="24">
        <f>COUNTIF('PROJECT DELIVERY TEAM'!$P$7:$P$19,'DATA SUMMARY'!E37)</f>
        <v>0</v>
      </c>
      <c r="G37" s="24">
        <f>COUNTIF('AUDIENCES &amp; PART... - BY TYPE'!M$7:$M$42,'DATA SUMMARY'!E37)</f>
        <v>0</v>
      </c>
    </row>
    <row r="38" spans="1:7" x14ac:dyDescent="0.3">
      <c r="A38" s="198" t="s">
        <v>111</v>
      </c>
      <c r="B38" s="197">
        <f>COUNTIF('PROJECT DELIVERY TEAM'!$F$7:$F$19,'DATA SUMMARY'!A38)</f>
        <v>1</v>
      </c>
      <c r="C38" s="197">
        <f>COUNTIF('AUDIENCES &amp; PART... - BY TYPE'!$C$7:$C$42,'DATA SUMMARY'!A38)</f>
        <v>0</v>
      </c>
      <c r="E38" s="25" t="s">
        <v>112</v>
      </c>
      <c r="F38" s="24">
        <f>COUNTIF('PROJECT DELIVERY TEAM'!$P$7:$P$19,'DATA SUMMARY'!E38)</f>
        <v>0</v>
      </c>
      <c r="G38" s="24">
        <f>COUNTIF('AUDIENCES &amp; PART... - BY TYPE'!M$7:$M$42,'DATA SUMMARY'!E38)</f>
        <v>0</v>
      </c>
    </row>
    <row r="39" spans="1:7" x14ac:dyDescent="0.3">
      <c r="A39" s="198" t="s">
        <v>113</v>
      </c>
      <c r="B39" s="197">
        <f>COUNTIF('PROJECT DELIVERY TEAM'!$F$7:$F$19,'DATA SUMMARY'!A39)</f>
        <v>1</v>
      </c>
      <c r="C39" s="197">
        <f>COUNTIF('AUDIENCES &amp; PART... - BY TYPE'!$C$7:$C$42,'DATA SUMMARY'!A39)</f>
        <v>0</v>
      </c>
      <c r="E39" s="25" t="s">
        <v>114</v>
      </c>
      <c r="F39" s="24">
        <f>COUNTIF('PROJECT DELIVERY TEAM'!$P$7:$P$19,'DATA SUMMARY'!E39)</f>
        <v>0</v>
      </c>
      <c r="G39" s="24">
        <f>COUNTIF('AUDIENCES &amp; PART... - BY TYPE'!M$7:$M$42,'DATA SUMMARY'!E39)</f>
        <v>0</v>
      </c>
    </row>
    <row r="40" spans="1:7" x14ac:dyDescent="0.3">
      <c r="A40" s="198" t="s">
        <v>115</v>
      </c>
      <c r="B40" s="197">
        <f>COUNTIF('PROJECT DELIVERY TEAM'!$F$7:$F$19,'DATA SUMMARY'!A40)</f>
        <v>0</v>
      </c>
      <c r="C40" s="197">
        <f>COUNTIF('AUDIENCES &amp; PART... - BY TYPE'!$C$7:$C$42,'DATA SUMMARY'!A40)</f>
        <v>3</v>
      </c>
      <c r="E40" s="25" t="s">
        <v>116</v>
      </c>
      <c r="F40" s="24">
        <f>COUNTIF('PROJECT DELIVERY TEAM'!$P$7:$P$19,'DATA SUMMARY'!E40)</f>
        <v>0</v>
      </c>
      <c r="G40" s="24">
        <f>COUNTIF('AUDIENCES &amp; PART... - BY TYPE'!M$7:$M$42,'DATA SUMMARY'!E40)</f>
        <v>0</v>
      </c>
    </row>
    <row r="41" spans="1:7" x14ac:dyDescent="0.3">
      <c r="A41" s="198" t="s">
        <v>117</v>
      </c>
      <c r="B41" s="197">
        <f>COUNTIF('PROJECT DELIVERY TEAM'!$F$7:$F$19,'DATA SUMMARY'!A41)</f>
        <v>3</v>
      </c>
      <c r="C41" s="197">
        <f>COUNTIF('AUDIENCES &amp; PART... - BY TYPE'!$C$7:$C$42,'DATA SUMMARY'!A41)</f>
        <v>2</v>
      </c>
      <c r="E41" s="25" t="s">
        <v>118</v>
      </c>
      <c r="F41" s="24">
        <f>COUNTIF('PROJECT DELIVERY TEAM'!$P$7:$P$19,'DATA SUMMARY'!E41)</f>
        <v>0</v>
      </c>
      <c r="G41" s="24">
        <f>COUNTIF('AUDIENCES &amp; PART... - BY TYPE'!M$7:$M$42,'DATA SUMMARY'!E41)</f>
        <v>0</v>
      </c>
    </row>
    <row r="42" spans="1:7" x14ac:dyDescent="0.3">
      <c r="A42" s="198" t="s">
        <v>119</v>
      </c>
      <c r="B42" s="197">
        <f>COUNTIF('PROJECT DELIVERY TEAM'!$F$7:$F$19,'DATA SUMMARY'!A42)</f>
        <v>3</v>
      </c>
      <c r="C42" s="197">
        <f>COUNTIF('AUDIENCES &amp; PART... - BY TYPE'!$C$7:$C$42,'DATA SUMMARY'!A42)</f>
        <v>5</v>
      </c>
      <c r="E42" s="25" t="s">
        <v>120</v>
      </c>
      <c r="F42" s="24">
        <f>COUNTIF('PROJECT DELIVERY TEAM'!$P$7:$P$19,'DATA SUMMARY'!E42)</f>
        <v>0</v>
      </c>
      <c r="G42" s="24">
        <f>COUNTIF('AUDIENCES &amp; PART... - BY TYPE'!M$7:$M$42,'DATA SUMMARY'!E42)</f>
        <v>0</v>
      </c>
    </row>
    <row r="43" spans="1:7" x14ac:dyDescent="0.3">
      <c r="A43" s="198" t="s">
        <v>121</v>
      </c>
      <c r="B43" s="197">
        <f>COUNTIF('PROJECT DELIVERY TEAM'!$F$7:$F$19,'DATA SUMMARY'!A43)</f>
        <v>1</v>
      </c>
      <c r="C43" s="197">
        <f>COUNTIF('AUDIENCES &amp; PART... - BY TYPE'!$C$7:$C$42,'DATA SUMMARY'!A43)</f>
        <v>1</v>
      </c>
      <c r="E43" s="25" t="s">
        <v>122</v>
      </c>
      <c r="F43" s="24">
        <f>COUNTIF('PROJECT DELIVERY TEAM'!$P$7:$P$19,'DATA SUMMARY'!E43)</f>
        <v>0</v>
      </c>
      <c r="G43" s="24">
        <f>COUNTIF('AUDIENCES &amp; PART... - BY TYPE'!M$7:$M$42,'DATA SUMMARY'!E43)</f>
        <v>0</v>
      </c>
    </row>
    <row r="44" spans="1:7" x14ac:dyDescent="0.3">
      <c r="A44" s="198" t="s">
        <v>123</v>
      </c>
      <c r="B44" s="197">
        <f>COUNTIF('PROJECT DELIVERY TEAM'!$F$7:$F$19,'DATA SUMMARY'!A44)</f>
        <v>1</v>
      </c>
      <c r="C44" s="197">
        <f>COUNTIF('AUDIENCES &amp; PART... - BY TYPE'!$C$7:$C$42,'DATA SUMMARY'!A44)</f>
        <v>5</v>
      </c>
      <c r="E44" s="25" t="s">
        <v>124</v>
      </c>
      <c r="F44" s="24">
        <f>COUNTIF('PROJECT DELIVERY TEAM'!$P$7:$P$19,'DATA SUMMARY'!E44)</f>
        <v>0</v>
      </c>
      <c r="G44" s="24">
        <f>COUNTIF('AUDIENCES &amp; PART... - BY TYPE'!M$7:$M$42,'DATA SUMMARY'!E44)</f>
        <v>0</v>
      </c>
    </row>
    <row r="45" spans="1:7" x14ac:dyDescent="0.3">
      <c r="A45" s="198" t="s">
        <v>125</v>
      </c>
      <c r="B45" s="197">
        <f>COUNTIF('PROJECT DELIVERY TEAM'!$F$7:$F$19,'DATA SUMMARY'!A45)</f>
        <v>0</v>
      </c>
      <c r="C45" s="197">
        <f>COUNTIF('AUDIENCES &amp; PART... - BY TYPE'!$C$7:$C$42,'DATA SUMMARY'!A45)</f>
        <v>4</v>
      </c>
      <c r="E45" s="25" t="s">
        <v>126</v>
      </c>
      <c r="F45" s="24">
        <f>COUNTIF('PROJECT DELIVERY TEAM'!$P$7:$P$19,'DATA SUMMARY'!E45)</f>
        <v>0</v>
      </c>
      <c r="G45" s="24">
        <f>COUNTIF('AUDIENCES &amp; PART... - BY TYPE'!M$7:$M$42,'DATA SUMMARY'!E45)</f>
        <v>0</v>
      </c>
    </row>
    <row r="46" spans="1:7" x14ac:dyDescent="0.3">
      <c r="A46" s="198" t="s">
        <v>127</v>
      </c>
      <c r="B46" s="197">
        <f>COUNTIF('PROJECT DELIVERY TEAM'!$F$7:$F$19,'DATA SUMMARY'!A46)</f>
        <v>0</v>
      </c>
      <c r="C46" s="197">
        <f>COUNTIF('AUDIENCES &amp; PART... - BY TYPE'!$C$7:$C$42,'DATA SUMMARY'!A46)</f>
        <v>1</v>
      </c>
      <c r="E46" s="25" t="s">
        <v>128</v>
      </c>
      <c r="F46" s="24">
        <f>COUNTIF('PROJECT DELIVERY TEAM'!$P$7:$P$19,'DATA SUMMARY'!E46)</f>
        <v>0</v>
      </c>
      <c r="G46" s="24">
        <f>COUNTIF('AUDIENCES &amp; PART... - BY TYPE'!M$7:$M$42,'DATA SUMMARY'!E46)</f>
        <v>0</v>
      </c>
    </row>
    <row r="47" spans="1:7" x14ac:dyDescent="0.3">
      <c r="A47" s="198" t="s">
        <v>129</v>
      </c>
      <c r="B47" s="197">
        <f>COUNTIF('PROJECT DELIVERY TEAM'!$F$7:$F$19,'DATA SUMMARY'!A47)</f>
        <v>0</v>
      </c>
      <c r="C47" s="197">
        <f>COUNTIF('AUDIENCES &amp; PART... - BY TYPE'!$C$7:$C$42,'DATA SUMMARY'!A47)</f>
        <v>5</v>
      </c>
      <c r="E47" s="25" t="s">
        <v>130</v>
      </c>
      <c r="F47" s="24">
        <f>COUNTIF('PROJECT DELIVERY TEAM'!$P$7:$P$19,'DATA SUMMARY'!E47)</f>
        <v>0</v>
      </c>
      <c r="G47" s="24">
        <f>COUNTIF('AUDIENCES &amp; PART... - BY TYPE'!M$7:$M$42,'DATA SUMMARY'!E47)</f>
        <v>0</v>
      </c>
    </row>
    <row r="48" spans="1:7" x14ac:dyDescent="0.3">
      <c r="A48" s="198" t="s">
        <v>131</v>
      </c>
      <c r="B48" s="197">
        <f>COUNTIF('PROJECT DELIVERY TEAM'!$F$7:$F$19,'DATA SUMMARY'!A48)</f>
        <v>0</v>
      </c>
      <c r="C48" s="197">
        <f>COUNTIF('AUDIENCES &amp; PART... - BY TYPE'!$C$7:$C$42,'DATA SUMMARY'!A48)</f>
        <v>0</v>
      </c>
      <c r="E48" s="24" t="s">
        <v>131</v>
      </c>
      <c r="F48" s="24">
        <f>COUNTIF('PROJECT DELIVERY TEAM'!$P$7:$P$19,'DATA SUMMARY'!E48)</f>
        <v>0</v>
      </c>
      <c r="G48" s="24">
        <f>COUNTIF('AUDIENCES &amp; PART... - BY TYPE'!M$7:$M$42,'DATA SUMMARY'!E48)</f>
        <v>0</v>
      </c>
    </row>
    <row r="49" spans="1:7" x14ac:dyDescent="0.3">
      <c r="A49" s="222" t="s">
        <v>132</v>
      </c>
      <c r="B49" s="223"/>
      <c r="C49" s="223"/>
    </row>
    <row r="50" spans="1:7" x14ac:dyDescent="0.3">
      <c r="A50" s="24" t="s">
        <v>133</v>
      </c>
      <c r="B50" s="24">
        <f>COUNTIF('PROJECT DELIVERY TEAM'!$G$7:$G$19,A50)</f>
        <v>0</v>
      </c>
      <c r="C50" s="24">
        <f>COUNTIF('AUDIENCES &amp; PART... - BY TYPE'!$D$7:$D$42,'DATA SUMMARY'!A50)</f>
        <v>10</v>
      </c>
      <c r="E50" s="23"/>
      <c r="F50" s="196" t="s">
        <v>89</v>
      </c>
      <c r="G50" s="196" t="s">
        <v>91</v>
      </c>
    </row>
    <row r="51" spans="1:7" x14ac:dyDescent="0.3">
      <c r="A51" s="24" t="s">
        <v>134</v>
      </c>
      <c r="B51" s="24">
        <f>COUNTIF('PROJECT DELIVERY TEAM'!$G$7:$G$19,A51)</f>
        <v>10</v>
      </c>
      <c r="C51" s="24">
        <f>COUNTIF('AUDIENCES &amp; PART... - BY TYPE'!$D$7:$D$42,'DATA SUMMARY'!A51)</f>
        <v>19</v>
      </c>
      <c r="E51" s="28" t="s">
        <v>54</v>
      </c>
      <c r="F51" s="28"/>
      <c r="G51" s="28"/>
    </row>
    <row r="52" spans="1:7" x14ac:dyDescent="0.3">
      <c r="A52" s="24" t="s">
        <v>135</v>
      </c>
      <c r="B52" s="24">
        <f>COUNTIF('PROJECT DELIVERY TEAM'!$G$7:$G$19,A52)</f>
        <v>0</v>
      </c>
      <c r="C52" s="24">
        <f>COUNTIF('AUDIENCES &amp; PART... - BY TYPE'!$D$7:$D$42,'DATA SUMMARY'!A52)</f>
        <v>0</v>
      </c>
      <c r="E52" s="24" t="s">
        <v>59</v>
      </c>
      <c r="F52" s="24">
        <f>COUNTIF(Lists!U:U,TRUE)</f>
        <v>2</v>
      </c>
      <c r="G52" s="24">
        <f>COUNTIF(Lists!V:V,TRUE)</f>
        <v>0</v>
      </c>
    </row>
    <row r="53" spans="1:7" x14ac:dyDescent="0.3">
      <c r="A53" s="24" t="s">
        <v>136</v>
      </c>
      <c r="B53" s="24">
        <f>COUNTIF('PROJECT DELIVERY TEAM'!$G$7:$G$19,A53)</f>
        <v>0</v>
      </c>
      <c r="C53" s="24">
        <f>COUNTIF('AUDIENCES &amp; PART... - BY TYPE'!$D$7:$D$42,'DATA SUMMARY'!A53)</f>
        <v>0</v>
      </c>
      <c r="E53" s="24" t="s">
        <v>61</v>
      </c>
      <c r="F53" s="24">
        <f>COUNTA('PROJECT DELIVERY TEAM'!B7:B19)-F52</f>
        <v>8</v>
      </c>
      <c r="G53" s="24">
        <f>COUNTA('AUDIENCES &amp; PART... - BY TYPE'!$B$7:$B$42)-G52</f>
        <v>29</v>
      </c>
    </row>
    <row r="54" spans="1:7" x14ac:dyDescent="0.3">
      <c r="A54" s="24" t="s">
        <v>131</v>
      </c>
      <c r="B54" s="24">
        <f>COUNTIF('PROJECT DELIVERY TEAM'!$G$7:$G$19,A54)</f>
        <v>0</v>
      </c>
      <c r="C54" s="24">
        <f>COUNTIF('AUDIENCES &amp; PART... - BY TYPE'!$D$7:$D$42,'DATA SUMMARY'!A54)</f>
        <v>0</v>
      </c>
    </row>
    <row r="55" spans="1:7" x14ac:dyDescent="0.3">
      <c r="A55" s="219" t="s">
        <v>137</v>
      </c>
      <c r="B55" s="219"/>
      <c r="C55" s="219"/>
      <c r="E55" s="94"/>
      <c r="F55" s="196"/>
    </row>
    <row r="56" spans="1:7" x14ac:dyDescent="0.3">
      <c r="A56" s="24" t="s">
        <v>87</v>
      </c>
      <c r="B56" s="24">
        <f>COUNTIF('PROJECT DELIVERY TEAM'!$H$7:$H$19,'DATA SUMMARY'!A56)</f>
        <v>0</v>
      </c>
      <c r="C56" s="24">
        <f>COUNTIF('AUDIENCES &amp; PART... - BY TYPE'!$E$7:$E$42,'DATA SUMMARY'!A56)</f>
        <v>13</v>
      </c>
      <c r="E56" s="195"/>
      <c r="F56" s="195"/>
    </row>
    <row r="57" spans="1:7" x14ac:dyDescent="0.3">
      <c r="A57" s="24" t="s">
        <v>138</v>
      </c>
      <c r="B57" s="24">
        <f>COUNTIF('PROJECT DELIVERY TEAM'!$H$7:$H$19,'DATA SUMMARY'!A57)</f>
        <v>10</v>
      </c>
      <c r="C57" s="24">
        <f>COUNTIF('AUDIENCES &amp; PART... - BY TYPE'!$E$7:$E$42,'DATA SUMMARY'!A57)</f>
        <v>8</v>
      </c>
      <c r="E57" s="24" t="s">
        <v>139</v>
      </c>
      <c r="F57" s="83">
        <f>SUM('ONLINE ENGAGEMENT'!C10:C20)</f>
        <v>0</v>
      </c>
    </row>
    <row r="58" spans="1:7" x14ac:dyDescent="0.3">
      <c r="A58" s="24" t="s">
        <v>131</v>
      </c>
      <c r="B58" s="24">
        <f>COUNTIF('PROJECT DELIVERY TEAM'!$H$7:$H$19,'DATA SUMMARY'!A58)</f>
        <v>0</v>
      </c>
      <c r="C58" s="24">
        <f>COUNTIF('AUDIENCES &amp; PART... - BY TYPE'!$E$7:$E$42,'DATA SUMMARY'!A58)</f>
        <v>5</v>
      </c>
      <c r="E58" s="24" t="s">
        <v>140</v>
      </c>
      <c r="F58" s="83">
        <f>SUM('ONLINE ENGAGEMENT'!D10:D20)</f>
        <v>0</v>
      </c>
    </row>
    <row r="59" spans="1:7" x14ac:dyDescent="0.3">
      <c r="A59" s="219" t="s">
        <v>141</v>
      </c>
      <c r="B59" s="219"/>
      <c r="C59" s="219"/>
      <c r="E59" s="25" t="s">
        <v>142</v>
      </c>
      <c r="F59" s="84" t="e">
        <f>(F58-F57)/F57</f>
        <v>#DIV/0!</v>
      </c>
    </row>
    <row r="60" spans="1:7" x14ac:dyDescent="0.3">
      <c r="A60" s="24" t="s">
        <v>87</v>
      </c>
      <c r="B60" s="24">
        <f>COUNTIF('PROJECT DELIVERY TEAM'!$I$7:$I$19,'DATA SUMMARY'!A60)</f>
        <v>0</v>
      </c>
      <c r="C60" s="24">
        <f>COUNTIF('AUDIENCES &amp; PART... - BY TYPE'!$F$7:$F$42,'DATA SUMMARY'!A60)</f>
        <v>1</v>
      </c>
      <c r="E60" s="25" t="s">
        <v>143</v>
      </c>
      <c r="F60" s="83">
        <f>SUM('ONLINE ENGAGEMENT'!F10:F20)</f>
        <v>0</v>
      </c>
    </row>
    <row r="61" spans="1:7" x14ac:dyDescent="0.3">
      <c r="A61" s="195" t="s">
        <v>144</v>
      </c>
      <c r="B61" s="195"/>
      <c r="C61" s="195"/>
      <c r="E61" s="24" t="s">
        <v>145</v>
      </c>
      <c r="F61" s="83">
        <f>SUM('ONLINE ENGAGEMENT'!G10:G20)</f>
        <v>0</v>
      </c>
    </row>
    <row r="62" spans="1:7" x14ac:dyDescent="0.3">
      <c r="A62" s="24" t="s">
        <v>87</v>
      </c>
      <c r="B62" s="24">
        <f>COUNTIF('PROJECT DELIVERY TEAM'!$J$7:$J$19,'DATA SUMMARY'!A62)</f>
        <v>0</v>
      </c>
      <c r="C62" s="24">
        <f>COUNTIF('AUDIENCES &amp; PART... - BY TYPE'!$G$7:$G$42,'DATA SUMMARY'!A62)</f>
        <v>1</v>
      </c>
    </row>
    <row r="63" spans="1:7" x14ac:dyDescent="0.3">
      <c r="A63" s="195" t="s">
        <v>146</v>
      </c>
      <c r="B63" s="195"/>
      <c r="C63" s="195"/>
    </row>
    <row r="64" spans="1:7" x14ac:dyDescent="0.3">
      <c r="A64" s="24" t="s">
        <v>87</v>
      </c>
      <c r="B64" s="24">
        <f>COUNTIF('PROJECT DELIVERY TEAM'!$K$7:$K$19,'DATA SUMMARY'!A64)</f>
        <v>1</v>
      </c>
      <c r="C64" s="24">
        <f>COUNTIF('AUDIENCES &amp; PART... - BY TYPE'!$H$7:$H$42,'DATA SUMMARY'!A64)</f>
        <v>28</v>
      </c>
    </row>
    <row r="65" spans="1:3" x14ac:dyDescent="0.3">
      <c r="A65" s="195" t="s">
        <v>147</v>
      </c>
      <c r="B65" s="195"/>
      <c r="C65" s="195"/>
    </row>
    <row r="66" spans="1:3" x14ac:dyDescent="0.3">
      <c r="A66" s="24" t="s">
        <v>87</v>
      </c>
      <c r="B66" s="24">
        <f>COUNTIF('PROJECT DELIVERY TEAM'!$L$7:$L$19,'DATA SUMMARY'!A66)</f>
        <v>0</v>
      </c>
      <c r="C66" s="24">
        <f>COUNTIF('AUDIENCES &amp; PART... - BY TYPE'!$I$7:$I$42,'DATA SUMMARY'!A66)</f>
        <v>1</v>
      </c>
    </row>
    <row r="67" spans="1:3" x14ac:dyDescent="0.3">
      <c r="A67" s="195" t="s">
        <v>148</v>
      </c>
      <c r="B67" s="195"/>
      <c r="C67" s="195"/>
    </row>
    <row r="68" spans="1:3" x14ac:dyDescent="0.3">
      <c r="A68" s="24" t="s">
        <v>87</v>
      </c>
      <c r="B68" s="24">
        <f>COUNTIF('PROJECT DELIVERY TEAM'!$M$7:$M$19,'DATA SUMMARY'!A68)</f>
        <v>0</v>
      </c>
      <c r="C68" s="24">
        <f>COUNTIF('AUDIENCES &amp; PART... - BY TYPE'!$J$7:$J$42,'DATA SUMMARY'!A68)</f>
        <v>3</v>
      </c>
    </row>
    <row r="69" spans="1:3" x14ac:dyDescent="0.3">
      <c r="A69" s="195" t="s">
        <v>149</v>
      </c>
      <c r="B69" s="195"/>
      <c r="C69" s="195"/>
    </row>
    <row r="70" spans="1:3" x14ac:dyDescent="0.3">
      <c r="A70" s="24" t="s">
        <v>87</v>
      </c>
      <c r="B70" s="24">
        <f>COUNTIF('PROJECT DELIVERY TEAM'!$N$7:$N$19,'DATA SUMMARY'!A70)</f>
        <v>0</v>
      </c>
      <c r="C70" s="24">
        <f>COUNTIF('AUDIENCES &amp; PART... - BY TYPE'!$K$7:$K$42,'DATA SUMMARY'!A70)</f>
        <v>0</v>
      </c>
    </row>
    <row r="71" spans="1:3" x14ac:dyDescent="0.3">
      <c r="A71" s="195" t="s">
        <v>150</v>
      </c>
      <c r="B71" s="195"/>
      <c r="C71" s="195"/>
    </row>
    <row r="72" spans="1:3" x14ac:dyDescent="0.3">
      <c r="A72" s="24" t="s">
        <v>87</v>
      </c>
      <c r="B72" s="24">
        <f>COUNTIF('PROJECT DELIVERY TEAM'!$O$7:$O$19,'DATA SUMMARY'!A72)</f>
        <v>0</v>
      </c>
      <c r="C72" s="24">
        <f>COUNTIF('AUDIENCES &amp; PART... - BY TYPE'!$L$7:$L$42,'DATA SUMMARY'!A72)</f>
        <v>0</v>
      </c>
    </row>
    <row r="73" spans="1:3" x14ac:dyDescent="0.3">
      <c r="A73" s="45"/>
      <c r="B73" s="45"/>
      <c r="C73" s="45"/>
    </row>
    <row r="74" spans="1:3" ht="18" x14ac:dyDescent="0.3">
      <c r="A74" s="63" t="s">
        <v>33</v>
      </c>
      <c r="B74" s="45"/>
      <c r="C74" s="45"/>
    </row>
    <row r="75" spans="1:3" x14ac:dyDescent="0.3">
      <c r="A75" s="112"/>
      <c r="B75" s="107"/>
      <c r="C75" s="115"/>
    </row>
    <row r="76" spans="1:3" ht="18" x14ac:dyDescent="0.35">
      <c r="A76" s="113" t="s">
        <v>151</v>
      </c>
      <c r="B76" s="116">
        <f>'ONLINE ENGAGEMENT'!B4</f>
        <v>0</v>
      </c>
      <c r="C76" s="114"/>
    </row>
    <row r="77" spans="1:3" ht="18" x14ac:dyDescent="0.35">
      <c r="A77" s="113" t="s">
        <v>152</v>
      </c>
      <c r="B77" s="116">
        <f>'ONLINE ENGAGEMENT'!C4</f>
        <v>0</v>
      </c>
      <c r="C77" s="114"/>
    </row>
    <row r="79" spans="1:3" ht="24.9" customHeight="1" x14ac:dyDescent="0.3">
      <c r="A79" s="63" t="s">
        <v>43</v>
      </c>
    </row>
    <row r="80" spans="1:3" x14ac:dyDescent="0.3">
      <c r="A80" s="23"/>
      <c r="B80" s="196"/>
      <c r="C80" s="95"/>
    </row>
    <row r="81" spans="1:3" x14ac:dyDescent="0.3">
      <c r="A81" s="48" t="s">
        <v>54</v>
      </c>
      <c r="B81" s="49" t="s">
        <v>153</v>
      </c>
      <c r="C81" s="86" t="s">
        <v>154</v>
      </c>
    </row>
    <row r="82" spans="1:3" x14ac:dyDescent="0.3">
      <c r="A82" s="24" t="s">
        <v>59</v>
      </c>
      <c r="B82" s="51">
        <f>COUNTIFS(Lists!W:W,TRUE)</f>
        <v>0</v>
      </c>
      <c r="C82" s="51">
        <f>COUNTIFS(Lists!X:X,TRUE)</f>
        <v>0</v>
      </c>
    </row>
    <row r="83" spans="1:3" x14ac:dyDescent="0.3">
      <c r="A83" s="24" t="s">
        <v>61</v>
      </c>
      <c r="B83" s="51">
        <f>COUNTIFS(Lists!Y:Y,TRUE)</f>
        <v>0</v>
      </c>
      <c r="C83" s="51">
        <f>COUNTIFS(Lists!Z:Z,TRUE)</f>
        <v>0</v>
      </c>
    </row>
    <row r="84" spans="1:3" x14ac:dyDescent="0.3">
      <c r="A84" s="64" t="s">
        <v>155</v>
      </c>
      <c r="B84" s="64"/>
      <c r="C84" s="90"/>
    </row>
    <row r="85" spans="1:3" x14ac:dyDescent="0.3">
      <c r="A85" s="24" t="s">
        <v>156</v>
      </c>
      <c r="B85" s="51">
        <f>COUNTIF(Lists!AA:AA,TRUE)</f>
        <v>0</v>
      </c>
      <c r="C85" s="51">
        <f>COUNTIF(Lists!AF:AF,TRUE)</f>
        <v>0</v>
      </c>
    </row>
    <row r="86" spans="1:3" x14ac:dyDescent="0.3">
      <c r="A86" s="24" t="s">
        <v>157</v>
      </c>
      <c r="B86" s="51">
        <f>COUNTIF(Lists!AB:AB,TRUE)</f>
        <v>0</v>
      </c>
      <c r="C86" s="51">
        <f>COUNTIF(Lists!AG:AG,TRUE)</f>
        <v>0</v>
      </c>
    </row>
    <row r="87" spans="1:3" x14ac:dyDescent="0.3">
      <c r="A87" s="24" t="s">
        <v>158</v>
      </c>
      <c r="B87" s="51">
        <f>COUNTIF(Lists!AC:AC,TRUE)</f>
        <v>0</v>
      </c>
      <c r="C87" s="51">
        <f>COUNTIF(Lists!AH:AH,TRUE)</f>
        <v>0</v>
      </c>
    </row>
    <row r="88" spans="1:3" x14ac:dyDescent="0.3">
      <c r="A88" s="24" t="s">
        <v>159</v>
      </c>
      <c r="B88" s="51">
        <f>COUNTIF(Lists!AD:AD,TRUE)</f>
        <v>0</v>
      </c>
      <c r="C88" s="51">
        <f>COUNTIF(Lists!AI:AI,TRUE)</f>
        <v>0</v>
      </c>
    </row>
    <row r="89" spans="1:3" x14ac:dyDescent="0.3">
      <c r="A89" s="24" t="s">
        <v>160</v>
      </c>
      <c r="B89" s="51">
        <f>COUNTIF(Lists!AE:AE,TRUE)</f>
        <v>0</v>
      </c>
      <c r="C89" s="51">
        <f>COUNTIF(Lists!AJ:AJ,TRUE)</f>
        <v>0</v>
      </c>
    </row>
    <row r="90" spans="1:3" x14ac:dyDescent="0.3">
      <c r="A90" s="64" t="s">
        <v>161</v>
      </c>
      <c r="B90" s="64"/>
      <c r="C90" s="90"/>
    </row>
    <row r="91" spans="1:3" x14ac:dyDescent="0.3">
      <c r="A91" s="24" t="s">
        <v>162</v>
      </c>
      <c r="B91" s="51">
        <f>COUNTIF(Lists!AK:AK,TRUE)</f>
        <v>0</v>
      </c>
      <c r="C91" s="51">
        <f>COUNTIF(Lists!AR:AR,TRUE)</f>
        <v>0</v>
      </c>
    </row>
    <row r="92" spans="1:3" x14ac:dyDescent="0.3">
      <c r="A92" s="24" t="s">
        <v>163</v>
      </c>
      <c r="B92" s="51">
        <f>COUNTIF(Lists!AL:AL,TRUE)</f>
        <v>0</v>
      </c>
      <c r="C92" s="51">
        <f>COUNTIF(Lists!AS:AS,TRUE)</f>
        <v>0</v>
      </c>
    </row>
    <row r="93" spans="1:3" x14ac:dyDescent="0.3">
      <c r="A93" s="24" t="s">
        <v>164</v>
      </c>
      <c r="B93" s="51">
        <f>COUNTIF(Lists!AM:AM,TRUE)</f>
        <v>0</v>
      </c>
      <c r="C93" s="51">
        <f>COUNTIF(Lists!AT:AT,TRUE)</f>
        <v>0</v>
      </c>
    </row>
    <row r="94" spans="1:3" x14ac:dyDescent="0.3">
      <c r="A94" s="24" t="s">
        <v>165</v>
      </c>
      <c r="B94" s="51">
        <f>COUNTIF(Lists!AN:AN,TRUE)</f>
        <v>0</v>
      </c>
      <c r="C94" s="51">
        <f>COUNTIF(Lists!AU:AU,TRUE)</f>
        <v>0</v>
      </c>
    </row>
    <row r="95" spans="1:3" x14ac:dyDescent="0.3">
      <c r="A95" s="24" t="s">
        <v>166</v>
      </c>
      <c r="B95" s="51">
        <f>COUNTIF(Lists!AO:AO,TRUE)</f>
        <v>0</v>
      </c>
      <c r="C95" s="51">
        <f>COUNTIF(Lists!AV:AV,TRUE)</f>
        <v>0</v>
      </c>
    </row>
    <row r="96" spans="1:3" x14ac:dyDescent="0.3">
      <c r="A96" s="24" t="s">
        <v>167</v>
      </c>
      <c r="B96" s="51">
        <f>COUNTIF(Lists!AP:AP,TRUE)</f>
        <v>0</v>
      </c>
      <c r="C96" s="51">
        <f>COUNTIF(Lists!AW:AW,TRUE)</f>
        <v>0</v>
      </c>
    </row>
    <row r="97" spans="1:3" x14ac:dyDescent="0.3">
      <c r="A97" s="24" t="s">
        <v>136</v>
      </c>
      <c r="B97" s="51">
        <f>COUNTIF(Lists!AQ:AQ,TRUE)</f>
        <v>0</v>
      </c>
      <c r="C97" s="51">
        <f>COUNTIF(Lists!AX:AX,TRUE)</f>
        <v>0</v>
      </c>
    </row>
  </sheetData>
  <sheetProtection algorithmName="SHA-512" hashValue="erQ4SlzuFHQzcQU5HzUBRkfedvXeWADG4+idKRwroz0vrM3N/mY9psNxCvuMYT9dXjH0trz2aY4L8rqHL2H0vw==" saltValue="rZkJLpHHq/nGCN3sO5VMdQ==" spinCount="100000"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0" type="noConversion"/>
  <pageMargins left="0.7" right="0.7" top="0.75" bottom="0.75" header="0.3" footer="0.3"/>
  <pageSetup paperSize="9" orientation="portrait" horizontalDpi="360" verticalDpi="360" r:id="rId1"/>
  <ignoredErrors>
    <ignoredError sqref="H13 H9"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577"/>
  <sheetViews>
    <sheetView topLeftCell="B2" zoomScale="90" zoomScaleNormal="90" zoomScalePageLayoutView="90" workbookViewId="0">
      <selection activeCell="F13" sqref="F13"/>
    </sheetView>
  </sheetViews>
  <sheetFormatPr defaultColWidth="8.88671875" defaultRowHeight="14.4" x14ac:dyDescent="0.3"/>
  <cols>
    <col min="1" max="1" width="35.6640625" style="124" customWidth="1"/>
    <col min="2" max="2" width="17.33203125" style="124" customWidth="1"/>
    <col min="3" max="7" width="23.6640625" style="124" customWidth="1"/>
    <col min="8" max="8" width="5.33203125" style="124" customWidth="1"/>
    <col min="9" max="9" width="28.109375" style="124" customWidth="1"/>
    <col min="10" max="10" width="22" style="124" customWidth="1"/>
    <col min="11" max="16384" width="8.88671875" style="124"/>
  </cols>
  <sheetData>
    <row r="1" spans="1:10" s="121" customFormat="1" ht="24.9" customHeight="1" x14ac:dyDescent="0.3">
      <c r="A1" s="227" t="s">
        <v>168</v>
      </c>
      <c r="B1" s="227"/>
      <c r="C1" s="227"/>
      <c r="D1" s="227"/>
      <c r="E1" s="227"/>
      <c r="F1" s="227"/>
      <c r="G1" s="227"/>
    </row>
    <row r="3" spans="1:10" ht="86.4" x14ac:dyDescent="0.3">
      <c r="A3" s="122" t="s">
        <v>169</v>
      </c>
      <c r="B3" s="123" t="s">
        <v>170</v>
      </c>
      <c r="C3" s="171" t="s">
        <v>171</v>
      </c>
      <c r="D3" s="123" t="s">
        <v>172</v>
      </c>
      <c r="E3" s="123" t="s">
        <v>173</v>
      </c>
      <c r="F3" s="123" t="s">
        <v>174</v>
      </c>
      <c r="G3" s="170" t="s">
        <v>175</v>
      </c>
    </row>
    <row r="4" spans="1:10" x14ac:dyDescent="0.3">
      <c r="A4" s="165"/>
      <c r="B4" s="166"/>
      <c r="C4" s="166" t="s">
        <v>55</v>
      </c>
      <c r="D4" s="166" t="s">
        <v>55</v>
      </c>
      <c r="E4" s="166" t="s">
        <v>55</v>
      </c>
      <c r="F4" s="166" t="s">
        <v>55</v>
      </c>
      <c r="G4" s="166" t="s">
        <v>55</v>
      </c>
      <c r="I4" s="127" t="s">
        <v>176</v>
      </c>
      <c r="J4" s="125" t="s">
        <v>177</v>
      </c>
    </row>
    <row r="5" spans="1:10" x14ac:dyDescent="0.3">
      <c r="A5" s="167" t="s">
        <v>178</v>
      </c>
      <c r="B5" s="168"/>
      <c r="C5" s="168"/>
      <c r="D5" s="168"/>
      <c r="E5" s="168"/>
      <c r="F5" s="168"/>
      <c r="G5" s="169"/>
      <c r="I5" s="120" t="s">
        <v>179</v>
      </c>
      <c r="J5" s="117"/>
    </row>
    <row r="6" spans="1:10" s="130" customFormat="1" x14ac:dyDescent="0.3">
      <c r="A6" s="163" t="s">
        <v>180</v>
      </c>
      <c r="B6" s="163" t="s">
        <v>181</v>
      </c>
      <c r="C6" s="164">
        <v>1</v>
      </c>
      <c r="D6" s="164">
        <v>3</v>
      </c>
      <c r="E6" s="164">
        <v>5</v>
      </c>
      <c r="F6" s="164">
        <v>1</v>
      </c>
      <c r="G6" s="164">
        <v>5</v>
      </c>
      <c r="I6" s="172"/>
      <c r="J6" s="173"/>
    </row>
    <row r="7" spans="1:10" s="77" customFormat="1" x14ac:dyDescent="0.3">
      <c r="A7" s="129"/>
      <c r="B7" s="117"/>
      <c r="C7" s="70"/>
      <c r="D7" s="70"/>
      <c r="E7" s="70"/>
      <c r="F7" s="70"/>
      <c r="G7" s="70"/>
      <c r="I7" s="174"/>
      <c r="J7" s="174"/>
    </row>
    <row r="8" spans="1:10" s="77" customFormat="1" x14ac:dyDescent="0.3">
      <c r="A8" s="129" t="s">
        <v>283</v>
      </c>
      <c r="B8" s="117" t="s">
        <v>284</v>
      </c>
      <c r="C8" s="70"/>
      <c r="D8" s="70"/>
      <c r="E8" s="70"/>
      <c r="F8" s="70">
        <v>1</v>
      </c>
      <c r="G8" s="70"/>
      <c r="I8" s="174"/>
      <c r="J8" s="174"/>
    </row>
    <row r="9" spans="1:10" s="77" customFormat="1" x14ac:dyDescent="0.3">
      <c r="A9" s="129" t="s">
        <v>286</v>
      </c>
      <c r="B9" s="117" t="s">
        <v>287</v>
      </c>
      <c r="C9" s="70"/>
      <c r="D9" s="70"/>
      <c r="E9" s="70"/>
      <c r="F9" s="70">
        <v>1</v>
      </c>
      <c r="G9" s="70"/>
      <c r="I9" s="175"/>
      <c r="J9" s="174"/>
    </row>
    <row r="10" spans="1:10" s="77" customFormat="1" x14ac:dyDescent="0.3">
      <c r="A10" s="129" t="s">
        <v>289</v>
      </c>
      <c r="B10" s="117" t="s">
        <v>290</v>
      </c>
      <c r="C10" s="70"/>
      <c r="D10" s="70"/>
      <c r="E10" s="70"/>
      <c r="F10" s="70">
        <v>1</v>
      </c>
      <c r="G10" s="70"/>
      <c r="I10" s="176"/>
      <c r="J10" s="172"/>
    </row>
    <row r="11" spans="1:10" s="77" customFormat="1" x14ac:dyDescent="0.3">
      <c r="A11" s="129" t="s">
        <v>294</v>
      </c>
      <c r="B11" s="117" t="s">
        <v>299</v>
      </c>
      <c r="C11" s="70"/>
      <c r="D11" s="70"/>
      <c r="E11" s="70"/>
      <c r="F11" s="70">
        <v>1</v>
      </c>
      <c r="G11" s="70"/>
      <c r="I11" s="172"/>
      <c r="J11" s="172"/>
    </row>
    <row r="12" spans="1:10" s="77" customFormat="1" x14ac:dyDescent="0.3">
      <c r="A12" s="129" t="s">
        <v>307</v>
      </c>
      <c r="B12" s="117" t="s">
        <v>308</v>
      </c>
      <c r="C12" s="70"/>
      <c r="D12" s="70"/>
      <c r="E12" s="70"/>
      <c r="F12" s="70">
        <v>1</v>
      </c>
      <c r="G12" s="70"/>
      <c r="I12" s="172"/>
      <c r="J12" s="172"/>
    </row>
    <row r="13" spans="1:10" s="77" customFormat="1" x14ac:dyDescent="0.3">
      <c r="A13" s="129"/>
      <c r="B13" s="117"/>
      <c r="C13" s="70"/>
      <c r="D13" s="70"/>
      <c r="E13" s="70"/>
      <c r="F13" s="70"/>
      <c r="G13" s="70"/>
    </row>
    <row r="14" spans="1:10" s="77" customFormat="1" x14ac:dyDescent="0.3">
      <c r="A14" s="129"/>
      <c r="B14" s="117"/>
      <c r="C14" s="70"/>
      <c r="D14" s="70"/>
      <c r="E14" s="70"/>
      <c r="F14" s="70"/>
      <c r="G14" s="70"/>
    </row>
    <row r="15" spans="1:10" s="77" customFormat="1" x14ac:dyDescent="0.3">
      <c r="A15" s="129"/>
      <c r="B15" s="117"/>
      <c r="C15" s="70"/>
      <c r="D15" s="70"/>
      <c r="E15" s="70"/>
      <c r="F15" s="70"/>
      <c r="G15" s="70"/>
    </row>
    <row r="16" spans="1:10" s="77" customFormat="1" x14ac:dyDescent="0.3">
      <c r="A16" s="129"/>
      <c r="B16" s="117"/>
      <c r="C16" s="70"/>
      <c r="D16" s="70"/>
      <c r="E16" s="70"/>
      <c r="F16" s="70"/>
      <c r="G16" s="70"/>
    </row>
    <row r="17" spans="1:7" s="77" customFormat="1" x14ac:dyDescent="0.3">
      <c r="A17" s="71" t="s">
        <v>182</v>
      </c>
      <c r="B17" s="75"/>
      <c r="C17" s="118"/>
      <c r="D17" s="118"/>
      <c r="E17" s="118"/>
      <c r="F17" s="118"/>
      <c r="G17" s="119"/>
    </row>
    <row r="18" spans="1:7" x14ac:dyDescent="0.3">
      <c r="E18" s="126"/>
      <c r="F18" s="126"/>
      <c r="G18" s="126"/>
    </row>
    <row r="19" spans="1:7" x14ac:dyDescent="0.3">
      <c r="E19" s="126"/>
      <c r="F19" s="126"/>
      <c r="G19" s="126"/>
    </row>
    <row r="20" spans="1:7" x14ac:dyDescent="0.3">
      <c r="E20" s="126"/>
      <c r="F20" s="126"/>
      <c r="G20" s="126"/>
    </row>
    <row r="21" spans="1:7" x14ac:dyDescent="0.3">
      <c r="D21" s="128"/>
      <c r="E21" s="126"/>
      <c r="F21" s="126"/>
      <c r="G21" s="126"/>
    </row>
    <row r="22" spans="1:7" x14ac:dyDescent="0.3">
      <c r="D22" s="128"/>
      <c r="E22" s="126"/>
      <c r="F22" s="126"/>
      <c r="G22" s="126"/>
    </row>
    <row r="23" spans="1:7" x14ac:dyDescent="0.3">
      <c r="E23" s="126"/>
      <c r="F23" s="126"/>
      <c r="G23" s="126"/>
    </row>
    <row r="24" spans="1:7" x14ac:dyDescent="0.3">
      <c r="E24" s="126"/>
      <c r="F24" s="126"/>
      <c r="G24" s="126"/>
    </row>
    <row r="25" spans="1:7" x14ac:dyDescent="0.3">
      <c r="E25" s="126"/>
      <c r="F25" s="126"/>
      <c r="G25" s="126"/>
    </row>
    <row r="26" spans="1:7" x14ac:dyDescent="0.3">
      <c r="E26" s="126"/>
      <c r="F26" s="126"/>
      <c r="G26" s="126"/>
    </row>
    <row r="27" spans="1:7" x14ac:dyDescent="0.3">
      <c r="E27" s="126"/>
      <c r="F27" s="126"/>
      <c r="G27" s="126"/>
    </row>
    <row r="28" spans="1:7" x14ac:dyDescent="0.3">
      <c r="E28" s="126"/>
      <c r="F28" s="126"/>
      <c r="G28" s="126"/>
    </row>
    <row r="29" spans="1:7" x14ac:dyDescent="0.3">
      <c r="E29" s="126"/>
      <c r="F29" s="126"/>
      <c r="G29" s="126"/>
    </row>
    <row r="30" spans="1:7" x14ac:dyDescent="0.3">
      <c r="E30" s="126"/>
      <c r="F30" s="126"/>
      <c r="G30" s="126"/>
    </row>
    <row r="31" spans="1:7" x14ac:dyDescent="0.3">
      <c r="E31" s="126"/>
      <c r="F31" s="126"/>
      <c r="G31" s="126"/>
    </row>
    <row r="32" spans="1:7" x14ac:dyDescent="0.3">
      <c r="E32" s="126"/>
      <c r="F32" s="126"/>
      <c r="G32" s="126"/>
    </row>
    <row r="33" spans="5:7" x14ac:dyDescent="0.3">
      <c r="E33" s="126"/>
      <c r="F33" s="126"/>
      <c r="G33" s="126"/>
    </row>
    <row r="34" spans="5:7" x14ac:dyDescent="0.3">
      <c r="E34" s="126"/>
      <c r="F34" s="126"/>
      <c r="G34" s="126"/>
    </row>
    <row r="35" spans="5:7" x14ac:dyDescent="0.3">
      <c r="E35" s="126"/>
      <c r="F35" s="126"/>
      <c r="G35" s="126"/>
    </row>
    <row r="36" spans="5:7" x14ac:dyDescent="0.3">
      <c r="E36" s="126"/>
      <c r="F36" s="126"/>
      <c r="G36" s="126"/>
    </row>
    <row r="37" spans="5:7" x14ac:dyDescent="0.3">
      <c r="E37" s="126"/>
      <c r="F37" s="126"/>
      <c r="G37" s="126"/>
    </row>
    <row r="38" spans="5:7" x14ac:dyDescent="0.3">
      <c r="E38" s="126"/>
      <c r="F38" s="126"/>
      <c r="G38" s="126"/>
    </row>
    <row r="39" spans="5:7" x14ac:dyDescent="0.3">
      <c r="E39" s="126"/>
      <c r="F39" s="126"/>
      <c r="G39" s="126"/>
    </row>
    <row r="40" spans="5:7" x14ac:dyDescent="0.3">
      <c r="E40" s="126"/>
      <c r="F40" s="126"/>
      <c r="G40" s="126"/>
    </row>
    <row r="41" spans="5:7" x14ac:dyDescent="0.3">
      <c r="E41" s="126"/>
      <c r="F41" s="126"/>
      <c r="G41" s="126"/>
    </row>
    <row r="42" spans="5:7" x14ac:dyDescent="0.3">
      <c r="E42" s="126"/>
      <c r="F42" s="126"/>
      <c r="G42" s="126"/>
    </row>
    <row r="43" spans="5:7" x14ac:dyDescent="0.3">
      <c r="E43" s="126"/>
      <c r="F43" s="126"/>
      <c r="G43" s="126"/>
    </row>
    <row r="44" spans="5:7" x14ac:dyDescent="0.3">
      <c r="E44" s="126"/>
      <c r="F44" s="126"/>
      <c r="G44" s="126"/>
    </row>
    <row r="45" spans="5:7" x14ac:dyDescent="0.3">
      <c r="E45" s="126"/>
      <c r="F45" s="126"/>
      <c r="G45" s="126"/>
    </row>
    <row r="46" spans="5:7" x14ac:dyDescent="0.3">
      <c r="E46" s="126"/>
      <c r="F46" s="126"/>
      <c r="G46" s="126"/>
    </row>
    <row r="47" spans="5:7" x14ac:dyDescent="0.3">
      <c r="E47" s="126"/>
      <c r="F47" s="126"/>
      <c r="G47" s="126"/>
    </row>
    <row r="48" spans="5:7" x14ac:dyDescent="0.3">
      <c r="E48" s="126"/>
      <c r="F48" s="126"/>
      <c r="G48" s="126"/>
    </row>
    <row r="49" spans="5:7" x14ac:dyDescent="0.3">
      <c r="E49" s="126"/>
      <c r="F49" s="126"/>
      <c r="G49" s="126"/>
    </row>
    <row r="50" spans="5:7" x14ac:dyDescent="0.3">
      <c r="E50" s="126"/>
      <c r="F50" s="126"/>
      <c r="G50" s="126"/>
    </row>
    <row r="51" spans="5:7" x14ac:dyDescent="0.3">
      <c r="E51" s="126"/>
      <c r="F51" s="126"/>
      <c r="G51" s="126"/>
    </row>
    <row r="52" spans="5:7" x14ac:dyDescent="0.3">
      <c r="E52" s="126"/>
      <c r="F52" s="126"/>
      <c r="G52" s="126"/>
    </row>
    <row r="53" spans="5:7" x14ac:dyDescent="0.3">
      <c r="E53" s="126"/>
      <c r="F53" s="126"/>
      <c r="G53" s="126"/>
    </row>
    <row r="54" spans="5:7" x14ac:dyDescent="0.3">
      <c r="E54" s="126"/>
      <c r="F54" s="126"/>
      <c r="G54" s="126"/>
    </row>
    <row r="55" spans="5:7" x14ac:dyDescent="0.3">
      <c r="E55" s="126"/>
      <c r="F55" s="126"/>
      <c r="G55" s="126"/>
    </row>
    <row r="56" spans="5:7" x14ac:dyDescent="0.3">
      <c r="E56" s="126"/>
      <c r="F56" s="126"/>
      <c r="G56" s="126"/>
    </row>
    <row r="57" spans="5:7" x14ac:dyDescent="0.3">
      <c r="E57" s="126"/>
      <c r="F57" s="126"/>
      <c r="G57" s="126"/>
    </row>
    <row r="58" spans="5:7" x14ac:dyDescent="0.3">
      <c r="E58" s="126"/>
      <c r="F58" s="126"/>
      <c r="G58" s="126"/>
    </row>
    <row r="59" spans="5:7" x14ac:dyDescent="0.3">
      <c r="E59" s="126"/>
      <c r="F59" s="126"/>
      <c r="G59" s="126"/>
    </row>
    <row r="60" spans="5:7" x14ac:dyDescent="0.3">
      <c r="E60" s="126"/>
      <c r="F60" s="126"/>
      <c r="G60" s="126"/>
    </row>
    <row r="61" spans="5:7" x14ac:dyDescent="0.3">
      <c r="E61" s="126"/>
      <c r="F61" s="126"/>
      <c r="G61" s="126"/>
    </row>
    <row r="62" spans="5:7" x14ac:dyDescent="0.3">
      <c r="E62" s="126"/>
      <c r="F62" s="126"/>
      <c r="G62" s="126"/>
    </row>
    <row r="63" spans="5:7" x14ac:dyDescent="0.3">
      <c r="E63" s="126"/>
      <c r="F63" s="126"/>
      <c r="G63" s="126"/>
    </row>
    <row r="64" spans="5:7" x14ac:dyDescent="0.3">
      <c r="E64" s="126"/>
      <c r="F64" s="126"/>
      <c r="G64" s="126"/>
    </row>
    <row r="65" spans="5:7" x14ac:dyDescent="0.3">
      <c r="E65" s="126"/>
      <c r="F65" s="126"/>
      <c r="G65" s="126"/>
    </row>
    <row r="66" spans="5:7" x14ac:dyDescent="0.3">
      <c r="E66" s="126"/>
      <c r="F66" s="126"/>
      <c r="G66" s="126"/>
    </row>
    <row r="67" spans="5:7" x14ac:dyDescent="0.3">
      <c r="E67" s="126"/>
      <c r="F67" s="126"/>
      <c r="G67" s="126"/>
    </row>
    <row r="68" spans="5:7" x14ac:dyDescent="0.3">
      <c r="E68" s="126"/>
      <c r="F68" s="126"/>
      <c r="G68" s="126"/>
    </row>
    <row r="69" spans="5:7" x14ac:dyDescent="0.3">
      <c r="E69" s="126"/>
      <c r="F69" s="126"/>
      <c r="G69" s="126"/>
    </row>
    <row r="70" spans="5:7" x14ac:dyDescent="0.3">
      <c r="E70" s="126"/>
      <c r="F70" s="126"/>
      <c r="G70" s="126"/>
    </row>
    <row r="71" spans="5:7" x14ac:dyDescent="0.3">
      <c r="E71" s="126"/>
      <c r="F71" s="126"/>
      <c r="G71" s="126"/>
    </row>
    <row r="72" spans="5:7" x14ac:dyDescent="0.3">
      <c r="E72" s="126"/>
      <c r="F72" s="126"/>
      <c r="G72" s="126"/>
    </row>
    <row r="73" spans="5:7" x14ac:dyDescent="0.3">
      <c r="E73" s="126"/>
      <c r="F73" s="126"/>
      <c r="G73" s="126"/>
    </row>
    <row r="74" spans="5:7" x14ac:dyDescent="0.3">
      <c r="E74" s="126"/>
      <c r="F74" s="126"/>
      <c r="G74" s="126"/>
    </row>
    <row r="75" spans="5:7" x14ac:dyDescent="0.3">
      <c r="E75" s="126"/>
      <c r="F75" s="126"/>
      <c r="G75" s="126"/>
    </row>
    <row r="76" spans="5:7" x14ac:dyDescent="0.3">
      <c r="E76" s="126"/>
      <c r="F76" s="126"/>
      <c r="G76" s="126"/>
    </row>
    <row r="77" spans="5:7" x14ac:dyDescent="0.3">
      <c r="E77" s="126"/>
      <c r="F77" s="126"/>
      <c r="G77" s="126"/>
    </row>
    <row r="78" spans="5:7" x14ac:dyDescent="0.3">
      <c r="E78" s="126"/>
      <c r="F78" s="126"/>
      <c r="G78" s="126"/>
    </row>
    <row r="79" spans="5:7" x14ac:dyDescent="0.3">
      <c r="E79" s="126"/>
      <c r="F79" s="126"/>
      <c r="G79" s="126"/>
    </row>
    <row r="80" spans="5:7" x14ac:dyDescent="0.3">
      <c r="E80" s="126"/>
      <c r="F80" s="126"/>
      <c r="G80" s="126"/>
    </row>
    <row r="81" spans="5:7" x14ac:dyDescent="0.3">
      <c r="E81" s="126"/>
      <c r="F81" s="126"/>
      <c r="G81" s="126"/>
    </row>
    <row r="82" spans="5:7" x14ac:dyDescent="0.3">
      <c r="E82" s="126"/>
      <c r="F82" s="126"/>
      <c r="G82" s="126"/>
    </row>
    <row r="83" spans="5:7" x14ac:dyDescent="0.3">
      <c r="E83" s="126"/>
      <c r="F83" s="126"/>
      <c r="G83" s="126"/>
    </row>
    <row r="84" spans="5:7" x14ac:dyDescent="0.3">
      <c r="E84" s="126"/>
      <c r="F84" s="126"/>
      <c r="G84" s="126"/>
    </row>
    <row r="85" spans="5:7" x14ac:dyDescent="0.3">
      <c r="E85" s="126"/>
      <c r="F85" s="126"/>
      <c r="G85" s="126"/>
    </row>
    <row r="86" spans="5:7" x14ac:dyDescent="0.3">
      <c r="E86" s="126"/>
      <c r="F86" s="126"/>
      <c r="G86" s="126"/>
    </row>
    <row r="87" spans="5:7" x14ac:dyDescent="0.3">
      <c r="E87" s="126"/>
      <c r="F87" s="126"/>
      <c r="G87" s="126"/>
    </row>
    <row r="88" spans="5:7" x14ac:dyDescent="0.3">
      <c r="E88" s="126"/>
      <c r="F88" s="126"/>
      <c r="G88" s="126"/>
    </row>
    <row r="89" spans="5:7" x14ac:dyDescent="0.3">
      <c r="E89" s="126"/>
      <c r="F89" s="126"/>
      <c r="G89" s="126"/>
    </row>
    <row r="90" spans="5:7" x14ac:dyDescent="0.3">
      <c r="E90" s="126"/>
      <c r="F90" s="126"/>
      <c r="G90" s="126"/>
    </row>
    <row r="91" spans="5:7" x14ac:dyDescent="0.3">
      <c r="E91" s="126"/>
      <c r="F91" s="126"/>
      <c r="G91" s="126"/>
    </row>
    <row r="92" spans="5:7" x14ac:dyDescent="0.3">
      <c r="E92" s="126"/>
      <c r="F92" s="126"/>
      <c r="G92" s="126"/>
    </row>
    <row r="93" spans="5:7" x14ac:dyDescent="0.3">
      <c r="E93" s="126"/>
      <c r="F93" s="126"/>
      <c r="G93" s="126"/>
    </row>
    <row r="94" spans="5:7" x14ac:dyDescent="0.3">
      <c r="E94" s="126"/>
      <c r="F94" s="126"/>
      <c r="G94" s="126"/>
    </row>
    <row r="95" spans="5:7" x14ac:dyDescent="0.3">
      <c r="E95" s="126"/>
      <c r="F95" s="126"/>
      <c r="G95" s="126"/>
    </row>
    <row r="96" spans="5:7" x14ac:dyDescent="0.3">
      <c r="E96" s="126"/>
      <c r="F96" s="126"/>
      <c r="G96" s="126"/>
    </row>
    <row r="97" spans="5:7" x14ac:dyDescent="0.3">
      <c r="E97" s="126"/>
      <c r="F97" s="126"/>
      <c r="G97" s="126"/>
    </row>
    <row r="98" spans="5:7" x14ac:dyDescent="0.3">
      <c r="E98" s="126"/>
      <c r="F98" s="126"/>
      <c r="G98" s="126"/>
    </row>
    <row r="99" spans="5:7" x14ac:dyDescent="0.3">
      <c r="E99" s="126"/>
      <c r="F99" s="126"/>
      <c r="G99" s="126"/>
    </row>
    <row r="100" spans="5:7" x14ac:dyDescent="0.3">
      <c r="E100" s="126"/>
      <c r="F100" s="126"/>
      <c r="G100" s="126"/>
    </row>
    <row r="101" spans="5:7" x14ac:dyDescent="0.3">
      <c r="E101" s="126"/>
      <c r="F101" s="126"/>
      <c r="G101" s="126"/>
    </row>
    <row r="102" spans="5:7" x14ac:dyDescent="0.3">
      <c r="E102" s="126"/>
      <c r="F102" s="126"/>
      <c r="G102" s="126"/>
    </row>
    <row r="103" spans="5:7" x14ac:dyDescent="0.3">
      <c r="E103" s="126"/>
      <c r="F103" s="126"/>
      <c r="G103" s="126"/>
    </row>
    <row r="104" spans="5:7" x14ac:dyDescent="0.3">
      <c r="E104" s="126"/>
      <c r="F104" s="126"/>
      <c r="G104" s="126"/>
    </row>
    <row r="105" spans="5:7" x14ac:dyDescent="0.3">
      <c r="E105" s="126"/>
      <c r="F105" s="126"/>
      <c r="G105" s="126"/>
    </row>
    <row r="106" spans="5:7" x14ac:dyDescent="0.3">
      <c r="E106" s="126"/>
      <c r="F106" s="126"/>
      <c r="G106" s="126"/>
    </row>
    <row r="107" spans="5:7" x14ac:dyDescent="0.3">
      <c r="E107" s="126"/>
      <c r="F107" s="126"/>
      <c r="G107" s="126"/>
    </row>
    <row r="108" spans="5:7" x14ac:dyDescent="0.3">
      <c r="E108" s="126"/>
      <c r="F108" s="126"/>
      <c r="G108" s="126"/>
    </row>
    <row r="109" spans="5:7" x14ac:dyDescent="0.3">
      <c r="E109" s="126"/>
      <c r="F109" s="126"/>
      <c r="G109" s="126"/>
    </row>
    <row r="110" spans="5:7" x14ac:dyDescent="0.3">
      <c r="E110" s="126"/>
      <c r="F110" s="126"/>
      <c r="G110" s="126"/>
    </row>
    <row r="111" spans="5:7" x14ac:dyDescent="0.3">
      <c r="E111" s="126"/>
      <c r="F111" s="126"/>
      <c r="G111" s="126"/>
    </row>
    <row r="112" spans="5:7" x14ac:dyDescent="0.3">
      <c r="E112" s="126"/>
      <c r="F112" s="126"/>
      <c r="G112" s="126"/>
    </row>
    <row r="113" spans="5:7" x14ac:dyDescent="0.3">
      <c r="E113" s="126"/>
      <c r="F113" s="126"/>
      <c r="G113" s="126"/>
    </row>
    <row r="114" spans="5:7" x14ac:dyDescent="0.3">
      <c r="E114" s="126"/>
      <c r="F114" s="126"/>
      <c r="G114" s="126"/>
    </row>
    <row r="115" spans="5:7" x14ac:dyDescent="0.3">
      <c r="E115" s="126"/>
      <c r="F115" s="126"/>
      <c r="G115" s="126"/>
    </row>
    <row r="116" spans="5:7" x14ac:dyDescent="0.3">
      <c r="E116" s="126"/>
      <c r="F116" s="126"/>
      <c r="G116" s="126"/>
    </row>
    <row r="117" spans="5:7" x14ac:dyDescent="0.3">
      <c r="E117" s="126"/>
      <c r="F117" s="126"/>
      <c r="G117" s="126"/>
    </row>
    <row r="118" spans="5:7" x14ac:dyDescent="0.3">
      <c r="E118" s="126"/>
      <c r="F118" s="126"/>
      <c r="G118" s="126"/>
    </row>
    <row r="119" spans="5:7" x14ac:dyDescent="0.3">
      <c r="E119" s="126"/>
      <c r="F119" s="126"/>
      <c r="G119" s="126"/>
    </row>
    <row r="120" spans="5:7" x14ac:dyDescent="0.3">
      <c r="E120" s="126"/>
      <c r="F120" s="126"/>
      <c r="G120" s="126"/>
    </row>
    <row r="121" spans="5:7" x14ac:dyDescent="0.3">
      <c r="E121" s="126"/>
      <c r="F121" s="126"/>
      <c r="G121" s="126"/>
    </row>
    <row r="122" spans="5:7" x14ac:dyDescent="0.3">
      <c r="E122" s="126"/>
      <c r="F122" s="126"/>
      <c r="G122" s="126"/>
    </row>
    <row r="123" spans="5:7" x14ac:dyDescent="0.3">
      <c r="E123" s="126"/>
      <c r="F123" s="126"/>
      <c r="G123" s="126"/>
    </row>
    <row r="124" spans="5:7" x14ac:dyDescent="0.3">
      <c r="E124" s="126"/>
      <c r="F124" s="126"/>
      <c r="G124" s="126"/>
    </row>
    <row r="125" spans="5:7" x14ac:dyDescent="0.3">
      <c r="E125" s="126"/>
      <c r="F125" s="126"/>
      <c r="G125" s="126"/>
    </row>
    <row r="126" spans="5:7" x14ac:dyDescent="0.3">
      <c r="E126" s="126"/>
      <c r="F126" s="126"/>
      <c r="G126" s="126"/>
    </row>
    <row r="127" spans="5:7" x14ac:dyDescent="0.3">
      <c r="E127" s="126"/>
      <c r="F127" s="126"/>
      <c r="G127" s="126"/>
    </row>
    <row r="128" spans="5:7" x14ac:dyDescent="0.3">
      <c r="E128" s="126"/>
      <c r="F128" s="126"/>
      <c r="G128" s="126"/>
    </row>
    <row r="129" spans="5:7" x14ac:dyDescent="0.3">
      <c r="E129" s="126"/>
      <c r="F129" s="126"/>
      <c r="G129" s="126"/>
    </row>
    <row r="130" spans="5:7" x14ac:dyDescent="0.3">
      <c r="E130" s="126"/>
      <c r="F130" s="126"/>
      <c r="G130" s="126"/>
    </row>
    <row r="131" spans="5:7" x14ac:dyDescent="0.3">
      <c r="E131" s="126"/>
      <c r="F131" s="126"/>
      <c r="G131" s="126"/>
    </row>
    <row r="132" spans="5:7" x14ac:dyDescent="0.3">
      <c r="E132" s="126"/>
      <c r="F132" s="126"/>
      <c r="G132" s="126"/>
    </row>
    <row r="133" spans="5:7" x14ac:dyDescent="0.3">
      <c r="E133" s="126"/>
      <c r="F133" s="126"/>
      <c r="G133" s="126"/>
    </row>
    <row r="134" spans="5:7" x14ac:dyDescent="0.3">
      <c r="E134" s="126"/>
      <c r="F134" s="126"/>
      <c r="G134" s="126"/>
    </row>
    <row r="135" spans="5:7" x14ac:dyDescent="0.3">
      <c r="E135" s="126"/>
      <c r="F135" s="126"/>
      <c r="G135" s="126"/>
    </row>
    <row r="136" spans="5:7" x14ac:dyDescent="0.3">
      <c r="E136" s="126"/>
      <c r="F136" s="126"/>
      <c r="G136" s="126"/>
    </row>
    <row r="137" spans="5:7" x14ac:dyDescent="0.3">
      <c r="E137" s="126"/>
      <c r="F137" s="126"/>
      <c r="G137" s="126"/>
    </row>
    <row r="138" spans="5:7" x14ac:dyDescent="0.3">
      <c r="E138" s="126"/>
      <c r="F138" s="126"/>
      <c r="G138" s="126"/>
    </row>
    <row r="139" spans="5:7" x14ac:dyDescent="0.3">
      <c r="E139" s="126"/>
      <c r="F139" s="126"/>
      <c r="G139" s="126"/>
    </row>
    <row r="140" spans="5:7" x14ac:dyDescent="0.3">
      <c r="E140" s="126"/>
      <c r="F140" s="126"/>
      <c r="G140" s="126"/>
    </row>
    <row r="141" spans="5:7" x14ac:dyDescent="0.3">
      <c r="E141" s="126"/>
      <c r="F141" s="126"/>
      <c r="G141" s="126"/>
    </row>
    <row r="142" spans="5:7" x14ac:dyDescent="0.3">
      <c r="E142" s="126"/>
      <c r="F142" s="126"/>
      <c r="G142" s="126"/>
    </row>
    <row r="143" spans="5:7" x14ac:dyDescent="0.3">
      <c r="E143" s="126"/>
      <c r="F143" s="126"/>
      <c r="G143" s="126"/>
    </row>
    <row r="144" spans="5:7" x14ac:dyDescent="0.3">
      <c r="E144" s="126"/>
      <c r="F144" s="126"/>
      <c r="G144" s="126"/>
    </row>
    <row r="145" spans="5:7" x14ac:dyDescent="0.3">
      <c r="E145" s="126"/>
      <c r="F145" s="126"/>
      <c r="G145" s="126"/>
    </row>
    <row r="146" spans="5:7" x14ac:dyDescent="0.3">
      <c r="E146" s="126"/>
      <c r="F146" s="126"/>
      <c r="G146" s="126"/>
    </row>
    <row r="147" spans="5:7" x14ac:dyDescent="0.3">
      <c r="E147" s="126"/>
      <c r="F147" s="126"/>
      <c r="G147" s="126"/>
    </row>
    <row r="148" spans="5:7" x14ac:dyDescent="0.3">
      <c r="E148" s="126"/>
      <c r="F148" s="126"/>
      <c r="G148" s="126"/>
    </row>
    <row r="149" spans="5:7" x14ac:dyDescent="0.3">
      <c r="E149" s="126"/>
      <c r="F149" s="126"/>
      <c r="G149" s="126"/>
    </row>
    <row r="150" spans="5:7" x14ac:dyDescent="0.3">
      <c r="E150" s="126"/>
      <c r="F150" s="126"/>
      <c r="G150" s="126"/>
    </row>
    <row r="151" spans="5:7" x14ac:dyDescent="0.3">
      <c r="E151" s="126"/>
      <c r="F151" s="126"/>
      <c r="G151" s="126"/>
    </row>
    <row r="152" spans="5:7" x14ac:dyDescent="0.3">
      <c r="E152" s="126"/>
      <c r="F152" s="126"/>
      <c r="G152" s="126"/>
    </row>
    <row r="153" spans="5:7" x14ac:dyDescent="0.3">
      <c r="E153" s="126"/>
      <c r="F153" s="126"/>
      <c r="G153" s="126"/>
    </row>
    <row r="154" spans="5:7" x14ac:dyDescent="0.3">
      <c r="E154" s="126"/>
      <c r="F154" s="126"/>
      <c r="G154" s="126"/>
    </row>
    <row r="155" spans="5:7" x14ac:dyDescent="0.3">
      <c r="E155" s="126"/>
      <c r="F155" s="126"/>
      <c r="G155" s="126"/>
    </row>
    <row r="156" spans="5:7" x14ac:dyDescent="0.3">
      <c r="E156" s="126"/>
      <c r="F156" s="126"/>
      <c r="G156" s="126"/>
    </row>
    <row r="157" spans="5:7" x14ac:dyDescent="0.3">
      <c r="E157" s="126"/>
      <c r="F157" s="126"/>
      <c r="G157" s="126"/>
    </row>
    <row r="158" spans="5:7" x14ac:dyDescent="0.3">
      <c r="E158" s="126"/>
      <c r="F158" s="126"/>
      <c r="G158" s="126"/>
    </row>
    <row r="159" spans="5:7" x14ac:dyDescent="0.3">
      <c r="E159" s="126"/>
      <c r="F159" s="126"/>
      <c r="G159" s="126"/>
    </row>
    <row r="160" spans="5:7" x14ac:dyDescent="0.3">
      <c r="E160" s="126"/>
      <c r="F160" s="126"/>
      <c r="G160" s="126"/>
    </row>
    <row r="161" spans="5:7" x14ac:dyDescent="0.3">
      <c r="E161" s="126"/>
      <c r="F161" s="126"/>
      <c r="G161" s="126"/>
    </row>
    <row r="162" spans="5:7" x14ac:dyDescent="0.3">
      <c r="E162" s="126"/>
      <c r="F162" s="126"/>
      <c r="G162" s="126"/>
    </row>
    <row r="163" spans="5:7" x14ac:dyDescent="0.3">
      <c r="E163" s="126"/>
      <c r="F163" s="126"/>
      <c r="G163" s="126"/>
    </row>
    <row r="164" spans="5:7" x14ac:dyDescent="0.3">
      <c r="E164" s="126"/>
      <c r="F164" s="126"/>
      <c r="G164" s="126"/>
    </row>
    <row r="165" spans="5:7" x14ac:dyDescent="0.3">
      <c r="E165" s="126"/>
      <c r="F165" s="126"/>
      <c r="G165" s="126"/>
    </row>
    <row r="166" spans="5:7" x14ac:dyDescent="0.3">
      <c r="E166" s="126"/>
      <c r="F166" s="126"/>
      <c r="G166" s="126"/>
    </row>
    <row r="167" spans="5:7" x14ac:dyDescent="0.3">
      <c r="E167" s="126"/>
      <c r="F167" s="126"/>
      <c r="G167" s="126"/>
    </row>
    <row r="168" spans="5:7" x14ac:dyDescent="0.3">
      <c r="E168" s="126"/>
      <c r="F168" s="126"/>
      <c r="G168" s="126"/>
    </row>
    <row r="169" spans="5:7" x14ac:dyDescent="0.3">
      <c r="E169" s="126"/>
      <c r="F169" s="126"/>
      <c r="G169" s="126"/>
    </row>
    <row r="170" spans="5:7" x14ac:dyDescent="0.3">
      <c r="E170" s="126"/>
      <c r="F170" s="126"/>
      <c r="G170" s="126"/>
    </row>
    <row r="171" spans="5:7" x14ac:dyDescent="0.3">
      <c r="E171" s="126"/>
      <c r="F171" s="126"/>
      <c r="G171" s="126"/>
    </row>
    <row r="172" spans="5:7" x14ac:dyDescent="0.3">
      <c r="E172" s="126"/>
      <c r="F172" s="126"/>
      <c r="G172" s="126"/>
    </row>
    <row r="173" spans="5:7" x14ac:dyDescent="0.3">
      <c r="E173" s="126"/>
      <c r="F173" s="126"/>
      <c r="G173" s="126"/>
    </row>
    <row r="174" spans="5:7" x14ac:dyDescent="0.3">
      <c r="E174" s="126"/>
      <c r="F174" s="126"/>
      <c r="G174" s="126"/>
    </row>
    <row r="175" spans="5:7" x14ac:dyDescent="0.3">
      <c r="E175" s="126"/>
      <c r="F175" s="126"/>
      <c r="G175" s="126"/>
    </row>
    <row r="176" spans="5:7" x14ac:dyDescent="0.3">
      <c r="E176" s="126"/>
      <c r="F176" s="126"/>
      <c r="G176" s="126"/>
    </row>
    <row r="177" spans="5:7" x14ac:dyDescent="0.3">
      <c r="E177" s="126"/>
      <c r="F177" s="126"/>
      <c r="G177" s="126"/>
    </row>
    <row r="178" spans="5:7" x14ac:dyDescent="0.3">
      <c r="E178" s="126"/>
      <c r="F178" s="126"/>
      <c r="G178" s="126"/>
    </row>
    <row r="179" spans="5:7" x14ac:dyDescent="0.3">
      <c r="E179" s="126"/>
      <c r="F179" s="126"/>
      <c r="G179" s="126"/>
    </row>
    <row r="180" spans="5:7" x14ac:dyDescent="0.3">
      <c r="E180" s="126"/>
      <c r="F180" s="126"/>
      <c r="G180" s="126"/>
    </row>
    <row r="181" spans="5:7" x14ac:dyDescent="0.3">
      <c r="E181" s="126"/>
      <c r="F181" s="126"/>
      <c r="G181" s="126"/>
    </row>
    <row r="182" spans="5:7" x14ac:dyDescent="0.3">
      <c r="E182" s="126"/>
      <c r="F182" s="126"/>
      <c r="G182" s="126"/>
    </row>
    <row r="183" spans="5:7" x14ac:dyDescent="0.3">
      <c r="E183" s="126"/>
      <c r="F183" s="126"/>
      <c r="G183" s="126"/>
    </row>
    <row r="184" spans="5:7" x14ac:dyDescent="0.3">
      <c r="E184" s="126"/>
      <c r="F184" s="126"/>
      <c r="G184" s="126"/>
    </row>
    <row r="185" spans="5:7" x14ac:dyDescent="0.3">
      <c r="E185" s="126"/>
      <c r="F185" s="126"/>
      <c r="G185" s="126"/>
    </row>
    <row r="186" spans="5:7" x14ac:dyDescent="0.3">
      <c r="E186" s="126"/>
      <c r="F186" s="126"/>
      <c r="G186" s="126"/>
    </row>
    <row r="187" spans="5:7" x14ac:dyDescent="0.3">
      <c r="E187" s="126"/>
      <c r="F187" s="126"/>
      <c r="G187" s="126"/>
    </row>
    <row r="188" spans="5:7" x14ac:dyDescent="0.3">
      <c r="E188" s="126"/>
      <c r="F188" s="126"/>
      <c r="G188" s="126"/>
    </row>
    <row r="189" spans="5:7" x14ac:dyDescent="0.3">
      <c r="E189" s="126"/>
      <c r="F189" s="126"/>
      <c r="G189" s="126"/>
    </row>
    <row r="190" spans="5:7" x14ac:dyDescent="0.3">
      <c r="E190" s="126"/>
      <c r="F190" s="126"/>
      <c r="G190" s="126"/>
    </row>
    <row r="191" spans="5:7" x14ac:dyDescent="0.3">
      <c r="E191" s="126"/>
      <c r="F191" s="126"/>
      <c r="G191" s="126"/>
    </row>
    <row r="192" spans="5:7" x14ac:dyDescent="0.3">
      <c r="E192" s="126"/>
      <c r="F192" s="126"/>
      <c r="G192" s="126"/>
    </row>
    <row r="193" spans="5:7" x14ac:dyDescent="0.3">
      <c r="E193" s="126"/>
      <c r="F193" s="126"/>
      <c r="G193" s="126"/>
    </row>
    <row r="194" spans="5:7" x14ac:dyDescent="0.3">
      <c r="E194" s="126"/>
      <c r="F194" s="126"/>
      <c r="G194" s="126"/>
    </row>
    <row r="195" spans="5:7" x14ac:dyDescent="0.3">
      <c r="E195" s="126"/>
      <c r="F195" s="126"/>
      <c r="G195" s="126"/>
    </row>
    <row r="196" spans="5:7" x14ac:dyDescent="0.3">
      <c r="E196" s="126"/>
      <c r="F196" s="126"/>
      <c r="G196" s="126"/>
    </row>
    <row r="197" spans="5:7" x14ac:dyDescent="0.3">
      <c r="E197" s="126"/>
      <c r="F197" s="126"/>
      <c r="G197" s="126"/>
    </row>
    <row r="198" spans="5:7" x14ac:dyDescent="0.3">
      <c r="E198" s="126"/>
      <c r="F198" s="126"/>
      <c r="G198" s="126"/>
    </row>
    <row r="199" spans="5:7" x14ac:dyDescent="0.3">
      <c r="E199" s="126"/>
      <c r="F199" s="126"/>
      <c r="G199" s="126"/>
    </row>
    <row r="200" spans="5:7" x14ac:dyDescent="0.3">
      <c r="E200" s="126"/>
      <c r="F200" s="126"/>
      <c r="G200" s="126"/>
    </row>
    <row r="201" spans="5:7" x14ac:dyDescent="0.3">
      <c r="E201" s="126"/>
      <c r="F201" s="126"/>
      <c r="G201" s="126"/>
    </row>
    <row r="202" spans="5:7" x14ac:dyDescent="0.3">
      <c r="E202" s="126"/>
      <c r="F202" s="126"/>
      <c r="G202" s="126"/>
    </row>
    <row r="203" spans="5:7" x14ac:dyDescent="0.3">
      <c r="E203" s="126"/>
      <c r="F203" s="126"/>
      <c r="G203" s="126"/>
    </row>
    <row r="204" spans="5:7" x14ac:dyDescent="0.3">
      <c r="E204" s="126"/>
      <c r="F204" s="126"/>
      <c r="G204" s="126"/>
    </row>
    <row r="205" spans="5:7" x14ac:dyDescent="0.3">
      <c r="E205" s="126"/>
      <c r="F205" s="126"/>
      <c r="G205" s="126"/>
    </row>
    <row r="206" spans="5:7" x14ac:dyDescent="0.3">
      <c r="E206" s="126"/>
      <c r="F206" s="126"/>
      <c r="G206" s="126"/>
    </row>
    <row r="207" spans="5:7" x14ac:dyDescent="0.3">
      <c r="E207" s="126"/>
      <c r="F207" s="126"/>
      <c r="G207" s="126"/>
    </row>
    <row r="208" spans="5:7" x14ac:dyDescent="0.3">
      <c r="E208" s="126"/>
      <c r="F208" s="126"/>
      <c r="G208" s="126"/>
    </row>
    <row r="209" spans="5:7" x14ac:dyDescent="0.3">
      <c r="E209" s="126"/>
      <c r="F209" s="126"/>
      <c r="G209" s="126"/>
    </row>
    <row r="210" spans="5:7" x14ac:dyDescent="0.3">
      <c r="E210" s="126"/>
      <c r="F210" s="126"/>
      <c r="G210" s="126"/>
    </row>
    <row r="211" spans="5:7" x14ac:dyDescent="0.3">
      <c r="E211" s="126"/>
      <c r="F211" s="126"/>
      <c r="G211" s="126"/>
    </row>
    <row r="212" spans="5:7" x14ac:dyDescent="0.3">
      <c r="E212" s="126"/>
      <c r="F212" s="126"/>
      <c r="G212" s="126"/>
    </row>
    <row r="213" spans="5:7" x14ac:dyDescent="0.3">
      <c r="E213" s="126"/>
      <c r="F213" s="126"/>
      <c r="G213" s="126"/>
    </row>
    <row r="214" spans="5:7" x14ac:dyDescent="0.3">
      <c r="E214" s="126"/>
      <c r="F214" s="126"/>
      <c r="G214" s="126"/>
    </row>
    <row r="215" spans="5:7" x14ac:dyDescent="0.3">
      <c r="E215" s="126"/>
      <c r="F215" s="126"/>
      <c r="G215" s="126"/>
    </row>
    <row r="216" spans="5:7" x14ac:dyDescent="0.3">
      <c r="E216" s="126"/>
      <c r="F216" s="126"/>
      <c r="G216" s="126"/>
    </row>
    <row r="217" spans="5:7" x14ac:dyDescent="0.3">
      <c r="E217" s="126"/>
      <c r="F217" s="126"/>
      <c r="G217" s="126"/>
    </row>
    <row r="218" spans="5:7" x14ac:dyDescent="0.3">
      <c r="E218" s="126"/>
      <c r="F218" s="126"/>
      <c r="G218" s="126"/>
    </row>
    <row r="219" spans="5:7" x14ac:dyDescent="0.3">
      <c r="E219" s="126"/>
      <c r="F219" s="126"/>
      <c r="G219" s="126"/>
    </row>
    <row r="220" spans="5:7" x14ac:dyDescent="0.3">
      <c r="E220" s="126"/>
      <c r="F220" s="126"/>
      <c r="G220" s="126"/>
    </row>
    <row r="221" spans="5:7" x14ac:dyDescent="0.3">
      <c r="E221" s="126"/>
      <c r="F221" s="126"/>
      <c r="G221" s="126"/>
    </row>
    <row r="222" spans="5:7" x14ac:dyDescent="0.3">
      <c r="E222" s="126"/>
      <c r="F222" s="126"/>
      <c r="G222" s="126"/>
    </row>
    <row r="223" spans="5:7" x14ac:dyDescent="0.3">
      <c r="E223" s="126"/>
      <c r="F223" s="126"/>
      <c r="G223" s="126"/>
    </row>
    <row r="224" spans="5:7" x14ac:dyDescent="0.3">
      <c r="E224" s="126"/>
      <c r="F224" s="126"/>
      <c r="G224" s="126"/>
    </row>
    <row r="225" spans="5:7" x14ac:dyDescent="0.3">
      <c r="E225" s="126"/>
      <c r="F225" s="126"/>
      <c r="G225" s="126"/>
    </row>
    <row r="226" spans="5:7" x14ac:dyDescent="0.3">
      <c r="E226" s="126"/>
      <c r="F226" s="126"/>
      <c r="G226" s="126"/>
    </row>
    <row r="227" spans="5:7" x14ac:dyDescent="0.3">
      <c r="E227" s="126"/>
      <c r="F227" s="126"/>
      <c r="G227" s="126"/>
    </row>
    <row r="228" spans="5:7" x14ac:dyDescent="0.3">
      <c r="E228" s="126"/>
      <c r="F228" s="126"/>
      <c r="G228" s="126"/>
    </row>
    <row r="229" spans="5:7" x14ac:dyDescent="0.3">
      <c r="E229" s="126"/>
      <c r="F229" s="126"/>
      <c r="G229" s="126"/>
    </row>
    <row r="230" spans="5:7" x14ac:dyDescent="0.3">
      <c r="E230" s="126"/>
      <c r="F230" s="126"/>
      <c r="G230" s="126"/>
    </row>
    <row r="231" spans="5:7" x14ac:dyDescent="0.3">
      <c r="E231" s="126"/>
      <c r="F231" s="126"/>
      <c r="G231" s="126"/>
    </row>
    <row r="232" spans="5:7" x14ac:dyDescent="0.3">
      <c r="E232" s="126"/>
      <c r="F232" s="126"/>
      <c r="G232" s="126"/>
    </row>
    <row r="233" spans="5:7" x14ac:dyDescent="0.3">
      <c r="E233" s="126"/>
      <c r="F233" s="126"/>
      <c r="G233" s="126"/>
    </row>
    <row r="234" spans="5:7" x14ac:dyDescent="0.3">
      <c r="E234" s="126"/>
      <c r="F234" s="126"/>
      <c r="G234" s="126"/>
    </row>
    <row r="235" spans="5:7" x14ac:dyDescent="0.3">
      <c r="E235" s="126"/>
      <c r="F235" s="126"/>
      <c r="G235" s="126"/>
    </row>
    <row r="236" spans="5:7" x14ac:dyDescent="0.3">
      <c r="E236" s="126"/>
      <c r="F236" s="126"/>
      <c r="G236" s="126"/>
    </row>
    <row r="237" spans="5:7" x14ac:dyDescent="0.3">
      <c r="E237" s="126"/>
      <c r="F237" s="126"/>
      <c r="G237" s="126"/>
    </row>
    <row r="238" spans="5:7" x14ac:dyDescent="0.3">
      <c r="E238" s="126"/>
      <c r="F238" s="126"/>
      <c r="G238" s="126"/>
    </row>
    <row r="239" spans="5:7" x14ac:dyDescent="0.3">
      <c r="E239" s="126"/>
      <c r="F239" s="126"/>
      <c r="G239" s="126"/>
    </row>
    <row r="240" spans="5:7" x14ac:dyDescent="0.3">
      <c r="E240" s="126"/>
      <c r="F240" s="126"/>
      <c r="G240" s="126"/>
    </row>
    <row r="241" spans="5:7" x14ac:dyDescent="0.3">
      <c r="E241" s="126"/>
      <c r="F241" s="126"/>
      <c r="G241" s="126"/>
    </row>
    <row r="242" spans="5:7" x14ac:dyDescent="0.3">
      <c r="E242" s="126"/>
      <c r="F242" s="126"/>
      <c r="G242" s="126"/>
    </row>
    <row r="243" spans="5:7" x14ac:dyDescent="0.3">
      <c r="E243" s="126"/>
      <c r="F243" s="126"/>
      <c r="G243" s="126"/>
    </row>
    <row r="244" spans="5:7" x14ac:dyDescent="0.3">
      <c r="E244" s="126"/>
      <c r="F244" s="126"/>
      <c r="G244" s="126"/>
    </row>
    <row r="245" spans="5:7" x14ac:dyDescent="0.3">
      <c r="E245" s="126"/>
      <c r="F245" s="126"/>
      <c r="G245" s="126"/>
    </row>
    <row r="246" spans="5:7" x14ac:dyDescent="0.3">
      <c r="E246" s="126"/>
      <c r="F246" s="126"/>
      <c r="G246" s="126"/>
    </row>
    <row r="247" spans="5:7" x14ac:dyDescent="0.3">
      <c r="E247" s="126"/>
      <c r="F247" s="126"/>
      <c r="G247" s="126"/>
    </row>
    <row r="248" spans="5:7" x14ac:dyDescent="0.3">
      <c r="E248" s="126"/>
      <c r="F248" s="126"/>
      <c r="G248" s="126"/>
    </row>
    <row r="249" spans="5:7" x14ac:dyDescent="0.3">
      <c r="E249" s="126"/>
      <c r="F249" s="126"/>
      <c r="G249" s="126"/>
    </row>
    <row r="250" spans="5:7" x14ac:dyDescent="0.3">
      <c r="E250" s="126"/>
      <c r="F250" s="126"/>
      <c r="G250" s="126"/>
    </row>
    <row r="251" spans="5:7" x14ac:dyDescent="0.3">
      <c r="E251" s="126"/>
      <c r="F251" s="126"/>
      <c r="G251" s="126"/>
    </row>
    <row r="252" spans="5:7" x14ac:dyDescent="0.3">
      <c r="E252" s="126"/>
      <c r="F252" s="126"/>
      <c r="G252" s="126"/>
    </row>
    <row r="253" spans="5:7" x14ac:dyDescent="0.3">
      <c r="E253" s="126"/>
      <c r="F253" s="126"/>
      <c r="G253" s="126"/>
    </row>
    <row r="254" spans="5:7" x14ac:dyDescent="0.3">
      <c r="E254" s="126"/>
      <c r="F254" s="126"/>
      <c r="G254" s="126"/>
    </row>
    <row r="255" spans="5:7" x14ac:dyDescent="0.3">
      <c r="E255" s="126"/>
      <c r="F255" s="126"/>
      <c r="G255" s="126"/>
    </row>
    <row r="256" spans="5:7" x14ac:dyDescent="0.3">
      <c r="E256" s="126"/>
      <c r="F256" s="126"/>
      <c r="G256" s="126"/>
    </row>
    <row r="257" spans="5:7" x14ac:dyDescent="0.3">
      <c r="E257" s="126"/>
      <c r="F257" s="126"/>
      <c r="G257" s="126"/>
    </row>
    <row r="258" spans="5:7" x14ac:dyDescent="0.3">
      <c r="E258" s="126"/>
      <c r="F258" s="126"/>
      <c r="G258" s="126"/>
    </row>
    <row r="259" spans="5:7" x14ac:dyDescent="0.3">
      <c r="E259" s="126"/>
      <c r="F259" s="126"/>
      <c r="G259" s="126"/>
    </row>
    <row r="260" spans="5:7" x14ac:dyDescent="0.3">
      <c r="E260" s="126"/>
      <c r="F260" s="126"/>
      <c r="G260" s="126"/>
    </row>
    <row r="261" spans="5:7" x14ac:dyDescent="0.3">
      <c r="E261" s="126"/>
      <c r="F261" s="126"/>
      <c r="G261" s="126"/>
    </row>
    <row r="262" spans="5:7" x14ac:dyDescent="0.3">
      <c r="E262" s="126"/>
      <c r="F262" s="126"/>
      <c r="G262" s="126"/>
    </row>
    <row r="263" spans="5:7" x14ac:dyDescent="0.3">
      <c r="E263" s="126"/>
      <c r="F263" s="126"/>
      <c r="G263" s="126"/>
    </row>
    <row r="264" spans="5:7" x14ac:dyDescent="0.3">
      <c r="E264" s="126"/>
      <c r="F264" s="126"/>
      <c r="G264" s="126"/>
    </row>
    <row r="265" spans="5:7" x14ac:dyDescent="0.3">
      <c r="E265" s="126"/>
      <c r="F265" s="126"/>
      <c r="G265" s="126"/>
    </row>
    <row r="266" spans="5:7" x14ac:dyDescent="0.3">
      <c r="E266" s="126"/>
      <c r="F266" s="126"/>
      <c r="G266" s="126"/>
    </row>
    <row r="267" spans="5:7" x14ac:dyDescent="0.3">
      <c r="E267" s="126"/>
      <c r="F267" s="126"/>
      <c r="G267" s="126"/>
    </row>
    <row r="268" spans="5:7" x14ac:dyDescent="0.3">
      <c r="E268" s="126"/>
      <c r="F268" s="126"/>
      <c r="G268" s="126"/>
    </row>
    <row r="269" spans="5:7" x14ac:dyDescent="0.3">
      <c r="E269" s="126"/>
      <c r="F269" s="126"/>
      <c r="G269" s="126"/>
    </row>
    <row r="270" spans="5:7" x14ac:dyDescent="0.3">
      <c r="E270" s="126"/>
      <c r="F270" s="126"/>
      <c r="G270" s="126"/>
    </row>
    <row r="271" spans="5:7" x14ac:dyDescent="0.3">
      <c r="E271" s="126"/>
      <c r="F271" s="126"/>
      <c r="G271" s="126"/>
    </row>
    <row r="272" spans="5:7" x14ac:dyDescent="0.3">
      <c r="E272" s="126"/>
      <c r="F272" s="126"/>
      <c r="G272" s="126"/>
    </row>
    <row r="273" spans="5:7" x14ac:dyDescent="0.3">
      <c r="E273" s="126"/>
      <c r="F273" s="126"/>
      <c r="G273" s="126"/>
    </row>
    <row r="274" spans="5:7" x14ac:dyDescent="0.3">
      <c r="E274" s="126"/>
      <c r="F274" s="126"/>
      <c r="G274" s="126"/>
    </row>
    <row r="275" spans="5:7" x14ac:dyDescent="0.3">
      <c r="E275" s="126"/>
      <c r="F275" s="126"/>
      <c r="G275" s="126"/>
    </row>
    <row r="276" spans="5:7" x14ac:dyDescent="0.3">
      <c r="E276" s="126"/>
      <c r="F276" s="126"/>
      <c r="G276" s="126"/>
    </row>
    <row r="277" spans="5:7" x14ac:dyDescent="0.3">
      <c r="E277" s="126"/>
      <c r="F277" s="126"/>
      <c r="G277" s="126"/>
    </row>
    <row r="278" spans="5:7" x14ac:dyDescent="0.3">
      <c r="E278" s="126"/>
      <c r="F278" s="126"/>
      <c r="G278" s="126"/>
    </row>
    <row r="279" spans="5:7" x14ac:dyDescent="0.3">
      <c r="E279" s="126"/>
      <c r="F279" s="126"/>
      <c r="G279" s="126"/>
    </row>
    <row r="280" spans="5:7" x14ac:dyDescent="0.3">
      <c r="E280" s="126"/>
      <c r="F280" s="126"/>
      <c r="G280" s="126"/>
    </row>
    <row r="281" spans="5:7" x14ac:dyDescent="0.3">
      <c r="E281" s="126"/>
      <c r="F281" s="126"/>
      <c r="G281" s="126"/>
    </row>
    <row r="282" spans="5:7" x14ac:dyDescent="0.3">
      <c r="E282" s="126"/>
      <c r="F282" s="126"/>
      <c r="G282" s="126"/>
    </row>
    <row r="283" spans="5:7" x14ac:dyDescent="0.3">
      <c r="E283" s="126"/>
      <c r="F283" s="126"/>
      <c r="G283" s="126"/>
    </row>
    <row r="284" spans="5:7" x14ac:dyDescent="0.3">
      <c r="E284" s="126"/>
      <c r="F284" s="126"/>
      <c r="G284" s="126"/>
    </row>
    <row r="285" spans="5:7" x14ac:dyDescent="0.3">
      <c r="E285" s="126"/>
      <c r="F285" s="126"/>
      <c r="G285" s="126"/>
    </row>
    <row r="286" spans="5:7" x14ac:dyDescent="0.3">
      <c r="E286" s="126"/>
      <c r="F286" s="126"/>
      <c r="G286" s="126"/>
    </row>
    <row r="287" spans="5:7" x14ac:dyDescent="0.3">
      <c r="E287" s="126"/>
      <c r="F287" s="126"/>
      <c r="G287" s="126"/>
    </row>
    <row r="288" spans="5:7" x14ac:dyDescent="0.3">
      <c r="E288" s="126"/>
      <c r="F288" s="126"/>
      <c r="G288" s="126"/>
    </row>
    <row r="289" spans="5:7" x14ac:dyDescent="0.3">
      <c r="E289" s="126"/>
      <c r="F289" s="126"/>
      <c r="G289" s="126"/>
    </row>
    <row r="290" spans="5:7" x14ac:dyDescent="0.3">
      <c r="E290" s="126"/>
      <c r="F290" s="126"/>
      <c r="G290" s="126"/>
    </row>
    <row r="291" spans="5:7" x14ac:dyDescent="0.3">
      <c r="E291" s="126"/>
      <c r="F291" s="126"/>
      <c r="G291" s="126"/>
    </row>
    <row r="292" spans="5:7" x14ac:dyDescent="0.3">
      <c r="E292" s="126"/>
      <c r="F292" s="126"/>
      <c r="G292" s="126"/>
    </row>
    <row r="293" spans="5:7" x14ac:dyDescent="0.3">
      <c r="E293" s="126"/>
      <c r="F293" s="126"/>
      <c r="G293" s="126"/>
    </row>
    <row r="294" spans="5:7" x14ac:dyDescent="0.3">
      <c r="E294" s="126"/>
      <c r="F294" s="126"/>
      <c r="G294" s="126"/>
    </row>
    <row r="295" spans="5:7" x14ac:dyDescent="0.3">
      <c r="E295" s="126"/>
      <c r="F295" s="126"/>
      <c r="G295" s="126"/>
    </row>
    <row r="296" spans="5:7" x14ac:dyDescent="0.3">
      <c r="E296" s="126"/>
      <c r="F296" s="126"/>
      <c r="G296" s="126"/>
    </row>
    <row r="297" spans="5:7" x14ac:dyDescent="0.3">
      <c r="E297" s="126"/>
      <c r="F297" s="126"/>
      <c r="G297" s="126"/>
    </row>
    <row r="298" spans="5:7" x14ac:dyDescent="0.3">
      <c r="E298" s="126"/>
      <c r="F298" s="126"/>
      <c r="G298" s="126"/>
    </row>
    <row r="299" spans="5:7" x14ac:dyDescent="0.3">
      <c r="E299" s="126"/>
      <c r="F299" s="126"/>
      <c r="G299" s="126"/>
    </row>
    <row r="300" spans="5:7" x14ac:dyDescent="0.3">
      <c r="E300" s="126"/>
      <c r="F300" s="126"/>
      <c r="G300" s="126"/>
    </row>
    <row r="301" spans="5:7" x14ac:dyDescent="0.3">
      <c r="E301" s="126"/>
      <c r="F301" s="126"/>
      <c r="G301" s="126"/>
    </row>
    <row r="302" spans="5:7" x14ac:dyDescent="0.3">
      <c r="E302" s="126"/>
      <c r="F302" s="126"/>
      <c r="G302" s="126"/>
    </row>
    <row r="303" spans="5:7" x14ac:dyDescent="0.3">
      <c r="E303" s="126"/>
      <c r="F303" s="126"/>
      <c r="G303" s="126"/>
    </row>
    <row r="304" spans="5:7" x14ac:dyDescent="0.3">
      <c r="E304" s="126"/>
      <c r="F304" s="126"/>
      <c r="G304" s="126"/>
    </row>
    <row r="305" spans="5:7" x14ac:dyDescent="0.3">
      <c r="E305" s="126"/>
      <c r="F305" s="126"/>
      <c r="G305" s="126"/>
    </row>
    <row r="306" spans="5:7" x14ac:dyDescent="0.3">
      <c r="E306" s="126"/>
      <c r="F306" s="126"/>
      <c r="G306" s="126"/>
    </row>
    <row r="307" spans="5:7" x14ac:dyDescent="0.3">
      <c r="E307" s="126"/>
      <c r="F307" s="126"/>
      <c r="G307" s="126"/>
    </row>
    <row r="308" spans="5:7" x14ac:dyDescent="0.3">
      <c r="E308" s="126"/>
      <c r="F308" s="126"/>
      <c r="G308" s="126"/>
    </row>
    <row r="309" spans="5:7" x14ac:dyDescent="0.3">
      <c r="E309" s="126"/>
      <c r="F309" s="126"/>
      <c r="G309" s="126"/>
    </row>
    <row r="310" spans="5:7" x14ac:dyDescent="0.3">
      <c r="E310" s="126"/>
      <c r="F310" s="126"/>
      <c r="G310" s="126"/>
    </row>
    <row r="311" spans="5:7" x14ac:dyDescent="0.3">
      <c r="E311" s="126"/>
      <c r="F311" s="126"/>
      <c r="G311" s="126"/>
    </row>
    <row r="312" spans="5:7" x14ac:dyDescent="0.3">
      <c r="E312" s="126"/>
      <c r="F312" s="126"/>
      <c r="G312" s="126"/>
    </row>
    <row r="313" spans="5:7" x14ac:dyDescent="0.3">
      <c r="E313" s="126"/>
      <c r="F313" s="126"/>
      <c r="G313" s="126"/>
    </row>
    <row r="314" spans="5:7" x14ac:dyDescent="0.3">
      <c r="E314" s="126"/>
      <c r="F314" s="126"/>
      <c r="G314" s="126"/>
    </row>
    <row r="315" spans="5:7" x14ac:dyDescent="0.3">
      <c r="E315" s="126"/>
      <c r="F315" s="126"/>
      <c r="G315" s="126"/>
    </row>
    <row r="316" spans="5:7" x14ac:dyDescent="0.3">
      <c r="E316" s="126"/>
      <c r="F316" s="126"/>
      <c r="G316" s="126"/>
    </row>
    <row r="317" spans="5:7" x14ac:dyDescent="0.3">
      <c r="E317" s="126"/>
      <c r="F317" s="126"/>
      <c r="G317" s="126"/>
    </row>
    <row r="318" spans="5:7" x14ac:dyDescent="0.3">
      <c r="E318" s="126"/>
      <c r="F318" s="126"/>
      <c r="G318" s="126"/>
    </row>
    <row r="319" spans="5:7" x14ac:dyDescent="0.3">
      <c r="E319" s="126"/>
      <c r="F319" s="126"/>
      <c r="G319" s="126"/>
    </row>
    <row r="320" spans="5:7" x14ac:dyDescent="0.3">
      <c r="E320" s="126"/>
      <c r="F320" s="126"/>
      <c r="G320" s="126"/>
    </row>
    <row r="321" spans="5:7" x14ac:dyDescent="0.3">
      <c r="E321" s="126"/>
      <c r="F321" s="126"/>
      <c r="G321" s="126"/>
    </row>
    <row r="322" spans="5:7" x14ac:dyDescent="0.3">
      <c r="E322" s="126"/>
      <c r="F322" s="126"/>
      <c r="G322" s="126"/>
    </row>
    <row r="323" spans="5:7" x14ac:dyDescent="0.3">
      <c r="E323" s="126"/>
      <c r="F323" s="126"/>
      <c r="G323" s="126"/>
    </row>
    <row r="324" spans="5:7" x14ac:dyDescent="0.3">
      <c r="E324" s="126"/>
      <c r="F324" s="126"/>
      <c r="G324" s="126"/>
    </row>
    <row r="325" spans="5:7" x14ac:dyDescent="0.3">
      <c r="E325" s="126"/>
      <c r="F325" s="126"/>
      <c r="G325" s="126"/>
    </row>
    <row r="326" spans="5:7" x14ac:dyDescent="0.3">
      <c r="E326" s="126"/>
      <c r="F326" s="126"/>
      <c r="G326" s="126"/>
    </row>
    <row r="327" spans="5:7" x14ac:dyDescent="0.3">
      <c r="E327" s="126"/>
      <c r="F327" s="126"/>
      <c r="G327" s="126"/>
    </row>
    <row r="328" spans="5:7" x14ac:dyDescent="0.3">
      <c r="E328" s="126"/>
      <c r="F328" s="126"/>
      <c r="G328" s="126"/>
    </row>
    <row r="329" spans="5:7" x14ac:dyDescent="0.3">
      <c r="E329" s="126"/>
      <c r="F329" s="126"/>
      <c r="G329" s="126"/>
    </row>
    <row r="330" spans="5:7" x14ac:dyDescent="0.3">
      <c r="E330" s="126"/>
      <c r="F330" s="126"/>
      <c r="G330" s="126"/>
    </row>
    <row r="331" spans="5:7" x14ac:dyDescent="0.3">
      <c r="E331" s="126"/>
      <c r="F331" s="126"/>
      <c r="G331" s="126"/>
    </row>
    <row r="332" spans="5:7" x14ac:dyDescent="0.3">
      <c r="E332" s="126"/>
      <c r="F332" s="126"/>
      <c r="G332" s="126"/>
    </row>
    <row r="333" spans="5:7" x14ac:dyDescent="0.3">
      <c r="E333" s="126"/>
      <c r="F333" s="126"/>
      <c r="G333" s="126"/>
    </row>
    <row r="334" spans="5:7" x14ac:dyDescent="0.3">
      <c r="E334" s="126"/>
      <c r="F334" s="126"/>
      <c r="G334" s="126"/>
    </row>
    <row r="335" spans="5:7" x14ac:dyDescent="0.3">
      <c r="E335" s="126"/>
      <c r="F335" s="126"/>
      <c r="G335" s="126"/>
    </row>
    <row r="336" spans="5:7" x14ac:dyDescent="0.3">
      <c r="E336" s="126"/>
      <c r="F336" s="126"/>
      <c r="G336" s="126"/>
    </row>
    <row r="337" spans="5:7" x14ac:dyDescent="0.3">
      <c r="E337" s="126"/>
      <c r="F337" s="126"/>
      <c r="G337" s="126"/>
    </row>
    <row r="338" spans="5:7" x14ac:dyDescent="0.3">
      <c r="E338" s="126"/>
      <c r="F338" s="126"/>
      <c r="G338" s="126"/>
    </row>
    <row r="339" spans="5:7" x14ac:dyDescent="0.3">
      <c r="E339" s="126"/>
      <c r="F339" s="126"/>
      <c r="G339" s="126"/>
    </row>
    <row r="340" spans="5:7" x14ac:dyDescent="0.3">
      <c r="E340" s="126"/>
      <c r="F340" s="126"/>
      <c r="G340" s="126"/>
    </row>
    <row r="341" spans="5:7" x14ac:dyDescent="0.3">
      <c r="E341" s="126"/>
      <c r="F341" s="126"/>
      <c r="G341" s="126"/>
    </row>
    <row r="342" spans="5:7" x14ac:dyDescent="0.3">
      <c r="E342" s="126"/>
      <c r="F342" s="126"/>
      <c r="G342" s="126"/>
    </row>
    <row r="343" spans="5:7" x14ac:dyDescent="0.3">
      <c r="E343" s="126"/>
      <c r="F343" s="126"/>
      <c r="G343" s="126"/>
    </row>
    <row r="344" spans="5:7" x14ac:dyDescent="0.3">
      <c r="E344" s="126"/>
      <c r="F344" s="126"/>
      <c r="G344" s="126"/>
    </row>
    <row r="345" spans="5:7" x14ac:dyDescent="0.3">
      <c r="E345" s="126"/>
      <c r="F345" s="126"/>
      <c r="G345" s="126"/>
    </row>
    <row r="346" spans="5:7" x14ac:dyDescent="0.3">
      <c r="E346" s="126"/>
      <c r="F346" s="126"/>
      <c r="G346" s="126"/>
    </row>
    <row r="347" spans="5:7" x14ac:dyDescent="0.3">
      <c r="E347" s="126"/>
      <c r="F347" s="126"/>
      <c r="G347" s="126"/>
    </row>
    <row r="348" spans="5:7" x14ac:dyDescent="0.3">
      <c r="E348" s="126"/>
      <c r="F348" s="126"/>
      <c r="G348" s="126"/>
    </row>
    <row r="349" spans="5:7" x14ac:dyDescent="0.3">
      <c r="E349" s="126"/>
      <c r="F349" s="126"/>
      <c r="G349" s="126"/>
    </row>
    <row r="350" spans="5:7" x14ac:dyDescent="0.3">
      <c r="E350" s="126"/>
      <c r="F350" s="126"/>
      <c r="G350" s="126"/>
    </row>
    <row r="351" spans="5:7" x14ac:dyDescent="0.3">
      <c r="E351" s="126"/>
      <c r="F351" s="126"/>
      <c r="G351" s="126"/>
    </row>
    <row r="352" spans="5:7" x14ac:dyDescent="0.3">
      <c r="E352" s="126"/>
      <c r="F352" s="126"/>
      <c r="G352" s="126"/>
    </row>
    <row r="353" spans="5:7" x14ac:dyDescent="0.3">
      <c r="E353" s="126"/>
      <c r="F353" s="126"/>
      <c r="G353" s="126"/>
    </row>
    <row r="354" spans="5:7" x14ac:dyDescent="0.3">
      <c r="E354" s="126"/>
      <c r="F354" s="126"/>
      <c r="G354" s="126"/>
    </row>
    <row r="355" spans="5:7" x14ac:dyDescent="0.3">
      <c r="E355" s="126"/>
      <c r="F355" s="126"/>
      <c r="G355" s="126"/>
    </row>
    <row r="356" spans="5:7" x14ac:dyDescent="0.3">
      <c r="E356" s="126"/>
      <c r="F356" s="126"/>
      <c r="G356" s="126"/>
    </row>
    <row r="357" spans="5:7" x14ac:dyDescent="0.3">
      <c r="E357" s="126"/>
      <c r="F357" s="126"/>
      <c r="G357" s="126"/>
    </row>
    <row r="358" spans="5:7" x14ac:dyDescent="0.3">
      <c r="E358" s="126"/>
      <c r="F358" s="126"/>
      <c r="G358" s="126"/>
    </row>
    <row r="359" spans="5:7" x14ac:dyDescent="0.3">
      <c r="E359" s="126"/>
      <c r="F359" s="126"/>
      <c r="G359" s="126"/>
    </row>
    <row r="360" spans="5:7" x14ac:dyDescent="0.3">
      <c r="E360" s="126"/>
      <c r="F360" s="126"/>
      <c r="G360" s="126"/>
    </row>
    <row r="361" spans="5:7" x14ac:dyDescent="0.3">
      <c r="E361" s="126"/>
      <c r="F361" s="126"/>
      <c r="G361" s="126"/>
    </row>
    <row r="362" spans="5:7" x14ac:dyDescent="0.3">
      <c r="E362" s="126"/>
      <c r="F362" s="126"/>
      <c r="G362" s="126"/>
    </row>
    <row r="363" spans="5:7" x14ac:dyDescent="0.3">
      <c r="E363" s="126"/>
      <c r="F363" s="126"/>
      <c r="G363" s="126"/>
    </row>
    <row r="364" spans="5:7" x14ac:dyDescent="0.3">
      <c r="E364" s="126"/>
      <c r="F364" s="126"/>
      <c r="G364" s="126"/>
    </row>
    <row r="365" spans="5:7" x14ac:dyDescent="0.3">
      <c r="E365" s="126"/>
      <c r="F365" s="126"/>
      <c r="G365" s="126"/>
    </row>
    <row r="366" spans="5:7" x14ac:dyDescent="0.3">
      <c r="E366" s="126"/>
      <c r="F366" s="126"/>
      <c r="G366" s="126"/>
    </row>
    <row r="367" spans="5:7" x14ac:dyDescent="0.3">
      <c r="E367" s="126"/>
      <c r="F367" s="126"/>
      <c r="G367" s="126"/>
    </row>
    <row r="368" spans="5:7" x14ac:dyDescent="0.3">
      <c r="E368" s="126"/>
      <c r="F368" s="126"/>
      <c r="G368" s="126"/>
    </row>
    <row r="369" spans="5:7" x14ac:dyDescent="0.3">
      <c r="E369" s="126"/>
      <c r="F369" s="126"/>
      <c r="G369" s="126"/>
    </row>
    <row r="370" spans="5:7" x14ac:dyDescent="0.3">
      <c r="E370" s="126"/>
      <c r="F370" s="126"/>
      <c r="G370" s="126"/>
    </row>
    <row r="371" spans="5:7" x14ac:dyDescent="0.3">
      <c r="E371" s="126"/>
      <c r="F371" s="126"/>
      <c r="G371" s="126"/>
    </row>
    <row r="372" spans="5:7" x14ac:dyDescent="0.3">
      <c r="E372" s="126"/>
      <c r="F372" s="126"/>
      <c r="G372" s="126"/>
    </row>
    <row r="373" spans="5:7" x14ac:dyDescent="0.3">
      <c r="E373" s="126"/>
      <c r="F373" s="126"/>
      <c r="G373" s="126"/>
    </row>
    <row r="374" spans="5:7" x14ac:dyDescent="0.3">
      <c r="E374" s="126"/>
      <c r="F374" s="126"/>
      <c r="G374" s="126"/>
    </row>
    <row r="375" spans="5:7" x14ac:dyDescent="0.3">
      <c r="E375" s="126"/>
      <c r="F375" s="126"/>
      <c r="G375" s="126"/>
    </row>
    <row r="376" spans="5:7" x14ac:dyDescent="0.3">
      <c r="E376" s="126"/>
      <c r="F376" s="126"/>
      <c r="G376" s="126"/>
    </row>
    <row r="377" spans="5:7" x14ac:dyDescent="0.3">
      <c r="E377" s="126"/>
      <c r="F377" s="126"/>
      <c r="G377" s="126"/>
    </row>
    <row r="378" spans="5:7" x14ac:dyDescent="0.3">
      <c r="E378" s="126"/>
      <c r="F378" s="126"/>
      <c r="G378" s="126"/>
    </row>
    <row r="379" spans="5:7" x14ac:dyDescent="0.3">
      <c r="E379" s="126"/>
      <c r="F379" s="126"/>
      <c r="G379" s="126"/>
    </row>
    <row r="380" spans="5:7" x14ac:dyDescent="0.3">
      <c r="E380" s="126"/>
      <c r="F380" s="126"/>
      <c r="G380" s="126"/>
    </row>
    <row r="381" spans="5:7" x14ac:dyDescent="0.3">
      <c r="E381" s="126"/>
      <c r="F381" s="126"/>
      <c r="G381" s="126"/>
    </row>
    <row r="382" spans="5:7" x14ac:dyDescent="0.3">
      <c r="E382" s="126"/>
      <c r="F382" s="126"/>
      <c r="G382" s="126"/>
    </row>
    <row r="383" spans="5:7" x14ac:dyDescent="0.3">
      <c r="E383" s="126"/>
      <c r="F383" s="126"/>
      <c r="G383" s="126"/>
    </row>
    <row r="384" spans="5:7" x14ac:dyDescent="0.3">
      <c r="E384" s="126"/>
      <c r="F384" s="126"/>
      <c r="G384" s="126"/>
    </row>
    <row r="385" spans="5:7" x14ac:dyDescent="0.3">
      <c r="E385" s="126"/>
      <c r="F385" s="126"/>
      <c r="G385" s="126"/>
    </row>
    <row r="386" spans="5:7" x14ac:dyDescent="0.3">
      <c r="E386" s="126"/>
      <c r="F386" s="126"/>
      <c r="G386" s="126"/>
    </row>
    <row r="387" spans="5:7" x14ac:dyDescent="0.3">
      <c r="E387" s="126"/>
      <c r="F387" s="126"/>
      <c r="G387" s="126"/>
    </row>
    <row r="388" spans="5:7" x14ac:dyDescent="0.3">
      <c r="E388" s="126"/>
      <c r="F388" s="126"/>
      <c r="G388" s="126"/>
    </row>
    <row r="389" spans="5:7" x14ac:dyDescent="0.3">
      <c r="E389" s="126"/>
      <c r="F389" s="126"/>
      <c r="G389" s="126"/>
    </row>
    <row r="390" spans="5:7" x14ac:dyDescent="0.3">
      <c r="E390" s="126"/>
      <c r="F390" s="126"/>
      <c r="G390" s="126"/>
    </row>
    <row r="391" spans="5:7" x14ac:dyDescent="0.3">
      <c r="E391" s="126"/>
      <c r="F391" s="126"/>
      <c r="G391" s="126"/>
    </row>
    <row r="392" spans="5:7" x14ac:dyDescent="0.3">
      <c r="E392" s="126"/>
      <c r="F392" s="126"/>
      <c r="G392" s="126"/>
    </row>
    <row r="393" spans="5:7" x14ac:dyDescent="0.3">
      <c r="E393" s="126"/>
      <c r="F393" s="126"/>
      <c r="G393" s="126"/>
    </row>
    <row r="394" spans="5:7" x14ac:dyDescent="0.3">
      <c r="E394" s="126"/>
      <c r="F394" s="126"/>
      <c r="G394" s="126"/>
    </row>
    <row r="395" spans="5:7" x14ac:dyDescent="0.3">
      <c r="E395" s="126"/>
      <c r="F395" s="126"/>
      <c r="G395" s="126"/>
    </row>
    <row r="396" spans="5:7" x14ac:dyDescent="0.3">
      <c r="E396" s="126"/>
      <c r="F396" s="126"/>
      <c r="G396" s="126"/>
    </row>
    <row r="397" spans="5:7" x14ac:dyDescent="0.3">
      <c r="E397" s="126"/>
      <c r="F397" s="126"/>
      <c r="G397" s="126"/>
    </row>
    <row r="398" spans="5:7" x14ac:dyDescent="0.3">
      <c r="E398" s="126"/>
      <c r="F398" s="126"/>
      <c r="G398" s="126"/>
    </row>
    <row r="399" spans="5:7" x14ac:dyDescent="0.3">
      <c r="E399" s="126"/>
      <c r="F399" s="126"/>
      <c r="G399" s="126"/>
    </row>
    <row r="400" spans="5:7" x14ac:dyDescent="0.3">
      <c r="E400" s="126"/>
      <c r="F400" s="126"/>
      <c r="G400" s="126"/>
    </row>
    <row r="401" spans="5:7" x14ac:dyDescent="0.3">
      <c r="E401" s="126"/>
      <c r="F401" s="126"/>
      <c r="G401" s="126"/>
    </row>
    <row r="402" spans="5:7" x14ac:dyDescent="0.3">
      <c r="E402" s="126"/>
      <c r="F402" s="126"/>
      <c r="G402" s="126"/>
    </row>
    <row r="403" spans="5:7" x14ac:dyDescent="0.3">
      <c r="E403" s="126"/>
      <c r="F403" s="126"/>
      <c r="G403" s="126"/>
    </row>
    <row r="404" spans="5:7" x14ac:dyDescent="0.3">
      <c r="E404" s="126"/>
      <c r="F404" s="126"/>
      <c r="G404" s="126"/>
    </row>
    <row r="405" spans="5:7" x14ac:dyDescent="0.3">
      <c r="E405" s="126"/>
      <c r="F405" s="126"/>
      <c r="G405" s="126"/>
    </row>
    <row r="406" spans="5:7" x14ac:dyDescent="0.3">
      <c r="E406" s="126"/>
      <c r="F406" s="126"/>
      <c r="G406" s="126"/>
    </row>
    <row r="407" spans="5:7" x14ac:dyDescent="0.3">
      <c r="E407" s="126"/>
      <c r="F407" s="126"/>
      <c r="G407" s="126"/>
    </row>
    <row r="408" spans="5:7" x14ac:dyDescent="0.3">
      <c r="E408" s="126"/>
      <c r="F408" s="126"/>
      <c r="G408" s="126"/>
    </row>
    <row r="409" spans="5:7" x14ac:dyDescent="0.3">
      <c r="E409" s="126"/>
      <c r="F409" s="126"/>
      <c r="G409" s="126"/>
    </row>
    <row r="410" spans="5:7" x14ac:dyDescent="0.3">
      <c r="E410" s="126"/>
      <c r="F410" s="126"/>
      <c r="G410" s="126"/>
    </row>
    <row r="411" spans="5:7" x14ac:dyDescent="0.3">
      <c r="E411" s="126"/>
      <c r="F411" s="126"/>
      <c r="G411" s="126"/>
    </row>
    <row r="412" spans="5:7" x14ac:dyDescent="0.3">
      <c r="E412" s="126"/>
      <c r="F412" s="126"/>
      <c r="G412" s="126"/>
    </row>
    <row r="413" spans="5:7" x14ac:dyDescent="0.3">
      <c r="E413" s="126"/>
      <c r="F413" s="126"/>
      <c r="G413" s="126"/>
    </row>
    <row r="414" spans="5:7" x14ac:dyDescent="0.3">
      <c r="E414" s="126"/>
      <c r="F414" s="126"/>
      <c r="G414" s="126"/>
    </row>
    <row r="415" spans="5:7" x14ac:dyDescent="0.3">
      <c r="E415" s="126"/>
      <c r="F415" s="126"/>
      <c r="G415" s="126"/>
    </row>
    <row r="416" spans="5:7" x14ac:dyDescent="0.3">
      <c r="E416" s="126"/>
      <c r="F416" s="126"/>
      <c r="G416" s="126"/>
    </row>
    <row r="417" spans="5:7" x14ac:dyDescent="0.3">
      <c r="E417" s="126"/>
      <c r="F417" s="126"/>
      <c r="G417" s="126"/>
    </row>
    <row r="418" spans="5:7" x14ac:dyDescent="0.3">
      <c r="E418" s="126"/>
      <c r="F418" s="126"/>
      <c r="G418" s="126"/>
    </row>
    <row r="419" spans="5:7" x14ac:dyDescent="0.3">
      <c r="E419" s="126"/>
      <c r="F419" s="126"/>
      <c r="G419" s="126"/>
    </row>
    <row r="420" spans="5:7" x14ac:dyDescent="0.3">
      <c r="E420" s="126"/>
      <c r="F420" s="126"/>
      <c r="G420" s="126"/>
    </row>
    <row r="421" spans="5:7" x14ac:dyDescent="0.3">
      <c r="E421" s="126"/>
      <c r="F421" s="126"/>
      <c r="G421" s="126"/>
    </row>
    <row r="422" spans="5:7" x14ac:dyDescent="0.3">
      <c r="E422" s="126"/>
      <c r="F422" s="126"/>
      <c r="G422" s="126"/>
    </row>
    <row r="423" spans="5:7" x14ac:dyDescent="0.3">
      <c r="E423" s="126"/>
      <c r="F423" s="126"/>
      <c r="G423" s="126"/>
    </row>
    <row r="424" spans="5:7" x14ac:dyDescent="0.3">
      <c r="E424" s="126"/>
      <c r="F424" s="126"/>
      <c r="G424" s="126"/>
    </row>
    <row r="425" spans="5:7" x14ac:dyDescent="0.3">
      <c r="E425" s="126"/>
      <c r="F425" s="126"/>
      <c r="G425" s="126"/>
    </row>
    <row r="426" spans="5:7" x14ac:dyDescent="0.3">
      <c r="E426" s="126"/>
      <c r="F426" s="126"/>
      <c r="G426" s="126"/>
    </row>
    <row r="427" spans="5:7" x14ac:dyDescent="0.3">
      <c r="E427" s="126"/>
      <c r="F427" s="126"/>
      <c r="G427" s="126"/>
    </row>
    <row r="428" spans="5:7" x14ac:dyDescent="0.3">
      <c r="E428" s="126"/>
      <c r="F428" s="126"/>
      <c r="G428" s="126"/>
    </row>
    <row r="429" spans="5:7" x14ac:dyDescent="0.3">
      <c r="E429" s="126"/>
      <c r="F429" s="126"/>
      <c r="G429" s="126"/>
    </row>
    <row r="430" spans="5:7" x14ac:dyDescent="0.3">
      <c r="E430" s="126"/>
      <c r="F430" s="126"/>
      <c r="G430" s="126"/>
    </row>
    <row r="431" spans="5:7" x14ac:dyDescent="0.3">
      <c r="E431" s="126"/>
      <c r="F431" s="126"/>
      <c r="G431" s="126"/>
    </row>
    <row r="432" spans="5:7" x14ac:dyDescent="0.3">
      <c r="E432" s="126"/>
      <c r="F432" s="126"/>
      <c r="G432" s="126"/>
    </row>
    <row r="433" spans="5:7" x14ac:dyDescent="0.3">
      <c r="E433" s="126"/>
      <c r="F433" s="126"/>
      <c r="G433" s="126"/>
    </row>
    <row r="434" spans="5:7" x14ac:dyDescent="0.3">
      <c r="E434" s="126"/>
      <c r="F434" s="126"/>
      <c r="G434" s="126"/>
    </row>
    <row r="435" spans="5:7" x14ac:dyDescent="0.3">
      <c r="E435" s="126"/>
      <c r="F435" s="126"/>
      <c r="G435" s="126"/>
    </row>
    <row r="436" spans="5:7" x14ac:dyDescent="0.3">
      <c r="E436" s="126"/>
      <c r="F436" s="126"/>
      <c r="G436" s="126"/>
    </row>
    <row r="437" spans="5:7" x14ac:dyDescent="0.3">
      <c r="E437" s="126"/>
      <c r="F437" s="126"/>
      <c r="G437" s="126"/>
    </row>
    <row r="438" spans="5:7" x14ac:dyDescent="0.3">
      <c r="E438" s="126"/>
      <c r="F438" s="126"/>
      <c r="G438" s="126"/>
    </row>
    <row r="439" spans="5:7" x14ac:dyDescent="0.3">
      <c r="E439" s="126"/>
      <c r="F439" s="126"/>
      <c r="G439" s="126"/>
    </row>
    <row r="440" spans="5:7" x14ac:dyDescent="0.3">
      <c r="E440" s="126"/>
      <c r="F440" s="126"/>
      <c r="G440" s="126"/>
    </row>
    <row r="441" spans="5:7" x14ac:dyDescent="0.3">
      <c r="E441" s="126"/>
      <c r="F441" s="126"/>
      <c r="G441" s="126"/>
    </row>
    <row r="442" spans="5:7" x14ac:dyDescent="0.3">
      <c r="E442" s="126"/>
      <c r="F442" s="126"/>
      <c r="G442" s="126"/>
    </row>
    <row r="443" spans="5:7" x14ac:dyDescent="0.3">
      <c r="E443" s="126"/>
      <c r="F443" s="126"/>
      <c r="G443" s="126"/>
    </row>
    <row r="444" spans="5:7" x14ac:dyDescent="0.3">
      <c r="E444" s="126"/>
      <c r="F444" s="126"/>
      <c r="G444" s="126"/>
    </row>
    <row r="445" spans="5:7" x14ac:dyDescent="0.3">
      <c r="E445" s="126"/>
      <c r="F445" s="126"/>
      <c r="G445" s="126"/>
    </row>
    <row r="446" spans="5:7" x14ac:dyDescent="0.3">
      <c r="E446" s="126"/>
      <c r="F446" s="126"/>
      <c r="G446" s="126"/>
    </row>
    <row r="447" spans="5:7" x14ac:dyDescent="0.3">
      <c r="E447" s="126"/>
      <c r="F447" s="126"/>
      <c r="G447" s="126"/>
    </row>
    <row r="448" spans="5:7" x14ac:dyDescent="0.3">
      <c r="E448" s="126"/>
      <c r="F448" s="126"/>
      <c r="G448" s="126"/>
    </row>
    <row r="449" spans="5:7" x14ac:dyDescent="0.3">
      <c r="E449" s="126"/>
      <c r="F449" s="126"/>
      <c r="G449" s="126"/>
    </row>
    <row r="450" spans="5:7" x14ac:dyDescent="0.3">
      <c r="E450" s="126"/>
      <c r="F450" s="126"/>
      <c r="G450" s="126"/>
    </row>
    <row r="451" spans="5:7" x14ac:dyDescent="0.3">
      <c r="E451" s="126"/>
      <c r="F451" s="126"/>
      <c r="G451" s="126"/>
    </row>
    <row r="452" spans="5:7" x14ac:dyDescent="0.3">
      <c r="E452" s="126"/>
      <c r="F452" s="126"/>
      <c r="G452" s="126"/>
    </row>
    <row r="453" spans="5:7" x14ac:dyDescent="0.3">
      <c r="E453" s="126"/>
      <c r="F453" s="126"/>
      <c r="G453" s="126"/>
    </row>
    <row r="454" spans="5:7" x14ac:dyDescent="0.3">
      <c r="E454" s="126"/>
      <c r="F454" s="126"/>
      <c r="G454" s="126"/>
    </row>
    <row r="455" spans="5:7" x14ac:dyDescent="0.3">
      <c r="E455" s="126"/>
      <c r="F455" s="126"/>
      <c r="G455" s="126"/>
    </row>
    <row r="456" spans="5:7" x14ac:dyDescent="0.3">
      <c r="E456" s="126"/>
      <c r="F456" s="126"/>
      <c r="G456" s="126"/>
    </row>
    <row r="457" spans="5:7" x14ac:dyDescent="0.3">
      <c r="E457" s="126"/>
      <c r="F457" s="126"/>
      <c r="G457" s="126"/>
    </row>
    <row r="458" spans="5:7" x14ac:dyDescent="0.3">
      <c r="E458" s="126"/>
      <c r="F458" s="126"/>
      <c r="G458" s="126"/>
    </row>
    <row r="459" spans="5:7" x14ac:dyDescent="0.3">
      <c r="E459" s="126"/>
      <c r="F459" s="126"/>
      <c r="G459" s="126"/>
    </row>
    <row r="460" spans="5:7" x14ac:dyDescent="0.3">
      <c r="E460" s="126"/>
      <c r="F460" s="126"/>
      <c r="G460" s="126"/>
    </row>
    <row r="461" spans="5:7" x14ac:dyDescent="0.3">
      <c r="E461" s="126"/>
      <c r="F461" s="126"/>
      <c r="G461" s="126"/>
    </row>
    <row r="462" spans="5:7" x14ac:dyDescent="0.3">
      <c r="E462" s="126"/>
      <c r="F462" s="126"/>
      <c r="G462" s="126"/>
    </row>
    <row r="463" spans="5:7" x14ac:dyDescent="0.3">
      <c r="E463" s="126"/>
      <c r="F463" s="126"/>
      <c r="G463" s="126"/>
    </row>
    <row r="464" spans="5:7" x14ac:dyDescent="0.3">
      <c r="E464" s="126"/>
      <c r="F464" s="126"/>
      <c r="G464" s="126"/>
    </row>
    <row r="465" spans="5:7" x14ac:dyDescent="0.3">
      <c r="E465" s="126"/>
      <c r="F465" s="126"/>
      <c r="G465" s="126"/>
    </row>
    <row r="466" spans="5:7" x14ac:dyDescent="0.3">
      <c r="E466" s="126"/>
      <c r="F466" s="126"/>
      <c r="G466" s="126"/>
    </row>
    <row r="467" spans="5:7" x14ac:dyDescent="0.3">
      <c r="E467" s="126"/>
      <c r="F467" s="126"/>
      <c r="G467" s="126"/>
    </row>
    <row r="468" spans="5:7" x14ac:dyDescent="0.3">
      <c r="E468" s="126"/>
      <c r="F468" s="126"/>
      <c r="G468" s="126"/>
    </row>
    <row r="469" spans="5:7" x14ac:dyDescent="0.3">
      <c r="E469" s="126"/>
      <c r="F469" s="126"/>
      <c r="G469" s="126"/>
    </row>
    <row r="470" spans="5:7" x14ac:dyDescent="0.3">
      <c r="E470" s="126"/>
      <c r="F470" s="126"/>
      <c r="G470" s="126"/>
    </row>
    <row r="471" spans="5:7" x14ac:dyDescent="0.3">
      <c r="E471" s="126"/>
      <c r="F471" s="126"/>
      <c r="G471" s="126"/>
    </row>
    <row r="472" spans="5:7" x14ac:dyDescent="0.3">
      <c r="E472" s="126"/>
      <c r="F472" s="126"/>
      <c r="G472" s="126"/>
    </row>
    <row r="473" spans="5:7" x14ac:dyDescent="0.3">
      <c r="E473" s="126"/>
      <c r="F473" s="126"/>
      <c r="G473" s="126"/>
    </row>
    <row r="474" spans="5:7" x14ac:dyDescent="0.3">
      <c r="E474" s="126"/>
      <c r="F474" s="126"/>
      <c r="G474" s="126"/>
    </row>
    <row r="475" spans="5:7" x14ac:dyDescent="0.3">
      <c r="E475" s="126"/>
      <c r="F475" s="126"/>
      <c r="G475" s="126"/>
    </row>
    <row r="476" spans="5:7" x14ac:dyDescent="0.3">
      <c r="E476" s="126"/>
      <c r="F476" s="126"/>
      <c r="G476" s="126"/>
    </row>
    <row r="477" spans="5:7" x14ac:dyDescent="0.3">
      <c r="E477" s="126"/>
      <c r="F477" s="126"/>
      <c r="G477" s="126"/>
    </row>
    <row r="478" spans="5:7" x14ac:dyDescent="0.3">
      <c r="E478" s="126"/>
      <c r="F478" s="126"/>
      <c r="G478" s="126"/>
    </row>
    <row r="479" spans="5:7" x14ac:dyDescent="0.3">
      <c r="E479" s="126"/>
      <c r="F479" s="126"/>
      <c r="G479" s="126"/>
    </row>
    <row r="480" spans="5:7" x14ac:dyDescent="0.3">
      <c r="E480" s="126"/>
      <c r="F480" s="126"/>
      <c r="G480" s="126"/>
    </row>
    <row r="481" spans="5:7" x14ac:dyDescent="0.3">
      <c r="E481" s="126"/>
      <c r="F481" s="126"/>
      <c r="G481" s="126"/>
    </row>
    <row r="482" spans="5:7" x14ac:dyDescent="0.3">
      <c r="E482" s="126"/>
      <c r="F482" s="126"/>
      <c r="G482" s="126"/>
    </row>
    <row r="483" spans="5:7" x14ac:dyDescent="0.3">
      <c r="E483" s="126"/>
      <c r="F483" s="126"/>
      <c r="G483" s="126"/>
    </row>
    <row r="484" spans="5:7" x14ac:dyDescent="0.3">
      <c r="E484" s="126"/>
      <c r="F484" s="126"/>
      <c r="G484" s="126"/>
    </row>
    <row r="485" spans="5:7" x14ac:dyDescent="0.3">
      <c r="E485" s="126"/>
      <c r="F485" s="126"/>
      <c r="G485" s="126"/>
    </row>
    <row r="486" spans="5:7" x14ac:dyDescent="0.3">
      <c r="E486" s="126"/>
      <c r="F486" s="126"/>
      <c r="G486" s="126"/>
    </row>
    <row r="487" spans="5:7" x14ac:dyDescent="0.3">
      <c r="E487" s="126"/>
      <c r="F487" s="126"/>
      <c r="G487" s="126"/>
    </row>
    <row r="488" spans="5:7" x14ac:dyDescent="0.3">
      <c r="E488" s="126"/>
      <c r="F488" s="126"/>
      <c r="G488" s="126"/>
    </row>
    <row r="489" spans="5:7" x14ac:dyDescent="0.3">
      <c r="E489" s="126"/>
      <c r="F489" s="126"/>
      <c r="G489" s="126"/>
    </row>
    <row r="490" spans="5:7" x14ac:dyDescent="0.3">
      <c r="E490" s="126"/>
      <c r="F490" s="126"/>
      <c r="G490" s="126"/>
    </row>
    <row r="491" spans="5:7" x14ac:dyDescent="0.3">
      <c r="E491" s="126"/>
      <c r="F491" s="126"/>
      <c r="G491" s="126"/>
    </row>
    <row r="492" spans="5:7" x14ac:dyDescent="0.3">
      <c r="E492" s="126"/>
      <c r="F492" s="126"/>
      <c r="G492" s="126"/>
    </row>
    <row r="493" spans="5:7" x14ac:dyDescent="0.3">
      <c r="E493" s="126"/>
      <c r="F493" s="126"/>
      <c r="G493" s="126"/>
    </row>
    <row r="494" spans="5:7" x14ac:dyDescent="0.3">
      <c r="E494" s="126"/>
      <c r="F494" s="126"/>
      <c r="G494" s="126"/>
    </row>
    <row r="495" spans="5:7" x14ac:dyDescent="0.3">
      <c r="E495" s="126"/>
      <c r="F495" s="126"/>
      <c r="G495" s="126"/>
    </row>
    <row r="496" spans="5:7" x14ac:dyDescent="0.3">
      <c r="E496" s="126"/>
      <c r="F496" s="126"/>
      <c r="G496" s="126"/>
    </row>
    <row r="497" spans="5:7" x14ac:dyDescent="0.3">
      <c r="E497" s="126"/>
      <c r="F497" s="126"/>
      <c r="G497" s="126"/>
    </row>
    <row r="498" spans="5:7" x14ac:dyDescent="0.3">
      <c r="E498" s="126"/>
      <c r="F498" s="126"/>
      <c r="G498" s="126"/>
    </row>
    <row r="499" spans="5:7" x14ac:dyDescent="0.3">
      <c r="E499" s="126"/>
      <c r="F499" s="126"/>
      <c r="G499" s="126"/>
    </row>
    <row r="500" spans="5:7" x14ac:dyDescent="0.3">
      <c r="E500" s="126"/>
      <c r="F500" s="126"/>
      <c r="G500" s="126"/>
    </row>
    <row r="501" spans="5:7" x14ac:dyDescent="0.3">
      <c r="E501" s="126"/>
      <c r="F501" s="126"/>
      <c r="G501" s="126"/>
    </row>
    <row r="502" spans="5:7" x14ac:dyDescent="0.3">
      <c r="E502" s="126"/>
      <c r="F502" s="126"/>
      <c r="G502" s="126"/>
    </row>
    <row r="503" spans="5:7" x14ac:dyDescent="0.3">
      <c r="E503" s="126"/>
      <c r="F503" s="126"/>
      <c r="G503" s="126"/>
    </row>
    <row r="504" spans="5:7" x14ac:dyDescent="0.3">
      <c r="E504" s="126"/>
      <c r="F504" s="126"/>
      <c r="G504" s="126"/>
    </row>
    <row r="505" spans="5:7" x14ac:dyDescent="0.3">
      <c r="E505" s="126"/>
      <c r="F505" s="126"/>
      <c r="G505" s="126"/>
    </row>
    <row r="506" spans="5:7" x14ac:dyDescent="0.3">
      <c r="E506" s="126"/>
      <c r="F506" s="126"/>
      <c r="G506" s="126"/>
    </row>
    <row r="507" spans="5:7" x14ac:dyDescent="0.3">
      <c r="E507" s="126"/>
      <c r="F507" s="126"/>
      <c r="G507" s="126"/>
    </row>
    <row r="508" spans="5:7" x14ac:dyDescent="0.3">
      <c r="E508" s="126"/>
      <c r="F508" s="126"/>
      <c r="G508" s="126"/>
    </row>
    <row r="509" spans="5:7" x14ac:dyDescent="0.3">
      <c r="E509" s="126"/>
      <c r="F509" s="126"/>
      <c r="G509" s="126"/>
    </row>
    <row r="510" spans="5:7" x14ac:dyDescent="0.3">
      <c r="E510" s="126"/>
      <c r="F510" s="126"/>
      <c r="G510" s="126"/>
    </row>
    <row r="511" spans="5:7" x14ac:dyDescent="0.3">
      <c r="E511" s="126"/>
      <c r="F511" s="126"/>
      <c r="G511" s="126"/>
    </row>
    <row r="512" spans="5:7" x14ac:dyDescent="0.3">
      <c r="E512" s="126"/>
      <c r="F512" s="126"/>
      <c r="G512" s="126"/>
    </row>
    <row r="513" spans="5:7" x14ac:dyDescent="0.3">
      <c r="E513" s="126"/>
      <c r="F513" s="126"/>
      <c r="G513" s="126"/>
    </row>
    <row r="514" spans="5:7" x14ac:dyDescent="0.3">
      <c r="E514" s="126"/>
      <c r="F514" s="126"/>
      <c r="G514" s="126"/>
    </row>
    <row r="515" spans="5:7" x14ac:dyDescent="0.3">
      <c r="E515" s="126"/>
      <c r="F515" s="126"/>
      <c r="G515" s="126"/>
    </row>
    <row r="516" spans="5:7" x14ac:dyDescent="0.3">
      <c r="E516" s="126"/>
      <c r="F516" s="126"/>
      <c r="G516" s="126"/>
    </row>
    <row r="517" spans="5:7" x14ac:dyDescent="0.3">
      <c r="E517" s="126"/>
      <c r="F517" s="126"/>
      <c r="G517" s="126"/>
    </row>
    <row r="518" spans="5:7" x14ac:dyDescent="0.3">
      <c r="E518" s="126"/>
      <c r="F518" s="126"/>
      <c r="G518" s="126"/>
    </row>
    <row r="519" spans="5:7" x14ac:dyDescent="0.3">
      <c r="E519" s="126"/>
      <c r="F519" s="126"/>
      <c r="G519" s="126"/>
    </row>
    <row r="520" spans="5:7" x14ac:dyDescent="0.3">
      <c r="E520" s="126"/>
      <c r="F520" s="126"/>
      <c r="G520" s="126"/>
    </row>
    <row r="521" spans="5:7" x14ac:dyDescent="0.3">
      <c r="E521" s="126"/>
      <c r="F521" s="126"/>
      <c r="G521" s="126"/>
    </row>
    <row r="522" spans="5:7" x14ac:dyDescent="0.3">
      <c r="E522" s="126"/>
      <c r="F522" s="126"/>
      <c r="G522" s="126"/>
    </row>
    <row r="523" spans="5:7" x14ac:dyDescent="0.3">
      <c r="E523" s="126"/>
      <c r="F523" s="126"/>
      <c r="G523" s="126"/>
    </row>
    <row r="524" spans="5:7" x14ac:dyDescent="0.3">
      <c r="E524" s="126"/>
      <c r="F524" s="126"/>
      <c r="G524" s="126"/>
    </row>
    <row r="525" spans="5:7" x14ac:dyDescent="0.3">
      <c r="E525" s="126"/>
      <c r="F525" s="126"/>
      <c r="G525" s="126"/>
    </row>
    <row r="526" spans="5:7" x14ac:dyDescent="0.3">
      <c r="E526" s="126"/>
      <c r="F526" s="126"/>
      <c r="G526" s="126"/>
    </row>
    <row r="527" spans="5:7" x14ac:dyDescent="0.3">
      <c r="E527" s="126"/>
      <c r="F527" s="126"/>
      <c r="G527" s="126"/>
    </row>
    <row r="528" spans="5:7" x14ac:dyDescent="0.3">
      <c r="E528" s="126"/>
      <c r="F528" s="126"/>
      <c r="G528" s="126"/>
    </row>
    <row r="529" spans="5:7" x14ac:dyDescent="0.3">
      <c r="E529" s="126"/>
      <c r="F529" s="126"/>
      <c r="G529" s="126"/>
    </row>
    <row r="530" spans="5:7" x14ac:dyDescent="0.3">
      <c r="E530" s="126"/>
      <c r="F530" s="126"/>
      <c r="G530" s="126"/>
    </row>
    <row r="531" spans="5:7" x14ac:dyDescent="0.3">
      <c r="E531" s="126"/>
      <c r="F531" s="126"/>
      <c r="G531" s="126"/>
    </row>
    <row r="532" spans="5:7" x14ac:dyDescent="0.3">
      <c r="E532" s="126"/>
      <c r="F532" s="126"/>
      <c r="G532" s="126"/>
    </row>
    <row r="533" spans="5:7" x14ac:dyDescent="0.3">
      <c r="E533" s="126"/>
      <c r="F533" s="126"/>
      <c r="G533" s="126"/>
    </row>
    <row r="534" spans="5:7" x14ac:dyDescent="0.3">
      <c r="E534" s="126"/>
      <c r="F534" s="126"/>
      <c r="G534" s="126"/>
    </row>
    <row r="535" spans="5:7" x14ac:dyDescent="0.3">
      <c r="E535" s="126"/>
      <c r="F535" s="126"/>
      <c r="G535" s="126"/>
    </row>
    <row r="536" spans="5:7" x14ac:dyDescent="0.3">
      <c r="E536" s="126"/>
      <c r="F536" s="126"/>
      <c r="G536" s="126"/>
    </row>
    <row r="537" spans="5:7" x14ac:dyDescent="0.3">
      <c r="E537" s="126"/>
      <c r="F537" s="126"/>
      <c r="G537" s="126"/>
    </row>
    <row r="538" spans="5:7" x14ac:dyDescent="0.3">
      <c r="E538" s="126"/>
      <c r="F538" s="126"/>
      <c r="G538" s="126"/>
    </row>
    <row r="539" spans="5:7" x14ac:dyDescent="0.3">
      <c r="E539" s="126"/>
      <c r="F539" s="126"/>
      <c r="G539" s="126"/>
    </row>
    <row r="540" spans="5:7" x14ac:dyDescent="0.3">
      <c r="E540" s="126"/>
      <c r="F540" s="126"/>
      <c r="G540" s="126"/>
    </row>
    <row r="541" spans="5:7" x14ac:dyDescent="0.3">
      <c r="E541" s="126"/>
      <c r="F541" s="126"/>
      <c r="G541" s="126"/>
    </row>
    <row r="542" spans="5:7" x14ac:dyDescent="0.3">
      <c r="E542" s="126"/>
      <c r="F542" s="126"/>
      <c r="G542" s="126"/>
    </row>
    <row r="543" spans="5:7" x14ac:dyDescent="0.3">
      <c r="E543" s="126"/>
      <c r="F543" s="126"/>
      <c r="G543" s="126"/>
    </row>
    <row r="544" spans="5:7" x14ac:dyDescent="0.3">
      <c r="E544" s="126"/>
      <c r="F544" s="126"/>
      <c r="G544" s="126"/>
    </row>
    <row r="545" spans="5:7" x14ac:dyDescent="0.3">
      <c r="E545" s="126"/>
      <c r="F545" s="126"/>
      <c r="G545" s="126"/>
    </row>
    <row r="546" spans="5:7" x14ac:dyDescent="0.3">
      <c r="E546" s="126"/>
      <c r="F546" s="126"/>
      <c r="G546" s="126"/>
    </row>
    <row r="547" spans="5:7" x14ac:dyDescent="0.3">
      <c r="E547" s="126"/>
      <c r="F547" s="126"/>
      <c r="G547" s="126"/>
    </row>
    <row r="548" spans="5:7" x14ac:dyDescent="0.3">
      <c r="E548" s="126"/>
      <c r="F548" s="126"/>
      <c r="G548" s="126"/>
    </row>
    <row r="549" spans="5:7" x14ac:dyDescent="0.3">
      <c r="E549" s="126"/>
      <c r="F549" s="126"/>
      <c r="G549" s="126"/>
    </row>
    <row r="550" spans="5:7" x14ac:dyDescent="0.3">
      <c r="E550" s="126"/>
      <c r="F550" s="126"/>
      <c r="G550" s="126"/>
    </row>
    <row r="551" spans="5:7" x14ac:dyDescent="0.3">
      <c r="E551" s="126"/>
      <c r="F551" s="126"/>
      <c r="G551" s="126"/>
    </row>
    <row r="552" spans="5:7" x14ac:dyDescent="0.3">
      <c r="E552" s="126"/>
      <c r="F552" s="126"/>
      <c r="G552" s="126"/>
    </row>
    <row r="553" spans="5:7" x14ac:dyDescent="0.3">
      <c r="E553" s="126"/>
      <c r="F553" s="126"/>
      <c r="G553" s="126"/>
    </row>
    <row r="554" spans="5:7" x14ac:dyDescent="0.3">
      <c r="E554" s="126"/>
      <c r="F554" s="126"/>
      <c r="G554" s="126"/>
    </row>
    <row r="555" spans="5:7" x14ac:dyDescent="0.3">
      <c r="E555" s="126"/>
      <c r="F555" s="126"/>
      <c r="G555" s="126"/>
    </row>
    <row r="556" spans="5:7" x14ac:dyDescent="0.3">
      <c r="E556" s="126"/>
      <c r="F556" s="126"/>
      <c r="G556" s="126"/>
    </row>
    <row r="557" spans="5:7" x14ac:dyDescent="0.3">
      <c r="E557" s="126"/>
      <c r="F557" s="126"/>
      <c r="G557" s="126"/>
    </row>
    <row r="558" spans="5:7" x14ac:dyDescent="0.3">
      <c r="E558" s="126"/>
      <c r="F558" s="126"/>
      <c r="G558" s="126"/>
    </row>
    <row r="559" spans="5:7" x14ac:dyDescent="0.3">
      <c r="E559" s="126"/>
      <c r="F559" s="126"/>
      <c r="G559" s="126"/>
    </row>
    <row r="560" spans="5:7" x14ac:dyDescent="0.3">
      <c r="E560" s="126"/>
      <c r="F560" s="126"/>
      <c r="G560" s="126"/>
    </row>
    <row r="561" spans="5:7" x14ac:dyDescent="0.3">
      <c r="E561" s="126"/>
      <c r="F561" s="126"/>
      <c r="G561" s="126"/>
    </row>
    <row r="562" spans="5:7" x14ac:dyDescent="0.3">
      <c r="E562" s="126"/>
      <c r="F562" s="126"/>
      <c r="G562" s="126"/>
    </row>
    <row r="563" spans="5:7" x14ac:dyDescent="0.3">
      <c r="E563" s="126"/>
      <c r="F563" s="126"/>
      <c r="G563" s="126"/>
    </row>
    <row r="564" spans="5:7" x14ac:dyDescent="0.3">
      <c r="E564" s="126"/>
      <c r="F564" s="126"/>
      <c r="G564" s="126"/>
    </row>
    <row r="565" spans="5:7" x14ac:dyDescent="0.3">
      <c r="E565" s="126"/>
      <c r="F565" s="126"/>
      <c r="G565" s="126"/>
    </row>
    <row r="566" spans="5:7" x14ac:dyDescent="0.3">
      <c r="E566" s="126"/>
      <c r="F566" s="126"/>
      <c r="G566" s="126"/>
    </row>
    <row r="567" spans="5:7" x14ac:dyDescent="0.3">
      <c r="E567" s="126"/>
      <c r="F567" s="126"/>
      <c r="G567" s="126"/>
    </row>
    <row r="568" spans="5:7" x14ac:dyDescent="0.3">
      <c r="E568" s="126"/>
      <c r="F568" s="126"/>
      <c r="G568" s="126"/>
    </row>
    <row r="569" spans="5:7" x14ac:dyDescent="0.3">
      <c r="E569" s="126"/>
      <c r="F569" s="126"/>
      <c r="G569" s="126"/>
    </row>
    <row r="570" spans="5:7" x14ac:dyDescent="0.3">
      <c r="E570" s="126"/>
      <c r="F570" s="126"/>
      <c r="G570" s="126"/>
    </row>
    <row r="571" spans="5:7" x14ac:dyDescent="0.3">
      <c r="E571" s="126"/>
      <c r="F571" s="126"/>
      <c r="G571" s="126"/>
    </row>
    <row r="572" spans="5:7" x14ac:dyDescent="0.3">
      <c r="E572" s="126"/>
      <c r="F572" s="126"/>
      <c r="G572" s="126"/>
    </row>
    <row r="573" spans="5:7" x14ac:dyDescent="0.3">
      <c r="E573" s="126"/>
      <c r="F573" s="126"/>
      <c r="G573" s="126"/>
    </row>
    <row r="574" spans="5:7" x14ac:dyDescent="0.3">
      <c r="E574" s="126"/>
      <c r="F574" s="126"/>
      <c r="G574" s="126"/>
    </row>
    <row r="575" spans="5:7" x14ac:dyDescent="0.3">
      <c r="E575" s="126"/>
      <c r="F575" s="126"/>
      <c r="G575" s="126"/>
    </row>
    <row r="576" spans="5:7" x14ac:dyDescent="0.3">
      <c r="E576" s="126"/>
      <c r="F576" s="126"/>
      <c r="G576" s="126"/>
    </row>
    <row r="577" spans="5:7" x14ac:dyDescent="0.3">
      <c r="E577" s="126"/>
      <c r="F577" s="126"/>
      <c r="G577" s="126"/>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0" type="noConversion"/>
  <pageMargins left="0.7" right="0.7" top="0.75" bottom="0.75" header="0.3" footer="0.3"/>
  <pageSetup paperSize="9" orientation="portrait"/>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P580"/>
  <sheetViews>
    <sheetView topLeftCell="A3" zoomScale="90" zoomScaleNormal="90" zoomScalePageLayoutView="90" workbookViewId="0">
      <selection activeCell="A18" sqref="A18"/>
    </sheetView>
  </sheetViews>
  <sheetFormatPr defaultColWidth="8.88671875" defaultRowHeight="14.4" x14ac:dyDescent="0.3"/>
  <cols>
    <col min="1" max="1" width="13.88671875" style="1" customWidth="1"/>
    <col min="2" max="2" width="12.88671875" style="1" bestFit="1" customWidth="1"/>
    <col min="3" max="3" width="28.6640625" style="14" customWidth="1"/>
    <col min="4" max="4" width="21" style="14" customWidth="1"/>
    <col min="5" max="5" width="20.6640625" style="37" customWidth="1"/>
    <col min="6" max="6" width="16.6640625" style="1" customWidth="1"/>
    <col min="7" max="7" width="18.44140625" style="8" customWidth="1"/>
    <col min="8" max="8" width="19.44140625" style="1" customWidth="1"/>
    <col min="9" max="15" width="14.6640625" style="1" customWidth="1"/>
    <col min="16" max="16" width="52.6640625" style="1" customWidth="1"/>
    <col min="17" max="16384" width="8.88671875" style="1"/>
  </cols>
  <sheetData>
    <row r="1" spans="1:16" s="80" customFormat="1" ht="24.9" customHeight="1" x14ac:dyDescent="0.3">
      <c r="A1" s="228" t="s">
        <v>183</v>
      </c>
      <c r="B1" s="229"/>
      <c r="C1" s="229"/>
      <c r="D1" s="229"/>
      <c r="E1" s="229"/>
      <c r="F1" s="229"/>
      <c r="G1" s="229"/>
      <c r="H1" s="229"/>
      <c r="I1" s="230"/>
      <c r="J1" s="230"/>
      <c r="K1" s="230"/>
      <c r="L1" s="230"/>
      <c r="M1" s="230"/>
      <c r="N1" s="230"/>
      <c r="O1" s="230"/>
      <c r="P1" s="230"/>
    </row>
    <row r="3" spans="1:16" ht="43.2" x14ac:dyDescent="0.3">
      <c r="A3" s="18" t="s">
        <v>184</v>
      </c>
      <c r="B3" s="18" t="s">
        <v>54</v>
      </c>
      <c r="C3" s="18" t="s">
        <v>70</v>
      </c>
      <c r="D3" s="18" t="s">
        <v>185</v>
      </c>
      <c r="E3" s="18" t="s">
        <v>186</v>
      </c>
      <c r="F3" s="18" t="s">
        <v>92</v>
      </c>
      <c r="G3" s="18" t="s">
        <v>132</v>
      </c>
      <c r="H3" s="18" t="s">
        <v>137</v>
      </c>
      <c r="I3" s="19" t="s">
        <v>187</v>
      </c>
      <c r="J3" s="19" t="s">
        <v>188</v>
      </c>
      <c r="K3" s="19" t="s">
        <v>146</v>
      </c>
      <c r="L3" s="19" t="s">
        <v>147</v>
      </c>
      <c r="M3" s="19" t="s">
        <v>148</v>
      </c>
      <c r="N3" s="19" t="s">
        <v>149</v>
      </c>
      <c r="O3" s="19" t="s">
        <v>189</v>
      </c>
      <c r="P3" s="87" t="s">
        <v>93</v>
      </c>
    </row>
    <row r="4" spans="1:16" s="14" customFormat="1" x14ac:dyDescent="0.3">
      <c r="A4" s="231" t="s">
        <v>190</v>
      </c>
      <c r="B4" s="232"/>
      <c r="C4" s="232"/>
      <c r="D4" s="232"/>
      <c r="E4" s="232"/>
      <c r="F4" s="232"/>
      <c r="G4" s="232"/>
      <c r="H4" s="232"/>
      <c r="I4" s="232"/>
      <c r="J4" s="232"/>
      <c r="K4" s="232"/>
      <c r="L4" s="232"/>
      <c r="M4" s="232"/>
      <c r="N4" s="232"/>
      <c r="O4" s="232"/>
      <c r="P4" s="233"/>
    </row>
    <row r="5" spans="1:16" s="14" customFormat="1" x14ac:dyDescent="0.3">
      <c r="A5" s="158" t="s">
        <v>178</v>
      </c>
      <c r="B5" s="159"/>
      <c r="C5" s="159"/>
      <c r="D5" s="159"/>
      <c r="E5" s="159"/>
      <c r="F5" s="159"/>
      <c r="G5" s="159"/>
      <c r="H5" s="159"/>
      <c r="I5" s="159"/>
      <c r="J5" s="159"/>
      <c r="K5" s="159"/>
      <c r="L5" s="159"/>
      <c r="M5" s="159"/>
      <c r="N5" s="159"/>
      <c r="O5" s="159"/>
      <c r="P5" s="160"/>
    </row>
    <row r="6" spans="1:16" s="80" customFormat="1" ht="19.5" customHeight="1" x14ac:dyDescent="0.3">
      <c r="A6" s="149">
        <v>1</v>
      </c>
      <c r="B6" s="161" t="s">
        <v>191</v>
      </c>
      <c r="C6" s="161" t="s">
        <v>192</v>
      </c>
      <c r="D6" s="161" t="s">
        <v>87</v>
      </c>
      <c r="E6" s="161">
        <v>60</v>
      </c>
      <c r="F6" s="162" t="s">
        <v>117</v>
      </c>
      <c r="G6" s="162" t="s">
        <v>135</v>
      </c>
      <c r="H6" s="161" t="s">
        <v>138</v>
      </c>
      <c r="I6" s="161"/>
      <c r="J6" s="161"/>
      <c r="K6" s="161"/>
      <c r="L6" s="161"/>
      <c r="M6" s="161" t="s">
        <v>87</v>
      </c>
      <c r="N6" s="161"/>
      <c r="O6" s="161"/>
      <c r="P6" s="161" t="s">
        <v>96</v>
      </c>
    </row>
    <row r="7" spans="1:16" x14ac:dyDescent="0.3">
      <c r="A7" s="129">
        <v>1</v>
      </c>
      <c r="B7" s="117" t="s">
        <v>293</v>
      </c>
      <c r="C7" s="117" t="s">
        <v>77</v>
      </c>
      <c r="D7" s="117"/>
      <c r="E7" s="181"/>
      <c r="F7" s="182" t="s">
        <v>119</v>
      </c>
      <c r="G7" s="70" t="s">
        <v>134</v>
      </c>
      <c r="H7" s="183" t="s">
        <v>138</v>
      </c>
      <c r="I7" s="184"/>
      <c r="J7" s="184"/>
      <c r="K7" s="184"/>
      <c r="L7" s="184"/>
      <c r="M7" s="184"/>
      <c r="N7" s="184"/>
      <c r="O7" s="184"/>
      <c r="P7" s="117" t="s">
        <v>96</v>
      </c>
    </row>
    <row r="8" spans="1:16" x14ac:dyDescent="0.3">
      <c r="A8" s="129">
        <v>2</v>
      </c>
      <c r="B8" s="117" t="s">
        <v>282</v>
      </c>
      <c r="C8" s="117" t="s">
        <v>83</v>
      </c>
      <c r="D8" s="117"/>
      <c r="E8" s="181"/>
      <c r="F8" s="182" t="s">
        <v>119</v>
      </c>
      <c r="G8" s="70" t="s">
        <v>134</v>
      </c>
      <c r="H8" s="183" t="s">
        <v>138</v>
      </c>
      <c r="I8" s="184"/>
      <c r="J8" s="184"/>
      <c r="K8" s="184"/>
      <c r="L8" s="184"/>
      <c r="M8" s="184"/>
      <c r="N8" s="184"/>
      <c r="O8" s="184"/>
      <c r="P8" s="117" t="s">
        <v>96</v>
      </c>
    </row>
    <row r="9" spans="1:16" x14ac:dyDescent="0.3">
      <c r="A9" s="129">
        <v>3</v>
      </c>
      <c r="B9" s="117" t="s">
        <v>288</v>
      </c>
      <c r="C9" s="117" t="s">
        <v>79</v>
      </c>
      <c r="D9" s="117"/>
      <c r="E9" s="181"/>
      <c r="F9" s="182" t="s">
        <v>111</v>
      </c>
      <c r="G9" s="70" t="s">
        <v>134</v>
      </c>
      <c r="H9" s="183" t="s">
        <v>138</v>
      </c>
      <c r="I9" s="184"/>
      <c r="J9" s="184"/>
      <c r="K9" s="184"/>
      <c r="L9" s="184"/>
      <c r="M9" s="184"/>
      <c r="N9" s="184"/>
      <c r="O9" s="184"/>
      <c r="P9" s="117" t="s">
        <v>96</v>
      </c>
    </row>
    <row r="10" spans="1:16" x14ac:dyDescent="0.3">
      <c r="A10" s="129">
        <v>4</v>
      </c>
      <c r="B10" s="117" t="s">
        <v>306</v>
      </c>
      <c r="C10" s="117" t="s">
        <v>83</v>
      </c>
      <c r="D10" s="117"/>
      <c r="E10" s="181"/>
      <c r="F10" s="182" t="s">
        <v>119</v>
      </c>
      <c r="G10" s="70" t="s">
        <v>134</v>
      </c>
      <c r="H10" s="183" t="s">
        <v>138</v>
      </c>
      <c r="I10" s="184"/>
      <c r="J10" s="184"/>
      <c r="K10" s="184"/>
      <c r="L10" s="184"/>
      <c r="M10" s="184"/>
      <c r="N10" s="184"/>
      <c r="O10" s="184"/>
      <c r="P10" s="117" t="s">
        <v>96</v>
      </c>
    </row>
    <row r="11" spans="1:16" x14ac:dyDescent="0.3">
      <c r="A11" s="129">
        <v>5</v>
      </c>
      <c r="B11" s="117" t="s">
        <v>296</v>
      </c>
      <c r="C11" s="117" t="s">
        <v>83</v>
      </c>
      <c r="D11" s="117"/>
      <c r="E11" s="181"/>
      <c r="F11" s="182" t="s">
        <v>121</v>
      </c>
      <c r="G11" s="70" t="s">
        <v>134</v>
      </c>
      <c r="H11" s="183" t="s">
        <v>138</v>
      </c>
      <c r="I11" s="184"/>
      <c r="J11" s="184"/>
      <c r="K11" s="184"/>
      <c r="L11" s="184"/>
      <c r="M11" s="184"/>
      <c r="N11" s="184"/>
      <c r="O11" s="184"/>
      <c r="P11" s="117" t="s">
        <v>96</v>
      </c>
    </row>
    <row r="12" spans="1:16" x14ac:dyDescent="0.3">
      <c r="A12" s="129">
        <v>6</v>
      </c>
      <c r="B12" s="117" t="s">
        <v>297</v>
      </c>
      <c r="C12" s="117" t="s">
        <v>83</v>
      </c>
      <c r="D12" s="117"/>
      <c r="E12" s="181"/>
      <c r="F12" s="182" t="s">
        <v>117</v>
      </c>
      <c r="G12" s="70" t="s">
        <v>134</v>
      </c>
      <c r="H12" s="183" t="s">
        <v>138</v>
      </c>
      <c r="I12" s="184"/>
      <c r="J12" s="184"/>
      <c r="K12" s="184"/>
      <c r="L12" s="184"/>
      <c r="M12" s="184"/>
      <c r="N12" s="184"/>
      <c r="O12" s="184"/>
      <c r="P12" s="117" t="s">
        <v>96</v>
      </c>
    </row>
    <row r="13" spans="1:16" x14ac:dyDescent="0.3">
      <c r="A13" s="129">
        <v>7</v>
      </c>
      <c r="B13" s="117" t="s">
        <v>298</v>
      </c>
      <c r="C13" s="117" t="s">
        <v>83</v>
      </c>
      <c r="D13" s="117"/>
      <c r="E13" s="181"/>
      <c r="F13" s="182" t="s">
        <v>123</v>
      </c>
      <c r="G13" s="70" t="s">
        <v>134</v>
      </c>
      <c r="H13" s="183" t="s">
        <v>138</v>
      </c>
      <c r="I13" s="184"/>
      <c r="J13" s="184"/>
      <c r="K13" s="184" t="s">
        <v>87</v>
      </c>
      <c r="L13" s="184"/>
      <c r="M13" s="184"/>
      <c r="N13" s="184"/>
      <c r="O13" s="184"/>
      <c r="P13" s="117" t="s">
        <v>96</v>
      </c>
    </row>
    <row r="14" spans="1:16" x14ac:dyDescent="0.3">
      <c r="A14" s="129">
        <v>8</v>
      </c>
      <c r="B14" s="117" t="s">
        <v>287</v>
      </c>
      <c r="C14" s="117" t="s">
        <v>83</v>
      </c>
      <c r="D14" s="117"/>
      <c r="E14" s="181"/>
      <c r="F14" s="182" t="s">
        <v>113</v>
      </c>
      <c r="G14" s="70" t="s">
        <v>134</v>
      </c>
      <c r="H14" s="183" t="s">
        <v>138</v>
      </c>
      <c r="I14" s="184"/>
      <c r="J14" s="184"/>
      <c r="K14" s="184"/>
      <c r="L14" s="184"/>
      <c r="M14" s="184"/>
      <c r="N14" s="184"/>
      <c r="O14" s="184"/>
      <c r="P14" s="117" t="s">
        <v>96</v>
      </c>
    </row>
    <row r="15" spans="1:16" x14ac:dyDescent="0.3">
      <c r="A15" s="129">
        <v>9</v>
      </c>
      <c r="B15" s="117" t="s">
        <v>312</v>
      </c>
      <c r="C15" s="117" t="s">
        <v>83</v>
      </c>
      <c r="D15" s="117"/>
      <c r="E15" s="181"/>
      <c r="F15" s="182" t="s">
        <v>117</v>
      </c>
      <c r="G15" s="70" t="s">
        <v>134</v>
      </c>
      <c r="H15" s="183" t="s">
        <v>138</v>
      </c>
      <c r="I15" s="184"/>
      <c r="J15" s="184"/>
      <c r="K15" s="184"/>
      <c r="L15" s="184"/>
      <c r="M15" s="184"/>
      <c r="N15" s="184"/>
      <c r="O15" s="184"/>
      <c r="P15" s="117" t="s">
        <v>96</v>
      </c>
    </row>
    <row r="16" spans="1:16" s="14" customFormat="1" x14ac:dyDescent="0.3">
      <c r="A16" s="129">
        <v>10</v>
      </c>
      <c r="B16" s="117" t="s">
        <v>313</v>
      </c>
      <c r="C16" s="117" t="s">
        <v>83</v>
      </c>
      <c r="D16" s="117"/>
      <c r="E16" s="181"/>
      <c r="F16" s="182" t="s">
        <v>117</v>
      </c>
      <c r="G16" s="70" t="s">
        <v>134</v>
      </c>
      <c r="H16" s="183" t="s">
        <v>138</v>
      </c>
      <c r="I16" s="184"/>
      <c r="J16" s="184"/>
      <c r="K16" s="184"/>
      <c r="L16" s="184"/>
      <c r="M16" s="184"/>
      <c r="N16" s="184"/>
      <c r="O16" s="184"/>
      <c r="P16" s="117" t="s">
        <v>96</v>
      </c>
    </row>
    <row r="17" spans="1:16" s="14" customFormat="1" x14ac:dyDescent="0.3">
      <c r="A17" s="129"/>
      <c r="B17" s="117"/>
      <c r="C17" s="117"/>
      <c r="D17" s="117"/>
      <c r="E17" s="181"/>
      <c r="F17" s="182"/>
      <c r="G17" s="70"/>
      <c r="H17" s="183"/>
      <c r="I17" s="184"/>
      <c r="J17" s="184"/>
      <c r="K17" s="184"/>
      <c r="L17" s="184"/>
      <c r="M17" s="184"/>
      <c r="N17" s="184"/>
      <c r="O17" s="184"/>
      <c r="P17" s="117"/>
    </row>
    <row r="18" spans="1:16" x14ac:dyDescent="0.3">
      <c r="A18" s="129"/>
      <c r="B18" s="117"/>
      <c r="C18" s="117"/>
      <c r="D18" s="117"/>
      <c r="E18" s="181"/>
      <c r="F18" s="182"/>
      <c r="G18" s="70"/>
      <c r="H18" s="183"/>
      <c r="I18" s="184"/>
      <c r="J18" s="184"/>
      <c r="K18" s="184"/>
      <c r="L18" s="184"/>
      <c r="M18" s="184"/>
      <c r="N18" s="184"/>
      <c r="O18" s="184"/>
      <c r="P18" s="117"/>
    </row>
    <row r="19" spans="1:16" x14ac:dyDescent="0.3">
      <c r="A19" s="71" t="s">
        <v>182</v>
      </c>
      <c r="B19" s="21"/>
      <c r="C19" s="39"/>
      <c r="D19" s="36"/>
      <c r="E19" s="38"/>
      <c r="F19" s="21"/>
      <c r="G19" s="21"/>
      <c r="H19" s="21"/>
      <c r="I19" s="21"/>
      <c r="J19" s="21"/>
      <c r="K19" s="21"/>
      <c r="L19" s="21"/>
      <c r="M19" s="21"/>
      <c r="N19" s="21"/>
      <c r="O19" s="21"/>
      <c r="P19" s="22"/>
    </row>
    <row r="20" spans="1:16" x14ac:dyDescent="0.3">
      <c r="A20" s="14"/>
      <c r="B20" s="14"/>
      <c r="F20" s="3"/>
      <c r="G20" s="3"/>
      <c r="H20" s="14"/>
      <c r="I20" s="14"/>
      <c r="J20" s="14"/>
      <c r="K20" s="14"/>
      <c r="L20" s="14"/>
      <c r="M20" s="14"/>
      <c r="N20" s="14"/>
      <c r="O20" s="14"/>
      <c r="P20" s="14"/>
    </row>
    <row r="21" spans="1:16" x14ac:dyDescent="0.3">
      <c r="A21" s="14"/>
      <c r="B21" s="14"/>
      <c r="F21" s="3"/>
      <c r="G21" s="3"/>
      <c r="H21" s="14"/>
      <c r="I21" s="14"/>
      <c r="J21" s="14"/>
      <c r="K21" s="14"/>
      <c r="L21" s="14"/>
      <c r="M21" s="14"/>
      <c r="N21" s="14"/>
      <c r="O21" s="14"/>
      <c r="P21" s="14"/>
    </row>
    <row r="22" spans="1:16" x14ac:dyDescent="0.3">
      <c r="A22" s="14"/>
      <c r="B22" s="14"/>
      <c r="F22" s="3"/>
      <c r="G22" s="3"/>
      <c r="H22" s="14"/>
      <c r="I22" s="14"/>
      <c r="J22" s="14"/>
      <c r="K22" s="14"/>
      <c r="L22" s="14"/>
      <c r="M22" s="14"/>
      <c r="N22" s="14"/>
      <c r="O22" s="14"/>
      <c r="P22" s="14"/>
    </row>
    <row r="23" spans="1:16" x14ac:dyDescent="0.3">
      <c r="A23" s="14"/>
      <c r="B23" s="14"/>
      <c r="F23" s="3"/>
      <c r="G23" s="3"/>
      <c r="H23" s="14"/>
      <c r="I23" s="14"/>
      <c r="J23" s="14"/>
      <c r="K23" s="14"/>
      <c r="L23" s="14"/>
      <c r="M23" s="14"/>
      <c r="N23" s="14"/>
      <c r="O23" s="14"/>
      <c r="P23" s="14"/>
    </row>
    <row r="24" spans="1:16" x14ac:dyDescent="0.3">
      <c r="A24" s="14"/>
      <c r="B24" s="14"/>
      <c r="F24" s="3"/>
      <c r="G24" s="3"/>
      <c r="H24" s="14"/>
      <c r="I24" s="14"/>
      <c r="J24" s="14"/>
      <c r="K24" s="14"/>
      <c r="L24" s="14"/>
      <c r="M24" s="14"/>
      <c r="N24" s="14"/>
      <c r="O24" s="14"/>
      <c r="P24" s="14"/>
    </row>
    <row r="25" spans="1:16" x14ac:dyDescent="0.3">
      <c r="A25" s="14"/>
      <c r="B25" s="14"/>
      <c r="F25" s="3"/>
      <c r="G25" s="3"/>
      <c r="H25" s="14"/>
      <c r="I25" s="14"/>
      <c r="J25" s="14"/>
      <c r="K25" s="14"/>
      <c r="L25" s="14"/>
      <c r="M25" s="14"/>
      <c r="N25" s="14"/>
      <c r="O25" s="14"/>
      <c r="P25" s="14"/>
    </row>
    <row r="26" spans="1:16" x14ac:dyDescent="0.3">
      <c r="A26" s="14"/>
      <c r="B26" s="14"/>
      <c r="F26" s="3"/>
      <c r="G26" s="3"/>
      <c r="H26" s="14"/>
      <c r="I26" s="14"/>
      <c r="J26" s="14"/>
      <c r="K26" s="14"/>
      <c r="L26" s="14"/>
      <c r="M26" s="14"/>
      <c r="N26" s="14"/>
      <c r="O26" s="14"/>
      <c r="P26" s="14"/>
    </row>
    <row r="27" spans="1:16" x14ac:dyDescent="0.3">
      <c r="A27" s="14"/>
      <c r="B27" s="14"/>
      <c r="F27" s="3"/>
      <c r="G27" s="3"/>
      <c r="H27" s="14"/>
      <c r="I27" s="14"/>
      <c r="J27" s="14"/>
      <c r="K27" s="14"/>
      <c r="L27" s="14"/>
      <c r="M27" s="14"/>
      <c r="N27" s="14"/>
      <c r="O27" s="14"/>
      <c r="P27" s="14"/>
    </row>
    <row r="28" spans="1:16" x14ac:dyDescent="0.3">
      <c r="A28" s="14"/>
      <c r="B28" s="14"/>
      <c r="F28" s="3"/>
      <c r="G28" s="3"/>
      <c r="H28" s="14"/>
      <c r="I28" s="14"/>
      <c r="J28" s="14"/>
      <c r="K28" s="14"/>
      <c r="L28" s="14"/>
      <c r="M28" s="14"/>
      <c r="N28" s="14"/>
      <c r="O28" s="14"/>
      <c r="P28" s="14"/>
    </row>
    <row r="29" spans="1:16" x14ac:dyDescent="0.3">
      <c r="A29" s="14"/>
      <c r="B29" s="14"/>
      <c r="F29" s="3"/>
      <c r="G29" s="3"/>
      <c r="H29" s="14"/>
      <c r="I29" s="14"/>
      <c r="J29" s="14"/>
      <c r="K29" s="14"/>
      <c r="L29" s="14"/>
      <c r="M29" s="14"/>
      <c r="N29" s="14"/>
      <c r="O29" s="14"/>
      <c r="P29" s="14"/>
    </row>
    <row r="30" spans="1:16" x14ac:dyDescent="0.3">
      <c r="A30" s="14"/>
      <c r="B30" s="14"/>
      <c r="F30" s="3"/>
      <c r="G30" s="3"/>
      <c r="H30" s="14"/>
      <c r="I30" s="14"/>
      <c r="J30" s="14"/>
      <c r="K30" s="14"/>
      <c r="L30" s="14"/>
      <c r="M30" s="14"/>
      <c r="N30" s="14"/>
      <c r="O30" s="14"/>
      <c r="P30" s="14"/>
    </row>
    <row r="31" spans="1:16" x14ac:dyDescent="0.3">
      <c r="A31" s="14"/>
      <c r="B31" s="14"/>
      <c r="F31" s="3"/>
      <c r="G31" s="3"/>
      <c r="H31" s="14"/>
      <c r="I31" s="14"/>
      <c r="J31" s="14"/>
      <c r="K31" s="14"/>
      <c r="L31" s="14"/>
      <c r="M31" s="14"/>
      <c r="N31" s="14"/>
      <c r="O31" s="14"/>
      <c r="P31" s="14"/>
    </row>
    <row r="32" spans="1:16" x14ac:dyDescent="0.3">
      <c r="A32" s="14"/>
      <c r="B32" s="14"/>
      <c r="F32" s="3"/>
      <c r="G32" s="3"/>
      <c r="H32" s="14"/>
      <c r="I32" s="14"/>
      <c r="J32" s="14"/>
      <c r="K32" s="14"/>
      <c r="L32" s="14"/>
      <c r="M32" s="14"/>
      <c r="N32" s="14"/>
      <c r="O32" s="14"/>
      <c r="P32" s="14"/>
    </row>
    <row r="33" spans="1:16" x14ac:dyDescent="0.3">
      <c r="A33" s="14"/>
      <c r="B33" s="14"/>
      <c r="F33" s="3"/>
      <c r="G33" s="3"/>
      <c r="H33" s="14"/>
      <c r="I33" s="14"/>
      <c r="J33" s="14"/>
      <c r="K33" s="14"/>
      <c r="L33" s="14"/>
      <c r="M33" s="14"/>
      <c r="N33" s="14"/>
      <c r="O33" s="14"/>
      <c r="P33" s="14"/>
    </row>
    <row r="34" spans="1:16" x14ac:dyDescent="0.3">
      <c r="A34" s="14"/>
      <c r="B34" s="14"/>
      <c r="F34" s="3"/>
      <c r="G34" s="3"/>
      <c r="H34" s="14"/>
      <c r="I34" s="14"/>
      <c r="J34" s="14"/>
      <c r="K34" s="14"/>
      <c r="L34" s="14"/>
      <c r="M34" s="14"/>
      <c r="N34" s="14"/>
      <c r="O34" s="14"/>
      <c r="P34" s="14"/>
    </row>
    <row r="35" spans="1:16" x14ac:dyDescent="0.3">
      <c r="F35" s="3"/>
      <c r="G35" s="3"/>
    </row>
    <row r="36" spans="1:16" x14ac:dyDescent="0.3">
      <c r="F36" s="3"/>
      <c r="G36" s="3"/>
    </row>
    <row r="37" spans="1:16" x14ac:dyDescent="0.3">
      <c r="F37" s="3"/>
      <c r="G37" s="3"/>
    </row>
    <row r="38" spans="1:16" x14ac:dyDescent="0.3">
      <c r="F38" s="3"/>
      <c r="G38" s="3"/>
    </row>
    <row r="39" spans="1:16" x14ac:dyDescent="0.3">
      <c r="F39" s="3"/>
      <c r="G39" s="3"/>
    </row>
    <row r="40" spans="1:16" x14ac:dyDescent="0.3">
      <c r="F40" s="3"/>
      <c r="G40" s="3"/>
    </row>
    <row r="41" spans="1:16" x14ac:dyDescent="0.3">
      <c r="F41" s="3"/>
      <c r="G41" s="3"/>
    </row>
    <row r="42" spans="1:16" x14ac:dyDescent="0.3">
      <c r="F42" s="3"/>
      <c r="G42" s="3"/>
    </row>
    <row r="43" spans="1:16" x14ac:dyDescent="0.3">
      <c r="F43" s="3"/>
      <c r="G43" s="3"/>
    </row>
    <row r="44" spans="1:16" x14ac:dyDescent="0.3">
      <c r="F44" s="3"/>
      <c r="G44" s="3"/>
    </row>
    <row r="45" spans="1:16" x14ac:dyDescent="0.3">
      <c r="F45" s="3"/>
      <c r="G45" s="3"/>
    </row>
    <row r="46" spans="1:16" x14ac:dyDescent="0.3">
      <c r="F46" s="3"/>
      <c r="G46" s="3"/>
    </row>
    <row r="47" spans="1:16" x14ac:dyDescent="0.3">
      <c r="F47" s="3"/>
      <c r="G47" s="3"/>
    </row>
    <row r="48" spans="1:16" x14ac:dyDescent="0.3">
      <c r="F48" s="3"/>
      <c r="G48" s="3"/>
    </row>
    <row r="49" spans="6:7" x14ac:dyDescent="0.3">
      <c r="F49" s="3"/>
      <c r="G49" s="3"/>
    </row>
    <row r="50" spans="6:7" x14ac:dyDescent="0.3">
      <c r="F50" s="3"/>
      <c r="G50" s="3"/>
    </row>
    <row r="51" spans="6:7" x14ac:dyDescent="0.3">
      <c r="F51" s="3"/>
      <c r="G51" s="3"/>
    </row>
    <row r="52" spans="6:7" x14ac:dyDescent="0.3">
      <c r="F52" s="3"/>
      <c r="G52" s="3"/>
    </row>
    <row r="53" spans="6:7" x14ac:dyDescent="0.3">
      <c r="F53" s="3"/>
      <c r="G53" s="3"/>
    </row>
    <row r="54" spans="6:7" x14ac:dyDescent="0.3">
      <c r="F54" s="3"/>
      <c r="G54" s="3"/>
    </row>
    <row r="55" spans="6:7" x14ac:dyDescent="0.3">
      <c r="F55" s="3"/>
      <c r="G55" s="3"/>
    </row>
    <row r="56" spans="6:7" x14ac:dyDescent="0.3">
      <c r="F56" s="3"/>
      <c r="G56" s="3"/>
    </row>
    <row r="57" spans="6:7" x14ac:dyDescent="0.3">
      <c r="F57" s="3"/>
      <c r="G57" s="3"/>
    </row>
    <row r="58" spans="6:7" x14ac:dyDescent="0.3">
      <c r="F58" s="3"/>
      <c r="G58" s="3"/>
    </row>
    <row r="59" spans="6:7" x14ac:dyDescent="0.3">
      <c r="F59" s="3"/>
      <c r="G59" s="3"/>
    </row>
    <row r="60" spans="6:7" x14ac:dyDescent="0.3">
      <c r="F60" s="3"/>
      <c r="G60" s="3"/>
    </row>
    <row r="61" spans="6:7" x14ac:dyDescent="0.3">
      <c r="F61" s="3"/>
      <c r="G61" s="3"/>
    </row>
    <row r="62" spans="6:7" x14ac:dyDescent="0.3">
      <c r="F62" s="3"/>
      <c r="G62" s="3"/>
    </row>
    <row r="63" spans="6:7" x14ac:dyDescent="0.3">
      <c r="F63" s="3"/>
      <c r="G63" s="3"/>
    </row>
    <row r="64" spans="6:7" x14ac:dyDescent="0.3">
      <c r="F64" s="3"/>
      <c r="G64" s="3"/>
    </row>
    <row r="65" spans="6:7" x14ac:dyDescent="0.3">
      <c r="F65" s="3"/>
      <c r="G65" s="3"/>
    </row>
    <row r="66" spans="6:7" x14ac:dyDescent="0.3">
      <c r="F66" s="3"/>
      <c r="G66" s="3"/>
    </row>
    <row r="67" spans="6:7" x14ac:dyDescent="0.3">
      <c r="F67" s="3"/>
      <c r="G67" s="3"/>
    </row>
    <row r="68" spans="6:7" x14ac:dyDescent="0.3">
      <c r="F68" s="3"/>
      <c r="G68" s="3"/>
    </row>
    <row r="69" spans="6:7" x14ac:dyDescent="0.3">
      <c r="F69" s="3"/>
      <c r="G69" s="3"/>
    </row>
    <row r="70" spans="6:7" x14ac:dyDescent="0.3">
      <c r="F70" s="3"/>
      <c r="G70" s="3"/>
    </row>
    <row r="71" spans="6:7" x14ac:dyDescent="0.3">
      <c r="F71" s="3"/>
      <c r="G71" s="3"/>
    </row>
    <row r="72" spans="6:7" x14ac:dyDescent="0.3">
      <c r="F72" s="3"/>
      <c r="G72" s="3"/>
    </row>
    <row r="73" spans="6:7" x14ac:dyDescent="0.3">
      <c r="F73" s="3"/>
      <c r="G73" s="3"/>
    </row>
    <row r="74" spans="6:7" x14ac:dyDescent="0.3">
      <c r="F74" s="3"/>
      <c r="G74" s="3"/>
    </row>
    <row r="75" spans="6:7" x14ac:dyDescent="0.3">
      <c r="F75" s="3"/>
      <c r="G75" s="3"/>
    </row>
    <row r="76" spans="6:7" x14ac:dyDescent="0.3">
      <c r="F76" s="3"/>
      <c r="G76" s="3"/>
    </row>
    <row r="77" spans="6:7" x14ac:dyDescent="0.3">
      <c r="F77" s="3"/>
      <c r="G77" s="3"/>
    </row>
    <row r="78" spans="6:7" x14ac:dyDescent="0.3">
      <c r="F78" s="3"/>
      <c r="G78" s="3"/>
    </row>
    <row r="79" spans="6:7" x14ac:dyDescent="0.3">
      <c r="F79" s="3"/>
      <c r="G79" s="3"/>
    </row>
    <row r="80" spans="6:7" x14ac:dyDescent="0.3">
      <c r="F80" s="3"/>
      <c r="G80" s="3"/>
    </row>
    <row r="81" spans="6:7" x14ac:dyDescent="0.3">
      <c r="F81" s="3"/>
      <c r="G81" s="3"/>
    </row>
    <row r="82" spans="6:7" x14ac:dyDescent="0.3">
      <c r="F82" s="3"/>
      <c r="G82" s="3"/>
    </row>
    <row r="83" spans="6:7" x14ac:dyDescent="0.3">
      <c r="F83" s="3"/>
      <c r="G83" s="3"/>
    </row>
    <row r="84" spans="6:7" x14ac:dyDescent="0.3">
      <c r="F84" s="3"/>
      <c r="G84" s="3"/>
    </row>
    <row r="85" spans="6:7" x14ac:dyDescent="0.3">
      <c r="F85" s="3"/>
      <c r="G85" s="3"/>
    </row>
    <row r="86" spans="6:7" x14ac:dyDescent="0.3">
      <c r="F86" s="3"/>
      <c r="G86" s="3"/>
    </row>
    <row r="87" spans="6:7" x14ac:dyDescent="0.3">
      <c r="F87" s="3"/>
      <c r="G87" s="3"/>
    </row>
    <row r="88" spans="6:7" x14ac:dyDescent="0.3">
      <c r="F88" s="3"/>
      <c r="G88" s="3"/>
    </row>
    <row r="89" spans="6:7" x14ac:dyDescent="0.3">
      <c r="F89" s="3"/>
      <c r="G89" s="3"/>
    </row>
    <row r="90" spans="6:7" x14ac:dyDescent="0.3">
      <c r="F90" s="3"/>
      <c r="G90" s="3"/>
    </row>
    <row r="91" spans="6:7" x14ac:dyDescent="0.3">
      <c r="F91" s="3"/>
      <c r="G91" s="3"/>
    </row>
    <row r="92" spans="6:7" x14ac:dyDescent="0.3">
      <c r="F92" s="3"/>
      <c r="G92" s="3"/>
    </row>
    <row r="93" spans="6:7" x14ac:dyDescent="0.3">
      <c r="F93" s="3"/>
      <c r="G93" s="3"/>
    </row>
    <row r="94" spans="6:7" x14ac:dyDescent="0.3">
      <c r="F94" s="3"/>
      <c r="G94" s="3"/>
    </row>
    <row r="95" spans="6:7" x14ac:dyDescent="0.3">
      <c r="F95" s="3"/>
      <c r="G95" s="3"/>
    </row>
    <row r="96" spans="6:7" x14ac:dyDescent="0.3">
      <c r="F96" s="3"/>
      <c r="G96" s="3"/>
    </row>
    <row r="97" spans="6:7" x14ac:dyDescent="0.3">
      <c r="F97" s="3"/>
      <c r="G97" s="3"/>
    </row>
    <row r="98" spans="6:7" x14ac:dyDescent="0.3">
      <c r="F98" s="3"/>
      <c r="G98" s="3"/>
    </row>
    <row r="99" spans="6:7" x14ac:dyDescent="0.3">
      <c r="F99" s="3"/>
      <c r="G99" s="3"/>
    </row>
    <row r="100" spans="6:7" x14ac:dyDescent="0.3">
      <c r="F100" s="3"/>
      <c r="G100" s="3"/>
    </row>
    <row r="101" spans="6:7" x14ac:dyDescent="0.3">
      <c r="F101" s="3"/>
      <c r="G101" s="3"/>
    </row>
    <row r="102" spans="6:7" x14ac:dyDescent="0.3">
      <c r="F102" s="3"/>
      <c r="G102" s="3"/>
    </row>
    <row r="103" spans="6:7" x14ac:dyDescent="0.3">
      <c r="F103" s="3"/>
      <c r="G103" s="3"/>
    </row>
    <row r="104" spans="6:7" x14ac:dyDescent="0.3">
      <c r="F104" s="3"/>
      <c r="G104" s="3"/>
    </row>
    <row r="105" spans="6:7" x14ac:dyDescent="0.3">
      <c r="F105" s="3"/>
      <c r="G105" s="3"/>
    </row>
    <row r="106" spans="6:7" x14ac:dyDescent="0.3">
      <c r="F106" s="3"/>
      <c r="G106" s="3"/>
    </row>
    <row r="107" spans="6:7" x14ac:dyDescent="0.3">
      <c r="F107" s="3"/>
      <c r="G107" s="3"/>
    </row>
    <row r="108" spans="6:7" x14ac:dyDescent="0.3">
      <c r="F108" s="3"/>
      <c r="G108" s="3"/>
    </row>
    <row r="109" spans="6:7" x14ac:dyDescent="0.3">
      <c r="F109" s="3"/>
      <c r="G109" s="3"/>
    </row>
    <row r="110" spans="6:7" x14ac:dyDescent="0.3">
      <c r="F110" s="3"/>
      <c r="G110" s="3"/>
    </row>
    <row r="111" spans="6:7" x14ac:dyDescent="0.3">
      <c r="F111" s="3"/>
      <c r="G111" s="3"/>
    </row>
    <row r="112" spans="6:7" x14ac:dyDescent="0.3">
      <c r="F112" s="3"/>
      <c r="G112" s="3"/>
    </row>
    <row r="113" spans="6:7" x14ac:dyDescent="0.3">
      <c r="F113" s="3"/>
      <c r="G113" s="3"/>
    </row>
    <row r="114" spans="6:7" x14ac:dyDescent="0.3">
      <c r="F114" s="3"/>
      <c r="G114" s="3"/>
    </row>
    <row r="115" spans="6:7" x14ac:dyDescent="0.3">
      <c r="F115" s="3"/>
      <c r="G115" s="3"/>
    </row>
    <row r="116" spans="6:7" x14ac:dyDescent="0.3">
      <c r="F116" s="3"/>
      <c r="G116" s="3"/>
    </row>
    <row r="117" spans="6:7" x14ac:dyDescent="0.3">
      <c r="F117" s="3"/>
      <c r="G117" s="3"/>
    </row>
    <row r="118" spans="6:7" x14ac:dyDescent="0.3">
      <c r="F118" s="3"/>
      <c r="G118" s="3"/>
    </row>
    <row r="119" spans="6:7" x14ac:dyDescent="0.3">
      <c r="F119" s="3"/>
      <c r="G119" s="3"/>
    </row>
    <row r="120" spans="6:7" x14ac:dyDescent="0.3">
      <c r="F120" s="3"/>
      <c r="G120" s="3"/>
    </row>
    <row r="121" spans="6:7" x14ac:dyDescent="0.3">
      <c r="F121" s="3"/>
      <c r="G121" s="3"/>
    </row>
    <row r="122" spans="6:7" x14ac:dyDescent="0.3">
      <c r="F122" s="3"/>
      <c r="G122" s="3"/>
    </row>
    <row r="123" spans="6:7" x14ac:dyDescent="0.3">
      <c r="F123" s="3"/>
      <c r="G123" s="3"/>
    </row>
    <row r="124" spans="6:7" x14ac:dyDescent="0.3">
      <c r="F124" s="3"/>
      <c r="G124" s="3"/>
    </row>
    <row r="125" spans="6:7" x14ac:dyDescent="0.3">
      <c r="F125" s="3"/>
      <c r="G125" s="3"/>
    </row>
    <row r="126" spans="6:7" x14ac:dyDescent="0.3">
      <c r="F126" s="3"/>
      <c r="G126" s="3"/>
    </row>
    <row r="127" spans="6:7" x14ac:dyDescent="0.3">
      <c r="F127" s="3"/>
      <c r="G127" s="3"/>
    </row>
    <row r="128" spans="6:7" x14ac:dyDescent="0.3">
      <c r="F128" s="3"/>
      <c r="G128" s="3"/>
    </row>
    <row r="129" spans="6:7" x14ac:dyDescent="0.3">
      <c r="F129" s="3"/>
      <c r="G129" s="3"/>
    </row>
    <row r="130" spans="6:7" x14ac:dyDescent="0.3">
      <c r="F130" s="3"/>
      <c r="G130" s="3"/>
    </row>
    <row r="131" spans="6:7" x14ac:dyDescent="0.3">
      <c r="F131" s="3"/>
      <c r="G131" s="3"/>
    </row>
    <row r="132" spans="6:7" x14ac:dyDescent="0.3">
      <c r="F132" s="3"/>
      <c r="G132" s="3"/>
    </row>
    <row r="133" spans="6:7" x14ac:dyDescent="0.3">
      <c r="F133" s="3"/>
      <c r="G133" s="3"/>
    </row>
    <row r="134" spans="6:7" x14ac:dyDescent="0.3">
      <c r="F134" s="3"/>
      <c r="G134" s="3"/>
    </row>
    <row r="135" spans="6:7" x14ac:dyDescent="0.3">
      <c r="F135" s="3"/>
      <c r="G135" s="3"/>
    </row>
    <row r="136" spans="6:7" x14ac:dyDescent="0.3">
      <c r="F136" s="3"/>
      <c r="G136" s="3"/>
    </row>
    <row r="137" spans="6:7" x14ac:dyDescent="0.3">
      <c r="F137" s="3"/>
      <c r="G137" s="3"/>
    </row>
    <row r="138" spans="6:7" x14ac:dyDescent="0.3">
      <c r="F138" s="3"/>
      <c r="G138" s="3"/>
    </row>
    <row r="139" spans="6:7" x14ac:dyDescent="0.3">
      <c r="F139" s="3"/>
      <c r="G139" s="3"/>
    </row>
    <row r="140" spans="6:7" x14ac:dyDescent="0.3">
      <c r="F140" s="3"/>
      <c r="G140" s="3"/>
    </row>
    <row r="141" spans="6:7" x14ac:dyDescent="0.3">
      <c r="F141" s="3"/>
      <c r="G141" s="3"/>
    </row>
    <row r="142" spans="6:7" x14ac:dyDescent="0.3">
      <c r="F142" s="3"/>
      <c r="G142" s="3"/>
    </row>
    <row r="143" spans="6:7" x14ac:dyDescent="0.3">
      <c r="F143" s="3"/>
      <c r="G143" s="3"/>
    </row>
    <row r="144" spans="6:7" x14ac:dyDescent="0.3">
      <c r="F144" s="3"/>
      <c r="G144" s="3"/>
    </row>
    <row r="145" spans="6:7" x14ac:dyDescent="0.3">
      <c r="F145" s="3"/>
      <c r="G145" s="3"/>
    </row>
    <row r="146" spans="6:7" x14ac:dyDescent="0.3">
      <c r="F146" s="3"/>
      <c r="G146" s="3"/>
    </row>
    <row r="147" spans="6:7" x14ac:dyDescent="0.3">
      <c r="F147" s="3"/>
      <c r="G147" s="3"/>
    </row>
    <row r="148" spans="6:7" x14ac:dyDescent="0.3">
      <c r="F148" s="3"/>
      <c r="G148" s="3"/>
    </row>
    <row r="149" spans="6:7" x14ac:dyDescent="0.3">
      <c r="F149" s="3"/>
      <c r="G149" s="3"/>
    </row>
    <row r="150" spans="6:7" x14ac:dyDescent="0.3">
      <c r="F150" s="3"/>
      <c r="G150" s="3"/>
    </row>
    <row r="151" spans="6:7" x14ac:dyDescent="0.3">
      <c r="F151" s="3"/>
      <c r="G151" s="3"/>
    </row>
    <row r="152" spans="6:7" x14ac:dyDescent="0.3">
      <c r="F152" s="3"/>
      <c r="G152" s="3"/>
    </row>
    <row r="153" spans="6:7" x14ac:dyDescent="0.3">
      <c r="F153" s="3"/>
      <c r="G153" s="3"/>
    </row>
    <row r="154" spans="6:7" x14ac:dyDescent="0.3">
      <c r="F154" s="3"/>
      <c r="G154" s="3"/>
    </row>
    <row r="155" spans="6:7" x14ac:dyDescent="0.3">
      <c r="F155" s="3"/>
      <c r="G155" s="3"/>
    </row>
    <row r="156" spans="6:7" x14ac:dyDescent="0.3">
      <c r="F156" s="3"/>
      <c r="G156" s="3"/>
    </row>
    <row r="157" spans="6:7" x14ac:dyDescent="0.3">
      <c r="F157" s="3"/>
      <c r="G157" s="3"/>
    </row>
    <row r="158" spans="6:7" x14ac:dyDescent="0.3">
      <c r="F158" s="3"/>
      <c r="G158" s="3"/>
    </row>
    <row r="159" spans="6:7" x14ac:dyDescent="0.3">
      <c r="F159" s="3"/>
      <c r="G159" s="3"/>
    </row>
    <row r="160" spans="6:7" x14ac:dyDescent="0.3">
      <c r="F160" s="3"/>
      <c r="G160" s="3"/>
    </row>
    <row r="161" spans="6:7" x14ac:dyDescent="0.3">
      <c r="F161" s="3"/>
      <c r="G161" s="3"/>
    </row>
    <row r="162" spans="6:7" x14ac:dyDescent="0.3">
      <c r="F162" s="3"/>
      <c r="G162" s="3"/>
    </row>
    <row r="163" spans="6:7" x14ac:dyDescent="0.3">
      <c r="F163" s="3"/>
      <c r="G163" s="3"/>
    </row>
    <row r="164" spans="6:7" x14ac:dyDescent="0.3">
      <c r="F164" s="3"/>
      <c r="G164" s="3"/>
    </row>
    <row r="165" spans="6:7" x14ac:dyDescent="0.3">
      <c r="F165" s="3"/>
      <c r="G165" s="3"/>
    </row>
    <row r="166" spans="6:7" x14ac:dyDescent="0.3">
      <c r="F166" s="3"/>
      <c r="G166" s="3"/>
    </row>
    <row r="167" spans="6:7" x14ac:dyDescent="0.3">
      <c r="F167" s="3"/>
      <c r="G167" s="3"/>
    </row>
    <row r="168" spans="6:7" x14ac:dyDescent="0.3">
      <c r="F168" s="3"/>
      <c r="G168" s="3"/>
    </row>
    <row r="169" spans="6:7" x14ac:dyDescent="0.3">
      <c r="F169" s="3"/>
      <c r="G169" s="3"/>
    </row>
    <row r="170" spans="6:7" x14ac:dyDescent="0.3">
      <c r="F170" s="3"/>
      <c r="G170" s="3"/>
    </row>
    <row r="171" spans="6:7" x14ac:dyDescent="0.3">
      <c r="F171" s="3"/>
      <c r="G171" s="3"/>
    </row>
    <row r="172" spans="6:7" x14ac:dyDescent="0.3">
      <c r="F172" s="3"/>
      <c r="G172" s="3"/>
    </row>
    <row r="173" spans="6:7" x14ac:dyDescent="0.3">
      <c r="F173" s="3"/>
      <c r="G173" s="3"/>
    </row>
    <row r="174" spans="6:7" x14ac:dyDescent="0.3">
      <c r="F174" s="3"/>
      <c r="G174" s="3"/>
    </row>
    <row r="175" spans="6:7" x14ac:dyDescent="0.3">
      <c r="F175" s="3"/>
      <c r="G175" s="3"/>
    </row>
    <row r="176" spans="6:7" x14ac:dyDescent="0.3">
      <c r="F176" s="3"/>
      <c r="G176" s="3"/>
    </row>
    <row r="177" spans="6:7" x14ac:dyDescent="0.3">
      <c r="F177" s="3"/>
      <c r="G177" s="3"/>
    </row>
    <row r="178" spans="6:7" x14ac:dyDescent="0.3">
      <c r="F178" s="3"/>
      <c r="G178" s="3"/>
    </row>
    <row r="179" spans="6:7" x14ac:dyDescent="0.3">
      <c r="F179" s="3"/>
      <c r="G179" s="3"/>
    </row>
    <row r="180" spans="6:7" x14ac:dyDescent="0.3">
      <c r="F180" s="3"/>
      <c r="G180" s="3"/>
    </row>
    <row r="181" spans="6:7" x14ac:dyDescent="0.3">
      <c r="F181" s="3"/>
      <c r="G181" s="3"/>
    </row>
    <row r="182" spans="6:7" x14ac:dyDescent="0.3">
      <c r="F182" s="3"/>
      <c r="G182" s="3"/>
    </row>
    <row r="183" spans="6:7" x14ac:dyDescent="0.3">
      <c r="F183" s="3"/>
      <c r="G183" s="3"/>
    </row>
    <row r="184" spans="6:7" x14ac:dyDescent="0.3">
      <c r="F184" s="3"/>
      <c r="G184" s="3"/>
    </row>
    <row r="185" spans="6:7" x14ac:dyDescent="0.3">
      <c r="F185" s="3"/>
      <c r="G185" s="3"/>
    </row>
    <row r="186" spans="6:7" x14ac:dyDescent="0.3">
      <c r="F186" s="3"/>
      <c r="G186" s="3"/>
    </row>
    <row r="187" spans="6:7" x14ac:dyDescent="0.3">
      <c r="F187" s="3"/>
      <c r="G187" s="3"/>
    </row>
    <row r="188" spans="6:7" x14ac:dyDescent="0.3">
      <c r="F188" s="3"/>
      <c r="G188" s="3"/>
    </row>
    <row r="189" spans="6:7" x14ac:dyDescent="0.3">
      <c r="F189" s="3"/>
      <c r="G189" s="3"/>
    </row>
    <row r="190" spans="6:7" x14ac:dyDescent="0.3">
      <c r="F190" s="3"/>
      <c r="G190" s="3"/>
    </row>
    <row r="191" spans="6:7" x14ac:dyDescent="0.3">
      <c r="F191" s="3"/>
      <c r="G191" s="3"/>
    </row>
    <row r="192" spans="6:7" x14ac:dyDescent="0.3">
      <c r="F192" s="3"/>
      <c r="G192" s="3"/>
    </row>
    <row r="193" spans="6:7" x14ac:dyDescent="0.3">
      <c r="F193" s="3"/>
      <c r="G193" s="3"/>
    </row>
    <row r="194" spans="6:7" x14ac:dyDescent="0.3">
      <c r="F194" s="3"/>
      <c r="G194" s="3"/>
    </row>
    <row r="195" spans="6:7" x14ac:dyDescent="0.3">
      <c r="F195" s="3"/>
      <c r="G195" s="3"/>
    </row>
    <row r="196" spans="6:7" x14ac:dyDescent="0.3">
      <c r="F196" s="3"/>
      <c r="G196" s="3"/>
    </row>
    <row r="197" spans="6:7" x14ac:dyDescent="0.3">
      <c r="F197" s="3"/>
      <c r="G197" s="3"/>
    </row>
    <row r="198" spans="6:7" x14ac:dyDescent="0.3">
      <c r="F198" s="3"/>
      <c r="G198" s="3"/>
    </row>
    <row r="199" spans="6:7" x14ac:dyDescent="0.3">
      <c r="F199" s="3"/>
      <c r="G199" s="3"/>
    </row>
    <row r="200" spans="6:7" x14ac:dyDescent="0.3">
      <c r="F200" s="3"/>
      <c r="G200" s="3"/>
    </row>
    <row r="201" spans="6:7" x14ac:dyDescent="0.3">
      <c r="F201" s="3"/>
      <c r="G201" s="3"/>
    </row>
    <row r="202" spans="6:7" x14ac:dyDescent="0.3">
      <c r="F202" s="3"/>
      <c r="G202" s="3"/>
    </row>
    <row r="203" spans="6:7" x14ac:dyDescent="0.3">
      <c r="F203" s="3"/>
      <c r="G203" s="3"/>
    </row>
    <row r="204" spans="6:7" x14ac:dyDescent="0.3">
      <c r="F204" s="3"/>
      <c r="G204" s="3"/>
    </row>
    <row r="205" spans="6:7" x14ac:dyDescent="0.3">
      <c r="F205" s="3"/>
      <c r="G205" s="3"/>
    </row>
    <row r="206" spans="6:7" x14ac:dyDescent="0.3">
      <c r="F206" s="3"/>
      <c r="G206" s="3"/>
    </row>
    <row r="207" spans="6:7" x14ac:dyDescent="0.3">
      <c r="F207" s="3"/>
      <c r="G207" s="3"/>
    </row>
    <row r="208" spans="6:7" x14ac:dyDescent="0.3">
      <c r="F208" s="3"/>
      <c r="G208" s="3"/>
    </row>
    <row r="209" spans="6:7" x14ac:dyDescent="0.3">
      <c r="F209" s="3"/>
      <c r="G209" s="3"/>
    </row>
    <row r="210" spans="6:7" x14ac:dyDescent="0.3">
      <c r="F210" s="3"/>
      <c r="G210" s="3"/>
    </row>
    <row r="211" spans="6:7" x14ac:dyDescent="0.3">
      <c r="F211" s="3"/>
      <c r="G211" s="3"/>
    </row>
    <row r="212" spans="6:7" x14ac:dyDescent="0.3">
      <c r="F212" s="3"/>
      <c r="G212" s="3"/>
    </row>
    <row r="213" spans="6:7" x14ac:dyDescent="0.3">
      <c r="F213" s="3"/>
      <c r="G213" s="3"/>
    </row>
    <row r="214" spans="6:7" x14ac:dyDescent="0.3">
      <c r="F214" s="3"/>
      <c r="G214" s="3"/>
    </row>
    <row r="215" spans="6:7" x14ac:dyDescent="0.3">
      <c r="F215" s="3"/>
      <c r="G215" s="3"/>
    </row>
    <row r="216" spans="6:7" x14ac:dyDescent="0.3">
      <c r="F216" s="3"/>
      <c r="G216" s="3"/>
    </row>
    <row r="217" spans="6:7" x14ac:dyDescent="0.3">
      <c r="F217" s="3"/>
      <c r="G217" s="3"/>
    </row>
    <row r="218" spans="6:7" x14ac:dyDescent="0.3">
      <c r="F218" s="3"/>
      <c r="G218" s="3"/>
    </row>
    <row r="219" spans="6:7" x14ac:dyDescent="0.3">
      <c r="F219" s="3"/>
      <c r="G219" s="3"/>
    </row>
    <row r="220" spans="6:7" x14ac:dyDescent="0.3">
      <c r="F220" s="3"/>
      <c r="G220" s="3"/>
    </row>
    <row r="221" spans="6:7" x14ac:dyDescent="0.3">
      <c r="F221" s="3"/>
      <c r="G221" s="3"/>
    </row>
    <row r="222" spans="6:7" x14ac:dyDescent="0.3">
      <c r="F222" s="3"/>
      <c r="G222" s="3"/>
    </row>
    <row r="223" spans="6:7" x14ac:dyDescent="0.3">
      <c r="F223" s="3"/>
      <c r="G223" s="3"/>
    </row>
    <row r="224" spans="6:7" x14ac:dyDescent="0.3">
      <c r="F224" s="3"/>
      <c r="G224" s="3"/>
    </row>
    <row r="225" spans="6:7" x14ac:dyDescent="0.3">
      <c r="F225" s="3"/>
      <c r="G225" s="3"/>
    </row>
    <row r="226" spans="6:7" x14ac:dyDescent="0.3">
      <c r="F226" s="3"/>
      <c r="G226" s="3"/>
    </row>
    <row r="227" spans="6:7" x14ac:dyDescent="0.3">
      <c r="F227" s="3"/>
      <c r="G227" s="3"/>
    </row>
    <row r="228" spans="6:7" x14ac:dyDescent="0.3">
      <c r="F228" s="3"/>
      <c r="G228" s="3"/>
    </row>
    <row r="229" spans="6:7" x14ac:dyDescent="0.3">
      <c r="F229" s="3"/>
      <c r="G229" s="3"/>
    </row>
    <row r="230" spans="6:7" x14ac:dyDescent="0.3">
      <c r="F230" s="3"/>
      <c r="G230" s="3"/>
    </row>
    <row r="231" spans="6:7" x14ac:dyDescent="0.3">
      <c r="F231" s="3"/>
      <c r="G231" s="3"/>
    </row>
    <row r="232" spans="6:7" x14ac:dyDescent="0.3">
      <c r="F232" s="3"/>
      <c r="G232" s="3"/>
    </row>
    <row r="233" spans="6:7" x14ac:dyDescent="0.3">
      <c r="F233" s="3"/>
      <c r="G233" s="3"/>
    </row>
    <row r="234" spans="6:7" x14ac:dyDescent="0.3">
      <c r="F234" s="3"/>
      <c r="G234" s="3"/>
    </row>
    <row r="235" spans="6:7" x14ac:dyDescent="0.3">
      <c r="F235" s="3"/>
      <c r="G235" s="3"/>
    </row>
    <row r="236" spans="6:7" x14ac:dyDescent="0.3">
      <c r="F236" s="3"/>
      <c r="G236" s="3"/>
    </row>
    <row r="237" spans="6:7" x14ac:dyDescent="0.3">
      <c r="F237" s="3"/>
      <c r="G237" s="3"/>
    </row>
    <row r="238" spans="6:7" x14ac:dyDescent="0.3">
      <c r="F238" s="3"/>
      <c r="G238" s="3"/>
    </row>
    <row r="239" spans="6:7" x14ac:dyDescent="0.3">
      <c r="F239" s="3"/>
      <c r="G239" s="3"/>
    </row>
    <row r="240" spans="6:7" x14ac:dyDescent="0.3">
      <c r="F240" s="3"/>
      <c r="G240" s="3"/>
    </row>
    <row r="241" spans="6:7" x14ac:dyDescent="0.3">
      <c r="F241" s="3"/>
      <c r="G241" s="3"/>
    </row>
    <row r="242" spans="6:7" x14ac:dyDescent="0.3">
      <c r="F242" s="3"/>
      <c r="G242" s="3"/>
    </row>
    <row r="243" spans="6:7" x14ac:dyDescent="0.3">
      <c r="F243" s="3"/>
      <c r="G243" s="3"/>
    </row>
    <row r="244" spans="6:7" x14ac:dyDescent="0.3">
      <c r="F244" s="3"/>
      <c r="G244" s="3"/>
    </row>
    <row r="245" spans="6:7" x14ac:dyDescent="0.3">
      <c r="F245" s="3"/>
      <c r="G245" s="3"/>
    </row>
    <row r="246" spans="6:7" x14ac:dyDescent="0.3">
      <c r="F246" s="3"/>
      <c r="G246" s="3"/>
    </row>
    <row r="247" spans="6:7" x14ac:dyDescent="0.3">
      <c r="F247" s="3"/>
      <c r="G247" s="3"/>
    </row>
    <row r="248" spans="6:7" x14ac:dyDescent="0.3">
      <c r="F248" s="3"/>
      <c r="G248" s="3"/>
    </row>
    <row r="249" spans="6:7" x14ac:dyDescent="0.3">
      <c r="F249" s="3"/>
      <c r="G249" s="3"/>
    </row>
    <row r="250" spans="6:7" x14ac:dyDescent="0.3">
      <c r="F250" s="3"/>
      <c r="G250" s="3"/>
    </row>
    <row r="251" spans="6:7" x14ac:dyDescent="0.3">
      <c r="F251" s="3"/>
      <c r="G251" s="3"/>
    </row>
    <row r="252" spans="6:7" x14ac:dyDescent="0.3">
      <c r="F252" s="3"/>
      <c r="G252" s="3"/>
    </row>
    <row r="253" spans="6:7" x14ac:dyDescent="0.3">
      <c r="F253" s="3"/>
      <c r="G253" s="3"/>
    </row>
    <row r="254" spans="6:7" x14ac:dyDescent="0.3">
      <c r="F254" s="3"/>
      <c r="G254" s="3"/>
    </row>
    <row r="255" spans="6:7" x14ac:dyDescent="0.3">
      <c r="F255" s="3"/>
      <c r="G255" s="3"/>
    </row>
    <row r="256" spans="6:7" x14ac:dyDescent="0.3">
      <c r="F256" s="3"/>
      <c r="G256" s="3"/>
    </row>
    <row r="257" spans="6:7" x14ac:dyDescent="0.3">
      <c r="F257" s="3"/>
      <c r="G257" s="3"/>
    </row>
    <row r="258" spans="6:7" x14ac:dyDescent="0.3">
      <c r="F258" s="3"/>
      <c r="G258" s="3"/>
    </row>
    <row r="259" spans="6:7" x14ac:dyDescent="0.3">
      <c r="F259" s="3"/>
      <c r="G259" s="3"/>
    </row>
    <row r="260" spans="6:7" x14ac:dyDescent="0.3">
      <c r="F260" s="3"/>
      <c r="G260" s="3"/>
    </row>
    <row r="261" spans="6:7" x14ac:dyDescent="0.3">
      <c r="F261" s="3"/>
      <c r="G261" s="3"/>
    </row>
    <row r="262" spans="6:7" x14ac:dyDescent="0.3">
      <c r="F262" s="3"/>
      <c r="G262" s="3"/>
    </row>
    <row r="263" spans="6:7" x14ac:dyDescent="0.3">
      <c r="F263" s="3"/>
      <c r="G263" s="3"/>
    </row>
    <row r="264" spans="6:7" x14ac:dyDescent="0.3">
      <c r="F264" s="3"/>
      <c r="G264" s="3"/>
    </row>
    <row r="265" spans="6:7" x14ac:dyDescent="0.3">
      <c r="F265" s="3"/>
      <c r="G265" s="3"/>
    </row>
    <row r="266" spans="6:7" x14ac:dyDescent="0.3">
      <c r="F266" s="3"/>
      <c r="G266" s="3"/>
    </row>
    <row r="267" spans="6:7" x14ac:dyDescent="0.3">
      <c r="F267" s="3"/>
      <c r="G267" s="3"/>
    </row>
    <row r="268" spans="6:7" x14ac:dyDescent="0.3">
      <c r="F268" s="3"/>
      <c r="G268" s="3"/>
    </row>
    <row r="269" spans="6:7" x14ac:dyDescent="0.3">
      <c r="F269" s="3"/>
      <c r="G269" s="3"/>
    </row>
    <row r="270" spans="6:7" x14ac:dyDescent="0.3">
      <c r="F270" s="3"/>
      <c r="G270" s="3"/>
    </row>
    <row r="271" spans="6:7" x14ac:dyDescent="0.3">
      <c r="F271" s="3"/>
      <c r="G271" s="3"/>
    </row>
    <row r="272" spans="6:7" x14ac:dyDescent="0.3">
      <c r="F272" s="3"/>
      <c r="G272" s="3"/>
    </row>
    <row r="273" spans="6:7" x14ac:dyDescent="0.3">
      <c r="F273" s="3"/>
      <c r="G273" s="3"/>
    </row>
    <row r="274" spans="6:7" x14ac:dyDescent="0.3">
      <c r="F274" s="3"/>
      <c r="G274" s="3"/>
    </row>
    <row r="275" spans="6:7" x14ac:dyDescent="0.3">
      <c r="F275" s="3"/>
      <c r="G275" s="3"/>
    </row>
    <row r="276" spans="6:7" x14ac:dyDescent="0.3">
      <c r="F276" s="3"/>
      <c r="G276" s="3"/>
    </row>
    <row r="277" spans="6:7" x14ac:dyDescent="0.3">
      <c r="F277" s="3"/>
      <c r="G277" s="3"/>
    </row>
    <row r="278" spans="6:7" x14ac:dyDescent="0.3">
      <c r="F278" s="3"/>
      <c r="G278" s="3"/>
    </row>
    <row r="279" spans="6:7" x14ac:dyDescent="0.3">
      <c r="F279" s="3"/>
      <c r="G279" s="3"/>
    </row>
    <row r="280" spans="6:7" x14ac:dyDescent="0.3">
      <c r="F280" s="3"/>
      <c r="G280" s="3"/>
    </row>
    <row r="281" spans="6:7" x14ac:dyDescent="0.3">
      <c r="F281" s="3"/>
      <c r="G281" s="3"/>
    </row>
    <row r="282" spans="6:7" x14ac:dyDescent="0.3">
      <c r="F282" s="3"/>
      <c r="G282" s="3"/>
    </row>
    <row r="283" spans="6:7" x14ac:dyDescent="0.3">
      <c r="F283" s="3"/>
      <c r="G283" s="3"/>
    </row>
    <row r="284" spans="6:7" x14ac:dyDescent="0.3">
      <c r="F284" s="3"/>
      <c r="G284" s="3"/>
    </row>
    <row r="285" spans="6:7" x14ac:dyDescent="0.3">
      <c r="F285" s="3"/>
      <c r="G285" s="3"/>
    </row>
    <row r="286" spans="6:7" x14ac:dyDescent="0.3">
      <c r="F286" s="3"/>
      <c r="G286" s="3"/>
    </row>
    <row r="287" spans="6:7" x14ac:dyDescent="0.3">
      <c r="F287" s="3"/>
      <c r="G287" s="3"/>
    </row>
    <row r="288" spans="6:7" x14ac:dyDescent="0.3">
      <c r="F288" s="3"/>
      <c r="G288" s="3"/>
    </row>
    <row r="289" spans="6:7" x14ac:dyDescent="0.3">
      <c r="F289" s="3"/>
      <c r="G289" s="3"/>
    </row>
    <row r="290" spans="6:7" x14ac:dyDescent="0.3">
      <c r="F290" s="3"/>
      <c r="G290" s="3"/>
    </row>
    <row r="291" spans="6:7" x14ac:dyDescent="0.3">
      <c r="F291" s="3"/>
      <c r="G291" s="3"/>
    </row>
    <row r="292" spans="6:7" x14ac:dyDescent="0.3">
      <c r="F292" s="3"/>
      <c r="G292" s="3"/>
    </row>
    <row r="293" spans="6:7" x14ac:dyDescent="0.3">
      <c r="F293" s="3"/>
      <c r="G293" s="3"/>
    </row>
    <row r="294" spans="6:7" x14ac:dyDescent="0.3">
      <c r="F294" s="3"/>
      <c r="G294" s="3"/>
    </row>
    <row r="295" spans="6:7" x14ac:dyDescent="0.3">
      <c r="F295" s="3"/>
      <c r="G295" s="3"/>
    </row>
    <row r="296" spans="6:7" x14ac:dyDescent="0.3">
      <c r="F296" s="3"/>
      <c r="G296" s="3"/>
    </row>
    <row r="297" spans="6:7" x14ac:dyDescent="0.3">
      <c r="F297" s="3"/>
      <c r="G297" s="3"/>
    </row>
    <row r="298" spans="6:7" x14ac:dyDescent="0.3">
      <c r="F298" s="3"/>
      <c r="G298" s="3"/>
    </row>
    <row r="299" spans="6:7" x14ac:dyDescent="0.3">
      <c r="F299" s="3"/>
      <c r="G299" s="3"/>
    </row>
    <row r="300" spans="6:7" x14ac:dyDescent="0.3">
      <c r="F300" s="3"/>
      <c r="G300" s="3"/>
    </row>
    <row r="301" spans="6:7" x14ac:dyDescent="0.3">
      <c r="F301" s="3"/>
      <c r="G301" s="3"/>
    </row>
    <row r="302" spans="6:7" x14ac:dyDescent="0.3">
      <c r="F302" s="3"/>
      <c r="G302" s="3"/>
    </row>
    <row r="303" spans="6:7" x14ac:dyDescent="0.3">
      <c r="F303" s="3"/>
      <c r="G303" s="3"/>
    </row>
    <row r="304" spans="6:7" x14ac:dyDescent="0.3">
      <c r="F304" s="3"/>
      <c r="G304" s="3"/>
    </row>
    <row r="305" spans="6:7" x14ac:dyDescent="0.3">
      <c r="F305" s="3"/>
      <c r="G305" s="3"/>
    </row>
    <row r="306" spans="6:7" x14ac:dyDescent="0.3">
      <c r="F306" s="3"/>
      <c r="G306" s="3"/>
    </row>
    <row r="307" spans="6:7" x14ac:dyDescent="0.3">
      <c r="F307" s="3"/>
      <c r="G307" s="3"/>
    </row>
    <row r="308" spans="6:7" x14ac:dyDescent="0.3">
      <c r="F308" s="3"/>
      <c r="G308" s="3"/>
    </row>
    <row r="309" spans="6:7" x14ac:dyDescent="0.3">
      <c r="F309" s="3"/>
      <c r="G309" s="3"/>
    </row>
    <row r="310" spans="6:7" x14ac:dyDescent="0.3">
      <c r="F310" s="3"/>
      <c r="G310" s="3"/>
    </row>
    <row r="311" spans="6:7" x14ac:dyDescent="0.3">
      <c r="F311" s="3"/>
      <c r="G311" s="3"/>
    </row>
    <row r="312" spans="6:7" x14ac:dyDescent="0.3">
      <c r="F312" s="3"/>
      <c r="G312" s="3"/>
    </row>
    <row r="313" spans="6:7" x14ac:dyDescent="0.3">
      <c r="F313" s="3"/>
      <c r="G313" s="3"/>
    </row>
    <row r="314" spans="6:7" x14ac:dyDescent="0.3">
      <c r="F314" s="3"/>
      <c r="G314" s="3"/>
    </row>
    <row r="315" spans="6:7" x14ac:dyDescent="0.3">
      <c r="F315" s="3"/>
      <c r="G315" s="3"/>
    </row>
    <row r="316" spans="6:7" x14ac:dyDescent="0.3">
      <c r="F316" s="3"/>
      <c r="G316" s="3"/>
    </row>
    <row r="317" spans="6:7" x14ac:dyDescent="0.3">
      <c r="F317" s="3"/>
      <c r="G317" s="3"/>
    </row>
    <row r="318" spans="6:7" x14ac:dyDescent="0.3">
      <c r="F318" s="3"/>
      <c r="G318" s="3"/>
    </row>
    <row r="319" spans="6:7" x14ac:dyDescent="0.3">
      <c r="F319" s="3"/>
      <c r="G319" s="3"/>
    </row>
    <row r="320" spans="6:7" x14ac:dyDescent="0.3">
      <c r="F320" s="3"/>
      <c r="G320" s="3"/>
    </row>
    <row r="321" spans="6:7" x14ac:dyDescent="0.3">
      <c r="F321" s="3"/>
      <c r="G321" s="3"/>
    </row>
    <row r="322" spans="6:7" x14ac:dyDescent="0.3">
      <c r="F322" s="3"/>
      <c r="G322" s="3"/>
    </row>
    <row r="323" spans="6:7" x14ac:dyDescent="0.3">
      <c r="F323" s="3"/>
      <c r="G323" s="3"/>
    </row>
    <row r="324" spans="6:7" x14ac:dyDescent="0.3">
      <c r="F324" s="3"/>
      <c r="G324" s="3"/>
    </row>
    <row r="325" spans="6:7" x14ac:dyDescent="0.3">
      <c r="F325" s="3"/>
      <c r="G325" s="3"/>
    </row>
    <row r="326" spans="6:7" x14ac:dyDescent="0.3">
      <c r="F326" s="3"/>
      <c r="G326" s="3"/>
    </row>
    <row r="327" spans="6:7" x14ac:dyDescent="0.3">
      <c r="F327" s="3"/>
      <c r="G327" s="3"/>
    </row>
    <row r="328" spans="6:7" x14ac:dyDescent="0.3">
      <c r="F328" s="3"/>
      <c r="G328" s="3"/>
    </row>
    <row r="329" spans="6:7" x14ac:dyDescent="0.3">
      <c r="F329" s="3"/>
      <c r="G329" s="3"/>
    </row>
    <row r="330" spans="6:7" x14ac:dyDescent="0.3">
      <c r="F330" s="3"/>
      <c r="G330" s="3"/>
    </row>
    <row r="331" spans="6:7" x14ac:dyDescent="0.3">
      <c r="F331" s="3"/>
      <c r="G331" s="3"/>
    </row>
    <row r="332" spans="6:7" x14ac:dyDescent="0.3">
      <c r="F332" s="3"/>
      <c r="G332" s="3"/>
    </row>
    <row r="333" spans="6:7" x14ac:dyDescent="0.3">
      <c r="F333" s="3"/>
      <c r="G333" s="3"/>
    </row>
    <row r="334" spans="6:7" x14ac:dyDescent="0.3">
      <c r="F334" s="3"/>
      <c r="G334" s="3"/>
    </row>
    <row r="335" spans="6:7" x14ac:dyDescent="0.3">
      <c r="F335" s="3"/>
      <c r="G335" s="3"/>
    </row>
    <row r="336" spans="6:7" x14ac:dyDescent="0.3">
      <c r="F336" s="3"/>
      <c r="G336" s="3"/>
    </row>
    <row r="337" spans="6:7" x14ac:dyDescent="0.3">
      <c r="F337" s="3"/>
      <c r="G337" s="3"/>
    </row>
    <row r="338" spans="6:7" x14ac:dyDescent="0.3">
      <c r="F338" s="3"/>
      <c r="G338" s="3"/>
    </row>
    <row r="339" spans="6:7" x14ac:dyDescent="0.3">
      <c r="F339" s="3"/>
      <c r="G339" s="3"/>
    </row>
    <row r="340" spans="6:7" x14ac:dyDescent="0.3">
      <c r="F340" s="3"/>
      <c r="G340" s="3"/>
    </row>
    <row r="341" spans="6:7" x14ac:dyDescent="0.3">
      <c r="F341" s="3"/>
      <c r="G341" s="3"/>
    </row>
    <row r="342" spans="6:7" x14ac:dyDescent="0.3">
      <c r="F342" s="3"/>
      <c r="G342" s="3"/>
    </row>
    <row r="343" spans="6:7" x14ac:dyDescent="0.3">
      <c r="F343" s="3"/>
      <c r="G343" s="3"/>
    </row>
    <row r="344" spans="6:7" x14ac:dyDescent="0.3">
      <c r="F344" s="3"/>
      <c r="G344" s="3"/>
    </row>
    <row r="345" spans="6:7" x14ac:dyDescent="0.3">
      <c r="F345" s="3"/>
      <c r="G345" s="3"/>
    </row>
    <row r="346" spans="6:7" x14ac:dyDescent="0.3">
      <c r="F346" s="3"/>
      <c r="G346" s="3"/>
    </row>
    <row r="347" spans="6:7" x14ac:dyDescent="0.3">
      <c r="F347" s="3"/>
      <c r="G347" s="3"/>
    </row>
    <row r="348" spans="6:7" x14ac:dyDescent="0.3">
      <c r="F348" s="3"/>
      <c r="G348" s="3"/>
    </row>
    <row r="349" spans="6:7" x14ac:dyDescent="0.3">
      <c r="F349" s="3"/>
      <c r="G349" s="3"/>
    </row>
    <row r="350" spans="6:7" x14ac:dyDescent="0.3">
      <c r="F350" s="3"/>
      <c r="G350" s="3"/>
    </row>
    <row r="351" spans="6:7" x14ac:dyDescent="0.3">
      <c r="F351" s="3"/>
      <c r="G351" s="3"/>
    </row>
    <row r="352" spans="6:7" x14ac:dyDescent="0.3">
      <c r="F352" s="3"/>
      <c r="G352" s="3"/>
    </row>
    <row r="353" spans="6:7" x14ac:dyDescent="0.3">
      <c r="F353" s="3"/>
      <c r="G353" s="3"/>
    </row>
    <row r="354" spans="6:7" x14ac:dyDescent="0.3">
      <c r="F354" s="3"/>
      <c r="G354" s="3"/>
    </row>
    <row r="355" spans="6:7" x14ac:dyDescent="0.3">
      <c r="F355" s="3"/>
      <c r="G355" s="3"/>
    </row>
    <row r="356" spans="6:7" x14ac:dyDescent="0.3">
      <c r="F356" s="3"/>
      <c r="G356" s="3"/>
    </row>
    <row r="357" spans="6:7" x14ac:dyDescent="0.3">
      <c r="F357" s="3"/>
      <c r="G357" s="3"/>
    </row>
    <row r="358" spans="6:7" x14ac:dyDescent="0.3">
      <c r="F358" s="3"/>
      <c r="G358" s="3"/>
    </row>
    <row r="359" spans="6:7" x14ac:dyDescent="0.3">
      <c r="F359" s="3"/>
      <c r="G359" s="3"/>
    </row>
    <row r="360" spans="6:7" x14ac:dyDescent="0.3">
      <c r="F360" s="3"/>
      <c r="G360" s="3"/>
    </row>
    <row r="361" spans="6:7" x14ac:dyDescent="0.3">
      <c r="F361" s="3"/>
      <c r="G361" s="3"/>
    </row>
    <row r="362" spans="6:7" x14ac:dyDescent="0.3">
      <c r="F362" s="3"/>
      <c r="G362" s="3"/>
    </row>
    <row r="363" spans="6:7" x14ac:dyDescent="0.3">
      <c r="F363" s="3"/>
      <c r="G363" s="3"/>
    </row>
    <row r="364" spans="6:7" x14ac:dyDescent="0.3">
      <c r="F364" s="3"/>
      <c r="G364" s="3"/>
    </row>
    <row r="365" spans="6:7" x14ac:dyDescent="0.3">
      <c r="F365" s="3"/>
      <c r="G365" s="3"/>
    </row>
    <row r="366" spans="6:7" x14ac:dyDescent="0.3">
      <c r="F366" s="3"/>
      <c r="G366" s="3"/>
    </row>
    <row r="367" spans="6:7" x14ac:dyDescent="0.3">
      <c r="F367" s="3"/>
      <c r="G367" s="3"/>
    </row>
    <row r="368" spans="6:7" x14ac:dyDescent="0.3">
      <c r="F368" s="3"/>
      <c r="G368" s="3"/>
    </row>
    <row r="369" spans="6:7" x14ac:dyDescent="0.3">
      <c r="F369" s="3"/>
      <c r="G369" s="3"/>
    </row>
    <row r="370" spans="6:7" x14ac:dyDescent="0.3">
      <c r="F370" s="3"/>
      <c r="G370" s="3"/>
    </row>
    <row r="371" spans="6:7" x14ac:dyDescent="0.3">
      <c r="F371" s="3"/>
      <c r="G371" s="3"/>
    </row>
    <row r="372" spans="6:7" x14ac:dyDescent="0.3">
      <c r="F372" s="3"/>
      <c r="G372" s="3"/>
    </row>
    <row r="373" spans="6:7" x14ac:dyDescent="0.3">
      <c r="F373" s="3"/>
      <c r="G373" s="3"/>
    </row>
    <row r="374" spans="6:7" x14ac:dyDescent="0.3">
      <c r="F374" s="3"/>
      <c r="G374" s="3"/>
    </row>
    <row r="375" spans="6:7" x14ac:dyDescent="0.3">
      <c r="F375" s="3"/>
      <c r="G375" s="3"/>
    </row>
    <row r="376" spans="6:7" x14ac:dyDescent="0.3">
      <c r="F376" s="3"/>
      <c r="G376" s="3"/>
    </row>
    <row r="377" spans="6:7"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F405" s="3"/>
      <c r="G405" s="3"/>
    </row>
    <row r="406" spans="6:7" x14ac:dyDescent="0.3">
      <c r="F406" s="3"/>
      <c r="G406" s="3"/>
    </row>
    <row r="407" spans="6:7" x14ac:dyDescent="0.3">
      <c r="F407" s="3"/>
      <c r="G407" s="3"/>
    </row>
    <row r="408" spans="6:7" x14ac:dyDescent="0.3">
      <c r="F408" s="3"/>
      <c r="G408" s="3"/>
    </row>
    <row r="409" spans="6:7" x14ac:dyDescent="0.3">
      <c r="F409" s="3"/>
      <c r="G409" s="3"/>
    </row>
    <row r="410" spans="6:7" x14ac:dyDescent="0.3">
      <c r="F410" s="3"/>
      <c r="G410" s="3"/>
    </row>
    <row r="411" spans="6:7" x14ac:dyDescent="0.3">
      <c r="F411" s="3"/>
      <c r="G411" s="3"/>
    </row>
    <row r="412" spans="6:7" x14ac:dyDescent="0.3">
      <c r="F412" s="3"/>
      <c r="G412" s="3"/>
    </row>
    <row r="413" spans="6:7" x14ac:dyDescent="0.3">
      <c r="F413" s="3"/>
      <c r="G413" s="3"/>
    </row>
    <row r="414" spans="6:7" x14ac:dyDescent="0.3">
      <c r="F414" s="3"/>
      <c r="G414" s="3"/>
    </row>
    <row r="415" spans="6:7" x14ac:dyDescent="0.3">
      <c r="F415" s="3"/>
      <c r="G415" s="3"/>
    </row>
    <row r="416" spans="6:7" x14ac:dyDescent="0.3">
      <c r="F416" s="3"/>
      <c r="G416" s="3"/>
    </row>
    <row r="417" spans="6:7" x14ac:dyDescent="0.3">
      <c r="F417" s="3"/>
      <c r="G417" s="3"/>
    </row>
    <row r="418" spans="6:7" x14ac:dyDescent="0.3">
      <c r="F418" s="3"/>
      <c r="G418" s="3"/>
    </row>
    <row r="419" spans="6:7" x14ac:dyDescent="0.3">
      <c r="F419" s="3"/>
      <c r="G419" s="3"/>
    </row>
    <row r="420" spans="6:7" x14ac:dyDescent="0.3">
      <c r="F420" s="3"/>
      <c r="G420" s="3"/>
    </row>
    <row r="421" spans="6:7" x14ac:dyDescent="0.3">
      <c r="F421" s="3"/>
      <c r="G421" s="3"/>
    </row>
    <row r="422" spans="6:7" x14ac:dyDescent="0.3">
      <c r="F422" s="3"/>
      <c r="G422" s="3"/>
    </row>
    <row r="423" spans="6:7" x14ac:dyDescent="0.3">
      <c r="F423" s="3"/>
      <c r="G423" s="3"/>
    </row>
    <row r="424" spans="6:7" x14ac:dyDescent="0.3">
      <c r="F424" s="3"/>
      <c r="G424" s="3"/>
    </row>
    <row r="425" spans="6:7" x14ac:dyDescent="0.3">
      <c r="F425" s="3"/>
      <c r="G425" s="3"/>
    </row>
    <row r="426" spans="6:7" x14ac:dyDescent="0.3">
      <c r="F426" s="3"/>
      <c r="G426" s="3"/>
    </row>
    <row r="427" spans="6:7" x14ac:dyDescent="0.3">
      <c r="F427" s="3"/>
      <c r="G427" s="3"/>
    </row>
    <row r="428" spans="6:7" x14ac:dyDescent="0.3">
      <c r="F428" s="3"/>
      <c r="G428" s="3"/>
    </row>
    <row r="429" spans="6:7" x14ac:dyDescent="0.3">
      <c r="F429" s="3"/>
      <c r="G429" s="3"/>
    </row>
    <row r="430" spans="6:7" x14ac:dyDescent="0.3">
      <c r="F430" s="3"/>
      <c r="G430" s="3"/>
    </row>
    <row r="431" spans="6:7" x14ac:dyDescent="0.3">
      <c r="F431" s="3"/>
      <c r="G431" s="3"/>
    </row>
    <row r="432" spans="6:7" x14ac:dyDescent="0.3">
      <c r="F432" s="3"/>
      <c r="G432" s="3"/>
    </row>
    <row r="433" spans="6:7" x14ac:dyDescent="0.3">
      <c r="F433" s="3"/>
      <c r="G433" s="3"/>
    </row>
    <row r="434" spans="6:7" x14ac:dyDescent="0.3">
      <c r="F434" s="3"/>
      <c r="G434" s="3"/>
    </row>
    <row r="435" spans="6:7" x14ac:dyDescent="0.3">
      <c r="F435" s="3"/>
      <c r="G435" s="3"/>
    </row>
    <row r="436" spans="6:7" x14ac:dyDescent="0.3">
      <c r="F436" s="3"/>
      <c r="G436" s="3"/>
    </row>
    <row r="437" spans="6:7" x14ac:dyDescent="0.3">
      <c r="F437" s="3"/>
      <c r="G437" s="3"/>
    </row>
    <row r="438" spans="6:7" x14ac:dyDescent="0.3">
      <c r="F438" s="3"/>
      <c r="G438" s="3"/>
    </row>
    <row r="439" spans="6:7" x14ac:dyDescent="0.3">
      <c r="F439" s="3"/>
      <c r="G439" s="3"/>
    </row>
    <row r="440" spans="6:7" x14ac:dyDescent="0.3">
      <c r="F440" s="3"/>
      <c r="G440" s="3"/>
    </row>
    <row r="441" spans="6:7" x14ac:dyDescent="0.3">
      <c r="F441" s="3"/>
      <c r="G441" s="3"/>
    </row>
    <row r="442" spans="6:7" x14ac:dyDescent="0.3">
      <c r="F442" s="3"/>
      <c r="G442" s="3"/>
    </row>
    <row r="443" spans="6:7" x14ac:dyDescent="0.3">
      <c r="F443" s="3"/>
      <c r="G443" s="3"/>
    </row>
    <row r="444" spans="6:7" x14ac:dyDescent="0.3">
      <c r="F444" s="3"/>
      <c r="G444" s="3"/>
    </row>
    <row r="445" spans="6:7" x14ac:dyDescent="0.3">
      <c r="F445" s="3"/>
      <c r="G445" s="3"/>
    </row>
    <row r="446" spans="6:7" x14ac:dyDescent="0.3">
      <c r="F446" s="3"/>
      <c r="G446" s="3"/>
    </row>
    <row r="447" spans="6:7" x14ac:dyDescent="0.3">
      <c r="F447" s="3"/>
      <c r="G447" s="3"/>
    </row>
    <row r="448" spans="6:7" x14ac:dyDescent="0.3">
      <c r="F448" s="3"/>
      <c r="G448" s="3"/>
    </row>
    <row r="449" spans="6:7" x14ac:dyDescent="0.3">
      <c r="F449" s="3"/>
      <c r="G449" s="3"/>
    </row>
    <row r="450" spans="6:7" x14ac:dyDescent="0.3">
      <c r="F450" s="3"/>
      <c r="G450" s="3"/>
    </row>
    <row r="451" spans="6:7" x14ac:dyDescent="0.3">
      <c r="F451" s="3"/>
      <c r="G451" s="3"/>
    </row>
    <row r="452" spans="6:7" x14ac:dyDescent="0.3">
      <c r="F452" s="3"/>
      <c r="G452" s="3"/>
    </row>
    <row r="453" spans="6:7" x14ac:dyDescent="0.3">
      <c r="F453" s="3"/>
      <c r="G453" s="3"/>
    </row>
    <row r="454" spans="6:7" x14ac:dyDescent="0.3">
      <c r="F454" s="3"/>
      <c r="G454" s="3"/>
    </row>
    <row r="455" spans="6:7" x14ac:dyDescent="0.3">
      <c r="F455" s="3"/>
      <c r="G455" s="3"/>
    </row>
    <row r="456" spans="6:7" x14ac:dyDescent="0.3">
      <c r="F456" s="3"/>
      <c r="G456" s="3"/>
    </row>
    <row r="457" spans="6:7" x14ac:dyDescent="0.3">
      <c r="F457" s="3"/>
      <c r="G457" s="3"/>
    </row>
    <row r="458" spans="6:7" x14ac:dyDescent="0.3">
      <c r="F458" s="3"/>
      <c r="G458" s="3"/>
    </row>
    <row r="459" spans="6:7" x14ac:dyDescent="0.3">
      <c r="F459" s="3"/>
      <c r="G459" s="3"/>
    </row>
    <row r="460" spans="6:7" x14ac:dyDescent="0.3">
      <c r="F460" s="3"/>
      <c r="G460" s="3"/>
    </row>
    <row r="461" spans="6:7" x14ac:dyDescent="0.3">
      <c r="F461" s="3"/>
      <c r="G461" s="3"/>
    </row>
    <row r="462" spans="6:7" x14ac:dyDescent="0.3">
      <c r="F462" s="3"/>
      <c r="G462" s="3"/>
    </row>
    <row r="463" spans="6:7" x14ac:dyDescent="0.3">
      <c r="F463" s="3"/>
      <c r="G463" s="3"/>
    </row>
    <row r="464" spans="6:7" x14ac:dyDescent="0.3">
      <c r="F464" s="3"/>
      <c r="G464" s="3"/>
    </row>
    <row r="465" spans="6:7" x14ac:dyDescent="0.3">
      <c r="F465" s="3"/>
      <c r="G465" s="3"/>
    </row>
    <row r="466" spans="6:7" x14ac:dyDescent="0.3">
      <c r="F466" s="3"/>
      <c r="G466" s="3"/>
    </row>
    <row r="467" spans="6:7" x14ac:dyDescent="0.3">
      <c r="F467" s="3"/>
      <c r="G467" s="3"/>
    </row>
    <row r="468" spans="6:7" x14ac:dyDescent="0.3">
      <c r="F468" s="3"/>
      <c r="G468" s="3"/>
    </row>
    <row r="469" spans="6:7" x14ac:dyDescent="0.3">
      <c r="F469" s="3"/>
      <c r="G469" s="3"/>
    </row>
    <row r="470" spans="6:7" x14ac:dyDescent="0.3">
      <c r="F470" s="3"/>
      <c r="G470" s="3"/>
    </row>
    <row r="471" spans="6:7" x14ac:dyDescent="0.3">
      <c r="F471" s="3"/>
      <c r="G471" s="3"/>
    </row>
    <row r="472" spans="6:7" x14ac:dyDescent="0.3">
      <c r="F472" s="3"/>
      <c r="G472" s="3"/>
    </row>
    <row r="473" spans="6:7" x14ac:dyDescent="0.3">
      <c r="F473" s="3"/>
      <c r="G473" s="3"/>
    </row>
    <row r="474" spans="6:7" x14ac:dyDescent="0.3">
      <c r="F474" s="3"/>
      <c r="G474" s="3"/>
    </row>
    <row r="475" spans="6:7" x14ac:dyDescent="0.3">
      <c r="F475" s="3"/>
      <c r="G475" s="3"/>
    </row>
    <row r="476" spans="6:7" x14ac:dyDescent="0.3">
      <c r="F476" s="3"/>
      <c r="G476" s="3"/>
    </row>
    <row r="477" spans="6:7" x14ac:dyDescent="0.3">
      <c r="F477" s="3"/>
      <c r="G477" s="3"/>
    </row>
    <row r="478" spans="6:7" x14ac:dyDescent="0.3">
      <c r="F478" s="3"/>
      <c r="G478" s="3"/>
    </row>
    <row r="479" spans="6:7" x14ac:dyDescent="0.3">
      <c r="F479" s="3"/>
      <c r="G479" s="3"/>
    </row>
    <row r="480" spans="6:7" x14ac:dyDescent="0.3">
      <c r="F480" s="3"/>
      <c r="G480" s="3"/>
    </row>
    <row r="481" spans="6:7" x14ac:dyDescent="0.3">
      <c r="F481" s="3"/>
      <c r="G481" s="3"/>
    </row>
    <row r="482" spans="6:7" x14ac:dyDescent="0.3">
      <c r="F482" s="3"/>
      <c r="G482" s="3"/>
    </row>
    <row r="483" spans="6:7" x14ac:dyDescent="0.3">
      <c r="F483" s="3"/>
      <c r="G483" s="3"/>
    </row>
    <row r="484" spans="6:7" x14ac:dyDescent="0.3">
      <c r="F484" s="3"/>
      <c r="G484" s="3"/>
    </row>
    <row r="485" spans="6:7" x14ac:dyDescent="0.3">
      <c r="F485" s="3"/>
      <c r="G485" s="3"/>
    </row>
    <row r="486" spans="6:7" x14ac:dyDescent="0.3">
      <c r="F486" s="3"/>
      <c r="G486" s="3"/>
    </row>
    <row r="487" spans="6:7" x14ac:dyDescent="0.3">
      <c r="F487" s="3"/>
      <c r="G487" s="3"/>
    </row>
    <row r="488" spans="6:7" x14ac:dyDescent="0.3">
      <c r="F488" s="3"/>
      <c r="G488" s="3"/>
    </row>
    <row r="489" spans="6:7" x14ac:dyDescent="0.3">
      <c r="F489" s="3"/>
      <c r="G489" s="3"/>
    </row>
    <row r="490" spans="6:7" x14ac:dyDescent="0.3">
      <c r="F490" s="3"/>
      <c r="G490" s="3"/>
    </row>
    <row r="491" spans="6:7" x14ac:dyDescent="0.3">
      <c r="F491" s="3"/>
      <c r="G491" s="3"/>
    </row>
    <row r="492" spans="6:7" x14ac:dyDescent="0.3">
      <c r="F492" s="3"/>
      <c r="G492" s="3"/>
    </row>
    <row r="493" spans="6:7" x14ac:dyDescent="0.3">
      <c r="F493" s="3"/>
      <c r="G493" s="3"/>
    </row>
    <row r="494" spans="6:7" x14ac:dyDescent="0.3">
      <c r="F494" s="3"/>
      <c r="G494" s="3"/>
    </row>
    <row r="495" spans="6:7" x14ac:dyDescent="0.3">
      <c r="F495" s="3"/>
      <c r="G495" s="3"/>
    </row>
    <row r="496" spans="6:7" x14ac:dyDescent="0.3">
      <c r="F496" s="3"/>
      <c r="G496" s="3"/>
    </row>
    <row r="497" spans="6:7" x14ac:dyDescent="0.3">
      <c r="F497" s="3"/>
      <c r="G497" s="3"/>
    </row>
    <row r="498" spans="6:7" x14ac:dyDescent="0.3">
      <c r="F498" s="3"/>
      <c r="G498" s="3"/>
    </row>
    <row r="499" spans="6:7" x14ac:dyDescent="0.3">
      <c r="F499" s="3"/>
      <c r="G499" s="3"/>
    </row>
    <row r="500" spans="6:7" x14ac:dyDescent="0.3">
      <c r="F500" s="3"/>
      <c r="G500" s="3"/>
    </row>
    <row r="501" spans="6:7" x14ac:dyDescent="0.3">
      <c r="F501" s="3"/>
      <c r="G501" s="3"/>
    </row>
    <row r="502" spans="6:7" x14ac:dyDescent="0.3">
      <c r="F502" s="3"/>
      <c r="G502" s="3"/>
    </row>
    <row r="503" spans="6:7" x14ac:dyDescent="0.3">
      <c r="F503" s="3"/>
      <c r="G503" s="3"/>
    </row>
    <row r="504" spans="6:7" x14ac:dyDescent="0.3">
      <c r="F504" s="3"/>
      <c r="G504" s="3"/>
    </row>
    <row r="505" spans="6:7" x14ac:dyDescent="0.3">
      <c r="F505" s="3"/>
      <c r="G505" s="3"/>
    </row>
    <row r="506" spans="6:7" x14ac:dyDescent="0.3">
      <c r="F506" s="3"/>
      <c r="G506" s="3"/>
    </row>
    <row r="507" spans="6:7" x14ac:dyDescent="0.3">
      <c r="F507" s="3"/>
      <c r="G507" s="3"/>
    </row>
    <row r="508" spans="6:7" x14ac:dyDescent="0.3">
      <c r="F508" s="3"/>
      <c r="G508" s="3"/>
    </row>
    <row r="509" spans="6:7" x14ac:dyDescent="0.3">
      <c r="F509" s="3"/>
      <c r="G509" s="3"/>
    </row>
    <row r="510" spans="6:7" x14ac:dyDescent="0.3">
      <c r="F510" s="3"/>
      <c r="G510" s="3"/>
    </row>
    <row r="511" spans="6:7" x14ac:dyDescent="0.3">
      <c r="F511" s="3"/>
      <c r="G511" s="3"/>
    </row>
    <row r="512" spans="6:7" x14ac:dyDescent="0.3">
      <c r="F512" s="3"/>
      <c r="G512" s="3"/>
    </row>
    <row r="513" spans="6:7" x14ac:dyDescent="0.3">
      <c r="F513" s="3"/>
      <c r="G513" s="3"/>
    </row>
    <row r="514" spans="6:7" x14ac:dyDescent="0.3">
      <c r="F514" s="3"/>
      <c r="G514" s="3"/>
    </row>
    <row r="515" spans="6:7" x14ac:dyDescent="0.3">
      <c r="F515" s="3"/>
      <c r="G515" s="3"/>
    </row>
    <row r="516" spans="6:7" x14ac:dyDescent="0.3">
      <c r="F516" s="3"/>
      <c r="G516" s="3"/>
    </row>
    <row r="517" spans="6:7" x14ac:dyDescent="0.3">
      <c r="F517" s="3"/>
      <c r="G517" s="3"/>
    </row>
    <row r="518" spans="6:7" x14ac:dyDescent="0.3">
      <c r="F518" s="3"/>
      <c r="G518" s="3"/>
    </row>
    <row r="519" spans="6:7" x14ac:dyDescent="0.3">
      <c r="F519" s="3"/>
      <c r="G519" s="3"/>
    </row>
    <row r="520" spans="6:7" x14ac:dyDescent="0.3">
      <c r="F520" s="3"/>
      <c r="G520" s="3"/>
    </row>
    <row r="521" spans="6:7" x14ac:dyDescent="0.3">
      <c r="F521" s="3"/>
      <c r="G521" s="3"/>
    </row>
    <row r="522" spans="6:7" x14ac:dyDescent="0.3">
      <c r="F522" s="3"/>
      <c r="G522" s="3"/>
    </row>
    <row r="523" spans="6:7" x14ac:dyDescent="0.3">
      <c r="F523" s="3"/>
      <c r="G523" s="3"/>
    </row>
    <row r="524" spans="6:7" x14ac:dyDescent="0.3">
      <c r="F524" s="3"/>
      <c r="G524" s="3"/>
    </row>
    <row r="525" spans="6:7" x14ac:dyDescent="0.3">
      <c r="F525" s="3"/>
      <c r="G525" s="3"/>
    </row>
    <row r="526" spans="6:7" x14ac:dyDescent="0.3">
      <c r="F526" s="3"/>
      <c r="G526" s="3"/>
    </row>
    <row r="527" spans="6:7" x14ac:dyDescent="0.3">
      <c r="F527" s="3"/>
      <c r="G527" s="3"/>
    </row>
    <row r="528" spans="6:7" x14ac:dyDescent="0.3">
      <c r="F528" s="3"/>
      <c r="G528" s="3"/>
    </row>
    <row r="529" spans="6:7" x14ac:dyDescent="0.3">
      <c r="F529" s="3"/>
      <c r="G529" s="3"/>
    </row>
    <row r="530" spans="6:7" x14ac:dyDescent="0.3">
      <c r="F530" s="3"/>
      <c r="G530" s="3"/>
    </row>
    <row r="531" spans="6:7" x14ac:dyDescent="0.3">
      <c r="F531" s="3"/>
      <c r="G531" s="3"/>
    </row>
    <row r="532" spans="6:7" x14ac:dyDescent="0.3">
      <c r="F532" s="3"/>
      <c r="G532" s="3"/>
    </row>
    <row r="533" spans="6:7" x14ac:dyDescent="0.3">
      <c r="F533" s="3"/>
      <c r="G533" s="3"/>
    </row>
    <row r="534" spans="6:7" x14ac:dyDescent="0.3">
      <c r="F534" s="3"/>
      <c r="G534" s="3"/>
    </row>
    <row r="535" spans="6:7" x14ac:dyDescent="0.3">
      <c r="F535" s="3"/>
      <c r="G535" s="3"/>
    </row>
    <row r="536" spans="6:7" x14ac:dyDescent="0.3">
      <c r="F536" s="3"/>
      <c r="G536" s="3"/>
    </row>
    <row r="537" spans="6:7" x14ac:dyDescent="0.3">
      <c r="F537" s="3"/>
      <c r="G537" s="3"/>
    </row>
    <row r="538" spans="6:7" x14ac:dyDescent="0.3">
      <c r="F538" s="3"/>
      <c r="G538" s="3"/>
    </row>
    <row r="539" spans="6:7" x14ac:dyDescent="0.3">
      <c r="F539" s="3"/>
      <c r="G539" s="3"/>
    </row>
    <row r="540" spans="6:7" x14ac:dyDescent="0.3">
      <c r="F540" s="3"/>
      <c r="G540" s="3"/>
    </row>
    <row r="541" spans="6:7" x14ac:dyDescent="0.3">
      <c r="F541" s="3"/>
      <c r="G541" s="3"/>
    </row>
    <row r="542" spans="6:7" x14ac:dyDescent="0.3">
      <c r="F542" s="3"/>
      <c r="G542" s="3"/>
    </row>
    <row r="543" spans="6:7" x14ac:dyDescent="0.3">
      <c r="F543" s="3"/>
      <c r="G543" s="3"/>
    </row>
    <row r="544" spans="6:7" x14ac:dyDescent="0.3">
      <c r="F544" s="3"/>
      <c r="G544" s="3"/>
    </row>
    <row r="545" spans="6:7" x14ac:dyDescent="0.3">
      <c r="F545" s="3"/>
      <c r="G545" s="3"/>
    </row>
    <row r="546" spans="6:7" x14ac:dyDescent="0.3">
      <c r="F546" s="3"/>
      <c r="G546" s="3"/>
    </row>
    <row r="547" spans="6:7" x14ac:dyDescent="0.3">
      <c r="F547" s="3"/>
      <c r="G547" s="3"/>
    </row>
    <row r="548" spans="6:7" x14ac:dyDescent="0.3">
      <c r="F548" s="3"/>
      <c r="G548" s="3"/>
    </row>
    <row r="549" spans="6:7" x14ac:dyDescent="0.3">
      <c r="F549" s="3"/>
      <c r="G549" s="3"/>
    </row>
    <row r="550" spans="6:7" x14ac:dyDescent="0.3">
      <c r="F550" s="3"/>
      <c r="G550" s="3"/>
    </row>
    <row r="551" spans="6:7" x14ac:dyDescent="0.3">
      <c r="F551" s="3"/>
      <c r="G551" s="3"/>
    </row>
    <row r="552" spans="6:7" x14ac:dyDescent="0.3">
      <c r="F552" s="3"/>
      <c r="G552" s="3"/>
    </row>
    <row r="553" spans="6:7" x14ac:dyDescent="0.3">
      <c r="F553" s="3"/>
      <c r="G553" s="3"/>
    </row>
    <row r="554" spans="6:7" x14ac:dyDescent="0.3">
      <c r="F554" s="3"/>
      <c r="G554" s="3"/>
    </row>
    <row r="555" spans="6:7" x14ac:dyDescent="0.3">
      <c r="F555" s="3"/>
      <c r="G555" s="3"/>
    </row>
    <row r="556" spans="6:7" x14ac:dyDescent="0.3">
      <c r="F556" s="3"/>
      <c r="G556" s="3"/>
    </row>
    <row r="557" spans="6:7" x14ac:dyDescent="0.3">
      <c r="F557" s="3"/>
      <c r="G557" s="3"/>
    </row>
    <row r="558" spans="6:7" x14ac:dyDescent="0.3">
      <c r="F558" s="3"/>
      <c r="G558" s="3"/>
    </row>
    <row r="559" spans="6:7" x14ac:dyDescent="0.3">
      <c r="F559" s="3"/>
      <c r="G559" s="3"/>
    </row>
    <row r="560" spans="6:7" x14ac:dyDescent="0.3">
      <c r="F560" s="3"/>
      <c r="G560" s="3"/>
    </row>
    <row r="561" spans="6:7" x14ac:dyDescent="0.3">
      <c r="F561" s="3"/>
      <c r="G561" s="3"/>
    </row>
    <row r="562" spans="6:7" x14ac:dyDescent="0.3">
      <c r="F562" s="3"/>
      <c r="G562" s="3"/>
    </row>
    <row r="563" spans="6:7" x14ac:dyDescent="0.3">
      <c r="F563" s="3"/>
      <c r="G563" s="3"/>
    </row>
    <row r="564" spans="6:7" x14ac:dyDescent="0.3">
      <c r="F564" s="3"/>
      <c r="G564" s="3"/>
    </row>
    <row r="565" spans="6:7" x14ac:dyDescent="0.3">
      <c r="F565" s="3"/>
      <c r="G565" s="3"/>
    </row>
    <row r="566" spans="6:7" x14ac:dyDescent="0.3">
      <c r="F566" s="3"/>
      <c r="G566" s="3"/>
    </row>
    <row r="567" spans="6:7" x14ac:dyDescent="0.3">
      <c r="F567" s="3"/>
      <c r="G567" s="3"/>
    </row>
    <row r="568" spans="6:7" x14ac:dyDescent="0.3">
      <c r="F568" s="3"/>
      <c r="G568" s="3"/>
    </row>
    <row r="569" spans="6:7" x14ac:dyDescent="0.3">
      <c r="F569" s="3"/>
      <c r="G569" s="3"/>
    </row>
    <row r="570" spans="6:7" x14ac:dyDescent="0.3">
      <c r="F570" s="3"/>
      <c r="G570" s="3"/>
    </row>
    <row r="571" spans="6:7" x14ac:dyDescent="0.3">
      <c r="F571" s="3"/>
      <c r="G571" s="3"/>
    </row>
    <row r="572" spans="6:7" x14ac:dyDescent="0.3">
      <c r="F572" s="3"/>
      <c r="G572" s="3"/>
    </row>
    <row r="573" spans="6:7" x14ac:dyDescent="0.3">
      <c r="F573" s="3"/>
      <c r="G573" s="3"/>
    </row>
    <row r="574" spans="6:7" x14ac:dyDescent="0.3">
      <c r="F574" s="3"/>
      <c r="G574" s="3"/>
    </row>
    <row r="575" spans="6:7" x14ac:dyDescent="0.3">
      <c r="F575" s="3"/>
      <c r="G575" s="3"/>
    </row>
    <row r="576" spans="6:7" x14ac:dyDescent="0.3">
      <c r="F576" s="3"/>
      <c r="G576" s="3"/>
    </row>
    <row r="577" spans="6:7" x14ac:dyDescent="0.3">
      <c r="F577" s="3"/>
      <c r="G577" s="3"/>
    </row>
    <row r="578" spans="6:7" x14ac:dyDescent="0.3">
      <c r="F578" s="3"/>
      <c r="G578" s="3"/>
    </row>
    <row r="579" spans="6:7" x14ac:dyDescent="0.3">
      <c r="F579" s="3"/>
      <c r="G579" s="3"/>
    </row>
    <row r="580" spans="6:7" x14ac:dyDescent="0.3">
      <c r="F580" s="3"/>
      <c r="G580"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0" type="noConversion"/>
  <dataValidations count="6">
    <dataValidation type="list" allowBlank="1" showInputMessage="1" showErrorMessage="1" sqref="H7:H18">
      <formula1>Disability</formula1>
    </dataValidation>
    <dataValidation type="list" allowBlank="1" showInputMessage="1" showErrorMessage="1" sqref="P7:P18">
      <formula1>Ethnicity</formula1>
    </dataValidation>
    <dataValidation type="list" allowBlank="1" showInputMessage="1" showErrorMessage="1" sqref="G7:G18">
      <formula1>Gender</formula1>
    </dataValidation>
    <dataValidation type="list" allowBlank="1" showInputMessage="1" showErrorMessage="1" sqref="I7:O18 D7:D18">
      <formula1>Yes</formula1>
    </dataValidation>
    <dataValidation type="list" allowBlank="1" showInputMessage="1" showErrorMessage="1" sqref="D19 C7:C19">
      <formula1>Role</formula1>
    </dataValidation>
    <dataValidation type="list" allowBlank="1" showInputMessage="1" showErrorMessage="1" sqref="F7:F18">
      <formula1>TeamAge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topLeftCell="A3" zoomScale="90" zoomScaleNormal="90" zoomScalePageLayoutView="90" workbookViewId="0">
      <selection activeCell="D11" sqref="D11"/>
    </sheetView>
  </sheetViews>
  <sheetFormatPr defaultColWidth="8.88671875" defaultRowHeight="14.4" x14ac:dyDescent="0.3"/>
  <cols>
    <col min="1" max="1" width="67.88671875" style="14" customWidth="1"/>
    <col min="2" max="2" width="21.44140625" style="14" bestFit="1" customWidth="1"/>
    <col min="3" max="3" width="20" style="14" customWidth="1"/>
    <col min="4" max="5" width="20.6640625" style="14" customWidth="1"/>
    <col min="6" max="6" width="22.88671875" style="14" customWidth="1"/>
    <col min="7" max="16384" width="8.88671875" style="14"/>
  </cols>
  <sheetData>
    <row r="1" spans="1:10" s="80" customFormat="1" ht="24.9" customHeight="1" x14ac:dyDescent="0.3">
      <c r="A1" s="228" t="s">
        <v>193</v>
      </c>
      <c r="B1" s="228"/>
      <c r="C1" s="229"/>
      <c r="D1" s="229"/>
      <c r="E1" s="229"/>
    </row>
    <row r="3" spans="1:10" ht="43.2" x14ac:dyDescent="0.3">
      <c r="A3" s="18" t="s">
        <v>194</v>
      </c>
      <c r="B3" s="18" t="s">
        <v>195</v>
      </c>
      <c r="C3" s="18" t="s">
        <v>196</v>
      </c>
      <c r="D3" s="18" t="s">
        <v>197</v>
      </c>
      <c r="E3" s="18" t="s">
        <v>198</v>
      </c>
    </row>
    <row r="4" spans="1:10" x14ac:dyDescent="0.3">
      <c r="A4" s="155" t="s">
        <v>178</v>
      </c>
      <c r="B4" s="154"/>
      <c r="C4" s="154"/>
      <c r="D4" s="154"/>
      <c r="E4" s="154"/>
    </row>
    <row r="5" spans="1:10" ht="17.25" customHeight="1" x14ac:dyDescent="0.3">
      <c r="A5" s="144" t="s">
        <v>199</v>
      </c>
      <c r="B5" s="156" t="s">
        <v>200</v>
      </c>
      <c r="C5" s="157">
        <v>33</v>
      </c>
      <c r="D5" s="149">
        <v>15</v>
      </c>
      <c r="E5" s="149">
        <f>SUM(C5:D5)</f>
        <v>48</v>
      </c>
    </row>
    <row r="6" spans="1:10" x14ac:dyDescent="0.3">
      <c r="A6" s="129" t="s">
        <v>285</v>
      </c>
      <c r="B6" s="185" t="s">
        <v>200</v>
      </c>
      <c r="C6" s="70"/>
      <c r="D6" s="70">
        <v>3</v>
      </c>
      <c r="E6" s="188">
        <f>SUM(C6:D6)</f>
        <v>3</v>
      </c>
    </row>
    <row r="7" spans="1:10" x14ac:dyDescent="0.3">
      <c r="A7" s="129" t="s">
        <v>291</v>
      </c>
      <c r="B7" s="185" t="s">
        <v>200</v>
      </c>
      <c r="C7" s="70"/>
      <c r="D7" s="70">
        <v>9</v>
      </c>
      <c r="E7" s="188">
        <f t="shared" ref="E7:E15" si="0">SUM(C7:D7)</f>
        <v>9</v>
      </c>
    </row>
    <row r="8" spans="1:10" x14ac:dyDescent="0.3">
      <c r="A8" s="129" t="s">
        <v>292</v>
      </c>
      <c r="B8" s="185" t="s">
        <v>200</v>
      </c>
      <c r="C8" s="70"/>
      <c r="D8" s="70">
        <v>6</v>
      </c>
      <c r="E8" s="188">
        <f t="shared" si="0"/>
        <v>6</v>
      </c>
    </row>
    <row r="9" spans="1:10" x14ac:dyDescent="0.3">
      <c r="A9" s="129" t="s">
        <v>295</v>
      </c>
      <c r="B9" s="185" t="s">
        <v>200</v>
      </c>
      <c r="C9" s="70"/>
      <c r="D9" s="70">
        <v>7</v>
      </c>
      <c r="E9" s="188">
        <f t="shared" si="0"/>
        <v>7</v>
      </c>
    </row>
    <row r="10" spans="1:10" x14ac:dyDescent="0.3">
      <c r="A10" s="129" t="s">
        <v>314</v>
      </c>
      <c r="B10" s="185" t="s">
        <v>200</v>
      </c>
      <c r="C10" s="70"/>
      <c r="D10" s="70">
        <v>8</v>
      </c>
      <c r="E10" s="188">
        <f t="shared" si="0"/>
        <v>8</v>
      </c>
    </row>
    <row r="11" spans="1:10" x14ac:dyDescent="0.3">
      <c r="A11" s="129"/>
      <c r="B11" s="185"/>
      <c r="C11" s="70"/>
      <c r="D11" s="70"/>
      <c r="E11" s="188">
        <f t="shared" si="0"/>
        <v>0</v>
      </c>
    </row>
    <row r="12" spans="1:10" x14ac:dyDescent="0.3">
      <c r="A12" s="129"/>
      <c r="B12" s="185"/>
      <c r="C12" s="70"/>
      <c r="D12" s="70"/>
      <c r="E12" s="188">
        <f t="shared" si="0"/>
        <v>0</v>
      </c>
    </row>
    <row r="13" spans="1:10" x14ac:dyDescent="0.3">
      <c r="A13" s="129"/>
      <c r="B13" s="185"/>
      <c r="C13" s="70"/>
      <c r="D13" s="70"/>
      <c r="E13" s="188">
        <f t="shared" si="0"/>
        <v>0</v>
      </c>
    </row>
    <row r="14" spans="1:10" x14ac:dyDescent="0.3">
      <c r="A14" s="129"/>
      <c r="B14" s="185"/>
      <c r="C14" s="70"/>
      <c r="D14" s="70"/>
      <c r="E14" s="188">
        <f t="shared" si="0"/>
        <v>0</v>
      </c>
    </row>
    <row r="15" spans="1:10" x14ac:dyDescent="0.3">
      <c r="A15" s="186"/>
      <c r="B15" s="185"/>
      <c r="C15" s="187"/>
      <c r="D15" s="187"/>
      <c r="E15" s="188">
        <f t="shared" si="0"/>
        <v>0</v>
      </c>
    </row>
    <row r="16" spans="1:10" x14ac:dyDescent="0.3">
      <c r="A16" s="71" t="s">
        <v>182</v>
      </c>
      <c r="B16" s="29"/>
      <c r="C16" s="21"/>
      <c r="D16" s="21"/>
      <c r="E16" s="21"/>
      <c r="F16" s="136"/>
      <c r="G16" s="31"/>
      <c r="H16" s="31"/>
      <c r="I16" s="31"/>
      <c r="J16" s="31"/>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0"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M604"/>
  <sheetViews>
    <sheetView tabSelected="1" topLeftCell="A19" workbookViewId="0">
      <selection activeCell="J37" sqref="J37"/>
    </sheetView>
  </sheetViews>
  <sheetFormatPr defaultColWidth="8.88671875" defaultRowHeight="14.4" x14ac:dyDescent="0.3"/>
  <cols>
    <col min="1" max="1" width="14.109375" style="14" bestFit="1" customWidth="1"/>
    <col min="2" max="2" width="11.88671875" style="14" bestFit="1" customWidth="1"/>
    <col min="3" max="4" width="16.6640625" style="14" customWidth="1"/>
    <col min="5" max="5" width="21" style="14" customWidth="1"/>
    <col min="6" max="12" width="14.6640625" style="14" customWidth="1"/>
    <col min="13" max="13" width="52.6640625" style="14" customWidth="1"/>
    <col min="14" max="16384" width="8.88671875" style="14"/>
  </cols>
  <sheetData>
    <row r="1" spans="1:13" s="80" customFormat="1" ht="24.9" customHeight="1" x14ac:dyDescent="0.3">
      <c r="A1" s="228" t="s">
        <v>201</v>
      </c>
      <c r="B1" s="229"/>
      <c r="C1" s="229"/>
      <c r="D1" s="229"/>
      <c r="E1" s="229"/>
      <c r="F1" s="79"/>
      <c r="G1" s="79"/>
      <c r="H1" s="79"/>
      <c r="I1" s="79"/>
      <c r="J1" s="79"/>
      <c r="K1" s="79"/>
      <c r="L1" s="79"/>
      <c r="M1" s="79"/>
    </row>
    <row r="3" spans="1:13" ht="43.2" x14ac:dyDescent="0.3">
      <c r="A3" s="18" t="s">
        <v>184</v>
      </c>
      <c r="B3" s="18" t="s">
        <v>54</v>
      </c>
      <c r="C3" s="18" t="s">
        <v>92</v>
      </c>
      <c r="D3" s="18" t="s">
        <v>132</v>
      </c>
      <c r="E3" s="18" t="s">
        <v>137</v>
      </c>
      <c r="F3" s="19" t="s">
        <v>187</v>
      </c>
      <c r="G3" s="19" t="s">
        <v>188</v>
      </c>
      <c r="H3" s="19" t="s">
        <v>146</v>
      </c>
      <c r="I3" s="19" t="s">
        <v>147</v>
      </c>
      <c r="J3" s="19" t="s">
        <v>148</v>
      </c>
      <c r="K3" s="19" t="s">
        <v>149</v>
      </c>
      <c r="L3" s="19" t="s">
        <v>189</v>
      </c>
      <c r="M3" s="87" t="s">
        <v>93</v>
      </c>
    </row>
    <row r="4" spans="1:13" ht="34.5" customHeight="1" x14ac:dyDescent="0.3">
      <c r="A4" s="231" t="s">
        <v>202</v>
      </c>
      <c r="B4" s="234"/>
      <c r="C4" s="234"/>
      <c r="D4" s="234"/>
      <c r="E4" s="234"/>
      <c r="F4" s="234"/>
      <c r="G4" s="234"/>
      <c r="H4" s="234"/>
      <c r="I4" s="234"/>
      <c r="J4" s="234"/>
      <c r="K4" s="234"/>
      <c r="L4" s="234"/>
      <c r="M4" s="235"/>
    </row>
    <row r="5" spans="1:13" ht="19.5" customHeight="1" x14ac:dyDescent="0.3">
      <c r="A5" s="151" t="s">
        <v>178</v>
      </c>
      <c r="B5" s="152"/>
      <c r="C5" s="152"/>
      <c r="D5" s="152"/>
      <c r="E5" s="152"/>
      <c r="F5" s="152"/>
      <c r="G5" s="152"/>
      <c r="H5" s="152"/>
      <c r="I5" s="152"/>
      <c r="J5" s="152"/>
      <c r="K5" s="152"/>
      <c r="L5" s="152"/>
      <c r="M5" s="153"/>
    </row>
    <row r="6" spans="1:13" s="131" customFormat="1" ht="17.25" customHeight="1" x14ac:dyDescent="0.3">
      <c r="A6" s="149">
        <v>1</v>
      </c>
      <c r="B6" s="144" t="s">
        <v>203</v>
      </c>
      <c r="C6" s="144" t="s">
        <v>117</v>
      </c>
      <c r="D6" s="144" t="s">
        <v>133</v>
      </c>
      <c r="E6" s="144" t="s">
        <v>138</v>
      </c>
      <c r="F6" s="144"/>
      <c r="G6" s="144"/>
      <c r="H6" s="144" t="s">
        <v>87</v>
      </c>
      <c r="I6" s="144"/>
      <c r="J6" s="144"/>
      <c r="K6" s="144"/>
      <c r="L6" s="144"/>
      <c r="M6" s="144" t="s">
        <v>204</v>
      </c>
    </row>
    <row r="7" spans="1:13" x14ac:dyDescent="0.3">
      <c r="A7" s="129">
        <v>1</v>
      </c>
      <c r="B7" s="117" t="s">
        <v>284</v>
      </c>
      <c r="C7" s="182" t="s">
        <v>109</v>
      </c>
      <c r="D7" s="70" t="s">
        <v>134</v>
      </c>
      <c r="E7" s="183"/>
      <c r="F7" s="189"/>
      <c r="G7" s="189"/>
      <c r="H7" s="189" t="s">
        <v>87</v>
      </c>
      <c r="I7" s="189"/>
      <c r="J7" s="189"/>
      <c r="K7" s="189"/>
      <c r="L7" s="189"/>
      <c r="M7" s="117" t="s">
        <v>96</v>
      </c>
    </row>
    <row r="8" spans="1:13" ht="15.75" customHeight="1" x14ac:dyDescent="0.3">
      <c r="A8" s="129">
        <v>2</v>
      </c>
      <c r="B8" s="117" t="s">
        <v>284</v>
      </c>
      <c r="C8" s="182" t="s">
        <v>129</v>
      </c>
      <c r="D8" s="70" t="s">
        <v>134</v>
      </c>
      <c r="E8" s="183"/>
      <c r="F8" s="189"/>
      <c r="G8" s="189"/>
      <c r="H8" s="189" t="s">
        <v>87</v>
      </c>
      <c r="I8" s="189"/>
      <c r="J8" s="189"/>
      <c r="K8" s="189"/>
      <c r="L8" s="189"/>
      <c r="M8" s="117" t="s">
        <v>96</v>
      </c>
    </row>
    <row r="9" spans="1:13" x14ac:dyDescent="0.3">
      <c r="A9" s="129">
        <v>3</v>
      </c>
      <c r="B9" s="117" t="s">
        <v>284</v>
      </c>
      <c r="C9" s="182" t="s">
        <v>129</v>
      </c>
      <c r="D9" s="70" t="s">
        <v>134</v>
      </c>
      <c r="E9" s="183"/>
      <c r="F9" s="189"/>
      <c r="G9" s="189"/>
      <c r="H9" s="189" t="s">
        <v>87</v>
      </c>
      <c r="I9" s="189"/>
      <c r="J9" s="189"/>
      <c r="K9" s="189"/>
      <c r="L9" s="189"/>
      <c r="M9" s="117" t="s">
        <v>96</v>
      </c>
    </row>
    <row r="10" spans="1:13" x14ac:dyDescent="0.3">
      <c r="A10" s="129">
        <v>4</v>
      </c>
      <c r="B10" s="117" t="s">
        <v>298</v>
      </c>
      <c r="C10" s="182" t="s">
        <v>119</v>
      </c>
      <c r="D10" s="70" t="s">
        <v>133</v>
      </c>
      <c r="E10" s="183" t="s">
        <v>87</v>
      </c>
      <c r="F10" s="189"/>
      <c r="G10" s="189"/>
      <c r="H10" s="189" t="s">
        <v>87</v>
      </c>
      <c r="I10" s="189"/>
      <c r="J10" s="189"/>
      <c r="K10" s="189"/>
      <c r="L10" s="189"/>
      <c r="M10" s="117" t="s">
        <v>96</v>
      </c>
    </row>
    <row r="11" spans="1:13" x14ac:dyDescent="0.3">
      <c r="A11" s="129">
        <v>5</v>
      </c>
      <c r="B11" s="117" t="s">
        <v>287</v>
      </c>
      <c r="C11" s="182" t="s">
        <v>115</v>
      </c>
      <c r="D11" s="70" t="s">
        <v>133</v>
      </c>
      <c r="E11" s="183" t="s">
        <v>131</v>
      </c>
      <c r="F11" s="189"/>
      <c r="G11" s="189"/>
      <c r="H11" s="189" t="s">
        <v>87</v>
      </c>
      <c r="I11" s="189"/>
      <c r="J11" s="189"/>
      <c r="K11" s="189"/>
      <c r="L11" s="189"/>
      <c r="M11" s="117" t="s">
        <v>96</v>
      </c>
    </row>
    <row r="12" spans="1:13" x14ac:dyDescent="0.3">
      <c r="A12" s="129">
        <v>6</v>
      </c>
      <c r="B12" s="117" t="s">
        <v>287</v>
      </c>
      <c r="C12" s="182" t="s">
        <v>109</v>
      </c>
      <c r="D12" s="70" t="s">
        <v>133</v>
      </c>
      <c r="E12" s="183" t="s">
        <v>131</v>
      </c>
      <c r="F12" s="189"/>
      <c r="G12" s="189"/>
      <c r="H12" s="189" t="s">
        <v>87</v>
      </c>
      <c r="I12" s="189"/>
      <c r="J12" s="189"/>
      <c r="K12" s="189"/>
      <c r="L12" s="189"/>
      <c r="M12" s="117" t="s">
        <v>96</v>
      </c>
    </row>
    <row r="13" spans="1:13" x14ac:dyDescent="0.3">
      <c r="A13" s="129">
        <v>7</v>
      </c>
      <c r="B13" s="117" t="s">
        <v>287</v>
      </c>
      <c r="C13" s="182" t="s">
        <v>119</v>
      </c>
      <c r="D13" s="70" t="s">
        <v>133</v>
      </c>
      <c r="E13" s="183" t="s">
        <v>131</v>
      </c>
      <c r="F13" s="189"/>
      <c r="G13" s="189"/>
      <c r="H13" s="189" t="s">
        <v>87</v>
      </c>
      <c r="I13" s="189"/>
      <c r="J13" s="189"/>
      <c r="K13" s="189"/>
      <c r="L13" s="189"/>
      <c r="M13" s="117" t="s">
        <v>96</v>
      </c>
    </row>
    <row r="14" spans="1:13" x14ac:dyDescent="0.3">
      <c r="A14" s="129">
        <v>8</v>
      </c>
      <c r="B14" s="117" t="s">
        <v>287</v>
      </c>
      <c r="C14" s="182" t="s">
        <v>109</v>
      </c>
      <c r="D14" s="70" t="s">
        <v>134</v>
      </c>
      <c r="E14" s="183" t="s">
        <v>131</v>
      </c>
      <c r="F14" s="189"/>
      <c r="G14" s="189"/>
      <c r="H14" s="189" t="s">
        <v>87</v>
      </c>
      <c r="I14" s="189"/>
      <c r="J14" s="189"/>
      <c r="K14" s="189"/>
      <c r="L14" s="189"/>
      <c r="M14" s="117" t="s">
        <v>96</v>
      </c>
    </row>
    <row r="15" spans="1:13" x14ac:dyDescent="0.3">
      <c r="A15" s="129">
        <v>9</v>
      </c>
      <c r="B15" s="117" t="s">
        <v>287</v>
      </c>
      <c r="C15" s="182" t="s">
        <v>125</v>
      </c>
      <c r="D15" s="70" t="s">
        <v>133</v>
      </c>
      <c r="E15" s="183" t="s">
        <v>131</v>
      </c>
      <c r="F15" s="189"/>
      <c r="G15" s="189"/>
      <c r="H15" s="189" t="s">
        <v>87</v>
      </c>
      <c r="I15" s="189"/>
      <c r="J15" s="189"/>
      <c r="K15" s="189"/>
      <c r="L15" s="189"/>
      <c r="M15" s="117" t="s">
        <v>96</v>
      </c>
    </row>
    <row r="16" spans="1:13" x14ac:dyDescent="0.3">
      <c r="A16" s="129">
        <v>10</v>
      </c>
      <c r="B16" s="117" t="s">
        <v>287</v>
      </c>
      <c r="C16" s="182" t="s">
        <v>117</v>
      </c>
      <c r="D16" s="70" t="s">
        <v>134</v>
      </c>
      <c r="E16" s="183" t="s">
        <v>138</v>
      </c>
      <c r="F16" s="189"/>
      <c r="G16" s="189"/>
      <c r="H16" s="189" t="s">
        <v>87</v>
      </c>
      <c r="I16" s="189"/>
      <c r="J16" s="189"/>
      <c r="K16" s="189"/>
      <c r="L16" s="189"/>
      <c r="M16" s="117" t="s">
        <v>96</v>
      </c>
    </row>
    <row r="17" spans="1:13" x14ac:dyDescent="0.3">
      <c r="A17" s="129">
        <v>11</v>
      </c>
      <c r="B17" s="117" t="s">
        <v>287</v>
      </c>
      <c r="C17" s="182" t="s">
        <v>129</v>
      </c>
      <c r="D17" s="70" t="s">
        <v>134</v>
      </c>
      <c r="E17" s="183" t="s">
        <v>87</v>
      </c>
      <c r="F17" s="189"/>
      <c r="G17" s="189"/>
      <c r="H17" s="189" t="s">
        <v>87</v>
      </c>
      <c r="I17" s="189"/>
      <c r="J17" s="189"/>
      <c r="K17" s="189"/>
      <c r="L17" s="189"/>
      <c r="M17" s="117" t="s">
        <v>96</v>
      </c>
    </row>
    <row r="18" spans="1:13" x14ac:dyDescent="0.3">
      <c r="A18" s="129">
        <v>12</v>
      </c>
      <c r="B18" s="117" t="s">
        <v>287</v>
      </c>
      <c r="C18" s="182" t="s">
        <v>129</v>
      </c>
      <c r="D18" s="70" t="s">
        <v>134</v>
      </c>
      <c r="E18" s="183" t="s">
        <v>87</v>
      </c>
      <c r="F18" s="189"/>
      <c r="G18" s="189"/>
      <c r="H18" s="189" t="s">
        <v>87</v>
      </c>
      <c r="I18" s="189"/>
      <c r="J18" s="189"/>
      <c r="K18" s="189"/>
      <c r="L18" s="189"/>
      <c r="M18" s="117" t="s">
        <v>96</v>
      </c>
    </row>
    <row r="19" spans="1:13" x14ac:dyDescent="0.3">
      <c r="A19" s="129">
        <v>13</v>
      </c>
      <c r="B19" s="117" t="s">
        <v>300</v>
      </c>
      <c r="C19" s="182" t="s">
        <v>125</v>
      </c>
      <c r="D19" s="70" t="s">
        <v>134</v>
      </c>
      <c r="E19" s="183" t="s">
        <v>87</v>
      </c>
      <c r="F19" s="189"/>
      <c r="G19" s="189"/>
      <c r="H19" s="189" t="s">
        <v>87</v>
      </c>
      <c r="I19" s="189"/>
      <c r="J19" s="189"/>
      <c r="K19" s="189"/>
      <c r="L19" s="189"/>
      <c r="M19" s="117" t="s">
        <v>96</v>
      </c>
    </row>
    <row r="20" spans="1:13" x14ac:dyDescent="0.3">
      <c r="A20" s="129">
        <v>14</v>
      </c>
      <c r="B20" s="117" t="s">
        <v>301</v>
      </c>
      <c r="C20" s="182" t="s">
        <v>125</v>
      </c>
      <c r="D20" s="70" t="s">
        <v>134</v>
      </c>
      <c r="E20" s="183" t="s">
        <v>138</v>
      </c>
      <c r="F20" s="189"/>
      <c r="G20" s="189"/>
      <c r="H20" s="189" t="s">
        <v>87</v>
      </c>
      <c r="I20" s="189"/>
      <c r="J20" s="189"/>
      <c r="K20" s="189"/>
      <c r="L20" s="189"/>
      <c r="M20" s="117" t="s">
        <v>96</v>
      </c>
    </row>
    <row r="21" spans="1:13" x14ac:dyDescent="0.3">
      <c r="A21" s="129">
        <v>15</v>
      </c>
      <c r="B21" s="117" t="s">
        <v>302</v>
      </c>
      <c r="C21" s="182" t="s">
        <v>127</v>
      </c>
      <c r="D21" s="70" t="s">
        <v>134</v>
      </c>
      <c r="E21" s="183" t="s">
        <v>138</v>
      </c>
      <c r="F21" s="189"/>
      <c r="G21" s="189"/>
      <c r="H21" s="189" t="s">
        <v>87</v>
      </c>
      <c r="I21" s="189"/>
      <c r="J21" s="189"/>
      <c r="K21" s="189"/>
      <c r="L21" s="189"/>
      <c r="M21" s="117" t="s">
        <v>96</v>
      </c>
    </row>
    <row r="22" spans="1:13" x14ac:dyDescent="0.3">
      <c r="A22" s="129">
        <v>16</v>
      </c>
      <c r="B22" s="117" t="s">
        <v>303</v>
      </c>
      <c r="C22" s="182" t="s">
        <v>123</v>
      </c>
      <c r="D22" s="70" t="s">
        <v>133</v>
      </c>
      <c r="E22" s="183" t="s">
        <v>138</v>
      </c>
      <c r="F22" s="189" t="s">
        <v>87</v>
      </c>
      <c r="G22" s="189" t="s">
        <v>87</v>
      </c>
      <c r="H22" s="189" t="s">
        <v>87</v>
      </c>
      <c r="I22" s="189"/>
      <c r="J22" s="189"/>
      <c r="K22" s="189"/>
      <c r="L22" s="189"/>
      <c r="M22" s="117" t="s">
        <v>96</v>
      </c>
    </row>
    <row r="23" spans="1:13" x14ac:dyDescent="0.3">
      <c r="A23" s="129">
        <v>17</v>
      </c>
      <c r="B23" s="117" t="s">
        <v>304</v>
      </c>
      <c r="C23" s="182" t="s">
        <v>121</v>
      </c>
      <c r="D23" s="70" t="s">
        <v>134</v>
      </c>
      <c r="E23" s="183" t="s">
        <v>87</v>
      </c>
      <c r="F23" s="189"/>
      <c r="G23" s="189"/>
      <c r="H23" s="189" t="s">
        <v>87</v>
      </c>
      <c r="I23" s="189"/>
      <c r="J23" s="189"/>
      <c r="K23" s="189"/>
      <c r="L23" s="189"/>
      <c r="M23" s="117" t="s">
        <v>96</v>
      </c>
    </row>
    <row r="24" spans="1:13" x14ac:dyDescent="0.3">
      <c r="A24" s="129">
        <v>18</v>
      </c>
      <c r="B24" s="117" t="s">
        <v>305</v>
      </c>
      <c r="C24" s="182" t="s">
        <v>123</v>
      </c>
      <c r="D24" s="70" t="s">
        <v>134</v>
      </c>
      <c r="E24" s="183" t="s">
        <v>138</v>
      </c>
      <c r="F24" s="189"/>
      <c r="G24" s="189"/>
      <c r="H24" s="189" t="s">
        <v>87</v>
      </c>
      <c r="I24" s="189"/>
      <c r="J24" s="189"/>
      <c r="K24" s="189"/>
      <c r="L24" s="189"/>
      <c r="M24" s="117" t="s">
        <v>96</v>
      </c>
    </row>
    <row r="25" spans="1:13" x14ac:dyDescent="0.3">
      <c r="A25" s="129">
        <v>19</v>
      </c>
      <c r="B25" s="117" t="s">
        <v>287</v>
      </c>
      <c r="C25" s="182" t="s">
        <v>123</v>
      </c>
      <c r="D25" s="70" t="s">
        <v>134</v>
      </c>
      <c r="E25" s="183" t="s">
        <v>87</v>
      </c>
      <c r="F25" s="189"/>
      <c r="G25" s="189"/>
      <c r="H25" s="189" t="s">
        <v>87</v>
      </c>
      <c r="I25" s="189"/>
      <c r="J25" s="189"/>
      <c r="K25" s="189"/>
      <c r="L25" s="189"/>
      <c r="M25" s="117" t="s">
        <v>96</v>
      </c>
    </row>
    <row r="26" spans="1:13" x14ac:dyDescent="0.3">
      <c r="A26" s="129">
        <v>20</v>
      </c>
      <c r="B26" s="117" t="s">
        <v>309</v>
      </c>
      <c r="C26" s="182" t="s">
        <v>123</v>
      </c>
      <c r="D26" s="70" t="s">
        <v>134</v>
      </c>
      <c r="E26" s="183" t="s">
        <v>138</v>
      </c>
      <c r="F26" s="189"/>
      <c r="G26" s="189"/>
      <c r="H26" s="189" t="s">
        <v>87</v>
      </c>
      <c r="I26" s="189"/>
      <c r="J26" s="189"/>
      <c r="K26" s="189"/>
      <c r="L26" s="189"/>
      <c r="M26" s="117" t="s">
        <v>96</v>
      </c>
    </row>
    <row r="27" spans="1:13" x14ac:dyDescent="0.3">
      <c r="A27" s="129">
        <v>21</v>
      </c>
      <c r="B27" s="117" t="s">
        <v>310</v>
      </c>
      <c r="C27" s="182" t="s">
        <v>125</v>
      </c>
      <c r="D27" s="70" t="s">
        <v>134</v>
      </c>
      <c r="E27" s="183" t="s">
        <v>87</v>
      </c>
      <c r="F27" s="189"/>
      <c r="G27" s="189"/>
      <c r="H27" s="189" t="s">
        <v>87</v>
      </c>
      <c r="I27" s="189"/>
      <c r="J27" s="189"/>
      <c r="K27" s="189"/>
      <c r="L27" s="189"/>
      <c r="M27" s="117" t="s">
        <v>96</v>
      </c>
    </row>
    <row r="28" spans="1:13" x14ac:dyDescent="0.3">
      <c r="A28" s="129">
        <v>22</v>
      </c>
      <c r="B28" s="117" t="s">
        <v>311</v>
      </c>
      <c r="C28" s="182" t="s">
        <v>119</v>
      </c>
      <c r="D28" s="70" t="s">
        <v>134</v>
      </c>
      <c r="E28" s="183" t="s">
        <v>87</v>
      </c>
      <c r="F28" s="189"/>
      <c r="G28" s="189"/>
      <c r="H28" s="189" t="s">
        <v>87</v>
      </c>
      <c r="I28" s="189"/>
      <c r="J28" s="189" t="s">
        <v>87</v>
      </c>
      <c r="K28" s="189"/>
      <c r="L28" s="189"/>
      <c r="M28" s="117" t="s">
        <v>96</v>
      </c>
    </row>
    <row r="29" spans="1:13" x14ac:dyDescent="0.3">
      <c r="A29" s="129">
        <v>23</v>
      </c>
      <c r="B29" s="117" t="s">
        <v>315</v>
      </c>
      <c r="C29" s="182" t="s">
        <v>119</v>
      </c>
      <c r="D29" s="70" t="s">
        <v>134</v>
      </c>
      <c r="E29" s="183" t="s">
        <v>87</v>
      </c>
      <c r="F29" s="189"/>
      <c r="G29" s="189"/>
      <c r="H29" s="189" t="s">
        <v>87</v>
      </c>
      <c r="I29" s="189"/>
      <c r="J29" s="189" t="s">
        <v>87</v>
      </c>
      <c r="K29" s="189"/>
      <c r="L29" s="189"/>
      <c r="M29" s="117" t="s">
        <v>96</v>
      </c>
    </row>
    <row r="30" spans="1:13" x14ac:dyDescent="0.3">
      <c r="A30" s="129">
        <v>24</v>
      </c>
      <c r="B30" s="117" t="s">
        <v>316</v>
      </c>
      <c r="C30" s="182" t="s">
        <v>117</v>
      </c>
      <c r="D30" s="70" t="s">
        <v>134</v>
      </c>
      <c r="E30" s="183" t="s">
        <v>138</v>
      </c>
      <c r="F30" s="189"/>
      <c r="G30" s="189"/>
      <c r="H30" s="189" t="s">
        <v>87</v>
      </c>
      <c r="I30" s="189"/>
      <c r="J30" s="189"/>
      <c r="K30" s="189"/>
      <c r="L30" s="189"/>
      <c r="M30" s="117" t="s">
        <v>96</v>
      </c>
    </row>
    <row r="31" spans="1:13" x14ac:dyDescent="0.3">
      <c r="A31" s="129">
        <v>25</v>
      </c>
      <c r="B31" s="117" t="s">
        <v>317</v>
      </c>
      <c r="C31" s="182" t="s">
        <v>115</v>
      </c>
      <c r="D31" s="70" t="s">
        <v>133</v>
      </c>
      <c r="E31" s="183" t="s">
        <v>87</v>
      </c>
      <c r="F31" s="189"/>
      <c r="G31" s="189"/>
      <c r="H31" s="189" t="s">
        <v>87</v>
      </c>
      <c r="I31" s="189" t="s">
        <v>87</v>
      </c>
      <c r="J31" s="189" t="s">
        <v>87</v>
      </c>
      <c r="K31" s="189"/>
      <c r="L31" s="189"/>
      <c r="M31" s="117" t="s">
        <v>96</v>
      </c>
    </row>
    <row r="32" spans="1:13" x14ac:dyDescent="0.3">
      <c r="A32" s="129">
        <v>26</v>
      </c>
      <c r="B32" s="117" t="s">
        <v>318</v>
      </c>
      <c r="C32" s="182" t="s">
        <v>129</v>
      </c>
      <c r="D32" s="70" t="s">
        <v>133</v>
      </c>
      <c r="E32" s="183" t="s">
        <v>87</v>
      </c>
      <c r="F32" s="189"/>
      <c r="G32" s="189"/>
      <c r="H32" s="189" t="s">
        <v>87</v>
      </c>
      <c r="I32" s="189"/>
      <c r="J32" s="189"/>
      <c r="K32" s="189"/>
      <c r="L32" s="189"/>
      <c r="M32" s="117" t="s">
        <v>96</v>
      </c>
    </row>
    <row r="33" spans="1:13" x14ac:dyDescent="0.3">
      <c r="A33" s="129">
        <v>27</v>
      </c>
      <c r="B33" s="117" t="s">
        <v>319</v>
      </c>
      <c r="C33" s="182" t="s">
        <v>123</v>
      </c>
      <c r="D33" s="70" t="s">
        <v>133</v>
      </c>
      <c r="E33" s="183" t="s">
        <v>87</v>
      </c>
      <c r="F33" s="189"/>
      <c r="G33" s="189"/>
      <c r="H33" s="189" t="s">
        <v>87</v>
      </c>
      <c r="I33" s="189"/>
      <c r="J33" s="189"/>
      <c r="K33" s="189"/>
      <c r="L33" s="189"/>
      <c r="M33" s="117" t="s">
        <v>96</v>
      </c>
    </row>
    <row r="34" spans="1:13" x14ac:dyDescent="0.3">
      <c r="A34" s="129">
        <v>28</v>
      </c>
      <c r="B34" s="117" t="s">
        <v>320</v>
      </c>
      <c r="C34" s="182" t="s">
        <v>115</v>
      </c>
      <c r="D34" s="70" t="s">
        <v>133</v>
      </c>
      <c r="E34" s="183" t="s">
        <v>87</v>
      </c>
      <c r="F34" s="189"/>
      <c r="G34" s="189"/>
      <c r="H34" s="189" t="s">
        <v>87</v>
      </c>
      <c r="I34" s="189"/>
      <c r="J34" s="189"/>
      <c r="K34" s="189"/>
      <c r="L34" s="189"/>
      <c r="M34" s="117" t="s">
        <v>96</v>
      </c>
    </row>
    <row r="35" spans="1:13" x14ac:dyDescent="0.3">
      <c r="A35" s="129">
        <v>29</v>
      </c>
      <c r="B35" s="117" t="s">
        <v>321</v>
      </c>
      <c r="C35" s="182" t="s">
        <v>119</v>
      </c>
      <c r="D35" s="70" t="s">
        <v>134</v>
      </c>
      <c r="E35" s="183" t="s">
        <v>138</v>
      </c>
      <c r="F35" s="189"/>
      <c r="G35" s="189"/>
      <c r="H35" s="189"/>
      <c r="I35" s="189"/>
      <c r="J35" s="189"/>
      <c r="K35" s="189"/>
      <c r="L35" s="189"/>
      <c r="M35" s="117" t="s">
        <v>96</v>
      </c>
    </row>
    <row r="36" spans="1:13" x14ac:dyDescent="0.3">
      <c r="A36" s="129">
        <v>30</v>
      </c>
      <c r="B36" s="117"/>
      <c r="C36" s="182"/>
      <c r="D36" s="70"/>
      <c r="E36" s="183"/>
      <c r="F36" s="189"/>
      <c r="G36" s="189"/>
      <c r="H36" s="189"/>
      <c r="I36" s="189"/>
      <c r="J36" s="189"/>
      <c r="K36" s="189"/>
      <c r="L36" s="189"/>
      <c r="M36" s="117"/>
    </row>
    <row r="37" spans="1:13" x14ac:dyDescent="0.3">
      <c r="A37" s="129"/>
      <c r="B37" s="117"/>
      <c r="C37" s="182"/>
      <c r="D37" s="70"/>
      <c r="E37" s="183"/>
      <c r="F37" s="189"/>
      <c r="G37" s="189"/>
      <c r="H37" s="189"/>
      <c r="I37" s="189"/>
      <c r="J37" s="189"/>
      <c r="K37" s="189"/>
      <c r="L37" s="189"/>
      <c r="M37" s="117" t="s">
        <v>96</v>
      </c>
    </row>
    <row r="38" spans="1:13" x14ac:dyDescent="0.3">
      <c r="A38" s="199"/>
      <c r="B38" s="200"/>
      <c r="C38" s="201"/>
      <c r="D38" s="202"/>
      <c r="E38" s="202"/>
      <c r="F38" s="203"/>
      <c r="G38" s="203"/>
      <c r="H38" s="203"/>
      <c r="I38" s="203"/>
      <c r="J38" s="203"/>
      <c r="K38" s="203"/>
      <c r="L38" s="203"/>
      <c r="M38" s="204"/>
    </row>
    <row r="39" spans="1:13" x14ac:dyDescent="0.3">
      <c r="A39" s="199"/>
      <c r="B39" s="200"/>
      <c r="C39" s="201"/>
      <c r="D39" s="202"/>
      <c r="E39" s="202"/>
      <c r="F39" s="203"/>
      <c r="G39" s="203"/>
      <c r="H39" s="203"/>
      <c r="I39" s="203"/>
      <c r="J39" s="203"/>
      <c r="K39" s="203"/>
      <c r="L39" s="203"/>
      <c r="M39" s="204"/>
    </row>
    <row r="40" spans="1:13" x14ac:dyDescent="0.3">
      <c r="A40" s="199"/>
      <c r="B40" s="200"/>
      <c r="C40" s="201"/>
      <c r="D40" s="202"/>
      <c r="E40" s="202"/>
      <c r="F40" s="203"/>
      <c r="G40" s="203"/>
      <c r="H40" s="203"/>
      <c r="I40" s="203"/>
      <c r="J40" s="203"/>
      <c r="K40" s="203"/>
      <c r="L40" s="203"/>
      <c r="M40" s="204"/>
    </row>
    <row r="41" spans="1:13" x14ac:dyDescent="0.3">
      <c r="A41" s="199"/>
      <c r="B41" s="200"/>
      <c r="C41" s="201"/>
      <c r="D41" s="202"/>
      <c r="E41" s="202"/>
      <c r="F41" s="203"/>
      <c r="G41" s="203"/>
      <c r="H41" s="203"/>
      <c r="I41" s="203"/>
      <c r="J41" s="203"/>
      <c r="K41" s="203"/>
      <c r="L41" s="203"/>
      <c r="M41" s="204"/>
    </row>
    <row r="42" spans="1:13" x14ac:dyDescent="0.3">
      <c r="A42" s="71" t="s">
        <v>182</v>
      </c>
      <c r="B42" s="27"/>
      <c r="C42" s="27"/>
      <c r="D42" s="21"/>
      <c r="E42" s="21"/>
      <c r="F42" s="21"/>
      <c r="G42" s="21"/>
      <c r="H42" s="21"/>
      <c r="I42" s="21"/>
      <c r="J42" s="21"/>
      <c r="K42" s="21"/>
      <c r="L42" s="21"/>
      <c r="M42" s="22"/>
    </row>
    <row r="43" spans="1:13" x14ac:dyDescent="0.3">
      <c r="C43" s="3"/>
      <c r="D43" s="3"/>
    </row>
    <row r="44" spans="1:13" x14ac:dyDescent="0.3">
      <c r="C44" s="3"/>
      <c r="D44" s="3"/>
    </row>
    <row r="45" spans="1:13" x14ac:dyDescent="0.3">
      <c r="C45" s="3"/>
      <c r="D45" s="3"/>
    </row>
    <row r="46" spans="1:13" x14ac:dyDescent="0.3">
      <c r="C46" s="3"/>
      <c r="D46" s="3"/>
    </row>
    <row r="47" spans="1:13" x14ac:dyDescent="0.3">
      <c r="C47" s="3"/>
      <c r="D47" s="3"/>
    </row>
    <row r="48" spans="1:13" x14ac:dyDescent="0.3">
      <c r="C48" s="3"/>
      <c r="D48" s="3"/>
    </row>
    <row r="49" spans="3:4" x14ac:dyDescent="0.3">
      <c r="C49" s="3"/>
      <c r="D49" s="3"/>
    </row>
    <row r="50" spans="3:4" x14ac:dyDescent="0.3">
      <c r="C50" s="3"/>
      <c r="D50" s="3"/>
    </row>
    <row r="51" spans="3:4" x14ac:dyDescent="0.3">
      <c r="C51" s="3"/>
      <c r="D51" s="3"/>
    </row>
    <row r="52" spans="3:4" x14ac:dyDescent="0.3">
      <c r="C52" s="3"/>
      <c r="D52" s="3"/>
    </row>
    <row r="53" spans="3:4" x14ac:dyDescent="0.3">
      <c r="C53" s="3"/>
      <c r="D53" s="3"/>
    </row>
    <row r="54" spans="3:4" x14ac:dyDescent="0.3">
      <c r="C54" s="3"/>
      <c r="D54" s="3"/>
    </row>
    <row r="55" spans="3:4" x14ac:dyDescent="0.3">
      <c r="C55" s="3"/>
      <c r="D55" s="3"/>
    </row>
    <row r="56" spans="3:4" x14ac:dyDescent="0.3">
      <c r="C56" s="3"/>
      <c r="D56" s="3"/>
    </row>
    <row r="57" spans="3:4" x14ac:dyDescent="0.3">
      <c r="C57" s="3"/>
      <c r="D57" s="3"/>
    </row>
    <row r="58" spans="3:4" x14ac:dyDescent="0.3">
      <c r="C58" s="3"/>
      <c r="D58" s="3"/>
    </row>
    <row r="59" spans="3:4" x14ac:dyDescent="0.3">
      <c r="C59" s="3"/>
      <c r="D59" s="3"/>
    </row>
    <row r="60" spans="3:4" x14ac:dyDescent="0.3">
      <c r="C60" s="3"/>
      <c r="D60" s="3"/>
    </row>
    <row r="61" spans="3:4" x14ac:dyDescent="0.3">
      <c r="C61" s="3"/>
      <c r="D61" s="3"/>
    </row>
    <row r="62" spans="3:4" x14ac:dyDescent="0.3">
      <c r="C62" s="3"/>
      <c r="D62" s="3"/>
    </row>
    <row r="63" spans="3:4" x14ac:dyDescent="0.3">
      <c r="C63" s="3"/>
      <c r="D63" s="3"/>
    </row>
    <row r="64" spans="3:4" x14ac:dyDescent="0.3">
      <c r="C64" s="3"/>
      <c r="D64" s="3"/>
    </row>
    <row r="65" spans="3:4" x14ac:dyDescent="0.3">
      <c r="C65" s="3"/>
      <c r="D65" s="3"/>
    </row>
    <row r="66" spans="3:4" x14ac:dyDescent="0.3">
      <c r="C66" s="3"/>
      <c r="D66" s="3"/>
    </row>
    <row r="67" spans="3:4" x14ac:dyDescent="0.3">
      <c r="C67" s="3"/>
      <c r="D67" s="3"/>
    </row>
    <row r="68" spans="3:4" x14ac:dyDescent="0.3">
      <c r="C68" s="3"/>
      <c r="D68" s="3"/>
    </row>
    <row r="69" spans="3:4" x14ac:dyDescent="0.3">
      <c r="C69" s="3"/>
      <c r="D69" s="3"/>
    </row>
    <row r="70" spans="3:4" x14ac:dyDescent="0.3">
      <c r="C70" s="3"/>
      <c r="D70" s="3"/>
    </row>
    <row r="71" spans="3:4" x14ac:dyDescent="0.3">
      <c r="C71" s="3"/>
      <c r="D71" s="3"/>
    </row>
    <row r="72" spans="3:4" x14ac:dyDescent="0.3">
      <c r="C72" s="3"/>
      <c r="D72" s="3"/>
    </row>
    <row r="73" spans="3:4" x14ac:dyDescent="0.3">
      <c r="C73" s="3"/>
      <c r="D73" s="3"/>
    </row>
    <row r="74" spans="3:4" x14ac:dyDescent="0.3">
      <c r="C74" s="3"/>
      <c r="D74" s="3"/>
    </row>
    <row r="75" spans="3:4" x14ac:dyDescent="0.3">
      <c r="C75" s="3"/>
      <c r="D75" s="3"/>
    </row>
    <row r="76" spans="3:4" x14ac:dyDescent="0.3">
      <c r="C76" s="3"/>
      <c r="D76" s="3"/>
    </row>
    <row r="77" spans="3:4" x14ac:dyDescent="0.3">
      <c r="C77" s="3"/>
      <c r="D77" s="3"/>
    </row>
    <row r="78" spans="3:4" x14ac:dyDescent="0.3">
      <c r="C78" s="3"/>
      <c r="D78" s="3"/>
    </row>
    <row r="79" spans="3:4" x14ac:dyDescent="0.3">
      <c r="C79" s="3"/>
      <c r="D79" s="3"/>
    </row>
    <row r="80" spans="3:4" x14ac:dyDescent="0.3">
      <c r="C80" s="3"/>
      <c r="D80" s="3"/>
    </row>
    <row r="81" spans="3:4" x14ac:dyDescent="0.3">
      <c r="C81" s="3"/>
      <c r="D81" s="3"/>
    </row>
    <row r="82" spans="3:4" x14ac:dyDescent="0.3">
      <c r="C82" s="3"/>
      <c r="D82" s="3"/>
    </row>
    <row r="83" spans="3:4" x14ac:dyDescent="0.3">
      <c r="C83" s="3"/>
      <c r="D83" s="3"/>
    </row>
    <row r="84" spans="3:4" x14ac:dyDescent="0.3">
      <c r="C84" s="3"/>
      <c r="D84" s="3"/>
    </row>
    <row r="85" spans="3:4" x14ac:dyDescent="0.3">
      <c r="C85" s="3"/>
      <c r="D85" s="3"/>
    </row>
    <row r="86" spans="3:4" x14ac:dyDescent="0.3">
      <c r="C86" s="3"/>
      <c r="D86" s="3"/>
    </row>
    <row r="87" spans="3:4" x14ac:dyDescent="0.3">
      <c r="C87" s="3"/>
      <c r="D87" s="3"/>
    </row>
    <row r="88" spans="3:4" x14ac:dyDescent="0.3">
      <c r="C88" s="3"/>
      <c r="D88" s="3"/>
    </row>
    <row r="89" spans="3:4" x14ac:dyDescent="0.3">
      <c r="C89" s="3"/>
      <c r="D89" s="3"/>
    </row>
    <row r="90" spans="3:4" x14ac:dyDescent="0.3">
      <c r="C90" s="3"/>
      <c r="D90" s="3"/>
    </row>
    <row r="91" spans="3:4" x14ac:dyDescent="0.3">
      <c r="C91" s="3"/>
      <c r="D91" s="3"/>
    </row>
    <row r="92" spans="3:4" x14ac:dyDescent="0.3">
      <c r="C92" s="3"/>
      <c r="D92" s="3"/>
    </row>
    <row r="93" spans="3:4" x14ac:dyDescent="0.3">
      <c r="C93" s="3"/>
      <c r="D93" s="3"/>
    </row>
    <row r="94" spans="3:4" x14ac:dyDescent="0.3">
      <c r="C94" s="3"/>
      <c r="D94" s="3"/>
    </row>
    <row r="95" spans="3:4" x14ac:dyDescent="0.3">
      <c r="C95" s="3"/>
      <c r="D95" s="3"/>
    </row>
    <row r="96" spans="3:4" x14ac:dyDescent="0.3">
      <c r="C96" s="3"/>
      <c r="D96" s="3"/>
    </row>
    <row r="97" spans="3:4" x14ac:dyDescent="0.3">
      <c r="C97" s="3"/>
      <c r="D97" s="3"/>
    </row>
    <row r="98" spans="3:4" x14ac:dyDescent="0.3">
      <c r="C98" s="3"/>
      <c r="D98" s="3"/>
    </row>
    <row r="99" spans="3:4" x14ac:dyDescent="0.3">
      <c r="C99" s="3"/>
      <c r="D99" s="3"/>
    </row>
    <row r="100" spans="3:4" x14ac:dyDescent="0.3">
      <c r="C100" s="3"/>
      <c r="D100" s="3"/>
    </row>
    <row r="101" spans="3:4" x14ac:dyDescent="0.3">
      <c r="C101" s="3"/>
      <c r="D101" s="3"/>
    </row>
    <row r="102" spans="3:4" x14ac:dyDescent="0.3">
      <c r="C102" s="3"/>
      <c r="D102" s="3"/>
    </row>
    <row r="103" spans="3:4" x14ac:dyDescent="0.3">
      <c r="C103" s="3"/>
      <c r="D103" s="3"/>
    </row>
    <row r="104" spans="3:4" x14ac:dyDescent="0.3">
      <c r="C104" s="3"/>
      <c r="D104" s="3"/>
    </row>
    <row r="105" spans="3:4" x14ac:dyDescent="0.3">
      <c r="C105" s="3"/>
      <c r="D105" s="3"/>
    </row>
    <row r="106" spans="3:4" x14ac:dyDescent="0.3">
      <c r="C106" s="3"/>
      <c r="D106" s="3"/>
    </row>
    <row r="107" spans="3:4" x14ac:dyDescent="0.3">
      <c r="C107" s="3"/>
      <c r="D107" s="3"/>
    </row>
    <row r="108" spans="3:4" x14ac:dyDescent="0.3">
      <c r="C108" s="3"/>
      <c r="D108" s="3"/>
    </row>
    <row r="109" spans="3:4" x14ac:dyDescent="0.3">
      <c r="C109" s="3"/>
      <c r="D109" s="3"/>
    </row>
    <row r="110" spans="3:4" x14ac:dyDescent="0.3">
      <c r="C110" s="3"/>
      <c r="D110" s="3"/>
    </row>
    <row r="111" spans="3:4" x14ac:dyDescent="0.3">
      <c r="C111" s="3"/>
      <c r="D111" s="3"/>
    </row>
    <row r="112" spans="3:4" x14ac:dyDescent="0.3">
      <c r="C112" s="3"/>
      <c r="D112" s="3"/>
    </row>
    <row r="113" spans="3:4" x14ac:dyDescent="0.3">
      <c r="C113" s="3"/>
      <c r="D113" s="3"/>
    </row>
    <row r="114" spans="3:4" x14ac:dyDescent="0.3">
      <c r="C114" s="3"/>
      <c r="D114" s="3"/>
    </row>
    <row r="115" spans="3:4" x14ac:dyDescent="0.3">
      <c r="C115" s="3"/>
      <c r="D115" s="3"/>
    </row>
    <row r="116" spans="3:4" x14ac:dyDescent="0.3">
      <c r="C116" s="3"/>
      <c r="D116" s="3"/>
    </row>
    <row r="117" spans="3:4" x14ac:dyDescent="0.3">
      <c r="C117" s="3"/>
      <c r="D117" s="3"/>
    </row>
    <row r="118" spans="3:4" x14ac:dyDescent="0.3">
      <c r="C118" s="3"/>
      <c r="D118" s="3"/>
    </row>
    <row r="119" spans="3:4" x14ac:dyDescent="0.3">
      <c r="C119" s="3"/>
      <c r="D119" s="3"/>
    </row>
    <row r="120" spans="3:4" x14ac:dyDescent="0.3">
      <c r="C120" s="3"/>
      <c r="D120" s="3"/>
    </row>
    <row r="121" spans="3:4" x14ac:dyDescent="0.3">
      <c r="C121" s="3"/>
      <c r="D121" s="3"/>
    </row>
    <row r="122" spans="3:4" x14ac:dyDescent="0.3">
      <c r="C122" s="3"/>
      <c r="D122" s="3"/>
    </row>
    <row r="123" spans="3:4" x14ac:dyDescent="0.3">
      <c r="C123" s="3"/>
      <c r="D123" s="3"/>
    </row>
    <row r="124" spans="3:4" x14ac:dyDescent="0.3">
      <c r="C124" s="3"/>
      <c r="D124" s="3"/>
    </row>
    <row r="125" spans="3:4" x14ac:dyDescent="0.3">
      <c r="C125" s="3"/>
      <c r="D125" s="3"/>
    </row>
    <row r="126" spans="3:4" x14ac:dyDescent="0.3">
      <c r="C126" s="3"/>
      <c r="D126" s="3"/>
    </row>
    <row r="127" spans="3:4" x14ac:dyDescent="0.3">
      <c r="C127" s="3"/>
      <c r="D127" s="3"/>
    </row>
    <row r="128" spans="3:4" x14ac:dyDescent="0.3">
      <c r="C128" s="3"/>
      <c r="D128" s="3"/>
    </row>
    <row r="129" spans="3:4" x14ac:dyDescent="0.3">
      <c r="C129" s="3"/>
      <c r="D129" s="3"/>
    </row>
    <row r="130" spans="3:4" x14ac:dyDescent="0.3">
      <c r="C130" s="3"/>
      <c r="D130" s="3"/>
    </row>
    <row r="131" spans="3:4" x14ac:dyDescent="0.3">
      <c r="C131" s="3"/>
      <c r="D131" s="3"/>
    </row>
    <row r="132" spans="3:4" x14ac:dyDescent="0.3">
      <c r="C132" s="3"/>
      <c r="D132" s="3"/>
    </row>
    <row r="133" spans="3:4" x14ac:dyDescent="0.3">
      <c r="C133" s="3"/>
      <c r="D133" s="3"/>
    </row>
    <row r="134" spans="3:4" x14ac:dyDescent="0.3">
      <c r="C134" s="3"/>
      <c r="D134" s="3"/>
    </row>
    <row r="135" spans="3:4" x14ac:dyDescent="0.3">
      <c r="C135" s="3"/>
      <c r="D135" s="3"/>
    </row>
    <row r="136" spans="3:4" x14ac:dyDescent="0.3">
      <c r="C136" s="3"/>
      <c r="D136" s="3"/>
    </row>
    <row r="137" spans="3:4" x14ac:dyDescent="0.3">
      <c r="C137" s="3"/>
      <c r="D137" s="3"/>
    </row>
    <row r="138" spans="3:4" x14ac:dyDescent="0.3">
      <c r="C138" s="3"/>
      <c r="D138" s="3"/>
    </row>
    <row r="139" spans="3:4" x14ac:dyDescent="0.3">
      <c r="C139" s="3"/>
      <c r="D139" s="3"/>
    </row>
    <row r="140" spans="3:4" x14ac:dyDescent="0.3">
      <c r="C140" s="3"/>
      <c r="D140" s="3"/>
    </row>
    <row r="141" spans="3:4" x14ac:dyDescent="0.3">
      <c r="C141" s="3"/>
      <c r="D141" s="3"/>
    </row>
    <row r="142" spans="3:4" x14ac:dyDescent="0.3">
      <c r="C142" s="3"/>
      <c r="D142" s="3"/>
    </row>
    <row r="143" spans="3:4" x14ac:dyDescent="0.3">
      <c r="C143" s="3"/>
      <c r="D143" s="3"/>
    </row>
    <row r="144" spans="3:4" x14ac:dyDescent="0.3">
      <c r="C144" s="3"/>
      <c r="D144" s="3"/>
    </row>
    <row r="145" spans="3:4" x14ac:dyDescent="0.3">
      <c r="C145" s="3"/>
      <c r="D145" s="3"/>
    </row>
    <row r="146" spans="3:4" x14ac:dyDescent="0.3">
      <c r="C146" s="3"/>
      <c r="D146" s="3"/>
    </row>
    <row r="147" spans="3:4" x14ac:dyDescent="0.3">
      <c r="C147" s="3"/>
      <c r="D147" s="3"/>
    </row>
    <row r="148" spans="3:4" x14ac:dyDescent="0.3">
      <c r="C148" s="3"/>
      <c r="D148" s="3"/>
    </row>
    <row r="149" spans="3:4" x14ac:dyDescent="0.3">
      <c r="C149" s="3"/>
      <c r="D149" s="3"/>
    </row>
    <row r="150" spans="3:4" x14ac:dyDescent="0.3">
      <c r="C150" s="3"/>
      <c r="D150" s="3"/>
    </row>
    <row r="151" spans="3:4" x14ac:dyDescent="0.3">
      <c r="C151" s="3"/>
      <c r="D151" s="3"/>
    </row>
    <row r="152" spans="3:4" x14ac:dyDescent="0.3">
      <c r="C152" s="3"/>
      <c r="D152" s="3"/>
    </row>
    <row r="153" spans="3:4" x14ac:dyDescent="0.3">
      <c r="C153" s="3"/>
      <c r="D153" s="3"/>
    </row>
    <row r="154" spans="3:4" x14ac:dyDescent="0.3">
      <c r="C154" s="3"/>
      <c r="D154" s="3"/>
    </row>
    <row r="155" spans="3:4" x14ac:dyDescent="0.3">
      <c r="C155" s="3"/>
      <c r="D155" s="3"/>
    </row>
    <row r="156" spans="3:4" x14ac:dyDescent="0.3">
      <c r="C156" s="3"/>
      <c r="D156" s="3"/>
    </row>
    <row r="157" spans="3:4" x14ac:dyDescent="0.3">
      <c r="C157" s="3"/>
      <c r="D157" s="3"/>
    </row>
    <row r="158" spans="3:4" x14ac:dyDescent="0.3">
      <c r="C158" s="3"/>
      <c r="D158" s="3"/>
    </row>
    <row r="159" spans="3:4" x14ac:dyDescent="0.3">
      <c r="C159" s="3"/>
      <c r="D159" s="3"/>
    </row>
    <row r="160" spans="3:4" x14ac:dyDescent="0.3">
      <c r="C160" s="3"/>
      <c r="D160" s="3"/>
    </row>
    <row r="161" spans="3:4" x14ac:dyDescent="0.3">
      <c r="C161" s="3"/>
      <c r="D161" s="3"/>
    </row>
    <row r="162" spans="3:4" x14ac:dyDescent="0.3">
      <c r="C162" s="3"/>
      <c r="D162" s="3"/>
    </row>
    <row r="163" spans="3:4" x14ac:dyDescent="0.3">
      <c r="C163" s="3"/>
      <c r="D163" s="3"/>
    </row>
    <row r="164" spans="3:4" x14ac:dyDescent="0.3">
      <c r="C164" s="3"/>
      <c r="D164" s="3"/>
    </row>
    <row r="165" spans="3:4" x14ac:dyDescent="0.3">
      <c r="C165" s="3"/>
      <c r="D165" s="3"/>
    </row>
    <row r="166" spans="3:4" x14ac:dyDescent="0.3">
      <c r="C166" s="3"/>
      <c r="D166" s="3"/>
    </row>
    <row r="167" spans="3:4" x14ac:dyDescent="0.3">
      <c r="C167" s="3"/>
      <c r="D167" s="3"/>
    </row>
    <row r="168" spans="3:4" x14ac:dyDescent="0.3">
      <c r="C168" s="3"/>
      <c r="D168" s="3"/>
    </row>
    <row r="169" spans="3:4" x14ac:dyDescent="0.3">
      <c r="C169" s="3"/>
      <c r="D169" s="3"/>
    </row>
    <row r="170" spans="3:4" x14ac:dyDescent="0.3">
      <c r="C170" s="3"/>
      <c r="D170" s="3"/>
    </row>
    <row r="171" spans="3:4" x14ac:dyDescent="0.3">
      <c r="C171" s="3"/>
      <c r="D171" s="3"/>
    </row>
    <row r="172" spans="3:4" x14ac:dyDescent="0.3">
      <c r="C172" s="3"/>
      <c r="D172" s="3"/>
    </row>
    <row r="173" spans="3:4" x14ac:dyDescent="0.3">
      <c r="C173" s="3"/>
      <c r="D173" s="3"/>
    </row>
    <row r="174" spans="3:4" x14ac:dyDescent="0.3">
      <c r="C174" s="3"/>
      <c r="D174" s="3"/>
    </row>
    <row r="175" spans="3:4" x14ac:dyDescent="0.3">
      <c r="C175" s="3"/>
      <c r="D175" s="3"/>
    </row>
    <row r="176" spans="3:4" x14ac:dyDescent="0.3">
      <c r="C176" s="3"/>
      <c r="D176" s="3"/>
    </row>
    <row r="177" spans="3:4" x14ac:dyDescent="0.3">
      <c r="C177" s="3"/>
      <c r="D177" s="3"/>
    </row>
    <row r="178" spans="3:4" x14ac:dyDescent="0.3">
      <c r="C178" s="3"/>
      <c r="D178" s="3"/>
    </row>
    <row r="179" spans="3:4" x14ac:dyDescent="0.3">
      <c r="C179" s="3"/>
      <c r="D179" s="3"/>
    </row>
    <row r="180" spans="3:4" x14ac:dyDescent="0.3">
      <c r="C180" s="3"/>
      <c r="D180" s="3"/>
    </row>
    <row r="181" spans="3:4" x14ac:dyDescent="0.3">
      <c r="C181" s="3"/>
      <c r="D181" s="3"/>
    </row>
    <row r="182" spans="3:4" x14ac:dyDescent="0.3">
      <c r="C182" s="3"/>
      <c r="D182" s="3"/>
    </row>
    <row r="183" spans="3:4" x14ac:dyDescent="0.3">
      <c r="C183" s="3"/>
      <c r="D183" s="3"/>
    </row>
    <row r="184" spans="3:4" x14ac:dyDescent="0.3">
      <c r="C184" s="3"/>
      <c r="D184" s="3"/>
    </row>
    <row r="185" spans="3:4" x14ac:dyDescent="0.3">
      <c r="C185" s="3"/>
      <c r="D185" s="3"/>
    </row>
    <row r="186" spans="3:4" x14ac:dyDescent="0.3">
      <c r="C186" s="3"/>
      <c r="D186" s="3"/>
    </row>
    <row r="187" spans="3:4" x14ac:dyDescent="0.3">
      <c r="C187" s="3"/>
      <c r="D187" s="3"/>
    </row>
    <row r="188" spans="3:4" x14ac:dyDescent="0.3">
      <c r="C188" s="3"/>
      <c r="D188" s="3"/>
    </row>
    <row r="189" spans="3:4" x14ac:dyDescent="0.3">
      <c r="C189" s="3"/>
      <c r="D189" s="3"/>
    </row>
    <row r="190" spans="3:4" x14ac:dyDescent="0.3">
      <c r="C190" s="3"/>
      <c r="D190" s="3"/>
    </row>
    <row r="191" spans="3:4" x14ac:dyDescent="0.3">
      <c r="C191" s="3"/>
      <c r="D191" s="3"/>
    </row>
    <row r="192" spans="3:4" x14ac:dyDescent="0.3">
      <c r="C192" s="3"/>
      <c r="D192" s="3"/>
    </row>
    <row r="193" spans="3:4" x14ac:dyDescent="0.3">
      <c r="C193" s="3"/>
      <c r="D193" s="3"/>
    </row>
    <row r="194" spans="3:4" x14ac:dyDescent="0.3">
      <c r="C194" s="3"/>
      <c r="D194" s="3"/>
    </row>
    <row r="195" spans="3:4" x14ac:dyDescent="0.3">
      <c r="C195" s="3"/>
      <c r="D195" s="3"/>
    </row>
    <row r="196" spans="3:4" x14ac:dyDescent="0.3">
      <c r="C196" s="3"/>
      <c r="D196" s="3"/>
    </row>
    <row r="197" spans="3:4" x14ac:dyDescent="0.3">
      <c r="C197" s="3"/>
      <c r="D197" s="3"/>
    </row>
    <row r="198" spans="3:4" x14ac:dyDescent="0.3">
      <c r="C198" s="3"/>
      <c r="D198" s="3"/>
    </row>
    <row r="199" spans="3:4" x14ac:dyDescent="0.3">
      <c r="C199" s="3"/>
      <c r="D199" s="3"/>
    </row>
    <row r="200" spans="3:4" x14ac:dyDescent="0.3">
      <c r="C200" s="3"/>
      <c r="D200" s="3"/>
    </row>
    <row r="201" spans="3:4" x14ac:dyDescent="0.3">
      <c r="C201" s="3"/>
      <c r="D201" s="3"/>
    </row>
    <row r="202" spans="3:4" x14ac:dyDescent="0.3">
      <c r="C202" s="3"/>
      <c r="D202" s="3"/>
    </row>
    <row r="203" spans="3:4" x14ac:dyDescent="0.3">
      <c r="C203" s="3"/>
      <c r="D203" s="3"/>
    </row>
    <row r="204" spans="3:4" x14ac:dyDescent="0.3">
      <c r="C204" s="3"/>
      <c r="D204" s="3"/>
    </row>
    <row r="205" spans="3:4" x14ac:dyDescent="0.3">
      <c r="C205" s="3"/>
      <c r="D205" s="3"/>
    </row>
    <row r="206" spans="3:4" x14ac:dyDescent="0.3">
      <c r="C206" s="3"/>
      <c r="D206" s="3"/>
    </row>
    <row r="207" spans="3:4" x14ac:dyDescent="0.3">
      <c r="C207" s="3"/>
      <c r="D207" s="3"/>
    </row>
    <row r="208" spans="3:4" x14ac:dyDescent="0.3">
      <c r="C208" s="3"/>
      <c r="D208" s="3"/>
    </row>
    <row r="209" spans="3:4" x14ac:dyDescent="0.3">
      <c r="C209" s="3"/>
      <c r="D209" s="3"/>
    </row>
    <row r="210" spans="3:4" x14ac:dyDescent="0.3">
      <c r="C210" s="3"/>
      <c r="D210" s="3"/>
    </row>
    <row r="211" spans="3:4" x14ac:dyDescent="0.3">
      <c r="C211" s="3"/>
      <c r="D211" s="3"/>
    </row>
    <row r="212" spans="3:4" x14ac:dyDescent="0.3">
      <c r="C212" s="3"/>
      <c r="D212" s="3"/>
    </row>
    <row r="213" spans="3:4" x14ac:dyDescent="0.3">
      <c r="C213" s="3"/>
      <c r="D213" s="3"/>
    </row>
    <row r="214" spans="3:4" x14ac:dyDescent="0.3">
      <c r="C214" s="3"/>
      <c r="D214" s="3"/>
    </row>
    <row r="215" spans="3:4" x14ac:dyDescent="0.3">
      <c r="C215" s="3"/>
      <c r="D215" s="3"/>
    </row>
    <row r="216" spans="3:4" x14ac:dyDescent="0.3">
      <c r="C216" s="3"/>
      <c r="D216" s="3"/>
    </row>
    <row r="217" spans="3:4" x14ac:dyDescent="0.3">
      <c r="C217" s="3"/>
      <c r="D217" s="3"/>
    </row>
    <row r="218" spans="3:4" x14ac:dyDescent="0.3">
      <c r="C218" s="3"/>
      <c r="D218" s="3"/>
    </row>
    <row r="219" spans="3:4" x14ac:dyDescent="0.3">
      <c r="C219" s="3"/>
      <c r="D219" s="3"/>
    </row>
    <row r="220" spans="3:4" x14ac:dyDescent="0.3">
      <c r="C220" s="3"/>
      <c r="D220" s="3"/>
    </row>
    <row r="221" spans="3:4" x14ac:dyDescent="0.3">
      <c r="C221" s="3"/>
      <c r="D221" s="3"/>
    </row>
    <row r="222" spans="3:4" x14ac:dyDescent="0.3">
      <c r="C222" s="3"/>
      <c r="D222" s="3"/>
    </row>
    <row r="223" spans="3:4" x14ac:dyDescent="0.3">
      <c r="C223" s="3"/>
      <c r="D223" s="3"/>
    </row>
    <row r="224" spans="3:4" x14ac:dyDescent="0.3">
      <c r="C224" s="3"/>
      <c r="D224" s="3"/>
    </row>
    <row r="225" spans="3:4" x14ac:dyDescent="0.3">
      <c r="C225" s="3"/>
      <c r="D225" s="3"/>
    </row>
    <row r="226" spans="3:4" x14ac:dyDescent="0.3">
      <c r="C226" s="3"/>
      <c r="D226" s="3"/>
    </row>
    <row r="227" spans="3:4" x14ac:dyDescent="0.3">
      <c r="C227" s="3"/>
      <c r="D227" s="3"/>
    </row>
    <row r="228" spans="3:4" x14ac:dyDescent="0.3">
      <c r="C228" s="3"/>
      <c r="D228" s="3"/>
    </row>
    <row r="229" spans="3:4" x14ac:dyDescent="0.3">
      <c r="C229" s="3"/>
      <c r="D229" s="3"/>
    </row>
    <row r="230" spans="3:4" x14ac:dyDescent="0.3">
      <c r="C230" s="3"/>
      <c r="D230" s="3"/>
    </row>
    <row r="231" spans="3:4" x14ac:dyDescent="0.3">
      <c r="C231" s="3"/>
      <c r="D231" s="3"/>
    </row>
    <row r="232" spans="3:4" x14ac:dyDescent="0.3">
      <c r="C232" s="3"/>
      <c r="D232" s="3"/>
    </row>
    <row r="233" spans="3:4" x14ac:dyDescent="0.3">
      <c r="C233" s="3"/>
      <c r="D233" s="3"/>
    </row>
    <row r="234" spans="3:4" x14ac:dyDescent="0.3">
      <c r="C234" s="3"/>
      <c r="D234" s="3"/>
    </row>
    <row r="235" spans="3:4" x14ac:dyDescent="0.3">
      <c r="C235" s="3"/>
      <c r="D235" s="3"/>
    </row>
    <row r="236" spans="3:4" x14ac:dyDescent="0.3">
      <c r="C236" s="3"/>
      <c r="D236" s="3"/>
    </row>
    <row r="237" spans="3:4" x14ac:dyDescent="0.3">
      <c r="C237" s="3"/>
      <c r="D237" s="3"/>
    </row>
    <row r="238" spans="3:4" x14ac:dyDescent="0.3">
      <c r="C238" s="3"/>
      <c r="D238" s="3"/>
    </row>
    <row r="239" spans="3:4" x14ac:dyDescent="0.3">
      <c r="C239" s="3"/>
      <c r="D239" s="3"/>
    </row>
    <row r="240" spans="3:4" x14ac:dyDescent="0.3">
      <c r="C240" s="3"/>
      <c r="D240" s="3"/>
    </row>
    <row r="241" spans="3:4" x14ac:dyDescent="0.3">
      <c r="C241" s="3"/>
      <c r="D241" s="3"/>
    </row>
    <row r="242" spans="3:4" x14ac:dyDescent="0.3">
      <c r="C242" s="3"/>
      <c r="D242" s="3"/>
    </row>
    <row r="243" spans="3:4" x14ac:dyDescent="0.3">
      <c r="C243" s="3"/>
      <c r="D243" s="3"/>
    </row>
    <row r="244" spans="3:4" x14ac:dyDescent="0.3">
      <c r="C244" s="3"/>
      <c r="D244" s="3"/>
    </row>
    <row r="245" spans="3:4" x14ac:dyDescent="0.3">
      <c r="C245" s="3"/>
      <c r="D245" s="3"/>
    </row>
    <row r="246" spans="3:4" x14ac:dyDescent="0.3">
      <c r="C246" s="3"/>
      <c r="D246" s="3"/>
    </row>
    <row r="247" spans="3:4" x14ac:dyDescent="0.3">
      <c r="C247" s="3"/>
      <c r="D247" s="3"/>
    </row>
    <row r="248" spans="3:4" x14ac:dyDescent="0.3">
      <c r="C248" s="3"/>
      <c r="D248" s="3"/>
    </row>
    <row r="249" spans="3:4" x14ac:dyDescent="0.3">
      <c r="C249" s="3"/>
      <c r="D249" s="3"/>
    </row>
    <row r="250" spans="3:4" x14ac:dyDescent="0.3">
      <c r="C250" s="3"/>
      <c r="D250" s="3"/>
    </row>
    <row r="251" spans="3:4" x14ac:dyDescent="0.3">
      <c r="C251" s="3"/>
      <c r="D251" s="3"/>
    </row>
    <row r="252" spans="3:4" x14ac:dyDescent="0.3">
      <c r="C252" s="3"/>
      <c r="D252" s="3"/>
    </row>
    <row r="253" spans="3:4" x14ac:dyDescent="0.3">
      <c r="C253" s="3"/>
      <c r="D253" s="3"/>
    </row>
    <row r="254" spans="3:4" x14ac:dyDescent="0.3">
      <c r="C254" s="3"/>
      <c r="D254" s="3"/>
    </row>
    <row r="255" spans="3:4" x14ac:dyDescent="0.3">
      <c r="C255" s="3"/>
      <c r="D255" s="3"/>
    </row>
    <row r="256" spans="3:4" x14ac:dyDescent="0.3">
      <c r="C256" s="3"/>
      <c r="D256" s="3"/>
    </row>
    <row r="257" spans="3:4" x14ac:dyDescent="0.3">
      <c r="C257" s="3"/>
      <c r="D257" s="3"/>
    </row>
    <row r="258" spans="3:4" x14ac:dyDescent="0.3">
      <c r="C258" s="3"/>
      <c r="D258" s="3"/>
    </row>
    <row r="259" spans="3:4" x14ac:dyDescent="0.3">
      <c r="C259" s="3"/>
      <c r="D259" s="3"/>
    </row>
    <row r="260" spans="3:4" x14ac:dyDescent="0.3">
      <c r="C260" s="3"/>
      <c r="D260" s="3"/>
    </row>
    <row r="261" spans="3:4" x14ac:dyDescent="0.3">
      <c r="C261" s="3"/>
      <c r="D261" s="3"/>
    </row>
    <row r="262" spans="3:4" x14ac:dyDescent="0.3">
      <c r="C262" s="3"/>
      <c r="D262" s="3"/>
    </row>
    <row r="263" spans="3:4" x14ac:dyDescent="0.3">
      <c r="C263" s="3"/>
      <c r="D263" s="3"/>
    </row>
    <row r="264" spans="3:4" x14ac:dyDescent="0.3">
      <c r="C264" s="3"/>
      <c r="D264" s="3"/>
    </row>
    <row r="265" spans="3:4" x14ac:dyDescent="0.3">
      <c r="C265" s="3"/>
      <c r="D265" s="3"/>
    </row>
    <row r="266" spans="3:4" x14ac:dyDescent="0.3">
      <c r="C266" s="3"/>
      <c r="D266" s="3"/>
    </row>
    <row r="267" spans="3:4" x14ac:dyDescent="0.3">
      <c r="C267" s="3"/>
      <c r="D267" s="3"/>
    </row>
    <row r="268" spans="3:4" x14ac:dyDescent="0.3">
      <c r="C268" s="3"/>
      <c r="D268" s="3"/>
    </row>
    <row r="269" spans="3:4" x14ac:dyDescent="0.3">
      <c r="C269" s="3"/>
      <c r="D269" s="3"/>
    </row>
    <row r="270" spans="3:4" x14ac:dyDescent="0.3">
      <c r="C270" s="3"/>
      <c r="D270" s="3"/>
    </row>
    <row r="271" spans="3:4" x14ac:dyDescent="0.3">
      <c r="C271" s="3"/>
      <c r="D271" s="3"/>
    </row>
    <row r="272" spans="3:4" x14ac:dyDescent="0.3">
      <c r="C272" s="3"/>
      <c r="D272" s="3"/>
    </row>
    <row r="273" spans="3:4" x14ac:dyDescent="0.3">
      <c r="C273" s="3"/>
      <c r="D273" s="3"/>
    </row>
    <row r="274" spans="3:4" x14ac:dyDescent="0.3">
      <c r="C274" s="3"/>
      <c r="D274" s="3"/>
    </row>
    <row r="275" spans="3:4" x14ac:dyDescent="0.3">
      <c r="C275" s="3"/>
      <c r="D275" s="3"/>
    </row>
    <row r="276" spans="3:4" x14ac:dyDescent="0.3">
      <c r="C276" s="3"/>
      <c r="D276" s="3"/>
    </row>
    <row r="277" spans="3:4" x14ac:dyDescent="0.3">
      <c r="C277" s="3"/>
      <c r="D277" s="3"/>
    </row>
    <row r="278" spans="3:4" x14ac:dyDescent="0.3">
      <c r="C278" s="3"/>
      <c r="D278" s="3"/>
    </row>
    <row r="279" spans="3:4" x14ac:dyDescent="0.3">
      <c r="C279" s="3"/>
      <c r="D279" s="3"/>
    </row>
    <row r="280" spans="3:4" x14ac:dyDescent="0.3">
      <c r="C280" s="3"/>
      <c r="D280" s="3"/>
    </row>
    <row r="281" spans="3:4" x14ac:dyDescent="0.3">
      <c r="C281" s="3"/>
      <c r="D281" s="3"/>
    </row>
    <row r="282" spans="3:4" x14ac:dyDescent="0.3">
      <c r="C282" s="3"/>
      <c r="D282" s="3"/>
    </row>
    <row r="283" spans="3:4" x14ac:dyDescent="0.3">
      <c r="C283" s="3"/>
      <c r="D283" s="3"/>
    </row>
    <row r="284" spans="3:4" x14ac:dyDescent="0.3">
      <c r="C284" s="3"/>
      <c r="D284" s="3"/>
    </row>
    <row r="285" spans="3:4" x14ac:dyDescent="0.3">
      <c r="C285" s="3"/>
      <c r="D285" s="3"/>
    </row>
    <row r="286" spans="3:4" x14ac:dyDescent="0.3">
      <c r="C286" s="3"/>
      <c r="D286" s="3"/>
    </row>
    <row r="287" spans="3:4" x14ac:dyDescent="0.3">
      <c r="C287" s="3"/>
      <c r="D287" s="3"/>
    </row>
    <row r="288" spans="3:4" x14ac:dyDescent="0.3">
      <c r="C288" s="3"/>
      <c r="D288" s="3"/>
    </row>
    <row r="289" spans="3:4" x14ac:dyDescent="0.3">
      <c r="C289" s="3"/>
      <c r="D289" s="3"/>
    </row>
    <row r="290" spans="3:4" x14ac:dyDescent="0.3">
      <c r="C290" s="3"/>
      <c r="D290" s="3"/>
    </row>
    <row r="291" spans="3:4" x14ac:dyDescent="0.3">
      <c r="C291" s="3"/>
      <c r="D291" s="3"/>
    </row>
    <row r="292" spans="3:4" x14ac:dyDescent="0.3">
      <c r="C292" s="3"/>
      <c r="D292" s="3"/>
    </row>
    <row r="293" spans="3:4" x14ac:dyDescent="0.3">
      <c r="C293" s="3"/>
      <c r="D293" s="3"/>
    </row>
    <row r="294" spans="3:4" x14ac:dyDescent="0.3">
      <c r="C294" s="3"/>
      <c r="D294" s="3"/>
    </row>
    <row r="295" spans="3:4" x14ac:dyDescent="0.3">
      <c r="C295" s="3"/>
      <c r="D295" s="3"/>
    </row>
    <row r="296" spans="3:4" x14ac:dyDescent="0.3">
      <c r="C296" s="3"/>
      <c r="D296" s="3"/>
    </row>
    <row r="297" spans="3:4" x14ac:dyDescent="0.3">
      <c r="C297" s="3"/>
      <c r="D297" s="3"/>
    </row>
    <row r="298" spans="3:4" x14ac:dyDescent="0.3">
      <c r="C298" s="3"/>
      <c r="D298" s="3"/>
    </row>
    <row r="299" spans="3:4" x14ac:dyDescent="0.3">
      <c r="C299" s="3"/>
      <c r="D299" s="3"/>
    </row>
    <row r="300" spans="3:4" x14ac:dyDescent="0.3">
      <c r="C300" s="3"/>
      <c r="D300" s="3"/>
    </row>
    <row r="301" spans="3:4" x14ac:dyDescent="0.3">
      <c r="C301" s="3"/>
      <c r="D301" s="3"/>
    </row>
    <row r="302" spans="3:4" x14ac:dyDescent="0.3">
      <c r="C302" s="3"/>
      <c r="D302" s="3"/>
    </row>
    <row r="303" spans="3:4" x14ac:dyDescent="0.3">
      <c r="C303" s="3"/>
      <c r="D303" s="3"/>
    </row>
    <row r="304" spans="3:4" x14ac:dyDescent="0.3">
      <c r="C304" s="3"/>
      <c r="D304" s="3"/>
    </row>
    <row r="305" spans="3:4" x14ac:dyDescent="0.3">
      <c r="C305" s="3"/>
      <c r="D305" s="3"/>
    </row>
    <row r="306" spans="3:4" x14ac:dyDescent="0.3">
      <c r="C306" s="3"/>
      <c r="D306" s="3"/>
    </row>
    <row r="307" spans="3:4" x14ac:dyDescent="0.3">
      <c r="C307" s="3"/>
      <c r="D307" s="3"/>
    </row>
    <row r="308" spans="3:4" x14ac:dyDescent="0.3">
      <c r="C308" s="3"/>
      <c r="D308" s="3"/>
    </row>
    <row r="309" spans="3:4" x14ac:dyDescent="0.3">
      <c r="C309" s="3"/>
      <c r="D309" s="3"/>
    </row>
    <row r="310" spans="3:4" x14ac:dyDescent="0.3">
      <c r="C310" s="3"/>
      <c r="D310" s="3"/>
    </row>
    <row r="311" spans="3:4" x14ac:dyDescent="0.3">
      <c r="C311" s="3"/>
      <c r="D311" s="3"/>
    </row>
    <row r="312" spans="3:4" x14ac:dyDescent="0.3">
      <c r="C312" s="3"/>
      <c r="D312" s="3"/>
    </row>
    <row r="313" spans="3:4" x14ac:dyDescent="0.3">
      <c r="C313" s="3"/>
      <c r="D313" s="3"/>
    </row>
    <row r="314" spans="3:4" x14ac:dyDescent="0.3">
      <c r="C314" s="3"/>
      <c r="D314" s="3"/>
    </row>
    <row r="315" spans="3:4" x14ac:dyDescent="0.3">
      <c r="C315" s="3"/>
      <c r="D315" s="3"/>
    </row>
    <row r="316" spans="3:4" x14ac:dyDescent="0.3">
      <c r="C316" s="3"/>
      <c r="D316" s="3"/>
    </row>
    <row r="317" spans="3:4" x14ac:dyDescent="0.3">
      <c r="C317" s="3"/>
      <c r="D317" s="3"/>
    </row>
    <row r="318" spans="3:4" x14ac:dyDescent="0.3">
      <c r="C318" s="3"/>
      <c r="D318" s="3"/>
    </row>
    <row r="319" spans="3:4" x14ac:dyDescent="0.3">
      <c r="C319" s="3"/>
      <c r="D319" s="3"/>
    </row>
    <row r="320" spans="3:4" x14ac:dyDescent="0.3">
      <c r="C320" s="3"/>
      <c r="D320" s="3"/>
    </row>
    <row r="321" spans="3:4" x14ac:dyDescent="0.3">
      <c r="C321" s="3"/>
      <c r="D321" s="3"/>
    </row>
    <row r="322" spans="3:4" x14ac:dyDescent="0.3">
      <c r="C322" s="3"/>
      <c r="D322" s="3"/>
    </row>
    <row r="323" spans="3:4" x14ac:dyDescent="0.3">
      <c r="C323" s="3"/>
      <c r="D323" s="3"/>
    </row>
    <row r="324" spans="3:4" x14ac:dyDescent="0.3">
      <c r="C324" s="3"/>
      <c r="D324" s="3"/>
    </row>
    <row r="325" spans="3:4" x14ac:dyDescent="0.3">
      <c r="C325" s="3"/>
      <c r="D325" s="3"/>
    </row>
    <row r="326" spans="3:4" x14ac:dyDescent="0.3">
      <c r="C326" s="3"/>
      <c r="D326" s="3"/>
    </row>
    <row r="327" spans="3:4" x14ac:dyDescent="0.3">
      <c r="C327" s="3"/>
      <c r="D327" s="3"/>
    </row>
    <row r="328" spans="3:4" x14ac:dyDescent="0.3">
      <c r="C328" s="3"/>
      <c r="D328" s="3"/>
    </row>
    <row r="329" spans="3:4" x14ac:dyDescent="0.3">
      <c r="C329" s="3"/>
      <c r="D329" s="3"/>
    </row>
    <row r="330" spans="3:4" x14ac:dyDescent="0.3">
      <c r="C330" s="3"/>
      <c r="D330" s="3"/>
    </row>
    <row r="331" spans="3:4" x14ac:dyDescent="0.3">
      <c r="C331" s="3"/>
      <c r="D331" s="3"/>
    </row>
    <row r="332" spans="3:4" x14ac:dyDescent="0.3">
      <c r="C332" s="3"/>
      <c r="D332" s="3"/>
    </row>
    <row r="333" spans="3:4" x14ac:dyDescent="0.3">
      <c r="C333" s="3"/>
      <c r="D333" s="3"/>
    </row>
    <row r="334" spans="3:4" x14ac:dyDescent="0.3">
      <c r="C334" s="3"/>
      <c r="D334" s="3"/>
    </row>
    <row r="335" spans="3:4" x14ac:dyDescent="0.3">
      <c r="C335" s="3"/>
      <c r="D335" s="3"/>
    </row>
    <row r="336" spans="3:4" x14ac:dyDescent="0.3">
      <c r="C336" s="3"/>
      <c r="D336" s="3"/>
    </row>
    <row r="337" spans="3:4" x14ac:dyDescent="0.3">
      <c r="C337" s="3"/>
      <c r="D337" s="3"/>
    </row>
    <row r="338" spans="3:4" x14ac:dyDescent="0.3">
      <c r="C338" s="3"/>
      <c r="D338" s="3"/>
    </row>
    <row r="339" spans="3:4" x14ac:dyDescent="0.3">
      <c r="C339" s="3"/>
      <c r="D339" s="3"/>
    </row>
    <row r="340" spans="3:4" x14ac:dyDescent="0.3">
      <c r="C340" s="3"/>
      <c r="D340" s="3"/>
    </row>
    <row r="341" spans="3:4" x14ac:dyDescent="0.3">
      <c r="C341" s="3"/>
      <c r="D341" s="3"/>
    </row>
    <row r="342" spans="3:4" x14ac:dyDescent="0.3">
      <c r="C342" s="3"/>
      <c r="D342" s="3"/>
    </row>
    <row r="343" spans="3:4" x14ac:dyDescent="0.3">
      <c r="C343" s="3"/>
      <c r="D343" s="3"/>
    </row>
    <row r="344" spans="3:4" x14ac:dyDescent="0.3">
      <c r="C344" s="3"/>
      <c r="D344" s="3"/>
    </row>
    <row r="345" spans="3:4" x14ac:dyDescent="0.3">
      <c r="C345" s="3"/>
      <c r="D345" s="3"/>
    </row>
    <row r="346" spans="3:4" x14ac:dyDescent="0.3">
      <c r="C346" s="3"/>
      <c r="D346" s="3"/>
    </row>
    <row r="347" spans="3:4" x14ac:dyDescent="0.3">
      <c r="C347" s="3"/>
      <c r="D347" s="3"/>
    </row>
    <row r="348" spans="3:4" x14ac:dyDescent="0.3">
      <c r="C348" s="3"/>
      <c r="D348" s="3"/>
    </row>
    <row r="349" spans="3:4" x14ac:dyDescent="0.3">
      <c r="C349" s="3"/>
      <c r="D349" s="3"/>
    </row>
    <row r="350" spans="3:4" x14ac:dyDescent="0.3">
      <c r="C350" s="3"/>
      <c r="D350" s="3"/>
    </row>
    <row r="351" spans="3:4" x14ac:dyDescent="0.3">
      <c r="C351" s="3"/>
      <c r="D351" s="3"/>
    </row>
    <row r="352" spans="3:4" x14ac:dyDescent="0.3">
      <c r="C352" s="3"/>
      <c r="D352" s="3"/>
    </row>
    <row r="353" spans="3:4" x14ac:dyDescent="0.3">
      <c r="C353" s="3"/>
      <c r="D353" s="3"/>
    </row>
    <row r="354" spans="3:4" x14ac:dyDescent="0.3">
      <c r="C354" s="3"/>
      <c r="D354" s="3"/>
    </row>
    <row r="355" spans="3:4" x14ac:dyDescent="0.3">
      <c r="C355" s="3"/>
      <c r="D355" s="3"/>
    </row>
    <row r="356" spans="3:4" x14ac:dyDescent="0.3">
      <c r="C356" s="3"/>
      <c r="D356" s="3"/>
    </row>
    <row r="357" spans="3:4" x14ac:dyDescent="0.3">
      <c r="C357" s="3"/>
      <c r="D357" s="3"/>
    </row>
    <row r="358" spans="3:4" x14ac:dyDescent="0.3">
      <c r="C358" s="3"/>
      <c r="D358" s="3"/>
    </row>
    <row r="359" spans="3:4" x14ac:dyDescent="0.3">
      <c r="C359" s="3"/>
      <c r="D359" s="3"/>
    </row>
    <row r="360" spans="3:4" x14ac:dyDescent="0.3">
      <c r="C360" s="3"/>
      <c r="D360" s="3"/>
    </row>
    <row r="361" spans="3:4" x14ac:dyDescent="0.3">
      <c r="C361" s="3"/>
      <c r="D361" s="3"/>
    </row>
    <row r="362" spans="3:4" x14ac:dyDescent="0.3">
      <c r="C362" s="3"/>
      <c r="D362" s="3"/>
    </row>
    <row r="363" spans="3:4" x14ac:dyDescent="0.3">
      <c r="C363" s="3"/>
      <c r="D363" s="3"/>
    </row>
    <row r="364" spans="3:4" x14ac:dyDescent="0.3">
      <c r="C364" s="3"/>
      <c r="D364" s="3"/>
    </row>
    <row r="365" spans="3:4" x14ac:dyDescent="0.3">
      <c r="C365" s="3"/>
      <c r="D365" s="3"/>
    </row>
    <row r="366" spans="3:4" x14ac:dyDescent="0.3">
      <c r="C366" s="3"/>
      <c r="D366" s="3"/>
    </row>
    <row r="367" spans="3:4" x14ac:dyDescent="0.3">
      <c r="C367" s="3"/>
      <c r="D367" s="3"/>
    </row>
    <row r="368" spans="3:4" x14ac:dyDescent="0.3">
      <c r="C368" s="3"/>
      <c r="D368" s="3"/>
    </row>
    <row r="369" spans="3:4" x14ac:dyDescent="0.3">
      <c r="C369" s="3"/>
      <c r="D369" s="3"/>
    </row>
    <row r="370" spans="3:4" x14ac:dyDescent="0.3">
      <c r="C370" s="3"/>
      <c r="D370" s="3"/>
    </row>
    <row r="371" spans="3:4" x14ac:dyDescent="0.3">
      <c r="C371" s="3"/>
      <c r="D371" s="3"/>
    </row>
    <row r="372" spans="3:4" x14ac:dyDescent="0.3">
      <c r="C372" s="3"/>
      <c r="D372" s="3"/>
    </row>
    <row r="373" spans="3:4" x14ac:dyDescent="0.3">
      <c r="C373" s="3"/>
      <c r="D373" s="3"/>
    </row>
    <row r="374" spans="3:4" x14ac:dyDescent="0.3">
      <c r="C374" s="3"/>
      <c r="D374" s="3"/>
    </row>
    <row r="375" spans="3:4" x14ac:dyDescent="0.3">
      <c r="C375" s="3"/>
      <c r="D375" s="3"/>
    </row>
    <row r="376" spans="3:4" x14ac:dyDescent="0.3">
      <c r="C376" s="3"/>
      <c r="D376" s="3"/>
    </row>
    <row r="377" spans="3:4" x14ac:dyDescent="0.3">
      <c r="C377" s="3"/>
      <c r="D377" s="3"/>
    </row>
    <row r="378" spans="3:4" x14ac:dyDescent="0.3">
      <c r="C378" s="3"/>
      <c r="D378" s="3"/>
    </row>
    <row r="379" spans="3:4" x14ac:dyDescent="0.3">
      <c r="C379" s="3"/>
      <c r="D379" s="3"/>
    </row>
    <row r="380" spans="3:4" x14ac:dyDescent="0.3">
      <c r="C380" s="3"/>
      <c r="D380" s="3"/>
    </row>
    <row r="381" spans="3:4" x14ac:dyDescent="0.3">
      <c r="C381" s="3"/>
      <c r="D381" s="3"/>
    </row>
    <row r="382" spans="3:4" x14ac:dyDescent="0.3">
      <c r="C382" s="3"/>
      <c r="D382" s="3"/>
    </row>
    <row r="383" spans="3:4" x14ac:dyDescent="0.3">
      <c r="C383" s="3"/>
      <c r="D383" s="3"/>
    </row>
    <row r="384" spans="3:4" x14ac:dyDescent="0.3">
      <c r="C384" s="3"/>
      <c r="D384" s="3"/>
    </row>
    <row r="385" spans="3:4" x14ac:dyDescent="0.3">
      <c r="C385" s="3"/>
      <c r="D385" s="3"/>
    </row>
    <row r="386" spans="3:4" x14ac:dyDescent="0.3">
      <c r="C386" s="3"/>
      <c r="D386" s="3"/>
    </row>
    <row r="387" spans="3:4" x14ac:dyDescent="0.3">
      <c r="C387" s="3"/>
      <c r="D387" s="3"/>
    </row>
    <row r="388" spans="3:4" x14ac:dyDescent="0.3">
      <c r="C388" s="3"/>
      <c r="D388" s="3"/>
    </row>
    <row r="389" spans="3:4" x14ac:dyDescent="0.3">
      <c r="C389" s="3"/>
      <c r="D389" s="3"/>
    </row>
    <row r="390" spans="3:4" x14ac:dyDescent="0.3">
      <c r="C390" s="3"/>
      <c r="D390" s="3"/>
    </row>
    <row r="391" spans="3:4" x14ac:dyDescent="0.3">
      <c r="C391" s="3"/>
      <c r="D391" s="3"/>
    </row>
    <row r="392" spans="3:4" x14ac:dyDescent="0.3">
      <c r="C392" s="3"/>
      <c r="D392" s="3"/>
    </row>
    <row r="393" spans="3:4" x14ac:dyDescent="0.3">
      <c r="C393" s="3"/>
      <c r="D393" s="3"/>
    </row>
    <row r="394" spans="3:4" x14ac:dyDescent="0.3">
      <c r="C394" s="3"/>
      <c r="D394" s="3"/>
    </row>
    <row r="395" spans="3:4" x14ac:dyDescent="0.3">
      <c r="C395" s="3"/>
      <c r="D395" s="3"/>
    </row>
    <row r="396" spans="3:4" x14ac:dyDescent="0.3">
      <c r="C396" s="3"/>
      <c r="D396" s="3"/>
    </row>
    <row r="397" spans="3:4" x14ac:dyDescent="0.3">
      <c r="C397" s="3"/>
      <c r="D397" s="3"/>
    </row>
    <row r="398" spans="3:4" x14ac:dyDescent="0.3">
      <c r="C398" s="3"/>
      <c r="D398" s="3"/>
    </row>
    <row r="399" spans="3:4" x14ac:dyDescent="0.3">
      <c r="C399" s="3"/>
      <c r="D399" s="3"/>
    </row>
    <row r="400" spans="3:4" x14ac:dyDescent="0.3">
      <c r="C400" s="3"/>
      <c r="D400" s="3"/>
    </row>
    <row r="401" spans="3:4" x14ac:dyDescent="0.3">
      <c r="C401" s="3"/>
      <c r="D401" s="3"/>
    </row>
    <row r="402" spans="3:4" x14ac:dyDescent="0.3">
      <c r="C402" s="3"/>
      <c r="D402" s="3"/>
    </row>
    <row r="403" spans="3:4" x14ac:dyDescent="0.3">
      <c r="C403" s="3"/>
      <c r="D403" s="3"/>
    </row>
    <row r="404" spans="3:4" x14ac:dyDescent="0.3">
      <c r="C404" s="3"/>
      <c r="D404" s="3"/>
    </row>
    <row r="405" spans="3:4" x14ac:dyDescent="0.3">
      <c r="C405" s="3"/>
      <c r="D405" s="3"/>
    </row>
    <row r="406" spans="3:4" x14ac:dyDescent="0.3">
      <c r="C406" s="3"/>
      <c r="D406" s="3"/>
    </row>
    <row r="407" spans="3:4" x14ac:dyDescent="0.3">
      <c r="C407" s="3"/>
      <c r="D407" s="3"/>
    </row>
    <row r="408" spans="3:4" x14ac:dyDescent="0.3">
      <c r="C408" s="3"/>
      <c r="D408" s="3"/>
    </row>
    <row r="409" spans="3:4" x14ac:dyDescent="0.3">
      <c r="C409" s="3"/>
      <c r="D409" s="3"/>
    </row>
    <row r="410" spans="3:4" x14ac:dyDescent="0.3">
      <c r="C410" s="3"/>
      <c r="D410" s="3"/>
    </row>
    <row r="411" spans="3:4" x14ac:dyDescent="0.3">
      <c r="C411" s="3"/>
      <c r="D411" s="3"/>
    </row>
    <row r="412" spans="3:4" x14ac:dyDescent="0.3">
      <c r="C412" s="3"/>
      <c r="D412" s="3"/>
    </row>
    <row r="413" spans="3:4" x14ac:dyDescent="0.3">
      <c r="C413" s="3"/>
      <c r="D413" s="3"/>
    </row>
    <row r="414" spans="3:4" x14ac:dyDescent="0.3">
      <c r="C414" s="3"/>
      <c r="D414" s="3"/>
    </row>
    <row r="415" spans="3:4" x14ac:dyDescent="0.3">
      <c r="C415" s="3"/>
      <c r="D415" s="3"/>
    </row>
    <row r="416" spans="3:4" x14ac:dyDescent="0.3">
      <c r="C416" s="3"/>
      <c r="D416" s="3"/>
    </row>
    <row r="417" spans="3:4" x14ac:dyDescent="0.3">
      <c r="C417" s="3"/>
      <c r="D417" s="3"/>
    </row>
    <row r="418" spans="3:4" x14ac:dyDescent="0.3">
      <c r="C418" s="3"/>
      <c r="D418" s="3"/>
    </row>
    <row r="419" spans="3:4" x14ac:dyDescent="0.3">
      <c r="C419" s="3"/>
      <c r="D419" s="3"/>
    </row>
    <row r="420" spans="3:4" x14ac:dyDescent="0.3">
      <c r="C420" s="3"/>
      <c r="D420" s="3"/>
    </row>
    <row r="421" spans="3:4" x14ac:dyDescent="0.3">
      <c r="C421" s="3"/>
      <c r="D421" s="3"/>
    </row>
    <row r="422" spans="3:4" x14ac:dyDescent="0.3">
      <c r="C422" s="3"/>
      <c r="D422" s="3"/>
    </row>
    <row r="423" spans="3:4" x14ac:dyDescent="0.3">
      <c r="C423" s="3"/>
      <c r="D423" s="3"/>
    </row>
    <row r="424" spans="3:4" x14ac:dyDescent="0.3">
      <c r="C424" s="3"/>
      <c r="D424" s="3"/>
    </row>
    <row r="425" spans="3:4" x14ac:dyDescent="0.3">
      <c r="C425" s="3"/>
      <c r="D425" s="3"/>
    </row>
    <row r="426" spans="3:4" x14ac:dyDescent="0.3">
      <c r="C426" s="3"/>
      <c r="D426" s="3"/>
    </row>
    <row r="427" spans="3:4" x14ac:dyDescent="0.3">
      <c r="C427" s="3"/>
      <c r="D427" s="3"/>
    </row>
    <row r="428" spans="3:4" x14ac:dyDescent="0.3">
      <c r="C428" s="3"/>
      <c r="D428" s="3"/>
    </row>
    <row r="429" spans="3:4" x14ac:dyDescent="0.3">
      <c r="C429" s="3"/>
      <c r="D429" s="3"/>
    </row>
    <row r="430" spans="3:4" x14ac:dyDescent="0.3">
      <c r="C430" s="3"/>
      <c r="D430" s="3"/>
    </row>
    <row r="431" spans="3:4" x14ac:dyDescent="0.3">
      <c r="C431" s="3"/>
      <c r="D431" s="3"/>
    </row>
    <row r="432" spans="3:4" x14ac:dyDescent="0.3">
      <c r="C432" s="3"/>
      <c r="D432" s="3"/>
    </row>
    <row r="433" spans="3:4" x14ac:dyDescent="0.3">
      <c r="C433" s="3"/>
      <c r="D433" s="3"/>
    </row>
    <row r="434" spans="3:4" x14ac:dyDescent="0.3">
      <c r="C434" s="3"/>
      <c r="D434" s="3"/>
    </row>
    <row r="435" spans="3:4" x14ac:dyDescent="0.3">
      <c r="C435" s="3"/>
      <c r="D435" s="3"/>
    </row>
    <row r="436" spans="3:4" x14ac:dyDescent="0.3">
      <c r="C436" s="3"/>
      <c r="D436" s="3"/>
    </row>
    <row r="437" spans="3:4" x14ac:dyDescent="0.3">
      <c r="C437" s="3"/>
      <c r="D437" s="3"/>
    </row>
    <row r="438" spans="3:4" x14ac:dyDescent="0.3">
      <c r="C438" s="3"/>
      <c r="D438" s="3"/>
    </row>
    <row r="439" spans="3:4" x14ac:dyDescent="0.3">
      <c r="C439" s="3"/>
      <c r="D439" s="3"/>
    </row>
    <row r="440" spans="3:4" x14ac:dyDescent="0.3">
      <c r="C440" s="3"/>
      <c r="D440" s="3"/>
    </row>
    <row r="441" spans="3:4" x14ac:dyDescent="0.3">
      <c r="C441" s="3"/>
      <c r="D441" s="3"/>
    </row>
    <row r="442" spans="3:4" x14ac:dyDescent="0.3">
      <c r="C442" s="3"/>
      <c r="D442" s="3"/>
    </row>
    <row r="443" spans="3:4" x14ac:dyDescent="0.3">
      <c r="C443" s="3"/>
      <c r="D443" s="3"/>
    </row>
    <row r="444" spans="3:4" x14ac:dyDescent="0.3">
      <c r="C444" s="3"/>
      <c r="D444" s="3"/>
    </row>
    <row r="445" spans="3:4" x14ac:dyDescent="0.3">
      <c r="C445" s="3"/>
      <c r="D445" s="3"/>
    </row>
    <row r="446" spans="3:4" x14ac:dyDescent="0.3">
      <c r="C446" s="3"/>
      <c r="D446" s="3"/>
    </row>
    <row r="447" spans="3:4" x14ac:dyDescent="0.3">
      <c r="C447" s="3"/>
      <c r="D447" s="3"/>
    </row>
    <row r="448" spans="3:4" x14ac:dyDescent="0.3">
      <c r="C448" s="3"/>
      <c r="D448" s="3"/>
    </row>
    <row r="449" spans="3:4" x14ac:dyDescent="0.3">
      <c r="C449" s="3"/>
      <c r="D449" s="3"/>
    </row>
    <row r="450" spans="3:4" x14ac:dyDescent="0.3">
      <c r="C450" s="3"/>
      <c r="D450" s="3"/>
    </row>
    <row r="451" spans="3:4" x14ac:dyDescent="0.3">
      <c r="C451" s="3"/>
      <c r="D451" s="3"/>
    </row>
    <row r="452" spans="3:4" x14ac:dyDescent="0.3">
      <c r="C452" s="3"/>
      <c r="D452" s="3"/>
    </row>
    <row r="453" spans="3:4" x14ac:dyDescent="0.3">
      <c r="C453" s="3"/>
      <c r="D453" s="3"/>
    </row>
    <row r="454" spans="3:4" x14ac:dyDescent="0.3">
      <c r="C454" s="3"/>
      <c r="D454" s="3"/>
    </row>
    <row r="455" spans="3:4" x14ac:dyDescent="0.3">
      <c r="C455" s="3"/>
      <c r="D455" s="3"/>
    </row>
    <row r="456" spans="3:4" x14ac:dyDescent="0.3">
      <c r="C456" s="3"/>
      <c r="D456" s="3"/>
    </row>
    <row r="457" spans="3:4" x14ac:dyDescent="0.3">
      <c r="C457" s="3"/>
      <c r="D457" s="3"/>
    </row>
    <row r="458" spans="3:4" x14ac:dyDescent="0.3">
      <c r="C458" s="3"/>
      <c r="D458" s="3"/>
    </row>
    <row r="459" spans="3:4" x14ac:dyDescent="0.3">
      <c r="C459" s="3"/>
      <c r="D459" s="3"/>
    </row>
    <row r="460" spans="3:4" x14ac:dyDescent="0.3">
      <c r="C460" s="3"/>
      <c r="D460" s="3"/>
    </row>
    <row r="461" spans="3:4" x14ac:dyDescent="0.3">
      <c r="C461" s="3"/>
      <c r="D461" s="3"/>
    </row>
    <row r="462" spans="3:4" x14ac:dyDescent="0.3">
      <c r="C462" s="3"/>
      <c r="D462" s="3"/>
    </row>
    <row r="463" spans="3:4" x14ac:dyDescent="0.3">
      <c r="C463" s="3"/>
      <c r="D463" s="3"/>
    </row>
    <row r="464" spans="3:4" x14ac:dyDescent="0.3">
      <c r="C464" s="3"/>
      <c r="D464" s="3"/>
    </row>
    <row r="465" spans="3:4" x14ac:dyDescent="0.3">
      <c r="C465" s="3"/>
      <c r="D465" s="3"/>
    </row>
    <row r="466" spans="3:4" x14ac:dyDescent="0.3">
      <c r="C466" s="3"/>
      <c r="D466" s="3"/>
    </row>
    <row r="467" spans="3:4" x14ac:dyDescent="0.3">
      <c r="C467" s="3"/>
      <c r="D467" s="3"/>
    </row>
    <row r="468" spans="3:4" x14ac:dyDescent="0.3">
      <c r="C468" s="3"/>
      <c r="D468" s="3"/>
    </row>
    <row r="469" spans="3:4" x14ac:dyDescent="0.3">
      <c r="C469" s="3"/>
      <c r="D469" s="3"/>
    </row>
    <row r="470" spans="3:4" x14ac:dyDescent="0.3">
      <c r="C470" s="3"/>
      <c r="D470" s="3"/>
    </row>
    <row r="471" spans="3:4" x14ac:dyDescent="0.3">
      <c r="C471" s="3"/>
      <c r="D471" s="3"/>
    </row>
    <row r="472" spans="3:4" x14ac:dyDescent="0.3">
      <c r="C472" s="3"/>
      <c r="D472" s="3"/>
    </row>
    <row r="473" spans="3:4" x14ac:dyDescent="0.3">
      <c r="C473" s="3"/>
      <c r="D473" s="3"/>
    </row>
    <row r="474" spans="3:4" x14ac:dyDescent="0.3">
      <c r="C474" s="3"/>
      <c r="D474" s="3"/>
    </row>
    <row r="475" spans="3:4" x14ac:dyDescent="0.3">
      <c r="C475" s="3"/>
      <c r="D475" s="3"/>
    </row>
    <row r="476" spans="3:4" x14ac:dyDescent="0.3">
      <c r="C476" s="3"/>
      <c r="D476" s="3"/>
    </row>
    <row r="477" spans="3:4" x14ac:dyDescent="0.3">
      <c r="C477" s="3"/>
      <c r="D477" s="3"/>
    </row>
    <row r="478" spans="3:4" x14ac:dyDescent="0.3">
      <c r="C478" s="3"/>
      <c r="D478" s="3"/>
    </row>
    <row r="479" spans="3:4" x14ac:dyDescent="0.3">
      <c r="C479" s="3"/>
      <c r="D479" s="3"/>
    </row>
    <row r="480" spans="3:4" x14ac:dyDescent="0.3">
      <c r="C480" s="3"/>
      <c r="D480" s="3"/>
    </row>
    <row r="481" spans="3:4" x14ac:dyDescent="0.3">
      <c r="C481" s="3"/>
      <c r="D481" s="3"/>
    </row>
    <row r="482" spans="3:4" x14ac:dyDescent="0.3">
      <c r="C482" s="3"/>
      <c r="D482" s="3"/>
    </row>
    <row r="483" spans="3:4" x14ac:dyDescent="0.3">
      <c r="C483" s="3"/>
      <c r="D483" s="3"/>
    </row>
    <row r="484" spans="3:4" x14ac:dyDescent="0.3">
      <c r="C484" s="3"/>
      <c r="D484" s="3"/>
    </row>
    <row r="485" spans="3:4" x14ac:dyDescent="0.3">
      <c r="C485" s="3"/>
      <c r="D485" s="3"/>
    </row>
    <row r="486" spans="3:4" x14ac:dyDescent="0.3">
      <c r="C486" s="3"/>
      <c r="D486" s="3"/>
    </row>
    <row r="487" spans="3:4" x14ac:dyDescent="0.3">
      <c r="C487" s="3"/>
      <c r="D487" s="3"/>
    </row>
    <row r="488" spans="3:4" x14ac:dyDescent="0.3">
      <c r="C488" s="3"/>
      <c r="D488" s="3"/>
    </row>
    <row r="489" spans="3:4" x14ac:dyDescent="0.3">
      <c r="C489" s="3"/>
      <c r="D489" s="3"/>
    </row>
    <row r="490" spans="3:4" x14ac:dyDescent="0.3">
      <c r="C490" s="3"/>
      <c r="D490" s="3"/>
    </row>
    <row r="491" spans="3:4" x14ac:dyDescent="0.3">
      <c r="C491" s="3"/>
      <c r="D491" s="3"/>
    </row>
    <row r="492" spans="3:4" x14ac:dyDescent="0.3">
      <c r="C492" s="3"/>
      <c r="D492" s="3"/>
    </row>
    <row r="493" spans="3:4" x14ac:dyDescent="0.3">
      <c r="C493" s="3"/>
      <c r="D493" s="3"/>
    </row>
    <row r="494" spans="3:4" x14ac:dyDescent="0.3">
      <c r="C494" s="3"/>
      <c r="D494" s="3"/>
    </row>
    <row r="495" spans="3:4" x14ac:dyDescent="0.3">
      <c r="C495" s="3"/>
      <c r="D495" s="3"/>
    </row>
    <row r="496" spans="3:4" x14ac:dyDescent="0.3">
      <c r="C496" s="3"/>
      <c r="D496" s="3"/>
    </row>
    <row r="497" spans="3:4" x14ac:dyDescent="0.3">
      <c r="C497" s="3"/>
      <c r="D497" s="3"/>
    </row>
    <row r="498" spans="3:4" x14ac:dyDescent="0.3">
      <c r="C498" s="3"/>
      <c r="D498" s="3"/>
    </row>
    <row r="499" spans="3:4" x14ac:dyDescent="0.3">
      <c r="C499" s="3"/>
      <c r="D499" s="3"/>
    </row>
    <row r="500" spans="3:4" x14ac:dyDescent="0.3">
      <c r="C500" s="3"/>
      <c r="D500" s="3"/>
    </row>
    <row r="501" spans="3:4" x14ac:dyDescent="0.3">
      <c r="C501" s="3"/>
      <c r="D501" s="3"/>
    </row>
    <row r="502" spans="3:4" x14ac:dyDescent="0.3">
      <c r="C502" s="3"/>
      <c r="D502" s="3"/>
    </row>
    <row r="503" spans="3:4" x14ac:dyDescent="0.3">
      <c r="C503" s="3"/>
      <c r="D503" s="3"/>
    </row>
    <row r="504" spans="3:4" x14ac:dyDescent="0.3">
      <c r="C504" s="3"/>
      <c r="D504" s="3"/>
    </row>
    <row r="505" spans="3:4" x14ac:dyDescent="0.3">
      <c r="C505" s="3"/>
      <c r="D505" s="3"/>
    </row>
    <row r="506" spans="3:4" x14ac:dyDescent="0.3">
      <c r="C506" s="3"/>
      <c r="D506" s="3"/>
    </row>
    <row r="507" spans="3:4" x14ac:dyDescent="0.3">
      <c r="C507" s="3"/>
      <c r="D507" s="3"/>
    </row>
    <row r="508" spans="3:4" x14ac:dyDescent="0.3">
      <c r="C508" s="3"/>
      <c r="D508" s="3"/>
    </row>
    <row r="509" spans="3:4" x14ac:dyDescent="0.3">
      <c r="C509" s="3"/>
      <c r="D509" s="3"/>
    </row>
    <row r="510" spans="3:4" x14ac:dyDescent="0.3">
      <c r="C510" s="3"/>
      <c r="D510" s="3"/>
    </row>
    <row r="511" spans="3:4" x14ac:dyDescent="0.3">
      <c r="C511" s="3"/>
      <c r="D511" s="3"/>
    </row>
    <row r="512" spans="3:4" x14ac:dyDescent="0.3">
      <c r="C512" s="3"/>
      <c r="D512" s="3"/>
    </row>
    <row r="513" spans="3:4" x14ac:dyDescent="0.3">
      <c r="C513" s="3"/>
      <c r="D513" s="3"/>
    </row>
    <row r="514" spans="3:4" x14ac:dyDescent="0.3">
      <c r="C514" s="3"/>
      <c r="D514" s="3"/>
    </row>
    <row r="515" spans="3:4" x14ac:dyDescent="0.3">
      <c r="C515" s="3"/>
      <c r="D515" s="3"/>
    </row>
    <row r="516" spans="3:4" x14ac:dyDescent="0.3">
      <c r="C516" s="3"/>
      <c r="D516" s="3"/>
    </row>
    <row r="517" spans="3:4" x14ac:dyDescent="0.3">
      <c r="C517" s="3"/>
      <c r="D517" s="3"/>
    </row>
    <row r="518" spans="3:4" x14ac:dyDescent="0.3">
      <c r="C518" s="3"/>
      <c r="D518" s="3"/>
    </row>
    <row r="519" spans="3:4" x14ac:dyDescent="0.3">
      <c r="C519" s="3"/>
      <c r="D519" s="3"/>
    </row>
    <row r="520" spans="3:4" x14ac:dyDescent="0.3">
      <c r="C520" s="3"/>
      <c r="D520" s="3"/>
    </row>
    <row r="521" spans="3:4" x14ac:dyDescent="0.3">
      <c r="C521" s="3"/>
      <c r="D521" s="3"/>
    </row>
    <row r="522" spans="3:4" x14ac:dyDescent="0.3">
      <c r="C522" s="3"/>
      <c r="D522" s="3"/>
    </row>
    <row r="523" spans="3:4" x14ac:dyDescent="0.3">
      <c r="C523" s="3"/>
      <c r="D523" s="3"/>
    </row>
    <row r="524" spans="3:4" x14ac:dyDescent="0.3">
      <c r="C524" s="3"/>
      <c r="D524" s="3"/>
    </row>
    <row r="525" spans="3:4" x14ac:dyDescent="0.3">
      <c r="C525" s="3"/>
      <c r="D525" s="3"/>
    </row>
    <row r="526" spans="3:4" x14ac:dyDescent="0.3">
      <c r="C526" s="3"/>
      <c r="D526" s="3"/>
    </row>
    <row r="527" spans="3:4" x14ac:dyDescent="0.3">
      <c r="C527" s="3"/>
      <c r="D527" s="3"/>
    </row>
    <row r="528" spans="3:4" x14ac:dyDescent="0.3">
      <c r="C528" s="3"/>
      <c r="D528" s="3"/>
    </row>
    <row r="529" spans="3:4" x14ac:dyDescent="0.3">
      <c r="C529" s="3"/>
      <c r="D529" s="3"/>
    </row>
    <row r="530" spans="3:4" x14ac:dyDescent="0.3">
      <c r="C530" s="3"/>
      <c r="D530" s="3"/>
    </row>
    <row r="531" spans="3:4" x14ac:dyDescent="0.3">
      <c r="C531" s="3"/>
      <c r="D531" s="3"/>
    </row>
    <row r="532" spans="3:4" x14ac:dyDescent="0.3">
      <c r="C532" s="3"/>
      <c r="D532" s="3"/>
    </row>
    <row r="533" spans="3:4" x14ac:dyDescent="0.3">
      <c r="C533" s="3"/>
      <c r="D533" s="3"/>
    </row>
    <row r="534" spans="3:4" x14ac:dyDescent="0.3">
      <c r="C534" s="3"/>
      <c r="D534" s="3"/>
    </row>
    <row r="535" spans="3:4" x14ac:dyDescent="0.3">
      <c r="C535" s="3"/>
      <c r="D535" s="3"/>
    </row>
    <row r="536" spans="3:4" x14ac:dyDescent="0.3">
      <c r="C536" s="3"/>
      <c r="D536" s="3"/>
    </row>
    <row r="537" spans="3:4" x14ac:dyDescent="0.3">
      <c r="C537" s="3"/>
      <c r="D537" s="3"/>
    </row>
    <row r="538" spans="3:4" x14ac:dyDescent="0.3">
      <c r="C538" s="3"/>
      <c r="D538" s="3"/>
    </row>
    <row r="539" spans="3:4" x14ac:dyDescent="0.3">
      <c r="C539" s="3"/>
      <c r="D539" s="3"/>
    </row>
    <row r="540" spans="3:4" x14ac:dyDescent="0.3">
      <c r="C540" s="3"/>
      <c r="D540" s="3"/>
    </row>
    <row r="541" spans="3:4" x14ac:dyDescent="0.3">
      <c r="C541" s="3"/>
      <c r="D541" s="3"/>
    </row>
    <row r="542" spans="3:4" x14ac:dyDescent="0.3">
      <c r="C542" s="3"/>
      <c r="D542" s="3"/>
    </row>
    <row r="543" spans="3:4" x14ac:dyDescent="0.3">
      <c r="C543" s="3"/>
      <c r="D543" s="3"/>
    </row>
    <row r="544" spans="3:4" x14ac:dyDescent="0.3">
      <c r="C544" s="3"/>
      <c r="D544" s="3"/>
    </row>
    <row r="545" spans="3:4" x14ac:dyDescent="0.3">
      <c r="C545" s="3"/>
      <c r="D545" s="3"/>
    </row>
    <row r="546" spans="3:4" x14ac:dyDescent="0.3">
      <c r="C546" s="3"/>
      <c r="D546" s="3"/>
    </row>
    <row r="547" spans="3:4" x14ac:dyDescent="0.3">
      <c r="C547" s="3"/>
      <c r="D547" s="3"/>
    </row>
    <row r="548" spans="3:4" x14ac:dyDescent="0.3">
      <c r="C548" s="3"/>
      <c r="D548" s="3"/>
    </row>
    <row r="549" spans="3:4" x14ac:dyDescent="0.3">
      <c r="C549" s="3"/>
      <c r="D549" s="3"/>
    </row>
    <row r="550" spans="3:4" x14ac:dyDescent="0.3">
      <c r="C550" s="3"/>
      <c r="D550" s="3"/>
    </row>
    <row r="551" spans="3:4" x14ac:dyDescent="0.3">
      <c r="C551" s="3"/>
      <c r="D551" s="3"/>
    </row>
    <row r="552" spans="3:4" x14ac:dyDescent="0.3">
      <c r="C552" s="3"/>
      <c r="D552" s="3"/>
    </row>
    <row r="553" spans="3:4" x14ac:dyDescent="0.3">
      <c r="C553" s="3"/>
      <c r="D553" s="3"/>
    </row>
    <row r="554" spans="3:4" x14ac:dyDescent="0.3">
      <c r="C554" s="3"/>
      <c r="D554" s="3"/>
    </row>
    <row r="555" spans="3:4" x14ac:dyDescent="0.3">
      <c r="C555" s="3"/>
      <c r="D555" s="3"/>
    </row>
    <row r="556" spans="3:4" x14ac:dyDescent="0.3">
      <c r="C556" s="3"/>
      <c r="D556" s="3"/>
    </row>
    <row r="557" spans="3:4" x14ac:dyDescent="0.3">
      <c r="C557" s="3"/>
      <c r="D557" s="3"/>
    </row>
    <row r="558" spans="3:4" x14ac:dyDescent="0.3">
      <c r="C558" s="3"/>
      <c r="D558" s="3"/>
    </row>
    <row r="559" spans="3:4" x14ac:dyDescent="0.3">
      <c r="C559" s="3"/>
      <c r="D559" s="3"/>
    </row>
    <row r="560" spans="3:4" x14ac:dyDescent="0.3">
      <c r="C560" s="3"/>
      <c r="D560" s="3"/>
    </row>
    <row r="561" spans="3:4" x14ac:dyDescent="0.3">
      <c r="C561" s="3"/>
      <c r="D561" s="3"/>
    </row>
    <row r="562" spans="3:4" x14ac:dyDescent="0.3">
      <c r="C562" s="3"/>
      <c r="D562" s="3"/>
    </row>
    <row r="563" spans="3:4" x14ac:dyDescent="0.3">
      <c r="C563" s="3"/>
      <c r="D563" s="3"/>
    </row>
    <row r="564" spans="3:4" x14ac:dyDescent="0.3">
      <c r="C564" s="3"/>
      <c r="D564" s="3"/>
    </row>
    <row r="565" spans="3:4" x14ac:dyDescent="0.3">
      <c r="C565" s="3"/>
      <c r="D565" s="3"/>
    </row>
    <row r="566" spans="3:4" x14ac:dyDescent="0.3">
      <c r="C566" s="3"/>
      <c r="D566" s="3"/>
    </row>
    <row r="567" spans="3:4" x14ac:dyDescent="0.3">
      <c r="C567" s="3"/>
      <c r="D567" s="3"/>
    </row>
    <row r="568" spans="3:4" x14ac:dyDescent="0.3">
      <c r="C568" s="3"/>
      <c r="D568" s="3"/>
    </row>
    <row r="569" spans="3:4" x14ac:dyDescent="0.3">
      <c r="C569" s="3"/>
      <c r="D569" s="3"/>
    </row>
    <row r="570" spans="3:4" x14ac:dyDescent="0.3">
      <c r="C570" s="3"/>
      <c r="D570" s="3"/>
    </row>
    <row r="571" spans="3:4" x14ac:dyDescent="0.3">
      <c r="C571" s="3"/>
      <c r="D571" s="3"/>
    </row>
    <row r="572" spans="3:4" x14ac:dyDescent="0.3">
      <c r="C572" s="3"/>
      <c r="D572" s="3"/>
    </row>
    <row r="573" spans="3:4" x14ac:dyDescent="0.3">
      <c r="C573" s="3"/>
      <c r="D573" s="3"/>
    </row>
    <row r="574" spans="3:4" x14ac:dyDescent="0.3">
      <c r="C574" s="3"/>
      <c r="D574" s="3"/>
    </row>
    <row r="575" spans="3:4" x14ac:dyDescent="0.3">
      <c r="C575" s="3"/>
      <c r="D575" s="3"/>
    </row>
    <row r="576" spans="3:4" x14ac:dyDescent="0.3">
      <c r="C576" s="3"/>
      <c r="D576" s="3"/>
    </row>
    <row r="577" spans="3:4" x14ac:dyDescent="0.3">
      <c r="C577" s="3"/>
      <c r="D577" s="3"/>
    </row>
    <row r="578" spans="3:4" x14ac:dyDescent="0.3">
      <c r="C578" s="3"/>
      <c r="D578" s="3"/>
    </row>
    <row r="579" spans="3:4" x14ac:dyDescent="0.3">
      <c r="C579" s="3"/>
      <c r="D579" s="3"/>
    </row>
    <row r="580" spans="3:4" x14ac:dyDescent="0.3">
      <c r="C580" s="3"/>
      <c r="D580" s="3"/>
    </row>
    <row r="581" spans="3:4" x14ac:dyDescent="0.3">
      <c r="C581" s="3"/>
      <c r="D581" s="3"/>
    </row>
    <row r="582" spans="3:4" x14ac:dyDescent="0.3">
      <c r="C582" s="3"/>
      <c r="D582" s="3"/>
    </row>
    <row r="583" spans="3:4" x14ac:dyDescent="0.3">
      <c r="C583" s="3"/>
      <c r="D583" s="3"/>
    </row>
    <row r="584" spans="3:4" x14ac:dyDescent="0.3">
      <c r="C584" s="3"/>
      <c r="D584" s="3"/>
    </row>
    <row r="585" spans="3:4" x14ac:dyDescent="0.3">
      <c r="C585" s="3"/>
      <c r="D585" s="3"/>
    </row>
    <row r="586" spans="3:4" x14ac:dyDescent="0.3">
      <c r="C586" s="3"/>
      <c r="D586" s="3"/>
    </row>
    <row r="587" spans="3:4" x14ac:dyDescent="0.3">
      <c r="C587" s="3"/>
      <c r="D587" s="3"/>
    </row>
    <row r="588" spans="3:4" x14ac:dyDescent="0.3">
      <c r="C588" s="3"/>
      <c r="D588" s="3"/>
    </row>
    <row r="589" spans="3:4" x14ac:dyDescent="0.3">
      <c r="C589" s="3"/>
      <c r="D589" s="3"/>
    </row>
    <row r="590" spans="3:4" x14ac:dyDescent="0.3">
      <c r="C590" s="3"/>
      <c r="D590" s="3"/>
    </row>
    <row r="591" spans="3:4" x14ac:dyDescent="0.3">
      <c r="C591" s="3"/>
      <c r="D591" s="3"/>
    </row>
    <row r="592" spans="3:4" x14ac:dyDescent="0.3">
      <c r="C592" s="3"/>
      <c r="D592" s="3"/>
    </row>
    <row r="593" spans="3:4" x14ac:dyDescent="0.3">
      <c r="C593" s="3"/>
      <c r="D593" s="3"/>
    </row>
    <row r="594" spans="3:4" x14ac:dyDescent="0.3">
      <c r="C594" s="3"/>
      <c r="D594" s="3"/>
    </row>
    <row r="595" spans="3:4" x14ac:dyDescent="0.3">
      <c r="C595" s="3"/>
      <c r="D595" s="3"/>
    </row>
    <row r="596" spans="3:4" x14ac:dyDescent="0.3">
      <c r="C596" s="3"/>
      <c r="D596" s="3"/>
    </row>
    <row r="597" spans="3:4" x14ac:dyDescent="0.3">
      <c r="C597" s="3"/>
      <c r="D597" s="3"/>
    </row>
    <row r="598" spans="3:4" x14ac:dyDescent="0.3">
      <c r="C598" s="3"/>
      <c r="D598" s="3"/>
    </row>
    <row r="599" spans="3:4" x14ac:dyDescent="0.3">
      <c r="C599" s="3"/>
      <c r="D599" s="3"/>
    </row>
    <row r="600" spans="3:4" x14ac:dyDescent="0.3">
      <c r="C600" s="3"/>
      <c r="D600" s="3"/>
    </row>
    <row r="601" spans="3:4" x14ac:dyDescent="0.3">
      <c r="C601" s="3"/>
      <c r="D601" s="3"/>
    </row>
    <row r="602" spans="3:4" x14ac:dyDescent="0.3">
      <c r="C602" s="3"/>
      <c r="D602" s="3"/>
    </row>
    <row r="603" spans="3:4" x14ac:dyDescent="0.3">
      <c r="C603" s="3"/>
      <c r="D603" s="3"/>
    </row>
    <row r="604" spans="3:4" x14ac:dyDescent="0.3">
      <c r="C604" s="3"/>
      <c r="D604"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0" type="noConversion"/>
  <dataValidations count="5">
    <dataValidation type="list" allowBlank="1" showInputMessage="1" showErrorMessage="1" sqref="C7:C41">
      <formula1>AudienceAge</formula1>
    </dataValidation>
    <dataValidation type="list" allowBlank="1" showInputMessage="1" showErrorMessage="1" sqref="D7:D41">
      <formula1>Gender</formula1>
    </dataValidation>
    <dataValidation type="list" allowBlank="1" showInputMessage="1" showErrorMessage="1" sqref="E7:E41">
      <formula1>Disability</formula1>
    </dataValidation>
    <dataValidation type="list" allowBlank="1" showInputMessage="1" showErrorMessage="1" sqref="M7:M41">
      <formula1>Ethnicity</formula1>
    </dataValidation>
    <dataValidation type="list" allowBlank="1" showInputMessage="1" showErrorMessage="1" sqref="F7:L41">
      <formula1>Yes</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O27"/>
  <sheetViews>
    <sheetView topLeftCell="A7" zoomScale="115" zoomScaleNormal="115" workbookViewId="0">
      <selection activeCell="A20" sqref="A20:XFD20"/>
    </sheetView>
  </sheetViews>
  <sheetFormatPr defaultColWidth="8.88671875" defaultRowHeight="14.4" x14ac:dyDescent="0.3"/>
  <cols>
    <col min="1" max="1" width="39.44140625" customWidth="1"/>
    <col min="2" max="2" width="29.88671875" customWidth="1"/>
    <col min="3" max="4" width="23.33203125" customWidth="1"/>
    <col min="5" max="5" width="19" customWidth="1"/>
    <col min="6" max="7" width="16.6640625" customWidth="1"/>
    <col min="8" max="8" width="4.88671875" customWidth="1"/>
    <col min="9" max="9" width="14.109375" customWidth="1"/>
    <col min="10" max="10" width="69.109375" customWidth="1"/>
  </cols>
  <sheetData>
    <row r="1" spans="1:15" s="2" customFormat="1" ht="24.9" customHeight="1" x14ac:dyDescent="0.35">
      <c r="A1" s="81" t="s">
        <v>205</v>
      </c>
      <c r="B1" s="82"/>
      <c r="C1" s="82"/>
      <c r="D1" s="82"/>
      <c r="E1" s="82"/>
      <c r="F1" s="82"/>
      <c r="G1" s="82"/>
    </row>
    <row r="2" spans="1:15" s="2" customFormat="1" ht="15" customHeight="1" x14ac:dyDescent="0.35">
      <c r="A2" s="110"/>
      <c r="B2" s="111"/>
      <c r="C2" s="111"/>
      <c r="D2" s="111"/>
      <c r="E2" s="111"/>
      <c r="F2" s="111"/>
      <c r="G2" s="111"/>
    </row>
    <row r="3" spans="1:15" s="2" customFormat="1" ht="24.9" customHeight="1" x14ac:dyDescent="0.3">
      <c r="A3" s="112" t="s">
        <v>206</v>
      </c>
      <c r="B3" s="107" t="s">
        <v>207</v>
      </c>
      <c r="C3" s="107" t="s">
        <v>208</v>
      </c>
      <c r="D3" s="108"/>
      <c r="E3" s="108"/>
      <c r="F3" s="108"/>
      <c r="G3" s="108"/>
      <c r="H3" s="45"/>
    </row>
    <row r="4" spans="1:15" s="2" customFormat="1" ht="18.75" customHeight="1" x14ac:dyDescent="0.35">
      <c r="A4" s="190"/>
      <c r="B4" s="191"/>
      <c r="C4" s="191"/>
      <c r="D4" s="109"/>
      <c r="E4" s="109"/>
      <c r="F4" s="109"/>
      <c r="G4" s="109"/>
      <c r="H4" s="45"/>
    </row>
    <row r="6" spans="1:15" ht="28.8" x14ac:dyDescent="0.3">
      <c r="A6" s="112" t="s">
        <v>209</v>
      </c>
      <c r="B6" s="66" t="s">
        <v>210</v>
      </c>
      <c r="C6" s="66" t="s">
        <v>211</v>
      </c>
      <c r="D6" s="66" t="s">
        <v>212</v>
      </c>
      <c r="E6" s="66" t="s">
        <v>213</v>
      </c>
      <c r="F6" s="66" t="s">
        <v>214</v>
      </c>
      <c r="G6" s="66" t="s">
        <v>215</v>
      </c>
      <c r="I6" s="102"/>
      <c r="J6" s="137"/>
    </row>
    <row r="7" spans="1:15" s="99" customFormat="1" x14ac:dyDescent="0.3">
      <c r="A7" s="236" t="s">
        <v>216</v>
      </c>
      <c r="B7" s="234"/>
      <c r="C7" s="234"/>
      <c r="D7" s="234"/>
      <c r="E7" s="234"/>
      <c r="F7" s="234"/>
      <c r="G7" s="234"/>
      <c r="I7" s="101"/>
      <c r="J7" s="132"/>
      <c r="K7" s="133"/>
      <c r="L7" s="133"/>
      <c r="M7" s="133"/>
      <c r="N7" s="133"/>
      <c r="O7" s="133"/>
    </row>
    <row r="8" spans="1:15" s="99" customFormat="1" x14ac:dyDescent="0.3">
      <c r="A8" s="145" t="s">
        <v>178</v>
      </c>
      <c r="B8" s="146"/>
      <c r="C8" s="146"/>
      <c r="D8" s="146"/>
      <c r="E8" s="146"/>
      <c r="F8" s="146"/>
      <c r="G8" s="147"/>
      <c r="I8" s="132"/>
      <c r="J8" s="138"/>
      <c r="K8" s="133"/>
      <c r="L8" s="133"/>
      <c r="M8" s="133"/>
      <c r="N8" s="133"/>
      <c r="O8" s="133"/>
    </row>
    <row r="9" spans="1:15" s="99" customFormat="1" x14ac:dyDescent="0.3">
      <c r="A9" s="148" t="s">
        <v>217</v>
      </c>
      <c r="B9" s="149" t="s">
        <v>218</v>
      </c>
      <c r="C9" s="149">
        <v>17</v>
      </c>
      <c r="D9" s="149">
        <v>178</v>
      </c>
      <c r="E9" s="150">
        <v>9.4700000000000006</v>
      </c>
      <c r="F9" s="149">
        <v>387</v>
      </c>
      <c r="G9" s="149">
        <v>67</v>
      </c>
      <c r="I9" s="45"/>
      <c r="J9" s="89"/>
      <c r="K9" s="133"/>
      <c r="L9" s="133"/>
      <c r="M9" s="133"/>
      <c r="N9" s="133"/>
      <c r="O9" s="133"/>
    </row>
    <row r="10" spans="1:15" x14ac:dyDescent="0.3">
      <c r="A10" s="129"/>
      <c r="B10" s="67"/>
      <c r="C10" s="68"/>
      <c r="D10" s="68"/>
      <c r="E10" s="69" t="e">
        <f t="shared" ref="E10:E19" si="0">(D10-C10)/C10</f>
        <v>#DIV/0!</v>
      </c>
      <c r="F10" s="70"/>
      <c r="G10" s="70"/>
      <c r="I10" s="139"/>
      <c r="J10" s="89"/>
      <c r="K10" s="192"/>
      <c r="L10" s="192"/>
      <c r="M10" s="192"/>
      <c r="N10" s="192"/>
      <c r="O10" s="192"/>
    </row>
    <row r="11" spans="1:15" x14ac:dyDescent="0.3">
      <c r="A11" s="129"/>
      <c r="B11" s="67"/>
      <c r="C11" s="68"/>
      <c r="D11" s="68"/>
      <c r="E11" s="69" t="e">
        <f t="shared" si="0"/>
        <v>#DIV/0!</v>
      </c>
      <c r="F11" s="70"/>
      <c r="G11" s="70"/>
    </row>
    <row r="12" spans="1:15" x14ac:dyDescent="0.3">
      <c r="A12" s="129"/>
      <c r="B12" s="67"/>
      <c r="C12" s="68"/>
      <c r="D12" s="68"/>
      <c r="E12" s="69" t="e">
        <f t="shared" si="0"/>
        <v>#DIV/0!</v>
      </c>
      <c r="F12" s="70"/>
      <c r="G12" s="70"/>
    </row>
    <row r="13" spans="1:15" x14ac:dyDescent="0.3">
      <c r="A13" s="129"/>
      <c r="B13" s="67"/>
      <c r="C13" s="68"/>
      <c r="D13" s="68"/>
      <c r="E13" s="69" t="e">
        <f t="shared" si="0"/>
        <v>#DIV/0!</v>
      </c>
      <c r="F13" s="70"/>
      <c r="G13" s="70"/>
    </row>
    <row r="14" spans="1:15" x14ac:dyDescent="0.3">
      <c r="A14" s="129"/>
      <c r="B14" s="67"/>
      <c r="C14" s="68"/>
      <c r="D14" s="68"/>
      <c r="E14" s="69" t="e">
        <f t="shared" si="0"/>
        <v>#DIV/0!</v>
      </c>
      <c r="F14" s="70"/>
      <c r="G14" s="70"/>
    </row>
    <row r="15" spans="1:15" x14ac:dyDescent="0.3">
      <c r="A15" s="129"/>
      <c r="B15" s="67"/>
      <c r="C15" s="68"/>
      <c r="D15" s="68"/>
      <c r="E15" s="69" t="e">
        <f t="shared" si="0"/>
        <v>#DIV/0!</v>
      </c>
      <c r="F15" s="70"/>
      <c r="G15" s="70"/>
    </row>
    <row r="16" spans="1:15" x14ac:dyDescent="0.3">
      <c r="A16" s="129"/>
      <c r="B16" s="67"/>
      <c r="C16" s="68"/>
      <c r="D16" s="68"/>
      <c r="E16" s="69" t="e">
        <f t="shared" si="0"/>
        <v>#DIV/0!</v>
      </c>
      <c r="F16" s="70"/>
      <c r="G16" s="70"/>
    </row>
    <row r="17" spans="1:7" x14ac:dyDescent="0.3">
      <c r="A17" s="129"/>
      <c r="B17" s="67"/>
      <c r="C17" s="68"/>
      <c r="D17" s="68"/>
      <c r="E17" s="69" t="e">
        <f t="shared" si="0"/>
        <v>#DIV/0!</v>
      </c>
      <c r="F17" s="70"/>
      <c r="G17" s="70"/>
    </row>
    <row r="18" spans="1:7" x14ac:dyDescent="0.3">
      <c r="A18" s="129"/>
      <c r="B18" s="67"/>
      <c r="C18" s="68"/>
      <c r="D18" s="68"/>
      <c r="E18" s="69" t="e">
        <f t="shared" si="0"/>
        <v>#DIV/0!</v>
      </c>
      <c r="F18" s="70"/>
      <c r="G18" s="70"/>
    </row>
    <row r="19" spans="1:7" x14ac:dyDescent="0.3">
      <c r="A19" s="129"/>
      <c r="B19" s="67"/>
      <c r="C19" s="68"/>
      <c r="D19" s="68"/>
      <c r="E19" s="69" t="e">
        <f t="shared" si="0"/>
        <v>#DIV/0!</v>
      </c>
      <c r="F19" s="70"/>
      <c r="G19" s="70"/>
    </row>
    <row r="20" spans="1:7" x14ac:dyDescent="0.3">
      <c r="A20" s="71" t="s">
        <v>182</v>
      </c>
      <c r="B20" s="72"/>
      <c r="C20" s="73"/>
      <c r="D20" s="73"/>
      <c r="E20" s="74"/>
      <c r="F20" s="75"/>
      <c r="G20" s="76"/>
    </row>
    <row r="21" spans="1:7" x14ac:dyDescent="0.3">
      <c r="A21" s="77"/>
      <c r="B21" s="77"/>
      <c r="C21" s="77"/>
      <c r="D21" s="77"/>
      <c r="E21" s="77"/>
      <c r="F21" s="77"/>
      <c r="G21" s="78"/>
    </row>
    <row r="22" spans="1:7" x14ac:dyDescent="0.3">
      <c r="A22" s="242" t="s">
        <v>219</v>
      </c>
      <c r="B22" s="243"/>
      <c r="C22" s="243"/>
      <c r="D22" s="244"/>
    </row>
    <row r="23" spans="1:7" x14ac:dyDescent="0.3">
      <c r="A23" s="134" t="s">
        <v>220</v>
      </c>
      <c r="B23" s="237" t="s">
        <v>221</v>
      </c>
      <c r="C23" s="238"/>
      <c r="D23" s="238"/>
    </row>
    <row r="24" spans="1:7" x14ac:dyDescent="0.3">
      <c r="A24" s="134" t="s">
        <v>222</v>
      </c>
      <c r="B24" s="239" t="s">
        <v>223</v>
      </c>
      <c r="C24" s="240"/>
      <c r="D24" s="240"/>
      <c r="E24" s="100"/>
      <c r="F24" s="100"/>
      <c r="G24" s="100"/>
    </row>
    <row r="25" spans="1:7" x14ac:dyDescent="0.3">
      <c r="A25" s="135" t="s">
        <v>224</v>
      </c>
      <c r="B25" s="241" t="s">
        <v>225</v>
      </c>
      <c r="C25" s="238"/>
      <c r="D25" s="238"/>
      <c r="E25" s="100"/>
      <c r="F25" s="100"/>
      <c r="G25" s="100"/>
    </row>
    <row r="26" spans="1:7" x14ac:dyDescent="0.3">
      <c r="A26" s="135" t="s">
        <v>226</v>
      </c>
      <c r="B26" s="241" t="s">
        <v>227</v>
      </c>
      <c r="C26" s="238"/>
      <c r="D26" s="238"/>
      <c r="E26" s="2"/>
    </row>
    <row r="27" spans="1:7" x14ac:dyDescent="0.3">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0"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workbookViewId="0">
      <selection activeCell="D6" sqref="D6"/>
    </sheetView>
  </sheetViews>
  <sheetFormatPr defaultColWidth="8.88671875" defaultRowHeight="14.4" x14ac:dyDescent="0.3"/>
  <cols>
    <col min="1" max="1" width="27.88671875" customWidth="1"/>
    <col min="2" max="3" width="20.6640625" customWidth="1"/>
    <col min="4" max="4" width="35.109375" customWidth="1"/>
    <col min="5" max="5" width="20.6640625" customWidth="1"/>
  </cols>
  <sheetData>
    <row r="1" spans="1:10" s="56" customFormat="1" ht="24.9" customHeight="1" x14ac:dyDescent="0.3">
      <c r="A1" s="228" t="s">
        <v>228</v>
      </c>
      <c r="B1" s="229"/>
      <c r="C1" s="229"/>
      <c r="D1" s="229"/>
      <c r="E1" s="229"/>
    </row>
    <row r="2" spans="1:10" x14ac:dyDescent="0.3">
      <c r="A2" s="14"/>
      <c r="B2" s="14"/>
      <c r="C2" s="14"/>
      <c r="D2" s="14"/>
      <c r="E2" s="14"/>
    </row>
    <row r="3" spans="1:10" ht="28.8" x14ac:dyDescent="0.3">
      <c r="A3" s="18" t="s">
        <v>229</v>
      </c>
      <c r="B3" s="18" t="s">
        <v>230</v>
      </c>
      <c r="C3" s="18" t="s">
        <v>231</v>
      </c>
      <c r="D3" s="18" t="s">
        <v>232</v>
      </c>
      <c r="E3" s="18" t="s">
        <v>233</v>
      </c>
    </row>
    <row r="4" spans="1:10" x14ac:dyDescent="0.3">
      <c r="A4" s="141" t="s">
        <v>178</v>
      </c>
      <c r="B4" s="142"/>
      <c r="C4" s="142"/>
      <c r="D4" s="142"/>
      <c r="E4" s="143"/>
    </row>
    <row r="5" spans="1:10" x14ac:dyDescent="0.3">
      <c r="A5" s="144" t="s">
        <v>234</v>
      </c>
      <c r="B5" s="144" t="s">
        <v>235</v>
      </c>
      <c r="C5" s="144" t="s">
        <v>156</v>
      </c>
      <c r="D5" s="144" t="s">
        <v>236</v>
      </c>
      <c r="E5" s="144" t="s">
        <v>237</v>
      </c>
    </row>
    <row r="6" spans="1:10" x14ac:dyDescent="0.3">
      <c r="A6" s="13"/>
      <c r="B6" s="198"/>
      <c r="C6" s="20"/>
      <c r="D6" s="15"/>
      <c r="E6" s="15"/>
    </row>
    <row r="7" spans="1:10" x14ac:dyDescent="0.3">
      <c r="A7" s="13"/>
      <c r="B7" s="198"/>
      <c r="C7" s="20"/>
      <c r="D7" s="15"/>
      <c r="E7" s="15"/>
    </row>
    <row r="8" spans="1:10" x14ac:dyDescent="0.3">
      <c r="A8" s="13"/>
      <c r="B8" s="198"/>
      <c r="C8" s="20"/>
      <c r="D8" s="15"/>
      <c r="E8" s="15"/>
    </row>
    <row r="9" spans="1:10" x14ac:dyDescent="0.3">
      <c r="A9" s="13"/>
      <c r="B9" s="198"/>
      <c r="C9" s="20"/>
      <c r="D9" s="15"/>
      <c r="E9" s="15"/>
    </row>
    <row r="10" spans="1:10" x14ac:dyDescent="0.3">
      <c r="A10" s="13"/>
      <c r="B10" s="198"/>
      <c r="C10" s="20"/>
      <c r="D10" s="15"/>
      <c r="E10" s="15"/>
    </row>
    <row r="11" spans="1:10" x14ac:dyDescent="0.3">
      <c r="A11" s="13"/>
      <c r="B11" s="198"/>
      <c r="C11" s="20"/>
      <c r="D11" s="15"/>
      <c r="E11" s="15"/>
    </row>
    <row r="12" spans="1:10" x14ac:dyDescent="0.3">
      <c r="A12" s="13"/>
      <c r="B12" s="198"/>
      <c r="C12" s="20"/>
      <c r="D12" s="15"/>
      <c r="E12" s="15"/>
    </row>
    <row r="13" spans="1:10" x14ac:dyDescent="0.3">
      <c r="A13" s="13"/>
      <c r="B13" s="198"/>
      <c r="C13" s="20"/>
      <c r="D13" s="15"/>
      <c r="E13" s="15"/>
    </row>
    <row r="14" spans="1:10" x14ac:dyDescent="0.3">
      <c r="A14" s="13"/>
      <c r="B14" s="198"/>
      <c r="C14" s="20"/>
      <c r="D14" s="15"/>
      <c r="E14" s="15"/>
    </row>
    <row r="15" spans="1:10" x14ac:dyDescent="0.3">
      <c r="A15" s="42"/>
      <c r="B15" s="65"/>
      <c r="C15" s="20"/>
      <c r="D15" s="43"/>
      <c r="E15" s="15"/>
    </row>
    <row r="16" spans="1:10" x14ac:dyDescent="0.3">
      <c r="A16" s="71" t="s">
        <v>182</v>
      </c>
      <c r="B16" s="21"/>
      <c r="C16" s="21"/>
      <c r="D16" s="21"/>
      <c r="E16" s="22"/>
      <c r="F16" s="140"/>
      <c r="G16" s="140"/>
      <c r="H16" s="140"/>
      <c r="I16" s="140"/>
      <c r="J16" s="140"/>
    </row>
  </sheetData>
  <mergeCells count="1">
    <mergeCell ref="A1:E1"/>
  </mergeCells>
  <phoneticPr fontId="20"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X200"/>
  <sheetViews>
    <sheetView topLeftCell="A16" workbookViewId="0">
      <selection activeCell="E27" sqref="E27"/>
    </sheetView>
  </sheetViews>
  <sheetFormatPr defaultColWidth="8.88671875" defaultRowHeight="14.4" x14ac:dyDescent="0.3"/>
  <cols>
    <col min="1" max="1" width="26.6640625" style="2" customWidth="1"/>
    <col min="2" max="2" width="5.6640625" style="2" customWidth="1"/>
    <col min="3" max="3" width="28.44140625" style="2" customWidth="1"/>
    <col min="4" max="4" width="5.6640625" style="2" customWidth="1"/>
    <col min="5" max="5" width="36.6640625" style="2" bestFit="1" customWidth="1"/>
    <col min="6" max="6" width="5.6640625" style="2" customWidth="1"/>
    <col min="7" max="7" width="35.44140625" style="2" customWidth="1"/>
    <col min="8" max="8" width="5.6640625" style="2" customWidth="1"/>
    <col min="9" max="9" width="43.109375" style="2" bestFit="1" customWidth="1"/>
    <col min="10" max="10" width="5.6640625" style="2" customWidth="1"/>
    <col min="11" max="11" width="43.109375" style="2" bestFit="1" customWidth="1"/>
    <col min="12" max="12" width="4.88671875" style="2" customWidth="1"/>
    <col min="13" max="13" width="26.6640625" style="2" customWidth="1"/>
    <col min="14" max="14" width="5.6640625" style="2" customWidth="1"/>
    <col min="15" max="15" width="51.33203125" style="2" bestFit="1" customWidth="1"/>
    <col min="16" max="16" width="5.6640625" style="2" customWidth="1"/>
    <col min="17" max="17" width="26.6640625" style="2" customWidth="1"/>
    <col min="18" max="18" width="5.6640625" style="2" customWidth="1"/>
    <col min="19" max="19" width="18" style="2" customWidth="1"/>
    <col min="20" max="20" width="18.44140625" style="2" bestFit="1" customWidth="1"/>
    <col min="21" max="21" width="27.6640625" style="2" bestFit="1" customWidth="1"/>
    <col min="22" max="22" width="30.44140625" style="2" bestFit="1" customWidth="1"/>
    <col min="23" max="23" width="24.44140625" style="2" bestFit="1" customWidth="1"/>
    <col min="24" max="24" width="29" style="2" bestFit="1" customWidth="1"/>
    <col min="25" max="25" width="25" style="2" bestFit="1" customWidth="1"/>
    <col min="26" max="26" width="29.44140625" style="2" bestFit="1" customWidth="1"/>
    <col min="27" max="27" width="23.33203125" style="2" bestFit="1" customWidth="1"/>
    <col min="28" max="28" width="20.44140625" style="2" bestFit="1" customWidth="1"/>
    <col min="29" max="29" width="29.44140625" style="2" bestFit="1" customWidth="1"/>
    <col min="30" max="30" width="20.6640625" style="2" bestFit="1" customWidth="1"/>
    <col min="31" max="31" width="27" style="2" bestFit="1" customWidth="1"/>
    <col min="32" max="32" width="27.88671875" style="2" bestFit="1" customWidth="1"/>
    <col min="33" max="33" width="25.109375" style="2" bestFit="1" customWidth="1"/>
    <col min="34" max="34" width="34.109375" style="2" bestFit="1" customWidth="1"/>
    <col min="35" max="35" width="25.33203125" style="2" bestFit="1" customWidth="1"/>
    <col min="36" max="36" width="31.44140625" style="2" bestFit="1" customWidth="1"/>
    <col min="37" max="37" width="27.109375" style="2" bestFit="1" customWidth="1"/>
    <col min="38" max="38" width="28.33203125" style="2" bestFit="1" customWidth="1"/>
    <col min="39" max="39" width="26.44140625" style="2" bestFit="1" customWidth="1"/>
    <col min="40" max="40" width="28" style="2" bestFit="1" customWidth="1"/>
    <col min="41" max="41" width="22.109375" style="2" bestFit="1" customWidth="1"/>
    <col min="42" max="42" width="22.33203125" style="2" bestFit="1" customWidth="1"/>
    <col min="43" max="43" width="25" style="2" bestFit="1" customWidth="1"/>
    <col min="44" max="44" width="31.6640625" style="2" bestFit="1" customWidth="1"/>
    <col min="45" max="45" width="32.88671875" style="2" bestFit="1" customWidth="1"/>
    <col min="46" max="46" width="31" style="2" bestFit="1" customWidth="1"/>
    <col min="47" max="47" width="32.44140625" style="2" bestFit="1" customWidth="1"/>
    <col min="48" max="48" width="26.6640625" style="2" bestFit="1" customWidth="1"/>
    <col min="49" max="49" width="26.88671875" style="2" bestFit="1" customWidth="1"/>
    <col min="50" max="50" width="29.44140625" style="2" bestFit="1" customWidth="1"/>
    <col min="51" max="16384" width="8.88671875" style="2"/>
  </cols>
  <sheetData>
    <row r="1" spans="1:50" s="17" customFormat="1" x14ac:dyDescent="0.3">
      <c r="A1" s="17" t="s">
        <v>238</v>
      </c>
      <c r="C1" s="17" t="s">
        <v>239</v>
      </c>
      <c r="E1" s="17" t="s">
        <v>240</v>
      </c>
      <c r="G1" s="17" t="s">
        <v>241</v>
      </c>
      <c r="I1" s="17" t="s">
        <v>242</v>
      </c>
      <c r="K1" s="17" t="s">
        <v>243</v>
      </c>
      <c r="S1" s="17" t="s">
        <v>244</v>
      </c>
      <c r="T1" s="17" t="s">
        <v>51</v>
      </c>
      <c r="U1" s="17" t="s">
        <v>16</v>
      </c>
      <c r="V1" s="17" t="s">
        <v>27</v>
      </c>
      <c r="W1" s="17" t="s">
        <v>245</v>
      </c>
      <c r="X1" s="17" t="s">
        <v>246</v>
      </c>
      <c r="Y1" s="17" t="s">
        <v>247</v>
      </c>
      <c r="Z1" s="17" t="s">
        <v>248</v>
      </c>
      <c r="AA1" s="17" t="s">
        <v>249</v>
      </c>
      <c r="AB1" s="17" t="s">
        <v>250</v>
      </c>
      <c r="AC1" s="17" t="s">
        <v>251</v>
      </c>
      <c r="AD1" s="17" t="s">
        <v>252</v>
      </c>
      <c r="AE1" s="17" t="s">
        <v>253</v>
      </c>
      <c r="AF1" s="17" t="s">
        <v>254</v>
      </c>
      <c r="AG1" s="17" t="s">
        <v>255</v>
      </c>
      <c r="AH1" s="17" t="s">
        <v>256</v>
      </c>
      <c r="AI1" s="17" t="s">
        <v>257</v>
      </c>
      <c r="AJ1" s="17" t="s">
        <v>258</v>
      </c>
      <c r="AK1" s="17" t="s">
        <v>259</v>
      </c>
      <c r="AL1" s="17" t="s">
        <v>260</v>
      </c>
      <c r="AM1" s="17" t="s">
        <v>261</v>
      </c>
      <c r="AN1" s="17" t="s">
        <v>262</v>
      </c>
      <c r="AO1" s="17" t="s">
        <v>263</v>
      </c>
      <c r="AP1" s="17" t="s">
        <v>264</v>
      </c>
      <c r="AQ1" s="17" t="s">
        <v>247</v>
      </c>
      <c r="AR1" s="17" t="s">
        <v>265</v>
      </c>
      <c r="AS1" s="17" t="s">
        <v>266</v>
      </c>
      <c r="AT1" s="17" t="s">
        <v>267</v>
      </c>
      <c r="AU1" s="17" t="s">
        <v>268</v>
      </c>
      <c r="AV1" s="17" t="s">
        <v>269</v>
      </c>
      <c r="AW1" s="17" t="s">
        <v>270</v>
      </c>
      <c r="AX1" s="17" t="s">
        <v>248</v>
      </c>
    </row>
    <row r="2" spans="1:50" x14ac:dyDescent="0.3">
      <c r="A2" s="16" t="s">
        <v>103</v>
      </c>
      <c r="C2" s="2" t="s">
        <v>77</v>
      </c>
      <c r="E2" s="2" t="s">
        <v>133</v>
      </c>
      <c r="G2" s="2" t="s">
        <v>87</v>
      </c>
      <c r="I2" s="2" t="s">
        <v>87</v>
      </c>
      <c r="K2" s="16" t="s">
        <v>96</v>
      </c>
      <c r="T2" s="2" t="b">
        <f>AND(LEFT('EVENT DELIVERY'!B7,2)="HU",OR(LEN('EVENT DELIVERY'!B7)=6,AND(LEN('EVENT DELIVERY'!B7)=7,MID('EVENT DELIVERY'!B7,4,1)=" ")))</f>
        <v>0</v>
      </c>
      <c r="U2" s="2" t="b">
        <f>AND(LEFT('PROJECT DELIVERY TEAM'!B7,2)="HU",OR(LEN('PROJECT DELIVERY TEAM'!B7)=6,AND(LEN('PROJECT DELIVERY TEAM'!B7)=7,MID('PROJECT DELIVERY TEAM'!B7,4,1)=" ")))</f>
        <v>1</v>
      </c>
      <c r="V2" s="2" t="b">
        <f>AND(LEFT('AUDIENCES &amp; PART... - BY TYPE'!B7,2)="HU",OR(LEN('AUDIENCES &amp; PART... - BY TYPE'!B7)=6,AND(LEN('AUDIENCES &amp; PART... - BY TYPE'!B7)=7,MID('AUDIENCES &amp; PART... - BY TYPE'!B7,4,1)=" ")))</f>
        <v>0</v>
      </c>
      <c r="W2" s="2" t="b">
        <f>AND(LEFT(PARTNERS!B6,2)="HU",OR(LEN(PARTNERS!B6)=6,AND(LEN(PARTNERS!B6)=7,MID(PARTNERS!B6,4,1)=" ")),PARTNERS!E6="New partner")</f>
        <v>0</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0</v>
      </c>
      <c r="AA2" s="2" t="b">
        <f>AND(PARTNERS!$C6="Hull",PARTNERS!$E6="New partner")</f>
        <v>0</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0</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0</v>
      </c>
      <c r="AP2" s="2" t="b">
        <f>AND(PARTNERS!$D6="Education partner",PARTNERS!$E6="New partner")</f>
        <v>0</v>
      </c>
      <c r="AQ2" s="2" t="b">
        <f>AND(PARTNERS!$D6="Other",PARTNERS!$E6="New partner")</f>
        <v>0</v>
      </c>
      <c r="AR2" s="2" t="b">
        <f>AND(PARTNERS!$D6="Artistic partner",PARTNERS!$E6="Existing partner")</f>
        <v>0</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x14ac:dyDescent="0.3">
      <c r="A3" s="16" t="s">
        <v>105</v>
      </c>
      <c r="C3" s="2" t="s">
        <v>79</v>
      </c>
      <c r="E3" s="2" t="s">
        <v>134</v>
      </c>
      <c r="G3" s="2" t="s">
        <v>138</v>
      </c>
      <c r="K3" s="16" t="s">
        <v>98</v>
      </c>
      <c r="T3" s="2" t="b">
        <f>AND(LEFT('EVENT DELIVERY'!B8,2)="HU",OR(LEN('EVENT DELIVERY'!B8)=6,AND(LEN('EVENT DELIVERY'!B8)=7,MID('EVENT DELIVERY'!B8,4,1)=" ")))</f>
        <v>0</v>
      </c>
      <c r="U3" s="2" t="b">
        <f>AND(LEFT('PROJECT DELIVERY TEAM'!B8,2)="HU",OR(LEN('PROJECT DELIVERY TEAM'!B8)=6,AND(LEN('PROJECT DELIVERY TEAM'!B8)=7,MID('PROJECT DELIVERY TEAM'!B8,4,1)=" ")))</f>
        <v>1</v>
      </c>
      <c r="V3" s="2" t="b">
        <f>AND(LEFT('AUDIENCES &amp; PART... - BY TYPE'!B8,2)="HU",OR(LEN('AUDIENCES &amp; PART... - BY TYPE'!B8)=6,AND(LEN('AUDIENCES &amp; PART... - BY TYPE'!B8)=7,MID('AUDIENCES &amp; PART... - BY TYPE'!B8,4,1)=" ")))</f>
        <v>0</v>
      </c>
      <c r="W3" s="2" t="b">
        <f>AND(LEFT(PARTNERS!B7,2)="HU",OR(LEN(PARTNERS!B7)=6,AND(LEN(PARTNERS!B7)=7,MID(PARTNERS!B7,4,1)=" ")),PARTNERS!E7="New partner")</f>
        <v>0</v>
      </c>
      <c r="X3" s="2" t="b">
        <f>AND(LEFT(PARTNERS!B7,2)="HU",OR(LEN(PARTNERS!B7)=6,AND(LEN(PARTNERS!B7)=7,MID(PARTNERS!B7,4,1)=" ")),PARTNERS!E7="Existing partner")</f>
        <v>0</v>
      </c>
      <c r="Y3" s="2" t="b">
        <f>AND(NOT(AND(LEFT(PARTNERS!B7,2)="HU",OR(LEN(PARTNERS!B7)=6,AND(LEN(PARTNERS!B7)=7,MID(PARTNERS!B7,4,1)=" ")))),PARTNERS!E7="New partner")</f>
        <v>0</v>
      </c>
      <c r="Z3" s="2" t="b">
        <f>AND(NOT(AND(LEFT(PARTNERS!B7,2)="HU",OR(LEN(PARTNERS!B7)=6,AND(LEN(PARTNERS!B7)=7,MID(PARTNERS!B7,4,1)=" ")))),PARTNERS!E7="Existing partner")</f>
        <v>0</v>
      </c>
      <c r="AA3" s="2" t="b">
        <f>AND(PARTNERS!$C7="Hull",PARTNERS!$E7="New partner")</f>
        <v>0</v>
      </c>
      <c r="AB3" s="2" t="b">
        <f>AND(PARTNERS!$C7="East Riding of Yorkshire",PARTNERS!$E7="New partner")</f>
        <v>0</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0</v>
      </c>
      <c r="AO3" s="2" t="b">
        <f>AND(PARTNERS!$D7="Voluntary Sector / Charity partner",PARTNERS!$E7="New partner")</f>
        <v>0</v>
      </c>
      <c r="AP3" s="2" t="b">
        <f>AND(PARTNERS!$D7="Education partner",PARTNERS!$E7="New partner")</f>
        <v>0</v>
      </c>
      <c r="AQ3" s="2" t="b">
        <f>AND(PARTNERS!$D7="Other",PARTNERS!$E7="New partner")</f>
        <v>0</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x14ac:dyDescent="0.3">
      <c r="A4" s="16" t="s">
        <v>107</v>
      </c>
      <c r="C4" s="2" t="s">
        <v>81</v>
      </c>
      <c r="E4" s="2" t="s">
        <v>135</v>
      </c>
      <c r="G4" s="2" t="s">
        <v>131</v>
      </c>
      <c r="K4" s="16" t="s">
        <v>100</v>
      </c>
      <c r="T4" s="2" t="b">
        <f>AND(LEFT('EVENT DELIVERY'!B9,2)="HU",OR(LEN('EVENT DELIVERY'!B9)=6,AND(LEN('EVENT DELIVERY'!B9)=7,MID('EVENT DELIVERY'!B9,4,1)=" ")))</f>
        <v>0</v>
      </c>
      <c r="U4" s="2" t="b">
        <f>AND(LEFT('PROJECT DELIVERY TEAM'!B9,2)="HU",OR(LEN('PROJECT DELIVERY TEAM'!B9)=6,AND(LEN('PROJECT DELIVERY TEAM'!B9)=7,MID('PROJECT DELIVERY TEAM'!B9,4,1)=" ")))</f>
        <v>0</v>
      </c>
      <c r="V4" s="2" t="b">
        <f>AND(LEFT('AUDIENCES &amp; PART... - BY TYPE'!B9,2)="HU",OR(LEN('AUDIENCES &amp; PART... - BY TYPE'!B9)=6,AND(LEN('AUDIENCES &amp; PART... - BY TYPE'!B9)=7,MID('AUDIENCES &amp; PART... - BY TYPE'!B9,4,1)=" ")))</f>
        <v>0</v>
      </c>
      <c r="W4" s="2" t="b">
        <f>AND(LEFT(PARTNERS!B8,2)="HU",OR(LEN(PARTNERS!B8)=6,AND(LEN(PARTNERS!B8)=7,MID(PARTNERS!B8,4,1)=" ")),PARTNERS!E8="New partner")</f>
        <v>0</v>
      </c>
      <c r="X4" s="2" t="b">
        <f>AND(LEFT(PARTNERS!B8,2)="HU",OR(LEN(PARTNERS!B8)=6,AND(LEN(PARTNERS!B8)=7,MID(PARTNERS!B8,4,1)=" ")),PARTNERS!E8="Existing partner")</f>
        <v>0</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0</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0</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0</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0</v>
      </c>
      <c r="AW4" s="2" t="b">
        <f>AND(PARTNERS!$D8="Education partner",PARTNERS!$E8="Existing partner")</f>
        <v>0</v>
      </c>
      <c r="AX4" s="2" t="b">
        <f>AND(PARTNERS!$D8="Other",PARTNERS!$E8="Existing partner")</f>
        <v>0</v>
      </c>
    </row>
    <row r="5" spans="1:50" x14ac:dyDescent="0.3">
      <c r="A5" s="16" t="s">
        <v>109</v>
      </c>
      <c r="C5" s="2" t="s">
        <v>83</v>
      </c>
      <c r="E5" s="2" t="s">
        <v>136</v>
      </c>
      <c r="K5" s="16" t="s">
        <v>102</v>
      </c>
      <c r="T5" s="2" t="b">
        <f>AND(LEFT('EVENT DELIVERY'!B10,2)="HU",OR(LEN('EVENT DELIVERY'!B10)=6,AND(LEN('EVENT DELIVERY'!B10)=7,MID('EVENT DELIVERY'!B10,4,1)=" ")))</f>
        <v>1</v>
      </c>
      <c r="U5" s="2" t="b">
        <f>AND(LEFT('PROJECT DELIVERY TEAM'!B10,2)="HU",OR(LEN('PROJECT DELIVERY TEAM'!B10)=6,AND(LEN('PROJECT DELIVERY TEAM'!B10)=7,MID('PROJECT DELIVERY TEAM'!B10,4,1)=" ")))</f>
        <v>0</v>
      </c>
      <c r="V5" s="2" t="b">
        <f>AND(LEFT('AUDIENCES &amp; PART... - BY TYPE'!B10,2)="HU",OR(LEN('AUDIENCES &amp; PART... - BY TYPE'!B10)=6,AND(LEN('AUDIENCES &amp; PART... - BY TYPE'!B10)=7,MID('AUDIENCES &amp; PART... - BY TYPE'!B10,4,1)=" ")))</f>
        <v>0</v>
      </c>
      <c r="W5" s="2" t="b">
        <f>AND(LEFT(PARTNERS!B9,2)="HU",OR(LEN(PARTNERS!B9)=6,AND(LEN(PARTNERS!B9)=7,MID(PARTNERS!B9,4,1)=" ")),PARTNERS!E9="New partner")</f>
        <v>0</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0</v>
      </c>
      <c r="AA5" s="2" t="b">
        <f>AND(PARTNERS!$C9="Hull",PARTNERS!$E9="New partner")</f>
        <v>0</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0</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0</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0</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x14ac:dyDescent="0.3">
      <c r="A6" s="16" t="s">
        <v>111</v>
      </c>
      <c r="C6" s="2" t="s">
        <v>84</v>
      </c>
      <c r="E6" s="2" t="s">
        <v>131</v>
      </c>
      <c r="K6" s="16" t="s">
        <v>104</v>
      </c>
      <c r="T6" s="2" t="b">
        <f>AND(LEFT('EVENT DELIVERY'!B11,2)="HU",OR(LEN('EVENT DELIVERY'!B11)=6,AND(LEN('EVENT DELIVERY'!B11)=7,MID('EVENT DELIVERY'!B11,4,1)=" ")))</f>
        <v>0</v>
      </c>
      <c r="U6" s="2" t="b">
        <f>AND(LEFT('PROJECT DELIVERY TEAM'!B11,2)="HU",OR(LEN('PROJECT DELIVERY TEAM'!B11)=6,AND(LEN('PROJECT DELIVERY TEAM'!B11)=7,MID('PROJECT DELIVERY TEAM'!B11,4,1)=" ")))</f>
        <v>0</v>
      </c>
      <c r="V6" s="2" t="b">
        <f>AND(LEFT('AUDIENCES &amp; PART... - BY TYPE'!B11,2)="HU",OR(LEN('AUDIENCES &amp; PART... - BY TYPE'!B11)=6,AND(LEN('AUDIENCES &amp; PART... - BY TYPE'!B11)=7,MID('AUDIENCES &amp; PART... - BY TYPE'!B11,4,1)=" ")))</f>
        <v>0</v>
      </c>
      <c r="W6" s="2" t="b">
        <f>AND(LEFT(PARTNERS!B10,2)="HU",OR(LEN(PARTNERS!B10)=6,AND(LEN(PARTNERS!B10)=7,MID(PARTNERS!B10,4,1)=" ")),PARTNERS!E10="New partner")</f>
        <v>0</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0</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0</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x14ac:dyDescent="0.3">
      <c r="A7" s="16" t="s">
        <v>113</v>
      </c>
      <c r="K7" s="16" t="s">
        <v>106</v>
      </c>
      <c r="T7" s="2" t="b">
        <f>AND(LEFT('EVENT DELIVERY'!B12,2)="HU",OR(LEN('EVENT DELIVERY'!B12)=6,AND(LEN('EVENT DELIVERY'!B12)=7,MID('EVENT DELIVERY'!B12,4,1)=" ")))</f>
        <v>0</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0</v>
      </c>
      <c r="W7" s="2" t="b">
        <f>AND(LEFT(PARTNERS!B11,2)="HU",OR(LEN(PARTNERS!B11)=6,AND(LEN(PARTNERS!B11)=7,MID(PARTNERS!B11,4,1)=" ")),PARTNERS!E11="New partner")</f>
        <v>0</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0</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0</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x14ac:dyDescent="0.3">
      <c r="A8" s="16" t="s">
        <v>115</v>
      </c>
      <c r="K8" s="16" t="s">
        <v>108</v>
      </c>
      <c r="T8" s="2" t="b">
        <f>AND(LEFT('EVENT DELIVERY'!B13,2)="HU",OR(LEN('EVENT DELIVERY'!B13)=6,AND(LEN('EVENT DELIVERY'!B13)=7,MID('EVENT DELIVERY'!B13,4,1)=" ")))</f>
        <v>0</v>
      </c>
      <c r="U8" s="2" t="b">
        <f>AND(LEFT('PROJECT DELIVERY TEAM'!B13,2)="HU",OR(LEN('PROJECT DELIVERY TEAM'!B13)=6,AND(LEN('PROJECT DELIVERY TEAM'!B13)=7,MID('PROJECT DELIVERY TEAM'!B13,4,1)=" ")))</f>
        <v>0</v>
      </c>
      <c r="V8" s="2" t="b">
        <f>AND(LEFT('AUDIENCES &amp; PART... - BY TYPE'!B13,2)="HU",OR(LEN('AUDIENCES &amp; PART... - BY TYPE'!B13)=6,AND(LEN('AUDIENCES &amp; PART... - BY TYPE'!B13)=7,MID('AUDIENCES &amp; PART... - BY TYPE'!B13,4,1)=" ")))</f>
        <v>0</v>
      </c>
      <c r="W8" s="2" t="b">
        <f>AND(LEFT(PARTNERS!B12,2)="HU",OR(LEN(PARTNERS!B12)=6,AND(LEN(PARTNERS!B12)=7,MID(PARTNERS!B12,4,1)=" ")),PARTNERS!E12="New partner")</f>
        <v>0</v>
      </c>
      <c r="X8" s="2" t="b">
        <f>AND(LEFT(PARTNERS!B12,2)="HU",OR(LEN(PARTNERS!B12)=6,AND(LEN(PARTNERS!B12)=7,MID(PARTNERS!B12,4,1)=" ")),PARTNERS!E12="Existing partner")</f>
        <v>0</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0</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0</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x14ac:dyDescent="0.3">
      <c r="A9" s="16" t="s">
        <v>117</v>
      </c>
      <c r="K9" s="16" t="s">
        <v>110</v>
      </c>
      <c r="T9" s="2" t="b">
        <f>AND(LEFT('EVENT DELIVERY'!B14,2)="HU",OR(LEN('EVENT DELIVERY'!B14)=6,AND(LEN('EVENT DELIVERY'!B14)=7,MID('EVENT DELIVERY'!B14,4,1)=" ")))</f>
        <v>0</v>
      </c>
      <c r="U9" s="2" t="b">
        <f>AND(LEFT('PROJECT DELIVERY TEAM'!B14,2)="HU",OR(LEN('PROJECT DELIVERY TEAM'!B14)=6,AND(LEN('PROJECT DELIVERY TEAM'!B14)=7,MID('PROJECT DELIVERY TEAM'!B14,4,1)=" ")))</f>
        <v>0</v>
      </c>
      <c r="V9" s="2" t="b">
        <f>AND(LEFT('AUDIENCES &amp; PART... - BY TYPE'!B14,2)="HU",OR(LEN('AUDIENCES &amp; PART... - BY TYPE'!B14)=6,AND(LEN('AUDIENCES &amp; PART... - BY TYPE'!B14)=7,MID('AUDIENCES &amp; PART... - BY TYPE'!B14,4,1)=" ")))</f>
        <v>0</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0</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0</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0</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x14ac:dyDescent="0.3">
      <c r="A10" s="2" t="s">
        <v>119</v>
      </c>
      <c r="K10" s="16" t="s">
        <v>112</v>
      </c>
      <c r="T10" s="2" t="b">
        <f>AND(LEFT('EVENT DELIVERY'!B15,2)="HU",OR(LEN('EVENT DELIVERY'!B15)=6,AND(LEN('EVENT DELIVERY'!B15)=7,MID('EVENT DELIVERY'!B15,4,1)=" ")))</f>
        <v>0</v>
      </c>
      <c r="U10" s="2" t="b">
        <f>AND(LEFT('PROJECT DELIVERY TEAM'!B15,2)="HU",OR(LEN('PROJECT DELIVERY TEAM'!B15)=6,AND(LEN('PROJECT DELIVERY TEAM'!B15)=7,MID('PROJECT DELIVERY TEAM'!B15,4,1)=" ")))</f>
        <v>0</v>
      </c>
      <c r="V10" s="2" t="b">
        <f>AND(LEFT('AUDIENCES &amp; PART... - BY TYPE'!B15,2)="HU",OR(LEN('AUDIENCES &amp; PART... - BY TYPE'!B15)=6,AND(LEN('AUDIENCES &amp; PART... - BY TYPE'!B15)=7,MID('AUDIENCES &amp; PART... - BY TYPE'!B15,4,1)=" ")))</f>
        <v>0</v>
      </c>
      <c r="W10" s="2" t="b">
        <f>AND(LEFT(PARTNERS!B14,2)="HU",OR(LEN(PARTNERS!B14)=6,AND(LEN(PARTNERS!B14)=7,MID(PARTNERS!B14,4,1)=" ")),PARTNERS!E14="New partner")</f>
        <v>0</v>
      </c>
      <c r="X10" s="2" t="b">
        <f>AND(LEFT(PARTNERS!B14,2)="HU",OR(LEN(PARTNERS!B14)=6,AND(LEN(PARTNERS!B14)=7,MID(PARTNERS!B14,4,1)=" ")),PARTNERS!E14="Existing partner")</f>
        <v>0</v>
      </c>
      <c r="Y10" s="2" t="b">
        <f>AND(NOT(AND(LEFT(PARTNERS!B14,2)="HU",OR(LEN(PARTNERS!B14)=6,AND(LEN(PARTNERS!B14)=7,MID(PARTNERS!B14,4,1)=" ")))),PARTNERS!E14="New partner")</f>
        <v>0</v>
      </c>
      <c r="Z10" s="2" t="b">
        <f>AND(NOT(AND(LEFT(PARTNERS!B14,2)="HU",OR(LEN(PARTNERS!B14)=6,AND(LEN(PARTNERS!B14)=7,MID(PARTNERS!B14,4,1)=" ")))),PARTNERS!E14="Existing partner")</f>
        <v>0</v>
      </c>
      <c r="AA10" s="2" t="b">
        <f>AND(PARTNERS!$C14="Hull",PARTNERS!$E14="New partner")</f>
        <v>0</v>
      </c>
      <c r="AB10" s="2" t="b">
        <f>AND(PARTNERS!$C14="East Riding of Yorkshire",PARTNERS!$E14="New partner")</f>
        <v>0</v>
      </c>
      <c r="AC10" s="2" t="b">
        <f>AND(PARTNERS!$C14="Elsewhere in Yorkshire &amp; Humber",PARTNERS!$E14="New partner")</f>
        <v>0</v>
      </c>
      <c r="AD10" s="2" t="b">
        <f>AND(PARTNERS!$C14="Elsewhere in the UK",PARTNERS!$E14="New partner")</f>
        <v>0</v>
      </c>
      <c r="AE10" s="2" t="b">
        <f>AND(PARTNERS!$C14="Outside UK",PARTNERS!$E14="New partner")</f>
        <v>0</v>
      </c>
      <c r="AF10" s="2" t="b">
        <f>AND(PARTNERS!$C14="Hull",PARTNERS!$E14="Existing partner")</f>
        <v>0</v>
      </c>
      <c r="AG10" s="2" t="b">
        <f>AND(PARTNERS!$C14="East Riding of Yorkshire",PARTNERS!$E14="Existing partner")</f>
        <v>0</v>
      </c>
      <c r="AH10" s="2" t="b">
        <f>AND(PARTNERS!$C14="Elsewhere in Yorkshire &amp; Humber",PARTNERS!$E14="Existing partner")</f>
        <v>0</v>
      </c>
      <c r="AI10" s="2" t="b">
        <f>AND(PARTNERS!$C14="Elsewhere in the UK",PARTNERS!$E14="Existing partner")</f>
        <v>0</v>
      </c>
      <c r="AJ10" s="2" t="b">
        <f>AND(PARTNERS!$C14="Outside UK",PARTNERS!$E14="Existing partner")</f>
        <v>0</v>
      </c>
      <c r="AK10" s="2" t="b">
        <f>AND(PARTNERS!$D14="Artistic partner",PARTNERS!$E14="New partner")</f>
        <v>0</v>
      </c>
      <c r="AL10" s="2" t="b">
        <f>AND(PARTNERS!$D14="Heritage partner",PARTNERS!$E14="New partner")</f>
        <v>0</v>
      </c>
      <c r="AM10" s="2" t="b">
        <f>AND(PARTNERS!$D14="Funder",PARTNERS!$E14="New partner")</f>
        <v>0</v>
      </c>
      <c r="AN10" s="2" t="b">
        <f>AND(PARTNERS!$D14="Public Service partner",PARTNERS!$E14="New partner")</f>
        <v>0</v>
      </c>
      <c r="AO10" s="2" t="b">
        <f>AND(PARTNERS!$D14="Voluntary Sector / Charity partner",PARTNERS!$E14="New partner")</f>
        <v>0</v>
      </c>
      <c r="AP10" s="2" t="b">
        <f>AND(PARTNERS!$D14="Education partner",PARTNERS!$E14="New partner")</f>
        <v>0</v>
      </c>
      <c r="AQ10" s="2" t="b">
        <f>AND(PARTNERS!$D14="Other",PARTNERS!$E14="New partner")</f>
        <v>0</v>
      </c>
      <c r="AR10" s="2" t="b">
        <f>AND(PARTNERS!$D14="Artistic partner",PARTNERS!$E14="Existing partner")</f>
        <v>0</v>
      </c>
      <c r="AS10" s="2" t="b">
        <f>AND(PARTNERS!$D14="Heritage partner",PARTNERS!$E14="Existing partner")</f>
        <v>0</v>
      </c>
      <c r="AT10" s="2" t="b">
        <f>AND(PARTNERS!$D14="Funder",PARTNERS!$E14="Existing partner")</f>
        <v>0</v>
      </c>
      <c r="AU10" s="2" t="b">
        <f>AND(PARTNERS!$D14="Public Service partner",PARTNERS!$E14="Existing partner")</f>
        <v>0</v>
      </c>
      <c r="AV10" s="2" t="b">
        <f>AND(PARTNERS!$D14="Voluntary Sector / Charity partner",PARTNERS!$E14="Existing partner")</f>
        <v>0</v>
      </c>
      <c r="AW10" s="2" t="b">
        <f>AND(PARTNERS!$D14="Education partner",PARTNERS!$E14="Existing partner")</f>
        <v>0</v>
      </c>
      <c r="AX10" s="2" t="b">
        <f>AND(PARTNERS!$D14="Other",PARTNERS!$E14="Existing partner")</f>
        <v>0</v>
      </c>
    </row>
    <row r="11" spans="1:50" x14ac:dyDescent="0.3">
      <c r="A11" s="2" t="s">
        <v>121</v>
      </c>
      <c r="K11" s="16" t="s">
        <v>114</v>
      </c>
      <c r="T11" s="2" t="b">
        <f>AND(LEFT('EVENT DELIVERY'!B16,2)="HU",OR(LEN('EVENT DELIVERY'!B16)=6,AND(LEN('EVENT DELIVERY'!B16)=7,MID('EVENT DELIVERY'!B16,4,1)=" ")))</f>
        <v>0</v>
      </c>
      <c r="U11" s="2" t="b">
        <f>AND(LEFT('PROJECT DELIVERY TEAM'!B18,2)="HU",OR(LEN('PROJECT DELIVERY TEAM'!B18)=6,AND(LEN('PROJECT DELIVERY TEAM'!B18)=7,MID('PROJECT DELIVERY TEAM'!B18,4,1)=" ")))</f>
        <v>0</v>
      </c>
      <c r="V11" s="2" t="b">
        <f>AND(LEFT('AUDIENCES &amp; PART... - BY TYPE'!B37,2)="HU",OR(LEN('AUDIENCES &amp; PART... - BY TYPE'!B37)=6,AND(LEN('AUDIENCES &amp; PART... - BY TYPE'!B37)=7,MID('AUDIENCES &amp; PART... - BY TYPE'!B37,4,1)=" ")))</f>
        <v>0</v>
      </c>
      <c r="W11" s="2" t="b">
        <f>AND(LEFT(PARTNERS!B15,2)="HU",OR(LEN(PARTNERS!B15)=6,AND(LEN(PARTNERS!B15)=7,MID(PARTNERS!B15,4,1)=" ")),PARTNERS!E15="New partner")</f>
        <v>0</v>
      </c>
      <c r="X11" s="2" t="b">
        <f>AND(LEFT(PARTNERS!B15,2)="HU",OR(LEN(PARTNERS!B15)=6,AND(LEN(PARTNERS!B15)=7,MID(PARTNERS!B15,4,1)=" ")),PARTNERS!E15="Existing partner")</f>
        <v>0</v>
      </c>
      <c r="Y11" s="2" t="b">
        <f>AND(NOT(AND(LEFT(PARTNERS!B15,2)="HU",OR(LEN(PARTNERS!B15)=6,AND(LEN(PARTNERS!B15)=7,MID(PARTNERS!B15,4,1)=" ")))),PARTNERS!E15="New partner")</f>
        <v>0</v>
      </c>
      <c r="Z11" s="2" t="b">
        <f>AND(NOT(AND(LEFT(PARTNERS!B15,2)="HU",OR(LEN(PARTNERS!B15)=6,AND(LEN(PARTNERS!B15)=7,MID(PARTNERS!B15,4,1)=" ")))),PARTNERS!E15="Existing partner")</f>
        <v>0</v>
      </c>
      <c r="AA11" s="2" t="b">
        <f>AND(PARTNERS!$C15="Hull",PARTNERS!$E15="New partner")</f>
        <v>0</v>
      </c>
      <c r="AB11" s="2" t="b">
        <f>AND(PARTNERS!$C15="East Riding of Yorkshire",PARTNERS!$E15="New partner")</f>
        <v>0</v>
      </c>
      <c r="AC11" s="2" t="b">
        <f>AND(PARTNERS!$C15="Elsewhere in Yorkshire &amp; Humber",PARTNERS!$E15="New partner")</f>
        <v>0</v>
      </c>
      <c r="AD11" s="2" t="b">
        <f>AND(PARTNERS!$C15="Elsewhere in the UK",PARTNERS!$E15="New partner")</f>
        <v>0</v>
      </c>
      <c r="AE11" s="2" t="b">
        <f>AND(PARTNERS!$C15="Outside UK",PARTNERS!$E15="New partner")</f>
        <v>0</v>
      </c>
      <c r="AF11" s="2" t="b">
        <f>AND(PARTNERS!$C15="Hull",PARTNERS!$E15="Existing partner")</f>
        <v>0</v>
      </c>
      <c r="AG11" s="2" t="b">
        <f>AND(PARTNERS!$C15="East Riding of Yorkshire",PARTNERS!$E15="Existing partner")</f>
        <v>0</v>
      </c>
      <c r="AH11" s="2" t="b">
        <f>AND(PARTNERS!$C15="Elsewhere in Yorkshire &amp; Humber",PARTNERS!$E15="Existing partner")</f>
        <v>0</v>
      </c>
      <c r="AI11" s="2" t="b">
        <f>AND(PARTNERS!$C15="Elsewhere in the UK",PARTNERS!$E15="Existing partner")</f>
        <v>0</v>
      </c>
      <c r="AJ11" s="2" t="b">
        <f>AND(PARTNERS!$C15="Outside UK",PARTNERS!$E15="Existing partner")</f>
        <v>0</v>
      </c>
      <c r="AK11" s="2" t="b">
        <f>AND(PARTNERS!$D15="Artistic partner",PARTNERS!$E15="New partner")</f>
        <v>0</v>
      </c>
      <c r="AL11" s="2" t="b">
        <f>AND(PARTNERS!$D15="Heritage partner",PARTNERS!$E15="New partner")</f>
        <v>0</v>
      </c>
      <c r="AM11" s="2" t="b">
        <f>AND(PARTNERS!$D15="Funder",PARTNERS!$E15="New partner")</f>
        <v>0</v>
      </c>
      <c r="AN11" s="2" t="b">
        <f>AND(PARTNERS!$D15="Public Service partner",PARTNERS!$E15="New partner")</f>
        <v>0</v>
      </c>
      <c r="AO11" s="2" t="b">
        <f>AND(PARTNERS!$D15="Voluntary Sector / Charity partner",PARTNERS!$E15="New partner")</f>
        <v>0</v>
      </c>
      <c r="AP11" s="2" t="b">
        <f>AND(PARTNERS!$D15="Education partner",PARTNERS!$E15="New partner")</f>
        <v>0</v>
      </c>
      <c r="AQ11" s="2" t="b">
        <f>AND(PARTNERS!$D15="Other",PARTNERS!$E15="New partner")</f>
        <v>0</v>
      </c>
      <c r="AR11" s="2" t="b">
        <f>AND(PARTNERS!$D15="Artistic partner",PARTNERS!$E15="Existing partner")</f>
        <v>0</v>
      </c>
      <c r="AS11" s="2" t="b">
        <f>AND(PARTNERS!$D15="Heritage partner",PARTNERS!$E15="Existing partner")</f>
        <v>0</v>
      </c>
      <c r="AT11" s="2" t="b">
        <f>AND(PARTNERS!$D15="Funder",PARTNERS!$E15="Existing partner")</f>
        <v>0</v>
      </c>
      <c r="AU11" s="2" t="b">
        <f>AND(PARTNERS!$D15="Public Service partner",PARTNERS!$E15="Existing partner")</f>
        <v>0</v>
      </c>
      <c r="AV11" s="2" t="b">
        <f>AND(PARTNERS!$D15="Voluntary Sector / Charity partner",PARTNERS!$E15="Existing partner")</f>
        <v>0</v>
      </c>
      <c r="AW11" s="2" t="b">
        <f>AND(PARTNERS!$D15="Education partner",PARTNERS!$E15="Existing partner")</f>
        <v>0</v>
      </c>
      <c r="AX11" s="2" t="b">
        <f>AND(PARTNERS!$D15="Other",PARTNERS!$E15="Existing partner")</f>
        <v>0</v>
      </c>
    </row>
    <row r="12" spans="1:50" x14ac:dyDescent="0.3">
      <c r="A12" s="2" t="s">
        <v>123</v>
      </c>
      <c r="K12" s="16" t="s">
        <v>116</v>
      </c>
      <c r="T12" s="2" t="b">
        <f>AND(LEFT('EVENT DELIVERY'!B17,2)="HU",OR(LEN('EVENT DELIVERY'!B17)=6,AND(LEN('EVENT DELIVERY'!B17)=7,MID('EVENT DELIVERY'!B17,4,1)=" ")))</f>
        <v>0</v>
      </c>
      <c r="U12" s="2" t="b">
        <f>AND(LEFT('PROJECT DELIVERY TEAM'!B19,2)="HU",OR(LEN('PROJECT DELIVERY TEAM'!B19)=6,AND(LEN('PROJECT DELIVERY TEAM'!B19)=7,MID('PROJECT DELIVERY TEAM'!B19,4,1)=" ")))</f>
        <v>0</v>
      </c>
      <c r="V12" s="2" t="b">
        <f>AND(LEFT('AUDIENCES &amp; PART... - BY TYPE'!B42,2)="HU",OR(LEN('AUDIENCES &amp; PART... - BY TYPE'!B42)=6,AND(LEN('AUDIENCES &amp; PART... - BY TYPE'!B42)=7,MID('AUDIENCES &amp; PART... - BY TYPE'!B42,4,1)=" ")))</f>
        <v>0</v>
      </c>
      <c r="W12" s="2" t="b">
        <f>AND(LEFT(PARTNERS!B16,2)="HU",OR(LEN(PARTNERS!B16)=6,AND(LEN(PARTNERS!B16)=7,MID(PARTNERS!B16,4,1)=" ")),PARTNERS!E16="New partner")</f>
        <v>0</v>
      </c>
      <c r="X12" s="2" t="b">
        <f>AND(LEFT(PARTNERS!B16,2)="HU",OR(LEN(PARTNERS!B16)=6,AND(LEN(PARTNERS!B16)=7,MID(PARTNERS!B16,4,1)=" ")),PARTNERS!E16="Existing partner")</f>
        <v>0</v>
      </c>
      <c r="Y12" s="2" t="b">
        <f>AND(NOT(AND(LEFT(PARTNERS!B16,2)="HU",OR(LEN(PARTNERS!B16)=6,AND(LEN(PARTNERS!B16)=7,MID(PARTNERS!B16,4,1)=" ")))),PARTNERS!E16="New partner")</f>
        <v>0</v>
      </c>
      <c r="Z12" s="2" t="b">
        <f>AND(NOT(AND(LEFT(PARTNERS!B16,2)="HU",OR(LEN(PARTNERS!B16)=6,AND(LEN(PARTNERS!B16)=7,MID(PARTNERS!B16,4,1)=" ")))),PARTNERS!E16="Existing partner")</f>
        <v>0</v>
      </c>
      <c r="AA12" s="2" t="b">
        <f>AND(PARTNERS!$C16="Hull",PARTNERS!$E16="New partner")</f>
        <v>0</v>
      </c>
      <c r="AB12" s="2" t="b">
        <f>AND(PARTNERS!$C16="East Riding of Yorkshire",PARTNERS!$E16="New partner")</f>
        <v>0</v>
      </c>
      <c r="AC12" s="2" t="b">
        <f>AND(PARTNERS!$C16="Elsewhere in Yorkshire &amp; Humber",PARTNERS!$E16="New partner")</f>
        <v>0</v>
      </c>
      <c r="AD12" s="2" t="b">
        <f>AND(PARTNERS!$C16="Elsewhere in the UK",PARTNERS!$E16="New partner")</f>
        <v>0</v>
      </c>
      <c r="AE12" s="2" t="b">
        <f>AND(PARTNERS!$C16="Outside UK",PARTNERS!$E16="New partner")</f>
        <v>0</v>
      </c>
      <c r="AF12" s="2" t="b">
        <f>AND(PARTNERS!$C16="Hull",PARTNERS!$E16="Existing partner")</f>
        <v>0</v>
      </c>
      <c r="AG12" s="2" t="b">
        <f>AND(PARTNERS!$C16="East Riding of Yorkshire",PARTNERS!$E16="Existing partner")</f>
        <v>0</v>
      </c>
      <c r="AH12" s="2" t="b">
        <f>AND(PARTNERS!$C16="Elsewhere in Yorkshire &amp; Humber",PARTNERS!$E16="Existing partner")</f>
        <v>0</v>
      </c>
      <c r="AI12" s="2" t="b">
        <f>AND(PARTNERS!$C16="Elsewhere in the UK",PARTNERS!$E16="Existing partner")</f>
        <v>0</v>
      </c>
      <c r="AJ12" s="2" t="b">
        <f>AND(PARTNERS!$C16="Outside UK",PARTNERS!$E16="Existing partner")</f>
        <v>0</v>
      </c>
      <c r="AK12" s="2" t="b">
        <f>AND(PARTNERS!$D16="Artistic partner",PARTNERS!$E16="New partner")</f>
        <v>0</v>
      </c>
      <c r="AL12" s="2" t="b">
        <f>AND(PARTNERS!$D16="Heritage partner",PARTNERS!$E16="New partner")</f>
        <v>0</v>
      </c>
      <c r="AM12" s="2" t="b">
        <f>AND(PARTNERS!$D16="Funder",PARTNERS!$E16="New partner")</f>
        <v>0</v>
      </c>
      <c r="AN12" s="2" t="b">
        <f>AND(PARTNERS!$D16="Public Service partner",PARTNERS!$E16="New partner")</f>
        <v>0</v>
      </c>
      <c r="AO12" s="2" t="b">
        <f>AND(PARTNERS!$D16="Voluntary Sector / Charity partner",PARTNERS!$E16="New partner")</f>
        <v>0</v>
      </c>
      <c r="AP12" s="2" t="b">
        <f>AND(PARTNERS!$D16="Education partner",PARTNERS!$E16="New partner")</f>
        <v>0</v>
      </c>
      <c r="AQ12" s="2" t="b">
        <f>AND(PARTNERS!$D16="Other",PARTNERS!$E16="New partner")</f>
        <v>0</v>
      </c>
      <c r="AR12" s="2" t="b">
        <f>AND(PARTNERS!$D16="Artistic partner",PARTNERS!$E16="Existing partner")</f>
        <v>0</v>
      </c>
      <c r="AS12" s="2" t="b">
        <f>AND(PARTNERS!$D16="Heritage partner",PARTNERS!$E16="Existing partner")</f>
        <v>0</v>
      </c>
      <c r="AT12" s="2" t="b">
        <f>AND(PARTNERS!$D16="Funder",PARTNERS!$E16="Existing partner")</f>
        <v>0</v>
      </c>
      <c r="AU12" s="2" t="b">
        <f>AND(PARTNERS!$D16="Public Service partner",PARTNERS!$E16="Existing partner")</f>
        <v>0</v>
      </c>
      <c r="AV12" s="2" t="b">
        <f>AND(PARTNERS!$D16="Voluntary Sector / Charity partner",PARTNERS!$E16="Existing partner")</f>
        <v>0</v>
      </c>
      <c r="AW12" s="2" t="b">
        <f>AND(PARTNERS!$D16="Education partner",PARTNERS!$E16="Existing partner")</f>
        <v>0</v>
      </c>
      <c r="AX12" s="2" t="b">
        <f>AND(PARTNERS!$D16="Other",PARTNERS!$E16="Existing partner")</f>
        <v>0</v>
      </c>
    </row>
    <row r="13" spans="1:50" x14ac:dyDescent="0.3">
      <c r="A13" s="2" t="s">
        <v>125</v>
      </c>
      <c r="K13" s="16" t="s">
        <v>118</v>
      </c>
      <c r="T13" s="2" t="b">
        <f>AND(LEFT('EVENT DELIVERY'!B18,2)="HU",OR(LEN('EVENT DELIVERY'!B18)=6,AND(LEN('EVENT DELIVERY'!B18)=7,MID('EVENT DELIVERY'!B18,4,1)=" ")))</f>
        <v>0</v>
      </c>
      <c r="U13" s="2" t="b">
        <f>AND(LEFT('PROJECT DELIVERY TEAM'!B20,2)="HU",OR(LEN('PROJECT DELIVERY TEAM'!B20)=6,AND(LEN('PROJECT DELIVERY TEAM'!B20)=7,MID('PROJECT DELIVERY TEAM'!B20,4,1)=" ")))</f>
        <v>0</v>
      </c>
      <c r="V13" s="2" t="b">
        <f>AND(LEFT('AUDIENCES &amp; PART... - BY TYPE'!B43,2)="HU",OR(LEN('AUDIENCES &amp; PART... - BY TYPE'!B43)=6,AND(LEN('AUDIENCES &amp; PART... - BY TYPE'!B43)=7,MID('AUDIENCES &amp; PART... - BY TYPE'!B43,4,1)=" ")))</f>
        <v>0</v>
      </c>
      <c r="W13" s="2" t="b">
        <f>AND(LEFT(PARTNERS!B17,2)="HU",OR(LEN(PARTNERS!B17)=6,AND(LEN(PARTNERS!B17)=7,MID(PARTNERS!B17,4,1)=" ")),PARTNERS!E17="New partner")</f>
        <v>0</v>
      </c>
      <c r="X13" s="2" t="b">
        <f>AND(LEFT(PARTNERS!B17,2)="HU",OR(LEN(PARTNERS!B17)=6,AND(LEN(PARTNERS!B17)=7,MID(PARTNERS!B17,4,1)=" ")),PARTNERS!E17="Existing partner")</f>
        <v>0</v>
      </c>
      <c r="Y13" s="2" t="b">
        <f>AND(NOT(AND(LEFT(PARTNERS!B17,2)="HU",OR(LEN(PARTNERS!B17)=6,AND(LEN(PARTNERS!B17)=7,MID(PARTNERS!B17,4,1)=" ")))),PARTNERS!E17="New partner")</f>
        <v>0</v>
      </c>
      <c r="Z13" s="2" t="b">
        <f>AND(NOT(AND(LEFT(PARTNERS!B17,2)="HU",OR(LEN(PARTNERS!B17)=6,AND(LEN(PARTNERS!B17)=7,MID(PARTNERS!B17,4,1)=" ")))),PARTNERS!E17="Existing partner")</f>
        <v>0</v>
      </c>
      <c r="AA13" s="2" t="b">
        <f>AND(PARTNERS!$C17="Hull",PARTNERS!$E17="New partner")</f>
        <v>0</v>
      </c>
      <c r="AB13" s="2" t="b">
        <f>AND(PARTNERS!$C17="East Riding of Yorkshire",PARTNERS!$E17="New partner")</f>
        <v>0</v>
      </c>
      <c r="AC13" s="2" t="b">
        <f>AND(PARTNERS!$C17="Elsewhere in Yorkshire &amp; Humber",PARTNERS!$E17="New partner")</f>
        <v>0</v>
      </c>
      <c r="AD13" s="2" t="b">
        <f>AND(PARTNERS!$C17="Elsewhere in the UK",PARTNERS!$E17="New partner")</f>
        <v>0</v>
      </c>
      <c r="AE13" s="2" t="b">
        <f>AND(PARTNERS!$C17="Outside UK",PARTNERS!$E17="New partner")</f>
        <v>0</v>
      </c>
      <c r="AF13" s="2" t="b">
        <f>AND(PARTNERS!$C17="Hull",PARTNERS!$E17="Existing partner")</f>
        <v>0</v>
      </c>
      <c r="AG13" s="2" t="b">
        <f>AND(PARTNERS!$C17="East Riding of Yorkshire",PARTNERS!$E17="Existing partner")</f>
        <v>0</v>
      </c>
      <c r="AH13" s="2" t="b">
        <f>AND(PARTNERS!$C17="Elsewhere in Yorkshire &amp; Humber",PARTNERS!$E17="Existing partner")</f>
        <v>0</v>
      </c>
      <c r="AI13" s="2" t="b">
        <f>AND(PARTNERS!$C17="Elsewhere in the UK",PARTNERS!$E17="Existing partner")</f>
        <v>0</v>
      </c>
      <c r="AJ13" s="2" t="b">
        <f>AND(PARTNERS!$C17="Outside UK",PARTNERS!$E17="Existing partner")</f>
        <v>0</v>
      </c>
      <c r="AK13" s="2" t="b">
        <f>AND(PARTNERS!$D17="Artistic partner",PARTNERS!$E17="New partner")</f>
        <v>0</v>
      </c>
      <c r="AL13" s="2" t="b">
        <f>AND(PARTNERS!$D17="Heritage partner",PARTNERS!$E17="New partner")</f>
        <v>0</v>
      </c>
      <c r="AM13" s="2" t="b">
        <f>AND(PARTNERS!$D17="Funder",PARTNERS!$E17="New partner")</f>
        <v>0</v>
      </c>
      <c r="AN13" s="2" t="b">
        <f>AND(PARTNERS!$D17="Public Service partner",PARTNERS!$E17="New partner")</f>
        <v>0</v>
      </c>
      <c r="AO13" s="2" t="b">
        <f>AND(PARTNERS!$D17="Voluntary Sector / Charity partner",PARTNERS!$E17="New partner")</f>
        <v>0</v>
      </c>
      <c r="AP13" s="2" t="b">
        <f>AND(PARTNERS!$D17="Education partner",PARTNERS!$E17="New partner")</f>
        <v>0</v>
      </c>
      <c r="AQ13" s="2" t="b">
        <f>AND(PARTNERS!$D17="Other",PARTNERS!$E17="New partner")</f>
        <v>0</v>
      </c>
      <c r="AR13" s="2" t="b">
        <f>AND(PARTNERS!$D17="Artistic partner",PARTNERS!$E17="Existing partner")</f>
        <v>0</v>
      </c>
      <c r="AS13" s="2" t="b">
        <f>AND(PARTNERS!$D17="Heritage partner",PARTNERS!$E17="Existing partner")</f>
        <v>0</v>
      </c>
      <c r="AT13" s="2" t="b">
        <f>AND(PARTNERS!$D17="Funder",PARTNERS!$E17="Existing partner")</f>
        <v>0</v>
      </c>
      <c r="AU13" s="2" t="b">
        <f>AND(PARTNERS!$D17="Public Service partner",PARTNERS!$E17="Existing partner")</f>
        <v>0</v>
      </c>
      <c r="AV13" s="2" t="b">
        <f>AND(PARTNERS!$D17="Voluntary Sector / Charity partner",PARTNERS!$E17="Existing partner")</f>
        <v>0</v>
      </c>
      <c r="AW13" s="2" t="b">
        <f>AND(PARTNERS!$D17="Education partner",PARTNERS!$E17="Existing partner")</f>
        <v>0</v>
      </c>
      <c r="AX13" s="2" t="b">
        <f>AND(PARTNERS!$D17="Other",PARTNERS!$E17="Existing partner")</f>
        <v>0</v>
      </c>
    </row>
    <row r="14" spans="1:50" x14ac:dyDescent="0.3">
      <c r="A14" s="2" t="s">
        <v>127</v>
      </c>
      <c r="K14" s="16" t="s">
        <v>120</v>
      </c>
      <c r="T14" s="2" t="b">
        <f>AND(LEFT('EVENT DELIVERY'!B19,2)="HU",OR(LEN('EVENT DELIVERY'!B19)=6,AND(LEN('EVENT DELIVERY'!B19)=7,MID('EVENT DELIVERY'!B19,4,1)=" ")))</f>
        <v>0</v>
      </c>
      <c r="U14" s="2" t="b">
        <f>AND(LEFT('PROJECT DELIVERY TEAM'!B21,2)="HU",OR(LEN('PROJECT DELIVERY TEAM'!B21)=6,AND(LEN('PROJECT DELIVERY TEAM'!B21)=7,MID('PROJECT DELIVERY TEAM'!B21,4,1)=" ")))</f>
        <v>0</v>
      </c>
      <c r="V14" s="2" t="b">
        <f>AND(LEFT('AUDIENCES &amp; PART... - BY TYPE'!B44,2)="HU",OR(LEN('AUDIENCES &amp; PART... - BY TYPE'!B44)=6,AND(LEN('AUDIENCES &amp; PART... - BY TYPE'!B44)=7,MID('AUDIENCES &amp; PART... - BY TYPE'!B44,4,1)=" ")))</f>
        <v>0</v>
      </c>
      <c r="W14" s="2" t="b">
        <f>AND(LEFT(PARTNERS!B18,2)="HU",OR(LEN(PARTNERS!B18)=6,AND(LEN(PARTNERS!B18)=7,MID(PARTNERS!B18,4,1)=" ")),PARTNERS!E18="New partner")</f>
        <v>0</v>
      </c>
      <c r="X14" s="2" t="b">
        <f>AND(LEFT(PARTNERS!B18,2)="HU",OR(LEN(PARTNERS!B18)=6,AND(LEN(PARTNERS!B18)=7,MID(PARTNERS!B18,4,1)=" ")),PARTNERS!E18="Existing partner")</f>
        <v>0</v>
      </c>
      <c r="Y14" s="2" t="b">
        <f>AND(NOT(AND(LEFT(PARTNERS!B18,2)="HU",OR(LEN(PARTNERS!B18)=6,AND(LEN(PARTNERS!B18)=7,MID(PARTNERS!B18,4,1)=" ")))),PARTNERS!E18="New partner")</f>
        <v>0</v>
      </c>
      <c r="Z14" s="2" t="b">
        <f>AND(NOT(AND(LEFT(PARTNERS!B18,2)="HU",OR(LEN(PARTNERS!B18)=6,AND(LEN(PARTNERS!B18)=7,MID(PARTNERS!B18,4,1)=" ")))),PARTNERS!E18="Existing partner")</f>
        <v>0</v>
      </c>
      <c r="AA14" s="2" t="b">
        <f>AND(PARTNERS!$C18="Hull",PARTNERS!$E18="New partner")</f>
        <v>0</v>
      </c>
      <c r="AB14" s="2" t="b">
        <f>AND(PARTNERS!$C18="East Riding of Yorkshire",PARTNERS!$E18="New partner")</f>
        <v>0</v>
      </c>
      <c r="AC14" s="2" t="b">
        <f>AND(PARTNERS!$C18="Elsewhere in Yorkshire &amp; Humber",PARTNERS!$E18="New partner")</f>
        <v>0</v>
      </c>
      <c r="AD14" s="2" t="b">
        <f>AND(PARTNERS!$C18="Elsewhere in the UK",PARTNERS!$E18="New partner")</f>
        <v>0</v>
      </c>
      <c r="AE14" s="2" t="b">
        <f>AND(PARTNERS!$C18="Outside UK",PARTNERS!$E18="New partner")</f>
        <v>0</v>
      </c>
      <c r="AF14" s="2" t="b">
        <f>AND(PARTNERS!$C18="Hull",PARTNERS!$E18="Existing partner")</f>
        <v>0</v>
      </c>
      <c r="AG14" s="2" t="b">
        <f>AND(PARTNERS!$C18="East Riding of Yorkshire",PARTNERS!$E18="Existing partner")</f>
        <v>0</v>
      </c>
      <c r="AH14" s="2" t="b">
        <f>AND(PARTNERS!$C18="Elsewhere in Yorkshire &amp; Humber",PARTNERS!$E18="Existing partner")</f>
        <v>0</v>
      </c>
      <c r="AI14" s="2" t="b">
        <f>AND(PARTNERS!$C18="Elsewhere in the UK",PARTNERS!$E18="Existing partner")</f>
        <v>0</v>
      </c>
      <c r="AJ14" s="2" t="b">
        <f>AND(PARTNERS!$C18="Outside UK",PARTNERS!$E18="Existing partner")</f>
        <v>0</v>
      </c>
      <c r="AK14" s="2" t="b">
        <f>AND(PARTNERS!$D18="Artistic partner",PARTNERS!$E18="New partner")</f>
        <v>0</v>
      </c>
      <c r="AL14" s="2" t="b">
        <f>AND(PARTNERS!$D18="Heritage partner",PARTNERS!$E18="New partner")</f>
        <v>0</v>
      </c>
      <c r="AM14" s="2" t="b">
        <f>AND(PARTNERS!$D18="Funder",PARTNERS!$E18="New partner")</f>
        <v>0</v>
      </c>
      <c r="AN14" s="2" t="b">
        <f>AND(PARTNERS!$D18="Public Service partner",PARTNERS!$E18="New partner")</f>
        <v>0</v>
      </c>
      <c r="AO14" s="2" t="b">
        <f>AND(PARTNERS!$D18="Voluntary Sector / Charity partner",PARTNERS!$E18="New partner")</f>
        <v>0</v>
      </c>
      <c r="AP14" s="2" t="b">
        <f>AND(PARTNERS!$D18="Education partner",PARTNERS!$E18="New partner")</f>
        <v>0</v>
      </c>
      <c r="AQ14" s="2" t="b">
        <f>AND(PARTNERS!$D18="Other",PARTNERS!$E18="New partner")</f>
        <v>0</v>
      </c>
      <c r="AR14" s="2" t="b">
        <f>AND(PARTNERS!$D18="Artistic partner",PARTNERS!$E18="Existing partner")</f>
        <v>0</v>
      </c>
      <c r="AS14" s="2" t="b">
        <f>AND(PARTNERS!$D18="Heritage partner",PARTNERS!$E18="Existing partner")</f>
        <v>0</v>
      </c>
      <c r="AT14" s="2" t="b">
        <f>AND(PARTNERS!$D18="Funder",PARTNERS!$E18="Existing partner")</f>
        <v>0</v>
      </c>
      <c r="AU14" s="2" t="b">
        <f>AND(PARTNERS!$D18="Public Service partner",PARTNERS!$E18="Existing partner")</f>
        <v>0</v>
      </c>
      <c r="AV14" s="2" t="b">
        <f>AND(PARTNERS!$D18="Voluntary Sector / Charity partner",PARTNERS!$E18="Existing partner")</f>
        <v>0</v>
      </c>
      <c r="AW14" s="2" t="b">
        <f>AND(PARTNERS!$D18="Education partner",PARTNERS!$E18="Existing partner")</f>
        <v>0</v>
      </c>
      <c r="AX14" s="2" t="b">
        <f>AND(PARTNERS!$D18="Other",PARTNERS!$E18="Existing partner")</f>
        <v>0</v>
      </c>
    </row>
    <row r="15" spans="1:50" x14ac:dyDescent="0.3">
      <c r="A15" s="2" t="s">
        <v>129</v>
      </c>
      <c r="K15" s="16" t="s">
        <v>122</v>
      </c>
      <c r="T15" s="2" t="b">
        <f>AND(LEFT('EVENT DELIVERY'!B20,2)="HU",OR(LEN('EVENT DELIVERY'!B20)=6,AND(LEN('EVENT DELIVERY'!B20)=7,MID('EVENT DELIVERY'!B20,4,1)=" ")))</f>
        <v>0</v>
      </c>
      <c r="U15" s="2" t="b">
        <f>AND(LEFT('PROJECT DELIVERY TEAM'!B22,2)="HU",OR(LEN('PROJECT DELIVERY TEAM'!B22)=6,AND(LEN('PROJECT DELIVERY TEAM'!B22)=7,MID('PROJECT DELIVERY TEAM'!B22,4,1)=" ")))</f>
        <v>0</v>
      </c>
      <c r="V15" s="2" t="b">
        <f>AND(LEFT('AUDIENCES &amp; PART... - BY TYPE'!B45,2)="HU",OR(LEN('AUDIENCES &amp; PART... - BY TYPE'!B45)=6,AND(LEN('AUDIENCES &amp; PART... - BY TYPE'!B45)=7,MID('AUDIENCES &amp; PART... - BY TYPE'!B45,4,1)=" ")))</f>
        <v>0</v>
      </c>
      <c r="W15" s="2" t="b">
        <f>AND(LEFT(PARTNERS!B19,2)="HU",OR(LEN(PARTNERS!B19)=6,AND(LEN(PARTNERS!B19)=7,MID(PARTNERS!B19,4,1)=" ")),PARTNERS!E19="New partner")</f>
        <v>0</v>
      </c>
      <c r="X15" s="2" t="b">
        <f>AND(LEFT(PARTNERS!B19,2)="HU",OR(LEN(PARTNERS!B19)=6,AND(LEN(PARTNERS!B19)=7,MID(PARTNERS!B19,4,1)=" ")),PARTNERS!E19="Existing partner")</f>
        <v>0</v>
      </c>
      <c r="Y15" s="2" t="b">
        <f>AND(NOT(AND(LEFT(PARTNERS!B19,2)="HU",OR(LEN(PARTNERS!B19)=6,AND(LEN(PARTNERS!B19)=7,MID(PARTNERS!B19,4,1)=" ")))),PARTNERS!E19="New partner")</f>
        <v>0</v>
      </c>
      <c r="Z15" s="2" t="b">
        <f>AND(NOT(AND(LEFT(PARTNERS!B19,2)="HU",OR(LEN(PARTNERS!B19)=6,AND(LEN(PARTNERS!B19)=7,MID(PARTNERS!B19,4,1)=" ")))),PARTNERS!E19="Existing partner")</f>
        <v>0</v>
      </c>
      <c r="AA15" s="2" t="b">
        <f>AND(PARTNERS!$C19="Hull",PARTNERS!$E19="New partner")</f>
        <v>0</v>
      </c>
      <c r="AB15" s="2" t="b">
        <f>AND(PARTNERS!$C19="East Riding of Yorkshire",PARTNERS!$E19="New partner")</f>
        <v>0</v>
      </c>
      <c r="AC15" s="2" t="b">
        <f>AND(PARTNERS!$C19="Elsewhere in Yorkshire &amp; Humber",PARTNERS!$E19="New partner")</f>
        <v>0</v>
      </c>
      <c r="AD15" s="2" t="b">
        <f>AND(PARTNERS!$C19="Elsewhere in the UK",PARTNERS!$E19="New partner")</f>
        <v>0</v>
      </c>
      <c r="AE15" s="2" t="b">
        <f>AND(PARTNERS!$C19="Outside UK",PARTNERS!$E19="New partner")</f>
        <v>0</v>
      </c>
      <c r="AF15" s="2" t="b">
        <f>AND(PARTNERS!$C19="Hull",PARTNERS!$E19="Existing partner")</f>
        <v>0</v>
      </c>
      <c r="AG15" s="2" t="b">
        <f>AND(PARTNERS!$C19="East Riding of Yorkshire",PARTNERS!$E19="Existing partner")</f>
        <v>0</v>
      </c>
      <c r="AH15" s="2" t="b">
        <f>AND(PARTNERS!$C19="Elsewhere in Yorkshire &amp; Humber",PARTNERS!$E19="Existing partner")</f>
        <v>0</v>
      </c>
      <c r="AI15" s="2" t="b">
        <f>AND(PARTNERS!$C19="Elsewhere in the UK",PARTNERS!$E19="Existing partner")</f>
        <v>0</v>
      </c>
      <c r="AJ15" s="2" t="b">
        <f>AND(PARTNERS!$C19="Outside UK",PARTNERS!$E19="Existing partner")</f>
        <v>0</v>
      </c>
      <c r="AK15" s="2" t="b">
        <f>AND(PARTNERS!$D19="Artistic partner",PARTNERS!$E19="New partner")</f>
        <v>0</v>
      </c>
      <c r="AL15" s="2" t="b">
        <f>AND(PARTNERS!$D19="Heritage partner",PARTNERS!$E19="New partner")</f>
        <v>0</v>
      </c>
      <c r="AM15" s="2" t="b">
        <f>AND(PARTNERS!$D19="Funder",PARTNERS!$E19="New partner")</f>
        <v>0</v>
      </c>
      <c r="AN15" s="2" t="b">
        <f>AND(PARTNERS!$D19="Public Service partner",PARTNERS!$E19="New partner")</f>
        <v>0</v>
      </c>
      <c r="AO15" s="2" t="b">
        <f>AND(PARTNERS!$D19="Voluntary Sector / Charity partner",PARTNERS!$E19="New partner")</f>
        <v>0</v>
      </c>
      <c r="AP15" s="2" t="b">
        <f>AND(PARTNERS!$D19="Education partner",PARTNERS!$E19="New partner")</f>
        <v>0</v>
      </c>
      <c r="AQ15" s="2" t="b">
        <f>AND(PARTNERS!$D19="Other",PARTNERS!$E19="New partner")</f>
        <v>0</v>
      </c>
      <c r="AR15" s="2" t="b">
        <f>AND(PARTNERS!$D19="Artistic partner",PARTNERS!$E19="Existing partner")</f>
        <v>0</v>
      </c>
      <c r="AS15" s="2" t="b">
        <f>AND(PARTNERS!$D19="Heritage partner",PARTNERS!$E19="Existing partner")</f>
        <v>0</v>
      </c>
      <c r="AT15" s="2" t="b">
        <f>AND(PARTNERS!$D19="Funder",PARTNERS!$E19="Existing partner")</f>
        <v>0</v>
      </c>
      <c r="AU15" s="2" t="b">
        <f>AND(PARTNERS!$D19="Public Service partner",PARTNERS!$E19="Existing partner")</f>
        <v>0</v>
      </c>
      <c r="AV15" s="2" t="b">
        <f>AND(PARTNERS!$D19="Voluntary Sector / Charity partner",PARTNERS!$E19="Existing partner")</f>
        <v>0</v>
      </c>
      <c r="AW15" s="2" t="b">
        <f>AND(PARTNERS!$D19="Education partner",PARTNERS!$E19="Existing partner")</f>
        <v>0</v>
      </c>
      <c r="AX15" s="2" t="b">
        <f>AND(PARTNERS!$D19="Other",PARTNERS!$E19="Existing partner")</f>
        <v>0</v>
      </c>
    </row>
    <row r="16" spans="1:50" x14ac:dyDescent="0.3">
      <c r="A16" s="2" t="s">
        <v>131</v>
      </c>
      <c r="K16" s="16" t="s">
        <v>124</v>
      </c>
      <c r="T16" s="2" t="b">
        <f>AND(LEFT('EVENT DELIVERY'!B21,2)="HU",OR(LEN('EVENT DELIVERY'!B21)=6,AND(LEN('EVENT DELIVERY'!B21)=7,MID('EVENT DELIVERY'!B21,4,1)=" ")))</f>
        <v>0</v>
      </c>
      <c r="U16" s="2" t="b">
        <f>AND(LEFT('PROJECT DELIVERY TEAM'!B23,2)="HU",OR(LEN('PROJECT DELIVERY TEAM'!B23)=6,AND(LEN('PROJECT DELIVERY TEAM'!B23)=7,MID('PROJECT DELIVERY TEAM'!B23,4,1)=" ")))</f>
        <v>0</v>
      </c>
      <c r="V16" s="2" t="b">
        <f>AND(LEFT('AUDIENCES &amp; PART... - BY TYPE'!B46,2)="HU",OR(LEN('AUDIENCES &amp; PART... - BY TYPE'!B46)=6,AND(LEN('AUDIENCES &amp; PART... - BY TYPE'!B46)=7,MID('AUDIENCES &amp; PART... - BY TYPE'!B46,4,1)=" ")))</f>
        <v>0</v>
      </c>
      <c r="W16" s="2" t="b">
        <f>AND(LEFT(PARTNERS!B20,2)="HU",OR(LEN(PARTNERS!B20)=6,AND(LEN(PARTNERS!B20)=7,MID(PARTNERS!B20,4,1)=" ")),PARTNERS!E20="New partner")</f>
        <v>0</v>
      </c>
      <c r="X16" s="2" t="b">
        <f>AND(LEFT(PARTNERS!B20,2)="HU",OR(LEN(PARTNERS!B20)=6,AND(LEN(PARTNERS!B20)=7,MID(PARTNERS!B20,4,1)=" ")),PARTNERS!E20="Existing partner")</f>
        <v>0</v>
      </c>
      <c r="Y16" s="2" t="b">
        <f>AND(NOT(AND(LEFT(PARTNERS!B20,2)="HU",OR(LEN(PARTNERS!B20)=6,AND(LEN(PARTNERS!B20)=7,MID(PARTNERS!B20,4,1)=" ")))),PARTNERS!E20="New partner")</f>
        <v>0</v>
      </c>
      <c r="Z16" s="2" t="b">
        <f>AND(NOT(AND(LEFT(PARTNERS!B20,2)="HU",OR(LEN(PARTNERS!B20)=6,AND(LEN(PARTNERS!B20)=7,MID(PARTNERS!B20,4,1)=" ")))),PARTNERS!E20="Existing partner")</f>
        <v>0</v>
      </c>
      <c r="AA16" s="2" t="b">
        <f>AND(PARTNERS!$C20="Hull",PARTNERS!$E20="New partner")</f>
        <v>0</v>
      </c>
      <c r="AB16" s="2" t="b">
        <f>AND(PARTNERS!$C20="East Riding of Yorkshire",PARTNERS!$E20="New partner")</f>
        <v>0</v>
      </c>
      <c r="AC16" s="2" t="b">
        <f>AND(PARTNERS!$C20="Elsewhere in Yorkshire &amp; Humber",PARTNERS!$E20="New partner")</f>
        <v>0</v>
      </c>
      <c r="AD16" s="2" t="b">
        <f>AND(PARTNERS!$C20="Elsewhere in the UK",PARTNERS!$E20="New partner")</f>
        <v>0</v>
      </c>
      <c r="AE16" s="2" t="b">
        <f>AND(PARTNERS!$C20="Outside UK",PARTNERS!$E20="New partner")</f>
        <v>0</v>
      </c>
      <c r="AF16" s="2" t="b">
        <f>AND(PARTNERS!$C20="Hull",PARTNERS!$E20="Existing partner")</f>
        <v>0</v>
      </c>
      <c r="AG16" s="2" t="b">
        <f>AND(PARTNERS!$C20="East Riding of Yorkshire",PARTNERS!$E20="Existing partner")</f>
        <v>0</v>
      </c>
      <c r="AH16" s="2" t="b">
        <f>AND(PARTNERS!$C20="Elsewhere in Yorkshire &amp; Humber",PARTNERS!$E20="Existing partner")</f>
        <v>0</v>
      </c>
      <c r="AI16" s="2" t="b">
        <f>AND(PARTNERS!$C20="Elsewhere in the UK",PARTNERS!$E20="Existing partner")</f>
        <v>0</v>
      </c>
      <c r="AJ16" s="2" t="b">
        <f>AND(PARTNERS!$C20="Outside UK",PARTNERS!$E20="Existing partner")</f>
        <v>0</v>
      </c>
      <c r="AK16" s="2" t="b">
        <f>AND(PARTNERS!$D20="Artistic partner",PARTNERS!$E20="New partner")</f>
        <v>0</v>
      </c>
      <c r="AL16" s="2" t="b">
        <f>AND(PARTNERS!$D20="Heritage partner",PARTNERS!$E20="New partner")</f>
        <v>0</v>
      </c>
      <c r="AM16" s="2" t="b">
        <f>AND(PARTNERS!$D20="Funder",PARTNERS!$E20="New partner")</f>
        <v>0</v>
      </c>
      <c r="AN16" s="2" t="b">
        <f>AND(PARTNERS!$D20="Public Service partner",PARTNERS!$E20="New partner")</f>
        <v>0</v>
      </c>
      <c r="AO16" s="2" t="b">
        <f>AND(PARTNERS!$D20="Voluntary Sector / Charity partner",PARTNERS!$E20="New partner")</f>
        <v>0</v>
      </c>
      <c r="AP16" s="2" t="b">
        <f>AND(PARTNERS!$D20="Education partner",PARTNERS!$E20="New partner")</f>
        <v>0</v>
      </c>
      <c r="AQ16" s="2" t="b">
        <f>AND(PARTNERS!$D20="Other",PARTNERS!$E20="New partner")</f>
        <v>0</v>
      </c>
      <c r="AR16" s="2" t="b">
        <f>AND(PARTNERS!$D20="Artistic partner",PARTNERS!$E20="Existing partner")</f>
        <v>0</v>
      </c>
      <c r="AS16" s="2" t="b">
        <f>AND(PARTNERS!$D20="Heritage partner",PARTNERS!$E20="Existing partner")</f>
        <v>0</v>
      </c>
      <c r="AT16" s="2" t="b">
        <f>AND(PARTNERS!$D20="Funder",PARTNERS!$E20="Existing partner")</f>
        <v>0</v>
      </c>
      <c r="AU16" s="2" t="b">
        <f>AND(PARTNERS!$D20="Public Service partner",PARTNERS!$E20="Existing partner")</f>
        <v>0</v>
      </c>
      <c r="AV16" s="2" t="b">
        <f>AND(PARTNERS!$D20="Voluntary Sector / Charity partner",PARTNERS!$E20="Existing partner")</f>
        <v>0</v>
      </c>
      <c r="AW16" s="2" t="b">
        <f>AND(PARTNERS!$D20="Education partner",PARTNERS!$E20="Existing partner")</f>
        <v>0</v>
      </c>
      <c r="AX16" s="2" t="b">
        <f>AND(PARTNERS!$D20="Other",PARTNERS!$E20="Existing partner")</f>
        <v>0</v>
      </c>
    </row>
    <row r="17" spans="1:50" x14ac:dyDescent="0.3">
      <c r="K17" s="16" t="s">
        <v>126</v>
      </c>
      <c r="T17" s="2" t="b">
        <f>AND(LEFT('EVENT DELIVERY'!B22,2)="HU",OR(LEN('EVENT DELIVERY'!B22)=6,AND(LEN('EVENT DELIVERY'!B22)=7,MID('EVENT DELIVERY'!B22,4,1)=" ")))</f>
        <v>0</v>
      </c>
      <c r="U17" s="2" t="b">
        <f>AND(LEFT('PROJECT DELIVERY TEAM'!B24,2)="HU",OR(LEN('PROJECT DELIVERY TEAM'!B24)=6,AND(LEN('PROJECT DELIVERY TEAM'!B24)=7,MID('PROJECT DELIVERY TEAM'!B24,4,1)=" ")))</f>
        <v>0</v>
      </c>
      <c r="V17" s="2" t="b">
        <f>AND(LEFT('AUDIENCES &amp; PART... - BY TYPE'!B47,2)="HU",OR(LEN('AUDIENCES &amp; PART... - BY TYPE'!B47)=6,AND(LEN('AUDIENCES &amp; PART... - BY TYPE'!B47)=7,MID('AUDIENCES &amp; PART... - BY TYPE'!B47,4,1)=" ")))</f>
        <v>0</v>
      </c>
      <c r="W17" s="2" t="b">
        <f>AND(LEFT(PARTNERS!B21,2)="HU",OR(LEN(PARTNERS!B21)=6,AND(LEN(PARTNERS!B21)=7,MID(PARTNERS!B21,4,1)=" ")),PARTNERS!E21="New partner")</f>
        <v>0</v>
      </c>
      <c r="X17" s="2" t="b">
        <f>AND(LEFT(PARTNERS!B21,2)="HU",OR(LEN(PARTNERS!B21)=6,AND(LEN(PARTNERS!B21)=7,MID(PARTNERS!B21,4,1)=" ")),PARTNERS!E21="Existing partner")</f>
        <v>0</v>
      </c>
      <c r="Y17" s="2" t="b">
        <f>AND(NOT(AND(LEFT(PARTNERS!B21,2)="HU",OR(LEN(PARTNERS!B21)=6,AND(LEN(PARTNERS!B21)=7,MID(PARTNERS!B21,4,1)=" ")))),PARTNERS!E21="New partner")</f>
        <v>0</v>
      </c>
      <c r="Z17" s="2" t="b">
        <f>AND(NOT(AND(LEFT(PARTNERS!B21,2)="HU",OR(LEN(PARTNERS!B21)=6,AND(LEN(PARTNERS!B21)=7,MID(PARTNERS!B21,4,1)=" ")))),PARTNERS!E21="Existing partner")</f>
        <v>0</v>
      </c>
      <c r="AA17" s="2" t="b">
        <f>AND(PARTNERS!$C21="Hull",PARTNERS!$E21="New partner")</f>
        <v>0</v>
      </c>
      <c r="AB17" s="2" t="b">
        <f>AND(PARTNERS!$C21="East Riding of Yorkshire",PARTNERS!$E21="New partner")</f>
        <v>0</v>
      </c>
      <c r="AC17" s="2" t="b">
        <f>AND(PARTNERS!$C21="Elsewhere in Yorkshire &amp; Humber",PARTNERS!$E21="New partner")</f>
        <v>0</v>
      </c>
      <c r="AD17" s="2" t="b">
        <f>AND(PARTNERS!$C21="Elsewhere in the UK",PARTNERS!$E21="New partner")</f>
        <v>0</v>
      </c>
      <c r="AE17" s="2" t="b">
        <f>AND(PARTNERS!$C21="Outside UK",PARTNERS!$E21="New partner")</f>
        <v>0</v>
      </c>
      <c r="AF17" s="2" t="b">
        <f>AND(PARTNERS!$C21="Hull",PARTNERS!$E21="Existing partner")</f>
        <v>0</v>
      </c>
      <c r="AG17" s="2" t="b">
        <f>AND(PARTNERS!$C21="East Riding of Yorkshire",PARTNERS!$E21="Existing partner")</f>
        <v>0</v>
      </c>
      <c r="AH17" s="2" t="b">
        <f>AND(PARTNERS!$C21="Elsewhere in Yorkshire &amp; Humber",PARTNERS!$E21="Existing partner")</f>
        <v>0</v>
      </c>
      <c r="AI17" s="2" t="b">
        <f>AND(PARTNERS!$C21="Elsewhere in the UK",PARTNERS!$E21="Existing partner")</f>
        <v>0</v>
      </c>
      <c r="AJ17" s="2" t="b">
        <f>AND(PARTNERS!$C21="Outside UK",PARTNERS!$E21="Existing partner")</f>
        <v>0</v>
      </c>
      <c r="AK17" s="2" t="b">
        <f>AND(PARTNERS!$D21="Artistic partner",PARTNERS!$E21="New partner")</f>
        <v>0</v>
      </c>
      <c r="AL17" s="2" t="b">
        <f>AND(PARTNERS!$D21="Heritage partner",PARTNERS!$E21="New partner")</f>
        <v>0</v>
      </c>
      <c r="AM17" s="2" t="b">
        <f>AND(PARTNERS!$D21="Funder",PARTNERS!$E21="New partner")</f>
        <v>0</v>
      </c>
      <c r="AN17" s="2" t="b">
        <f>AND(PARTNERS!$D21="Public Service partner",PARTNERS!$E21="New partner")</f>
        <v>0</v>
      </c>
      <c r="AO17" s="2" t="b">
        <f>AND(PARTNERS!$D21="Voluntary Sector / Charity partner",PARTNERS!$E21="New partner")</f>
        <v>0</v>
      </c>
      <c r="AP17" s="2" t="b">
        <f>AND(PARTNERS!$D21="Education partner",PARTNERS!$E21="New partner")</f>
        <v>0</v>
      </c>
      <c r="AQ17" s="2" t="b">
        <f>AND(PARTNERS!$D21="Other",PARTNERS!$E21="New partner")</f>
        <v>0</v>
      </c>
      <c r="AR17" s="2" t="b">
        <f>AND(PARTNERS!$D21="Artistic partner",PARTNERS!$E21="Existing partner")</f>
        <v>0</v>
      </c>
      <c r="AS17" s="2" t="b">
        <f>AND(PARTNERS!$D21="Heritage partner",PARTNERS!$E21="Existing partner")</f>
        <v>0</v>
      </c>
      <c r="AT17" s="2" t="b">
        <f>AND(PARTNERS!$D21="Funder",PARTNERS!$E21="Existing partner")</f>
        <v>0</v>
      </c>
      <c r="AU17" s="2" t="b">
        <f>AND(PARTNERS!$D21="Public Service partner",PARTNERS!$E21="Existing partner")</f>
        <v>0</v>
      </c>
      <c r="AV17" s="2" t="b">
        <f>AND(PARTNERS!$D21="Voluntary Sector / Charity partner",PARTNERS!$E21="Existing partner")</f>
        <v>0</v>
      </c>
      <c r="AW17" s="2" t="b">
        <f>AND(PARTNERS!$D21="Education partner",PARTNERS!$E21="Existing partner")</f>
        <v>0</v>
      </c>
      <c r="AX17" s="2" t="b">
        <f>AND(PARTNERS!$D21="Other",PARTNERS!$E21="Existing partner")</f>
        <v>0</v>
      </c>
    </row>
    <row r="18" spans="1:50" x14ac:dyDescent="0.3">
      <c r="K18" s="16" t="s">
        <v>128</v>
      </c>
      <c r="T18" s="2" t="b">
        <f>AND(LEFT('EVENT DELIVERY'!B23,2)="HU",OR(LEN('EVENT DELIVERY'!B23)=6,AND(LEN('EVENT DELIVERY'!B23)=7,MID('EVENT DELIVERY'!B23,4,1)=" ")))</f>
        <v>0</v>
      </c>
      <c r="U18" s="2" t="b">
        <f>AND(LEFT('PROJECT DELIVERY TEAM'!B25,2)="HU",OR(LEN('PROJECT DELIVERY TEAM'!B25)=6,AND(LEN('PROJECT DELIVERY TEAM'!B25)=7,MID('PROJECT DELIVERY TEAM'!B25,4,1)=" ")))</f>
        <v>0</v>
      </c>
      <c r="V18" s="2" t="b">
        <f>AND(LEFT('AUDIENCES &amp; PART... - BY TYPE'!B48,2)="HU",OR(LEN('AUDIENCES &amp; PART... - BY TYPE'!B48)=6,AND(LEN('AUDIENCES &amp; PART... - BY TYPE'!B48)=7,MID('AUDIENCES &amp; PART... - BY TYPE'!B48,4,1)=" ")))</f>
        <v>0</v>
      </c>
      <c r="W18" s="2" t="b">
        <f>AND(LEFT(PARTNERS!B22,2)="HU",OR(LEN(PARTNERS!B22)=6,AND(LEN(PARTNERS!B22)=7,MID(PARTNERS!B22,4,1)=" ")),PARTNERS!E22="New partner")</f>
        <v>0</v>
      </c>
      <c r="X18" s="2" t="b">
        <f>AND(LEFT(PARTNERS!B22,2)="HU",OR(LEN(PARTNERS!B22)=6,AND(LEN(PARTNERS!B22)=7,MID(PARTNERS!B22,4,1)=" ")),PARTNERS!E22="Existing partner")</f>
        <v>0</v>
      </c>
      <c r="Y18" s="2" t="b">
        <f>AND(NOT(AND(LEFT(PARTNERS!B22,2)="HU",OR(LEN(PARTNERS!B22)=6,AND(LEN(PARTNERS!B22)=7,MID(PARTNERS!B22,4,1)=" ")))),PARTNERS!E22="New partner")</f>
        <v>0</v>
      </c>
      <c r="Z18" s="2" t="b">
        <f>AND(NOT(AND(LEFT(PARTNERS!B22,2)="HU",OR(LEN(PARTNERS!B22)=6,AND(LEN(PARTNERS!B22)=7,MID(PARTNERS!B22,4,1)=" ")))),PARTNERS!E22="Existing partner")</f>
        <v>0</v>
      </c>
      <c r="AA18" s="2" t="b">
        <f>AND(PARTNERS!$C22="Hull",PARTNERS!$E22="New partner")</f>
        <v>0</v>
      </c>
      <c r="AB18" s="2" t="b">
        <f>AND(PARTNERS!$C22="East Riding of Yorkshire",PARTNERS!$E22="New partner")</f>
        <v>0</v>
      </c>
      <c r="AC18" s="2" t="b">
        <f>AND(PARTNERS!$C22="Elsewhere in Yorkshire &amp; Humber",PARTNERS!$E22="New partner")</f>
        <v>0</v>
      </c>
      <c r="AD18" s="2" t="b">
        <f>AND(PARTNERS!$C22="Elsewhere in the UK",PARTNERS!$E22="New partner")</f>
        <v>0</v>
      </c>
      <c r="AE18" s="2" t="b">
        <f>AND(PARTNERS!$C22="Outside UK",PARTNERS!$E22="New partner")</f>
        <v>0</v>
      </c>
      <c r="AF18" s="2" t="b">
        <f>AND(PARTNERS!$C22="Hull",PARTNERS!$E22="Existing partner")</f>
        <v>0</v>
      </c>
      <c r="AG18" s="2" t="b">
        <f>AND(PARTNERS!$C22="East Riding of Yorkshire",PARTNERS!$E22="Existing partner")</f>
        <v>0</v>
      </c>
      <c r="AH18" s="2" t="b">
        <f>AND(PARTNERS!$C22="Elsewhere in Yorkshire &amp; Humber",PARTNERS!$E22="Existing partner")</f>
        <v>0</v>
      </c>
      <c r="AI18" s="2" t="b">
        <f>AND(PARTNERS!$C22="Elsewhere in the UK",PARTNERS!$E22="Existing partner")</f>
        <v>0</v>
      </c>
      <c r="AJ18" s="2" t="b">
        <f>AND(PARTNERS!$C22="Outside UK",PARTNERS!$E22="Existing partner")</f>
        <v>0</v>
      </c>
      <c r="AK18" s="2" t="b">
        <f>AND(PARTNERS!$D22="Artistic partner",PARTNERS!$E22="New partner")</f>
        <v>0</v>
      </c>
      <c r="AL18" s="2" t="b">
        <f>AND(PARTNERS!$D22="Heritage partner",PARTNERS!$E22="New partner")</f>
        <v>0</v>
      </c>
      <c r="AM18" s="2" t="b">
        <f>AND(PARTNERS!$D22="Funder",PARTNERS!$E22="New partner")</f>
        <v>0</v>
      </c>
      <c r="AN18" s="2" t="b">
        <f>AND(PARTNERS!$D22="Public Service partner",PARTNERS!$E22="New partner")</f>
        <v>0</v>
      </c>
      <c r="AO18" s="2" t="b">
        <f>AND(PARTNERS!$D22="Voluntary Sector / Charity partner",PARTNERS!$E22="New partner")</f>
        <v>0</v>
      </c>
      <c r="AP18" s="2" t="b">
        <f>AND(PARTNERS!$D22="Education partner",PARTNERS!$E22="New partner")</f>
        <v>0</v>
      </c>
      <c r="AQ18" s="2" t="b">
        <f>AND(PARTNERS!$D22="Other",PARTNERS!$E22="New partner")</f>
        <v>0</v>
      </c>
      <c r="AR18" s="2" t="b">
        <f>AND(PARTNERS!$D22="Artistic partner",PARTNERS!$E22="Existing partner")</f>
        <v>0</v>
      </c>
      <c r="AS18" s="2" t="b">
        <f>AND(PARTNERS!$D22="Heritage partner",PARTNERS!$E22="Existing partner")</f>
        <v>0</v>
      </c>
      <c r="AT18" s="2" t="b">
        <f>AND(PARTNERS!$D22="Funder",PARTNERS!$E22="Existing partner")</f>
        <v>0</v>
      </c>
      <c r="AU18" s="2" t="b">
        <f>AND(PARTNERS!$D22="Public Service partner",PARTNERS!$E22="Existing partner")</f>
        <v>0</v>
      </c>
      <c r="AV18" s="2" t="b">
        <f>AND(PARTNERS!$D22="Voluntary Sector / Charity partner",PARTNERS!$E22="Existing partner")</f>
        <v>0</v>
      </c>
      <c r="AW18" s="2" t="b">
        <f>AND(PARTNERS!$D22="Education partner",PARTNERS!$E22="Existing partner")</f>
        <v>0</v>
      </c>
      <c r="AX18" s="2" t="b">
        <f>AND(PARTNERS!$D22="Other",PARTNERS!$E22="Existing partner")</f>
        <v>0</v>
      </c>
    </row>
    <row r="19" spans="1:50" x14ac:dyDescent="0.3">
      <c r="K19" s="16" t="s">
        <v>130</v>
      </c>
      <c r="T19" s="2" t="b">
        <f>AND(LEFT('EVENT DELIVERY'!B24,2)="HU",OR(LEN('EVENT DELIVERY'!B24)=6,AND(LEN('EVENT DELIVERY'!B24)=7,MID('EVENT DELIVERY'!B24,4,1)=" ")))</f>
        <v>0</v>
      </c>
      <c r="U19" s="2" t="b">
        <f>AND(LEFT('PROJECT DELIVERY TEAM'!B26,2)="HU",OR(LEN('PROJECT DELIVERY TEAM'!B26)=6,AND(LEN('PROJECT DELIVERY TEAM'!B26)=7,MID('PROJECT DELIVERY TEAM'!B26,4,1)=" ")))</f>
        <v>0</v>
      </c>
      <c r="V19" s="2" t="b">
        <f>AND(LEFT('AUDIENCES &amp; PART... - BY TYPE'!B49,2)="HU",OR(LEN('AUDIENCES &amp; PART... - BY TYPE'!B49)=6,AND(LEN('AUDIENCES &amp; PART... - BY TYPE'!B49)=7,MID('AUDIENCES &amp; PART... - BY TYPE'!B49,4,1)=" ")))</f>
        <v>0</v>
      </c>
      <c r="W19" s="2" t="b">
        <f>AND(LEFT(PARTNERS!B23,2)="HU",OR(LEN(PARTNERS!B23)=6,AND(LEN(PARTNERS!B23)=7,MID(PARTNERS!B23,4,1)=" ")),PARTNERS!E23="New partner")</f>
        <v>0</v>
      </c>
      <c r="X19" s="2" t="b">
        <f>AND(LEFT(PARTNERS!B23,2)="HU",OR(LEN(PARTNERS!B23)=6,AND(LEN(PARTNERS!B23)=7,MID(PARTNERS!B23,4,1)=" ")),PARTNERS!E23="Existing partner")</f>
        <v>0</v>
      </c>
      <c r="Y19" s="2" t="b">
        <f>AND(NOT(AND(LEFT(PARTNERS!B23,2)="HU",OR(LEN(PARTNERS!B23)=6,AND(LEN(PARTNERS!B23)=7,MID(PARTNERS!B23,4,1)=" ")))),PARTNERS!E23="New partner")</f>
        <v>0</v>
      </c>
      <c r="Z19" s="2" t="b">
        <f>AND(NOT(AND(LEFT(PARTNERS!B23,2)="HU",OR(LEN(PARTNERS!B23)=6,AND(LEN(PARTNERS!B23)=7,MID(PARTNERS!B23,4,1)=" ")))),PARTNERS!E23="Existing partner")</f>
        <v>0</v>
      </c>
      <c r="AA19" s="2" t="b">
        <f>AND(PARTNERS!$C23="Hull",PARTNERS!$E23="New partner")</f>
        <v>0</v>
      </c>
      <c r="AB19" s="2" t="b">
        <f>AND(PARTNERS!$C23="East Riding of Yorkshire",PARTNERS!$E23="New partner")</f>
        <v>0</v>
      </c>
      <c r="AC19" s="2" t="b">
        <f>AND(PARTNERS!$C23="Elsewhere in Yorkshire &amp; Humber",PARTNERS!$E23="New partner")</f>
        <v>0</v>
      </c>
      <c r="AD19" s="2" t="b">
        <f>AND(PARTNERS!$C23="Elsewhere in the UK",PARTNERS!$E23="New partner")</f>
        <v>0</v>
      </c>
      <c r="AE19" s="2" t="b">
        <f>AND(PARTNERS!$C23="Outside UK",PARTNERS!$E23="New partner")</f>
        <v>0</v>
      </c>
      <c r="AF19" s="2" t="b">
        <f>AND(PARTNERS!$C23="Hull",PARTNERS!$E23="Existing partner")</f>
        <v>0</v>
      </c>
      <c r="AG19" s="2" t="b">
        <f>AND(PARTNERS!$C23="East Riding of Yorkshire",PARTNERS!$E23="Existing partner")</f>
        <v>0</v>
      </c>
      <c r="AH19" s="2" t="b">
        <f>AND(PARTNERS!$C23="Elsewhere in Yorkshire &amp; Humber",PARTNERS!$E23="Existing partner")</f>
        <v>0</v>
      </c>
      <c r="AI19" s="2" t="b">
        <f>AND(PARTNERS!$C23="Elsewhere in the UK",PARTNERS!$E23="Existing partner")</f>
        <v>0</v>
      </c>
      <c r="AJ19" s="2" t="b">
        <f>AND(PARTNERS!$C23="Outside UK",PARTNERS!$E23="Existing partner")</f>
        <v>0</v>
      </c>
      <c r="AK19" s="2" t="b">
        <f>AND(PARTNERS!$D23="Artistic partner",PARTNERS!$E23="New partner")</f>
        <v>0</v>
      </c>
      <c r="AL19" s="2" t="b">
        <f>AND(PARTNERS!$D23="Heritage partner",PARTNERS!$E23="New partner")</f>
        <v>0</v>
      </c>
      <c r="AM19" s="2" t="b">
        <f>AND(PARTNERS!$D23="Funder",PARTNERS!$E23="New partner")</f>
        <v>0</v>
      </c>
      <c r="AN19" s="2" t="b">
        <f>AND(PARTNERS!$D23="Public Service partner",PARTNERS!$E23="New partner")</f>
        <v>0</v>
      </c>
      <c r="AO19" s="2" t="b">
        <f>AND(PARTNERS!$D23="Voluntary Sector / Charity partner",PARTNERS!$E23="New partner")</f>
        <v>0</v>
      </c>
      <c r="AP19" s="2" t="b">
        <f>AND(PARTNERS!$D23="Education partner",PARTNERS!$E23="New partner")</f>
        <v>0</v>
      </c>
      <c r="AQ19" s="2" t="b">
        <f>AND(PARTNERS!$D23="Other",PARTNERS!$E23="New partner")</f>
        <v>0</v>
      </c>
      <c r="AR19" s="2" t="b">
        <f>AND(PARTNERS!$D23="Artistic partner",PARTNERS!$E23="Existing partner")</f>
        <v>0</v>
      </c>
      <c r="AS19" s="2" t="b">
        <f>AND(PARTNERS!$D23="Heritage partner",PARTNERS!$E23="Existing partner")</f>
        <v>0</v>
      </c>
      <c r="AT19" s="2" t="b">
        <f>AND(PARTNERS!$D23="Funder",PARTNERS!$E23="Existing partner")</f>
        <v>0</v>
      </c>
      <c r="AU19" s="2" t="b">
        <f>AND(PARTNERS!$D23="Public Service partner",PARTNERS!$E23="Existing partner")</f>
        <v>0</v>
      </c>
      <c r="AV19" s="2" t="b">
        <f>AND(PARTNERS!$D23="Voluntary Sector / Charity partner",PARTNERS!$E23="Existing partner")</f>
        <v>0</v>
      </c>
      <c r="AW19" s="2" t="b">
        <f>AND(PARTNERS!$D23="Education partner",PARTNERS!$E23="Existing partner")</f>
        <v>0</v>
      </c>
      <c r="AX19" s="2" t="b">
        <f>AND(PARTNERS!$D23="Other",PARTNERS!$E23="Existing partner")</f>
        <v>0</v>
      </c>
    </row>
    <row r="20" spans="1:50" x14ac:dyDescent="0.3">
      <c r="K20" s="2" t="s">
        <v>131</v>
      </c>
      <c r="T20" s="2" t="b">
        <f>AND(LEFT('EVENT DELIVERY'!B25,2)="HU",OR(LEN('EVENT DELIVERY'!B25)=6,AND(LEN('EVENT DELIVERY'!B25)=7,MID('EVENT DELIVERY'!B25,4,1)=" ")))</f>
        <v>0</v>
      </c>
      <c r="U20" s="2" t="b">
        <f>AND(LEFT('PROJECT DELIVERY TEAM'!B27,2)="HU",OR(LEN('PROJECT DELIVERY TEAM'!B27)=6,AND(LEN('PROJECT DELIVERY TEAM'!B27)=7,MID('PROJECT DELIVERY TEAM'!B27,4,1)=" ")))</f>
        <v>0</v>
      </c>
      <c r="V20" s="2" t="b">
        <f>AND(LEFT('AUDIENCES &amp; PART... - BY TYPE'!B50,2)="HU",OR(LEN('AUDIENCES &amp; PART... - BY TYPE'!B50)=6,AND(LEN('AUDIENCES &amp; PART... - BY TYPE'!B50)=7,MID('AUDIENCES &amp; PART... - BY TYPE'!B50,4,1)=" ")))</f>
        <v>0</v>
      </c>
      <c r="W20" s="2" t="b">
        <f>AND(LEFT(PARTNERS!B24,2)="HU",OR(LEN(PARTNERS!B24)=6,AND(LEN(PARTNERS!B24)=7,MID(PARTNERS!B24,4,1)=" ")),PARTNERS!E24="New partner")</f>
        <v>0</v>
      </c>
      <c r="X20" s="2" t="b">
        <f>AND(LEFT(PARTNERS!B24,2)="HU",OR(LEN(PARTNERS!B24)=6,AND(LEN(PARTNERS!B24)=7,MID(PARTNERS!B24,4,1)=" ")),PARTNERS!E24="Existing partner")</f>
        <v>0</v>
      </c>
      <c r="Y20" s="2" t="b">
        <f>AND(NOT(AND(LEFT(PARTNERS!B24,2)="HU",OR(LEN(PARTNERS!B24)=6,AND(LEN(PARTNERS!B24)=7,MID(PARTNERS!B24,4,1)=" ")))),PARTNERS!E24="New partner")</f>
        <v>0</v>
      </c>
      <c r="Z20" s="2" t="b">
        <f>AND(NOT(AND(LEFT(PARTNERS!B24,2)="HU",OR(LEN(PARTNERS!B24)=6,AND(LEN(PARTNERS!B24)=7,MID(PARTNERS!B24,4,1)=" ")))),PARTNERS!E24="Existing partner")</f>
        <v>0</v>
      </c>
      <c r="AA20" s="2" t="b">
        <f>AND(PARTNERS!$C24="Hull",PARTNERS!$E24="New partner")</f>
        <v>0</v>
      </c>
      <c r="AB20" s="2" t="b">
        <f>AND(PARTNERS!$C24="East Riding of Yorkshire",PARTNERS!$E24="New partner")</f>
        <v>0</v>
      </c>
      <c r="AC20" s="2" t="b">
        <f>AND(PARTNERS!$C24="Elsewhere in Yorkshire &amp; Humber",PARTNERS!$E24="New partner")</f>
        <v>0</v>
      </c>
      <c r="AD20" s="2" t="b">
        <f>AND(PARTNERS!$C24="Elsewhere in the UK",PARTNERS!$E24="New partner")</f>
        <v>0</v>
      </c>
      <c r="AE20" s="2" t="b">
        <f>AND(PARTNERS!$C24="Outside UK",PARTNERS!$E24="New partner")</f>
        <v>0</v>
      </c>
      <c r="AF20" s="2" t="b">
        <f>AND(PARTNERS!$C24="Hull",PARTNERS!$E24="Existing partner")</f>
        <v>0</v>
      </c>
      <c r="AG20" s="2" t="b">
        <f>AND(PARTNERS!$C24="East Riding of Yorkshire",PARTNERS!$E24="Existing partner")</f>
        <v>0</v>
      </c>
      <c r="AH20" s="2" t="b">
        <f>AND(PARTNERS!$C24="Elsewhere in Yorkshire &amp; Humber",PARTNERS!$E24="Existing partner")</f>
        <v>0</v>
      </c>
      <c r="AI20" s="2" t="b">
        <f>AND(PARTNERS!$C24="Elsewhere in the UK",PARTNERS!$E24="Existing partner")</f>
        <v>0</v>
      </c>
      <c r="AJ20" s="2" t="b">
        <f>AND(PARTNERS!$C24="Outside UK",PARTNERS!$E24="Existing partner")</f>
        <v>0</v>
      </c>
      <c r="AK20" s="2" t="b">
        <f>AND(PARTNERS!$D24="Artistic partner",PARTNERS!$E24="New partner")</f>
        <v>0</v>
      </c>
      <c r="AL20" s="2" t="b">
        <f>AND(PARTNERS!$D24="Heritage partner",PARTNERS!$E24="New partner")</f>
        <v>0</v>
      </c>
      <c r="AM20" s="2" t="b">
        <f>AND(PARTNERS!$D24="Funder",PARTNERS!$E24="New partner")</f>
        <v>0</v>
      </c>
      <c r="AN20" s="2" t="b">
        <f>AND(PARTNERS!$D24="Public Service partner",PARTNERS!$E24="New partner")</f>
        <v>0</v>
      </c>
      <c r="AO20" s="2" t="b">
        <f>AND(PARTNERS!$D24="Voluntary Sector / Charity partner",PARTNERS!$E24="New partner")</f>
        <v>0</v>
      </c>
      <c r="AP20" s="2" t="b">
        <f>AND(PARTNERS!$D24="Education partner",PARTNERS!$E24="New partner")</f>
        <v>0</v>
      </c>
      <c r="AQ20" s="2" t="b">
        <f>AND(PARTNERS!$D24="Other",PARTNERS!$E24="New partner")</f>
        <v>0</v>
      </c>
      <c r="AR20" s="2" t="b">
        <f>AND(PARTNERS!$D24="Artistic partner",PARTNERS!$E24="Existing partner")</f>
        <v>0</v>
      </c>
      <c r="AS20" s="2" t="b">
        <f>AND(PARTNERS!$D24="Heritage partner",PARTNERS!$E24="Existing partner")</f>
        <v>0</v>
      </c>
      <c r="AT20" s="2" t="b">
        <f>AND(PARTNERS!$D24="Funder",PARTNERS!$E24="Existing partner")</f>
        <v>0</v>
      </c>
      <c r="AU20" s="2" t="b">
        <f>AND(PARTNERS!$D24="Public Service partner",PARTNERS!$E24="Existing partner")</f>
        <v>0</v>
      </c>
      <c r="AV20" s="2" t="b">
        <f>AND(PARTNERS!$D24="Voluntary Sector / Charity partner",PARTNERS!$E24="Existing partner")</f>
        <v>0</v>
      </c>
      <c r="AW20" s="2" t="b">
        <f>AND(PARTNERS!$D24="Education partner",PARTNERS!$E24="Existing partner")</f>
        <v>0</v>
      </c>
      <c r="AX20" s="2" t="b">
        <f>AND(PARTNERS!$D24="Other",PARTNERS!$E24="Existing partner")</f>
        <v>0</v>
      </c>
    </row>
    <row r="21" spans="1:50" x14ac:dyDescent="0.3">
      <c r="T21" s="2" t="b">
        <f>AND(LEFT('EVENT DELIVERY'!B26,2)="HU",OR(LEN('EVENT DELIVERY'!B26)=6,AND(LEN('EVENT DELIVERY'!B26)=7,MID('EVENT DELIVERY'!B26,4,1)=" ")))</f>
        <v>0</v>
      </c>
      <c r="U21" s="2" t="b">
        <f>AND(LEFT('PROJECT DELIVERY TEAM'!B28,2)="HU",OR(LEN('PROJECT DELIVERY TEAM'!B28)=6,AND(LEN('PROJECT DELIVERY TEAM'!B28)=7,MID('PROJECT DELIVERY TEAM'!B28,4,1)=" ")))</f>
        <v>0</v>
      </c>
      <c r="V21" s="2" t="b">
        <f>AND(LEFT('AUDIENCES &amp; PART... - BY TYPE'!B51,2)="HU",OR(LEN('AUDIENCES &amp; PART... - BY TYPE'!B51)=6,AND(LEN('AUDIENCES &amp; PART... - BY TYPE'!B51)=7,MID('AUDIENCES &amp; PART... - BY TYPE'!B51,4,1)=" ")))</f>
        <v>0</v>
      </c>
      <c r="W21" s="2" t="b">
        <f>AND(LEFT(PARTNERS!B25,2)="HU",OR(LEN(PARTNERS!B25)=6,AND(LEN(PARTNERS!B25)=7,MID(PARTNERS!B25,4,1)=" ")),PARTNERS!E25="New partner")</f>
        <v>0</v>
      </c>
      <c r="X21" s="2" t="b">
        <f>AND(LEFT(PARTNERS!B25,2)="HU",OR(LEN(PARTNERS!B25)=6,AND(LEN(PARTNERS!B25)=7,MID(PARTNERS!B25,4,1)=" ")),PARTNERS!E25="Existing partner")</f>
        <v>0</v>
      </c>
      <c r="Y21" s="2" t="b">
        <f>AND(NOT(AND(LEFT(PARTNERS!B25,2)="HU",OR(LEN(PARTNERS!B25)=6,AND(LEN(PARTNERS!B25)=7,MID(PARTNERS!B25,4,1)=" ")))),PARTNERS!E25="New partner")</f>
        <v>0</v>
      </c>
      <c r="Z21" s="2" t="b">
        <f>AND(NOT(AND(LEFT(PARTNERS!B25,2)="HU",OR(LEN(PARTNERS!B25)=6,AND(LEN(PARTNERS!B25)=7,MID(PARTNERS!B25,4,1)=" ")))),PARTNERS!E25="Existing partner")</f>
        <v>0</v>
      </c>
      <c r="AA21" s="2" t="b">
        <f>AND(PARTNERS!$C25="Hull",PARTNERS!$E25="New partner")</f>
        <v>0</v>
      </c>
      <c r="AB21" s="2" t="b">
        <f>AND(PARTNERS!$C25="East Riding of Yorkshire",PARTNERS!$E25="New partner")</f>
        <v>0</v>
      </c>
      <c r="AC21" s="2" t="b">
        <f>AND(PARTNERS!$C25="Elsewhere in Yorkshire &amp; Humber",PARTNERS!$E25="New partner")</f>
        <v>0</v>
      </c>
      <c r="AD21" s="2" t="b">
        <f>AND(PARTNERS!$C25="Elsewhere in the UK",PARTNERS!$E25="New partner")</f>
        <v>0</v>
      </c>
      <c r="AE21" s="2" t="b">
        <f>AND(PARTNERS!$C25="Outside UK",PARTNERS!$E25="New partner")</f>
        <v>0</v>
      </c>
      <c r="AF21" s="2" t="b">
        <f>AND(PARTNERS!$C25="Hull",PARTNERS!$E25="Existing partner")</f>
        <v>0</v>
      </c>
      <c r="AG21" s="2" t="b">
        <f>AND(PARTNERS!$C25="East Riding of Yorkshire",PARTNERS!$E25="Existing partner")</f>
        <v>0</v>
      </c>
      <c r="AH21" s="2" t="b">
        <f>AND(PARTNERS!$C25="Elsewhere in Yorkshire &amp; Humber",PARTNERS!$E25="Existing partner")</f>
        <v>0</v>
      </c>
      <c r="AI21" s="2" t="b">
        <f>AND(PARTNERS!$C25="Elsewhere in the UK",PARTNERS!$E25="Existing partner")</f>
        <v>0</v>
      </c>
      <c r="AJ21" s="2" t="b">
        <f>AND(PARTNERS!$C25="Outside UK",PARTNERS!$E25="Existing partner")</f>
        <v>0</v>
      </c>
      <c r="AK21" s="2" t="b">
        <f>AND(PARTNERS!$D25="Artistic partner",PARTNERS!$E25="New partner")</f>
        <v>0</v>
      </c>
      <c r="AL21" s="2" t="b">
        <f>AND(PARTNERS!$D25="Heritage partner",PARTNERS!$E25="New partner")</f>
        <v>0</v>
      </c>
      <c r="AM21" s="2" t="b">
        <f>AND(PARTNERS!$D25="Funder",PARTNERS!$E25="New partner")</f>
        <v>0</v>
      </c>
      <c r="AN21" s="2" t="b">
        <f>AND(PARTNERS!$D25="Public Service partner",PARTNERS!$E25="New partner")</f>
        <v>0</v>
      </c>
      <c r="AO21" s="2" t="b">
        <f>AND(PARTNERS!$D25="Voluntary Sector / Charity partner",PARTNERS!$E25="New partner")</f>
        <v>0</v>
      </c>
      <c r="AP21" s="2" t="b">
        <f>AND(PARTNERS!$D25="Education partner",PARTNERS!$E25="New partner")</f>
        <v>0</v>
      </c>
      <c r="AQ21" s="2" t="b">
        <f>AND(PARTNERS!$D25="Other",PARTNERS!$E25="New partner")</f>
        <v>0</v>
      </c>
      <c r="AR21" s="2" t="b">
        <f>AND(PARTNERS!$D25="Artistic partner",PARTNERS!$E25="Existing partner")</f>
        <v>0</v>
      </c>
      <c r="AS21" s="2" t="b">
        <f>AND(PARTNERS!$D25="Heritage partner",PARTNERS!$E25="Existing partner")</f>
        <v>0</v>
      </c>
      <c r="AT21" s="2" t="b">
        <f>AND(PARTNERS!$D25="Funder",PARTNERS!$E25="Existing partner")</f>
        <v>0</v>
      </c>
      <c r="AU21" s="2" t="b">
        <f>AND(PARTNERS!$D25="Public Service partner",PARTNERS!$E25="Existing partner")</f>
        <v>0</v>
      </c>
      <c r="AV21" s="2" t="b">
        <f>AND(PARTNERS!$D25="Voluntary Sector / Charity partner",PARTNERS!$E25="Existing partner")</f>
        <v>0</v>
      </c>
      <c r="AW21" s="2" t="b">
        <f>AND(PARTNERS!$D25="Education partner",PARTNERS!$E25="Existing partner")</f>
        <v>0</v>
      </c>
      <c r="AX21" s="2" t="b">
        <f>AND(PARTNERS!$D25="Other",PARTNERS!$E25="Existing partner")</f>
        <v>0</v>
      </c>
    </row>
    <row r="22" spans="1:50" x14ac:dyDescent="0.3">
      <c r="T22" s="2" t="b">
        <f>AND(LEFT('EVENT DELIVERY'!B27,2)="HU",OR(LEN('EVENT DELIVERY'!B27)=6,AND(LEN('EVENT DELIVERY'!B27)=7,MID('EVENT DELIVERY'!B27,4,1)=" ")))</f>
        <v>0</v>
      </c>
      <c r="U22" s="2" t="b">
        <f>AND(LEFT('PROJECT DELIVERY TEAM'!B29,2)="HU",OR(LEN('PROJECT DELIVERY TEAM'!B29)=6,AND(LEN('PROJECT DELIVERY TEAM'!B29)=7,MID('PROJECT DELIVERY TEAM'!B29,4,1)=" ")))</f>
        <v>0</v>
      </c>
      <c r="V22" s="2" t="b">
        <f>AND(LEFT('AUDIENCES &amp; PART... - BY TYPE'!B52,2)="HU",OR(LEN('AUDIENCES &amp; PART... - BY TYPE'!B52)=6,AND(LEN('AUDIENCES &amp; PART... - BY TYPE'!B52)=7,MID('AUDIENCES &amp; PART... - BY TYPE'!B52,4,1)=" ")))</f>
        <v>0</v>
      </c>
      <c r="W22" s="2" t="b">
        <f>AND(LEFT(PARTNERS!B26,2)="HU",OR(LEN(PARTNERS!B26)=6,AND(LEN(PARTNERS!B26)=7,MID(PARTNERS!B26,4,1)=" ")),PARTNERS!E26="New partner")</f>
        <v>0</v>
      </c>
      <c r="X22" s="2" t="b">
        <f>AND(LEFT(PARTNERS!B26,2)="HU",OR(LEN(PARTNERS!B26)=6,AND(LEN(PARTNERS!B26)=7,MID(PARTNERS!B26,4,1)=" ")),PARTNERS!E26="Existing partner")</f>
        <v>0</v>
      </c>
      <c r="Y22" s="2" t="b">
        <f>AND(NOT(AND(LEFT(PARTNERS!B26,2)="HU",OR(LEN(PARTNERS!B26)=6,AND(LEN(PARTNERS!B26)=7,MID(PARTNERS!B26,4,1)=" ")))),PARTNERS!E26="New partner")</f>
        <v>0</v>
      </c>
      <c r="Z22" s="2" t="b">
        <f>AND(NOT(AND(LEFT(PARTNERS!B26,2)="HU",OR(LEN(PARTNERS!B26)=6,AND(LEN(PARTNERS!B26)=7,MID(PARTNERS!B26,4,1)=" ")))),PARTNERS!E26="Existing partner")</f>
        <v>0</v>
      </c>
      <c r="AA22" s="2" t="b">
        <f>AND(PARTNERS!$C26="Hull",PARTNERS!$E26="New partner")</f>
        <v>0</v>
      </c>
      <c r="AB22" s="2" t="b">
        <f>AND(PARTNERS!$C26="East Riding of Yorkshire",PARTNERS!$E26="New partner")</f>
        <v>0</v>
      </c>
      <c r="AC22" s="2" t="b">
        <f>AND(PARTNERS!$C26="Elsewhere in Yorkshire &amp; Humber",PARTNERS!$E26="New partner")</f>
        <v>0</v>
      </c>
      <c r="AD22" s="2" t="b">
        <f>AND(PARTNERS!$C26="Elsewhere in the UK",PARTNERS!$E26="New partner")</f>
        <v>0</v>
      </c>
      <c r="AE22" s="2" t="b">
        <f>AND(PARTNERS!$C26="Outside UK",PARTNERS!$E26="New partner")</f>
        <v>0</v>
      </c>
      <c r="AF22" s="2" t="b">
        <f>AND(PARTNERS!$C26="Hull",PARTNERS!$E26="Existing partner")</f>
        <v>0</v>
      </c>
      <c r="AG22" s="2" t="b">
        <f>AND(PARTNERS!$C26="East Riding of Yorkshire",PARTNERS!$E26="Existing partner")</f>
        <v>0</v>
      </c>
      <c r="AH22" s="2" t="b">
        <f>AND(PARTNERS!$C26="Elsewhere in Yorkshire &amp; Humber",PARTNERS!$E26="Existing partner")</f>
        <v>0</v>
      </c>
      <c r="AI22" s="2" t="b">
        <f>AND(PARTNERS!$C26="Elsewhere in the UK",PARTNERS!$E26="Existing partner")</f>
        <v>0</v>
      </c>
      <c r="AJ22" s="2" t="b">
        <f>AND(PARTNERS!$C26="Outside UK",PARTNERS!$E26="Existing partner")</f>
        <v>0</v>
      </c>
      <c r="AK22" s="2" t="b">
        <f>AND(PARTNERS!$D26="Artistic partner",PARTNERS!$E26="New partner")</f>
        <v>0</v>
      </c>
      <c r="AL22" s="2" t="b">
        <f>AND(PARTNERS!$D26="Heritage partner",PARTNERS!$E26="New partner")</f>
        <v>0</v>
      </c>
      <c r="AM22" s="2" t="b">
        <f>AND(PARTNERS!$D26="Funder",PARTNERS!$E26="New partner")</f>
        <v>0</v>
      </c>
      <c r="AN22" s="2" t="b">
        <f>AND(PARTNERS!$D26="Public Service partner",PARTNERS!$E26="New partner")</f>
        <v>0</v>
      </c>
      <c r="AO22" s="2" t="b">
        <f>AND(PARTNERS!$D26="Voluntary Sector / Charity partner",PARTNERS!$E26="New partner")</f>
        <v>0</v>
      </c>
      <c r="AP22" s="2" t="b">
        <f>AND(PARTNERS!$D26="Education partner",PARTNERS!$E26="New partner")</f>
        <v>0</v>
      </c>
      <c r="AQ22" s="2" t="b">
        <f>AND(PARTNERS!$D26="Other",PARTNERS!$E26="New partner")</f>
        <v>0</v>
      </c>
      <c r="AR22" s="2" t="b">
        <f>AND(PARTNERS!$D26="Artistic partner",PARTNERS!$E26="Existing partner")</f>
        <v>0</v>
      </c>
      <c r="AS22" s="2" t="b">
        <f>AND(PARTNERS!$D26="Heritage partner",PARTNERS!$E26="Existing partner")</f>
        <v>0</v>
      </c>
      <c r="AT22" s="2" t="b">
        <f>AND(PARTNERS!$D26="Funder",PARTNERS!$E26="Existing partner")</f>
        <v>0</v>
      </c>
      <c r="AU22" s="2" t="b">
        <f>AND(PARTNERS!$D26="Public Service partner",PARTNERS!$E26="Existing partner")</f>
        <v>0</v>
      </c>
      <c r="AV22" s="2" t="b">
        <f>AND(PARTNERS!$D26="Voluntary Sector / Charity partner",PARTNERS!$E26="Existing partner")</f>
        <v>0</v>
      </c>
      <c r="AW22" s="2" t="b">
        <f>AND(PARTNERS!$D26="Education partner",PARTNERS!$E26="Existing partner")</f>
        <v>0</v>
      </c>
      <c r="AX22" s="2" t="b">
        <f>AND(PARTNERS!$D26="Other",PARTNERS!$E26="Existing partner")</f>
        <v>0</v>
      </c>
    </row>
    <row r="23" spans="1:50" x14ac:dyDescent="0.3">
      <c r="T23" s="2" t="b">
        <f>AND(LEFT('EVENT DELIVERY'!B28,2)="HU",OR(LEN('EVENT DELIVERY'!B28)=6,AND(LEN('EVENT DELIVERY'!B28)=7,MID('EVENT DELIVERY'!B28,4,1)=" ")))</f>
        <v>0</v>
      </c>
      <c r="U23" s="2" t="b">
        <f>AND(LEFT('PROJECT DELIVERY TEAM'!B30,2)="HU",OR(LEN('PROJECT DELIVERY TEAM'!B30)=6,AND(LEN('PROJECT DELIVERY TEAM'!B30)=7,MID('PROJECT DELIVERY TEAM'!B30,4,1)=" ")))</f>
        <v>0</v>
      </c>
      <c r="V23" s="2" t="b">
        <f>AND(LEFT('AUDIENCES &amp; PART... - BY TYPE'!B53,2)="HU",OR(LEN('AUDIENCES &amp; PART... - BY TYPE'!B53)=6,AND(LEN('AUDIENCES &amp; PART... - BY TYPE'!B53)=7,MID('AUDIENCES &amp; PART... - BY TYPE'!B53,4,1)=" ")))</f>
        <v>0</v>
      </c>
      <c r="W23" s="2" t="b">
        <f>AND(LEFT(PARTNERS!B27,2)="HU",OR(LEN(PARTNERS!B27)=6,AND(LEN(PARTNERS!B27)=7,MID(PARTNERS!B27,4,1)=" ")),PARTNERS!E27="New partner")</f>
        <v>0</v>
      </c>
      <c r="X23" s="2" t="b">
        <f>AND(LEFT(PARTNERS!B27,2)="HU",OR(LEN(PARTNERS!B27)=6,AND(LEN(PARTNERS!B27)=7,MID(PARTNERS!B27,4,1)=" ")),PARTNERS!E27="Existing partner")</f>
        <v>0</v>
      </c>
      <c r="Y23" s="2" t="b">
        <f>AND(NOT(AND(LEFT(PARTNERS!B27,2)="HU",OR(LEN(PARTNERS!B27)=6,AND(LEN(PARTNERS!B27)=7,MID(PARTNERS!B27,4,1)=" ")))),PARTNERS!E27="New partner")</f>
        <v>0</v>
      </c>
      <c r="Z23" s="2" t="b">
        <f>AND(NOT(AND(LEFT(PARTNERS!B27,2)="HU",OR(LEN(PARTNERS!B27)=6,AND(LEN(PARTNERS!B27)=7,MID(PARTNERS!B27,4,1)=" ")))),PARTNERS!E27="Existing partner")</f>
        <v>0</v>
      </c>
      <c r="AA23" s="2" t="b">
        <f>AND(PARTNERS!$C27="Hull",PARTNERS!$E27="New partner")</f>
        <v>0</v>
      </c>
      <c r="AB23" s="2" t="b">
        <f>AND(PARTNERS!$C27="East Riding of Yorkshire",PARTNERS!$E27="New partner")</f>
        <v>0</v>
      </c>
      <c r="AC23" s="2" t="b">
        <f>AND(PARTNERS!$C27="Elsewhere in Yorkshire &amp; Humber",PARTNERS!$E27="New partner")</f>
        <v>0</v>
      </c>
      <c r="AD23" s="2" t="b">
        <f>AND(PARTNERS!$C27="Elsewhere in the UK",PARTNERS!$E27="New partner")</f>
        <v>0</v>
      </c>
      <c r="AE23" s="2" t="b">
        <f>AND(PARTNERS!$C27="Outside UK",PARTNERS!$E27="New partner")</f>
        <v>0</v>
      </c>
      <c r="AF23" s="2" t="b">
        <f>AND(PARTNERS!$C27="Hull",PARTNERS!$E27="Existing partner")</f>
        <v>0</v>
      </c>
      <c r="AG23" s="2" t="b">
        <f>AND(PARTNERS!$C27="East Riding of Yorkshire",PARTNERS!$E27="Existing partner")</f>
        <v>0</v>
      </c>
      <c r="AH23" s="2" t="b">
        <f>AND(PARTNERS!$C27="Elsewhere in Yorkshire &amp; Humber",PARTNERS!$E27="Existing partner")</f>
        <v>0</v>
      </c>
      <c r="AI23" s="2" t="b">
        <f>AND(PARTNERS!$C27="Elsewhere in the UK",PARTNERS!$E27="Existing partner")</f>
        <v>0</v>
      </c>
      <c r="AJ23" s="2" t="b">
        <f>AND(PARTNERS!$C27="Outside UK",PARTNERS!$E27="Existing partner")</f>
        <v>0</v>
      </c>
      <c r="AK23" s="2" t="b">
        <f>AND(PARTNERS!$D27="Artistic partner",PARTNERS!$E27="New partner")</f>
        <v>0</v>
      </c>
      <c r="AL23" s="2" t="b">
        <f>AND(PARTNERS!$D27="Heritage partner",PARTNERS!$E27="New partner")</f>
        <v>0</v>
      </c>
      <c r="AM23" s="2" t="b">
        <f>AND(PARTNERS!$D27="Funder",PARTNERS!$E27="New partner")</f>
        <v>0</v>
      </c>
      <c r="AN23" s="2" t="b">
        <f>AND(PARTNERS!$D27="Public Service partner",PARTNERS!$E27="New partner")</f>
        <v>0</v>
      </c>
      <c r="AO23" s="2" t="b">
        <f>AND(PARTNERS!$D27="Voluntary Sector / Charity partner",PARTNERS!$E27="New partner")</f>
        <v>0</v>
      </c>
      <c r="AP23" s="2" t="b">
        <f>AND(PARTNERS!$D27="Education partner",PARTNERS!$E27="New partner")</f>
        <v>0</v>
      </c>
      <c r="AQ23" s="2" t="b">
        <f>AND(PARTNERS!$D27="Other",PARTNERS!$E27="New partner")</f>
        <v>0</v>
      </c>
      <c r="AR23" s="2" t="b">
        <f>AND(PARTNERS!$D27="Artistic partner",PARTNERS!$E27="Existing partner")</f>
        <v>0</v>
      </c>
      <c r="AS23" s="2" t="b">
        <f>AND(PARTNERS!$D27="Heritage partner",PARTNERS!$E27="Existing partner")</f>
        <v>0</v>
      </c>
      <c r="AT23" s="2" t="b">
        <f>AND(PARTNERS!$D27="Funder",PARTNERS!$E27="Existing partner")</f>
        <v>0</v>
      </c>
      <c r="AU23" s="2" t="b">
        <f>AND(PARTNERS!$D27="Public Service partner",PARTNERS!$E27="Existing partner")</f>
        <v>0</v>
      </c>
      <c r="AV23" s="2" t="b">
        <f>AND(PARTNERS!$D27="Voluntary Sector / Charity partner",PARTNERS!$E27="Existing partner")</f>
        <v>0</v>
      </c>
      <c r="AW23" s="2" t="b">
        <f>AND(PARTNERS!$D27="Education partner",PARTNERS!$E27="Existing partner")</f>
        <v>0</v>
      </c>
      <c r="AX23" s="2" t="b">
        <f>AND(PARTNERS!$D27="Other",PARTNERS!$E27="Existing partner")</f>
        <v>0</v>
      </c>
    </row>
    <row r="24" spans="1:50" x14ac:dyDescent="0.3">
      <c r="A24" s="17" t="s">
        <v>271</v>
      </c>
      <c r="C24" s="17" t="s">
        <v>272</v>
      </c>
      <c r="E24" s="17" t="s">
        <v>273</v>
      </c>
      <c r="G24" s="17" t="s">
        <v>274</v>
      </c>
      <c r="I24" s="17" t="s">
        <v>275</v>
      </c>
      <c r="T24" s="2" t="b">
        <f>AND(LEFT('EVENT DELIVERY'!B29,2)="HU",OR(LEN('EVENT DELIVERY'!B29)=6,AND(LEN('EVENT DELIVERY'!B29)=7,MID('EVENT DELIVERY'!B29,4,1)=" ")))</f>
        <v>0</v>
      </c>
      <c r="U24" s="2" t="b">
        <f>AND(LEFT('PROJECT DELIVERY TEAM'!B31,2)="HU",OR(LEN('PROJECT DELIVERY TEAM'!B31)=6,AND(LEN('PROJECT DELIVERY TEAM'!B31)=7,MID('PROJECT DELIVERY TEAM'!B31,4,1)=" ")))</f>
        <v>0</v>
      </c>
      <c r="V24" s="2" t="b">
        <f>AND(LEFT('AUDIENCES &amp; PART... - BY TYPE'!B54,2)="HU",OR(LEN('AUDIENCES &amp; PART... - BY TYPE'!B54)=6,AND(LEN('AUDIENCES &amp; PART... - BY TYPE'!B54)=7,MID('AUDIENCES &amp; PART... - BY TYPE'!B54,4,1)=" ")))</f>
        <v>0</v>
      </c>
      <c r="W24" s="2" t="b">
        <f>AND(LEFT(PARTNERS!B28,2)="HU",OR(LEN(PARTNERS!B28)=6,AND(LEN(PARTNERS!B28)=7,MID(PARTNERS!B28,4,1)=" ")),PARTNERS!E28="New partner")</f>
        <v>0</v>
      </c>
      <c r="X24" s="2" t="b">
        <f>AND(LEFT(PARTNERS!B28,2)="HU",OR(LEN(PARTNERS!B28)=6,AND(LEN(PARTNERS!B28)=7,MID(PARTNERS!B28,4,1)=" ")),PARTNERS!E28="Existing partner")</f>
        <v>0</v>
      </c>
      <c r="Y24" s="2" t="b">
        <f>AND(NOT(AND(LEFT(PARTNERS!B28,2)="HU",OR(LEN(PARTNERS!B28)=6,AND(LEN(PARTNERS!B28)=7,MID(PARTNERS!B28,4,1)=" ")))),PARTNERS!E28="New partner")</f>
        <v>0</v>
      </c>
      <c r="Z24" s="2" t="b">
        <f>AND(NOT(AND(LEFT(PARTNERS!B28,2)="HU",OR(LEN(PARTNERS!B28)=6,AND(LEN(PARTNERS!B28)=7,MID(PARTNERS!B28,4,1)=" ")))),PARTNERS!E28="Existing partner")</f>
        <v>0</v>
      </c>
      <c r="AA24" s="2" t="b">
        <f>AND(PARTNERS!$C28="Hull",PARTNERS!$E28="New partner")</f>
        <v>0</v>
      </c>
      <c r="AB24" s="2" t="b">
        <f>AND(PARTNERS!$C28="East Riding of Yorkshire",PARTNERS!$E28="New partner")</f>
        <v>0</v>
      </c>
      <c r="AC24" s="2" t="b">
        <f>AND(PARTNERS!$C28="Elsewhere in Yorkshire &amp; Humber",PARTNERS!$E28="New partner")</f>
        <v>0</v>
      </c>
      <c r="AD24" s="2" t="b">
        <f>AND(PARTNERS!$C28="Elsewhere in the UK",PARTNERS!$E28="New partner")</f>
        <v>0</v>
      </c>
      <c r="AE24" s="2" t="b">
        <f>AND(PARTNERS!$C28="Outside UK",PARTNERS!$E28="New partner")</f>
        <v>0</v>
      </c>
      <c r="AF24" s="2" t="b">
        <f>AND(PARTNERS!$C28="Hull",PARTNERS!$E28="Existing partner")</f>
        <v>0</v>
      </c>
      <c r="AG24" s="2" t="b">
        <f>AND(PARTNERS!$C28="East Riding of Yorkshire",PARTNERS!$E28="Existing partner")</f>
        <v>0</v>
      </c>
      <c r="AH24" s="2" t="b">
        <f>AND(PARTNERS!$C28="Elsewhere in Yorkshire &amp; Humber",PARTNERS!$E28="Existing partner")</f>
        <v>0</v>
      </c>
      <c r="AI24" s="2" t="b">
        <f>AND(PARTNERS!$C28="Elsewhere in the UK",PARTNERS!$E28="Existing partner")</f>
        <v>0</v>
      </c>
      <c r="AJ24" s="2" t="b">
        <f>AND(PARTNERS!$C28="Outside UK",PARTNERS!$E28="Existing partner")</f>
        <v>0</v>
      </c>
      <c r="AK24" s="2" t="b">
        <f>AND(PARTNERS!$D28="Artistic partner",PARTNERS!$E28="New partner")</f>
        <v>0</v>
      </c>
      <c r="AL24" s="2" t="b">
        <f>AND(PARTNERS!$D28="Heritage partner",PARTNERS!$E28="New partner")</f>
        <v>0</v>
      </c>
      <c r="AM24" s="2" t="b">
        <f>AND(PARTNERS!$D28="Funder",PARTNERS!$E28="New partner")</f>
        <v>0</v>
      </c>
      <c r="AN24" s="2" t="b">
        <f>AND(PARTNERS!$D28="Public Service partner",PARTNERS!$E28="New partner")</f>
        <v>0</v>
      </c>
      <c r="AO24" s="2" t="b">
        <f>AND(PARTNERS!$D28="Voluntary Sector / Charity partner",PARTNERS!$E28="New partner")</f>
        <v>0</v>
      </c>
      <c r="AP24" s="2" t="b">
        <f>AND(PARTNERS!$D28="Education partner",PARTNERS!$E28="New partner")</f>
        <v>0</v>
      </c>
      <c r="AQ24" s="2" t="b">
        <f>AND(PARTNERS!$D28="Other",PARTNERS!$E28="New partner")</f>
        <v>0</v>
      </c>
      <c r="AR24" s="2" t="b">
        <f>AND(PARTNERS!$D28="Artistic partner",PARTNERS!$E28="Existing partner")</f>
        <v>0</v>
      </c>
      <c r="AS24" s="2" t="b">
        <f>AND(PARTNERS!$D28="Heritage partner",PARTNERS!$E28="Existing partner")</f>
        <v>0</v>
      </c>
      <c r="AT24" s="2" t="b">
        <f>AND(PARTNERS!$D28="Funder",PARTNERS!$E28="Existing partner")</f>
        <v>0</v>
      </c>
      <c r="AU24" s="2" t="b">
        <f>AND(PARTNERS!$D28="Public Service partner",PARTNERS!$E28="Existing partner")</f>
        <v>0</v>
      </c>
      <c r="AV24" s="2" t="b">
        <f>AND(PARTNERS!$D28="Voluntary Sector / Charity partner",PARTNERS!$E28="Existing partner")</f>
        <v>0</v>
      </c>
      <c r="AW24" s="2" t="b">
        <f>AND(PARTNERS!$D28="Education partner",PARTNERS!$E28="Existing partner")</f>
        <v>0</v>
      </c>
      <c r="AX24" s="2" t="b">
        <f>AND(PARTNERS!$D28="Other",PARTNERS!$E28="Existing partner")</f>
        <v>0</v>
      </c>
    </row>
    <row r="25" spans="1:50" x14ac:dyDescent="0.3">
      <c r="A25" s="2" t="s">
        <v>94</v>
      </c>
      <c r="C25" s="2" t="s">
        <v>276</v>
      </c>
      <c r="E25" s="2" t="s">
        <v>156</v>
      </c>
      <c r="G25" s="2" t="s">
        <v>162</v>
      </c>
      <c r="I25" s="2" t="s">
        <v>277</v>
      </c>
      <c r="T25" s="2" t="b">
        <f>AND(LEFT('EVENT DELIVERY'!B30,2)="HU",OR(LEN('EVENT DELIVERY'!B30)=6,AND(LEN('EVENT DELIVERY'!B30)=7,MID('EVENT DELIVERY'!B30,4,1)=" ")))</f>
        <v>0</v>
      </c>
      <c r="U25" s="2" t="b">
        <f>AND(LEFT('PROJECT DELIVERY TEAM'!B32,2)="HU",OR(LEN('PROJECT DELIVERY TEAM'!B32)=6,AND(LEN('PROJECT DELIVERY TEAM'!B32)=7,MID('PROJECT DELIVERY TEAM'!B32,4,1)=" ")))</f>
        <v>0</v>
      </c>
      <c r="V25" s="2" t="b">
        <f>AND(LEFT('AUDIENCES &amp; PART... - BY TYPE'!B55,2)="HU",OR(LEN('AUDIENCES &amp; PART... - BY TYPE'!B55)=6,AND(LEN('AUDIENCES &amp; PART... - BY TYPE'!B55)=7,MID('AUDIENCES &amp; PART... - BY TYPE'!B55,4,1)=" ")))</f>
        <v>0</v>
      </c>
      <c r="W25" s="2" t="b">
        <f>AND(LEFT(PARTNERS!B29,2)="HU",OR(LEN(PARTNERS!B29)=6,AND(LEN(PARTNERS!B29)=7,MID(PARTNERS!B29,4,1)=" ")),PARTNERS!E29="New partner")</f>
        <v>0</v>
      </c>
      <c r="X25" s="2" t="b">
        <f>AND(LEFT(PARTNERS!B29,2)="HU",OR(LEN(PARTNERS!B29)=6,AND(LEN(PARTNERS!B29)=7,MID(PARTNERS!B29,4,1)=" ")),PARTNERS!E29="Existing partner")</f>
        <v>0</v>
      </c>
      <c r="Y25" s="2" t="b">
        <f>AND(NOT(AND(LEFT(PARTNERS!B29,2)="HU",OR(LEN(PARTNERS!B29)=6,AND(LEN(PARTNERS!B29)=7,MID(PARTNERS!B29,4,1)=" ")))),PARTNERS!E29="New partner")</f>
        <v>0</v>
      </c>
      <c r="Z25" s="2" t="b">
        <f>AND(NOT(AND(LEFT(PARTNERS!B29,2)="HU",OR(LEN(PARTNERS!B29)=6,AND(LEN(PARTNERS!B29)=7,MID(PARTNERS!B29,4,1)=" ")))),PARTNERS!E29="Existing partner")</f>
        <v>0</v>
      </c>
      <c r="AA25" s="2" t="b">
        <f>AND(PARTNERS!$C29="Hull",PARTNERS!$E29="New partner")</f>
        <v>0</v>
      </c>
      <c r="AB25" s="2" t="b">
        <f>AND(PARTNERS!$C29="East Riding of Yorkshire",PARTNERS!$E29="New partner")</f>
        <v>0</v>
      </c>
      <c r="AC25" s="2" t="b">
        <f>AND(PARTNERS!$C29="Elsewhere in Yorkshire &amp; Humber",PARTNERS!$E29="New partner")</f>
        <v>0</v>
      </c>
      <c r="AD25" s="2" t="b">
        <f>AND(PARTNERS!$C29="Elsewhere in the UK",PARTNERS!$E29="New partner")</f>
        <v>0</v>
      </c>
      <c r="AE25" s="2" t="b">
        <f>AND(PARTNERS!$C29="Outside UK",PARTNERS!$E29="New partner")</f>
        <v>0</v>
      </c>
      <c r="AF25" s="2" t="b">
        <f>AND(PARTNERS!$C29="Hull",PARTNERS!$E29="Existing partner")</f>
        <v>0</v>
      </c>
      <c r="AG25" s="2" t="b">
        <f>AND(PARTNERS!$C29="East Riding of Yorkshire",PARTNERS!$E29="Existing partner")</f>
        <v>0</v>
      </c>
      <c r="AH25" s="2" t="b">
        <f>AND(PARTNERS!$C29="Elsewhere in Yorkshire &amp; Humber",PARTNERS!$E29="Existing partner")</f>
        <v>0</v>
      </c>
      <c r="AI25" s="2" t="b">
        <f>AND(PARTNERS!$C29="Elsewhere in the UK",PARTNERS!$E29="Existing partner")</f>
        <v>0</v>
      </c>
      <c r="AJ25" s="2" t="b">
        <f>AND(PARTNERS!$C29="Outside UK",PARTNERS!$E29="Existing partner")</f>
        <v>0</v>
      </c>
      <c r="AK25" s="2" t="b">
        <f>AND(PARTNERS!$D29="Artistic partner",PARTNERS!$E29="New partner")</f>
        <v>0</v>
      </c>
      <c r="AL25" s="2" t="b">
        <f>AND(PARTNERS!$D29="Heritage partner",PARTNERS!$E29="New partner")</f>
        <v>0</v>
      </c>
      <c r="AM25" s="2" t="b">
        <f>AND(PARTNERS!$D29="Funder",PARTNERS!$E29="New partner")</f>
        <v>0</v>
      </c>
      <c r="AN25" s="2" t="b">
        <f>AND(PARTNERS!$D29="Public Service partner",PARTNERS!$E29="New partner")</f>
        <v>0</v>
      </c>
      <c r="AO25" s="2" t="b">
        <f>AND(PARTNERS!$D29="Voluntary Sector / Charity partner",PARTNERS!$E29="New partner")</f>
        <v>0</v>
      </c>
      <c r="AP25" s="2" t="b">
        <f>AND(PARTNERS!$D29="Education partner",PARTNERS!$E29="New partner")</f>
        <v>0</v>
      </c>
      <c r="AQ25" s="2" t="b">
        <f>AND(PARTNERS!$D29="Other",PARTNERS!$E29="New partner")</f>
        <v>0</v>
      </c>
      <c r="AR25" s="2" t="b">
        <f>AND(PARTNERS!$D29="Artistic partner",PARTNERS!$E29="Existing partner")</f>
        <v>0</v>
      </c>
      <c r="AS25" s="2" t="b">
        <f>AND(PARTNERS!$D29="Heritage partner",PARTNERS!$E29="Existing partner")</f>
        <v>0</v>
      </c>
      <c r="AT25" s="2" t="b">
        <f>AND(PARTNERS!$D29="Funder",PARTNERS!$E29="Existing partner")</f>
        <v>0</v>
      </c>
      <c r="AU25" s="2" t="b">
        <f>AND(PARTNERS!$D29="Public Service partner",PARTNERS!$E29="Existing partner")</f>
        <v>0</v>
      </c>
      <c r="AV25" s="2" t="b">
        <f>AND(PARTNERS!$D29="Voluntary Sector / Charity partner",PARTNERS!$E29="Existing partner")</f>
        <v>0</v>
      </c>
      <c r="AW25" s="2" t="b">
        <f>AND(PARTNERS!$D29="Education partner",PARTNERS!$E29="Existing partner")</f>
        <v>0</v>
      </c>
      <c r="AX25" s="2" t="b">
        <f>AND(PARTNERS!$D29="Other",PARTNERS!$E29="Existing partner")</f>
        <v>0</v>
      </c>
    </row>
    <row r="26" spans="1:50" x14ac:dyDescent="0.3">
      <c r="A26" s="16" t="s">
        <v>97</v>
      </c>
      <c r="C26" s="2" t="s">
        <v>200</v>
      </c>
      <c r="E26" s="2" t="s">
        <v>157</v>
      </c>
      <c r="G26" s="2" t="s">
        <v>163</v>
      </c>
      <c r="I26" s="2" t="s">
        <v>278</v>
      </c>
      <c r="T26" s="2" t="b">
        <f>AND(LEFT('EVENT DELIVERY'!B31,2)="HU",OR(LEN('EVENT DELIVERY'!B31)=6,AND(LEN('EVENT DELIVERY'!B31)=7,MID('EVENT DELIVERY'!B31,4,1)=" ")))</f>
        <v>0</v>
      </c>
      <c r="U26" s="2" t="b">
        <f>AND(LEFT('PROJECT DELIVERY TEAM'!B33,2)="HU",OR(LEN('PROJECT DELIVERY TEAM'!B33)=6,AND(LEN('PROJECT DELIVERY TEAM'!B33)=7,MID('PROJECT DELIVERY TEAM'!B33,4,1)=" ")))</f>
        <v>0</v>
      </c>
      <c r="V26" s="2" t="b">
        <f>AND(LEFT('AUDIENCES &amp; PART... - BY TYPE'!B56,2)="HU",OR(LEN('AUDIENCES &amp; PART... - BY TYPE'!B56)=6,AND(LEN('AUDIENCES &amp; PART... - BY TYPE'!B56)=7,MID('AUDIENCES &amp; PART... - BY TYPE'!B56,4,1)=" ")))</f>
        <v>0</v>
      </c>
      <c r="W26" s="2" t="b">
        <f>AND(LEFT(PARTNERS!B30,2)="HU",OR(LEN(PARTNERS!B30)=6,AND(LEN(PARTNERS!B30)=7,MID(PARTNERS!B30,4,1)=" ")),PARTNERS!E30="New partner")</f>
        <v>0</v>
      </c>
      <c r="X26" s="2" t="b">
        <f>AND(LEFT(PARTNERS!B30,2)="HU",OR(LEN(PARTNERS!B30)=6,AND(LEN(PARTNERS!B30)=7,MID(PARTNERS!B30,4,1)=" ")),PARTNERS!E30="Existing partner")</f>
        <v>0</v>
      </c>
      <c r="Y26" s="2" t="b">
        <f>AND(NOT(AND(LEFT(PARTNERS!B30,2)="HU",OR(LEN(PARTNERS!B30)=6,AND(LEN(PARTNERS!B30)=7,MID(PARTNERS!B30,4,1)=" ")))),PARTNERS!E30="New partner")</f>
        <v>0</v>
      </c>
      <c r="Z26" s="2" t="b">
        <f>AND(NOT(AND(LEFT(PARTNERS!B30,2)="HU",OR(LEN(PARTNERS!B30)=6,AND(LEN(PARTNERS!B30)=7,MID(PARTNERS!B30,4,1)=" ")))),PARTNERS!E30="Existing partner")</f>
        <v>0</v>
      </c>
      <c r="AA26" s="2" t="b">
        <f>AND(PARTNERS!$C30="Hull",PARTNERS!$E30="New partner")</f>
        <v>0</v>
      </c>
      <c r="AB26" s="2" t="b">
        <f>AND(PARTNERS!$C30="East Riding of Yorkshire",PARTNERS!$E30="New partner")</f>
        <v>0</v>
      </c>
      <c r="AC26" s="2" t="b">
        <f>AND(PARTNERS!$C30="Elsewhere in Yorkshire &amp; Humber",PARTNERS!$E30="New partner")</f>
        <v>0</v>
      </c>
      <c r="AD26" s="2" t="b">
        <f>AND(PARTNERS!$C30="Elsewhere in the UK",PARTNERS!$E30="New partner")</f>
        <v>0</v>
      </c>
      <c r="AE26" s="2" t="b">
        <f>AND(PARTNERS!$C30="Outside UK",PARTNERS!$E30="New partner")</f>
        <v>0</v>
      </c>
      <c r="AF26" s="2" t="b">
        <f>AND(PARTNERS!$C30="Hull",PARTNERS!$E30="Existing partner")</f>
        <v>0</v>
      </c>
      <c r="AG26" s="2" t="b">
        <f>AND(PARTNERS!$C30="East Riding of Yorkshire",PARTNERS!$E30="Existing partner")</f>
        <v>0</v>
      </c>
      <c r="AH26" s="2" t="b">
        <f>AND(PARTNERS!$C30="Elsewhere in Yorkshire &amp; Humber",PARTNERS!$E30="Existing partner")</f>
        <v>0</v>
      </c>
      <c r="AI26" s="2" t="b">
        <f>AND(PARTNERS!$C30="Elsewhere in the UK",PARTNERS!$E30="Existing partner")</f>
        <v>0</v>
      </c>
      <c r="AJ26" s="2" t="b">
        <f>AND(PARTNERS!$C30="Outside UK",PARTNERS!$E30="Existing partner")</f>
        <v>0</v>
      </c>
      <c r="AK26" s="2" t="b">
        <f>AND(PARTNERS!$D30="Artistic partner",PARTNERS!$E30="New partner")</f>
        <v>0</v>
      </c>
      <c r="AL26" s="2" t="b">
        <f>AND(PARTNERS!$D30="Heritage partner",PARTNERS!$E30="New partner")</f>
        <v>0</v>
      </c>
      <c r="AM26" s="2" t="b">
        <f>AND(PARTNERS!$D30="Funder",PARTNERS!$E30="New partner")</f>
        <v>0</v>
      </c>
      <c r="AN26" s="2" t="b">
        <f>AND(PARTNERS!$D30="Public Service partner",PARTNERS!$E30="New partner")</f>
        <v>0</v>
      </c>
      <c r="AO26" s="2" t="b">
        <f>AND(PARTNERS!$D30="Voluntary Sector / Charity partner",PARTNERS!$E30="New partner")</f>
        <v>0</v>
      </c>
      <c r="AP26" s="2" t="b">
        <f>AND(PARTNERS!$D30="Education partner",PARTNERS!$E30="New partner")</f>
        <v>0</v>
      </c>
      <c r="AQ26" s="2" t="b">
        <f>AND(PARTNERS!$D30="Other",PARTNERS!$E30="New partner")</f>
        <v>0</v>
      </c>
      <c r="AR26" s="2" t="b">
        <f>AND(PARTNERS!$D30="Artistic partner",PARTNERS!$E30="Existing partner")</f>
        <v>0</v>
      </c>
      <c r="AS26" s="2" t="b">
        <f>AND(PARTNERS!$D30="Heritage partner",PARTNERS!$E30="Existing partner")</f>
        <v>0</v>
      </c>
      <c r="AT26" s="2" t="b">
        <f>AND(PARTNERS!$D30="Funder",PARTNERS!$E30="Existing partner")</f>
        <v>0</v>
      </c>
      <c r="AU26" s="2" t="b">
        <f>AND(PARTNERS!$D30="Public Service partner",PARTNERS!$E30="Existing partner")</f>
        <v>0</v>
      </c>
      <c r="AV26" s="2" t="b">
        <f>AND(PARTNERS!$D30="Voluntary Sector / Charity partner",PARTNERS!$E30="Existing partner")</f>
        <v>0</v>
      </c>
      <c r="AW26" s="2" t="b">
        <f>AND(PARTNERS!$D30="Education partner",PARTNERS!$E30="Existing partner")</f>
        <v>0</v>
      </c>
      <c r="AX26" s="2" t="b">
        <f>AND(PARTNERS!$D30="Other",PARTNERS!$E30="Existing partner")</f>
        <v>0</v>
      </c>
    </row>
    <row r="27" spans="1:50" x14ac:dyDescent="0.3">
      <c r="A27" s="16" t="s">
        <v>99</v>
      </c>
      <c r="C27" s="2" t="s">
        <v>279</v>
      </c>
      <c r="E27" s="2" t="s">
        <v>158</v>
      </c>
      <c r="G27" s="2" t="s">
        <v>164</v>
      </c>
      <c r="T27" s="2" t="b">
        <f>AND(LEFT('EVENT DELIVERY'!B32,2)="HU",OR(LEN('EVENT DELIVERY'!B32)=6,AND(LEN('EVENT DELIVERY'!B32)=7,MID('EVENT DELIVERY'!B32,4,1)=" ")))</f>
        <v>0</v>
      </c>
      <c r="U27" s="2" t="b">
        <f>AND(LEFT('PROJECT DELIVERY TEAM'!B34,2)="HU",OR(LEN('PROJECT DELIVERY TEAM'!B34)=6,AND(LEN('PROJECT DELIVERY TEAM'!B34)=7,MID('PROJECT DELIVERY TEAM'!B34,4,1)=" ")))</f>
        <v>0</v>
      </c>
      <c r="V27" s="2" t="b">
        <f>AND(LEFT('AUDIENCES &amp; PART... - BY TYPE'!B57,2)="HU",OR(LEN('AUDIENCES &amp; PART... - BY TYPE'!B57)=6,AND(LEN('AUDIENCES &amp; PART... - BY TYPE'!B57)=7,MID('AUDIENCES &amp; PART... - BY TYPE'!B57,4,1)=" ")))</f>
        <v>0</v>
      </c>
      <c r="W27" s="2" t="b">
        <f>AND(LEFT(PARTNERS!B31,2)="HU",OR(LEN(PARTNERS!B31)=6,AND(LEN(PARTNERS!B31)=7,MID(PARTNERS!B31,4,1)=" ")),PARTNERS!E31="New partner")</f>
        <v>0</v>
      </c>
      <c r="X27" s="2" t="b">
        <f>AND(LEFT(PARTNERS!B31,2)="HU",OR(LEN(PARTNERS!B31)=6,AND(LEN(PARTNERS!B31)=7,MID(PARTNERS!B31,4,1)=" ")),PARTNERS!E31="Existing partner")</f>
        <v>0</v>
      </c>
      <c r="Y27" s="2" t="b">
        <f>AND(NOT(AND(LEFT(PARTNERS!B31,2)="HU",OR(LEN(PARTNERS!B31)=6,AND(LEN(PARTNERS!B31)=7,MID(PARTNERS!B31,4,1)=" ")))),PARTNERS!E31="New partner")</f>
        <v>0</v>
      </c>
      <c r="Z27" s="2" t="b">
        <f>AND(NOT(AND(LEFT(PARTNERS!B31,2)="HU",OR(LEN(PARTNERS!B31)=6,AND(LEN(PARTNERS!B31)=7,MID(PARTNERS!B31,4,1)=" ")))),PARTNERS!E31="Existing partner")</f>
        <v>0</v>
      </c>
      <c r="AA27" s="2" t="b">
        <f>AND(PARTNERS!$C31="Hull",PARTNERS!$E31="New partner")</f>
        <v>0</v>
      </c>
      <c r="AB27" s="2" t="b">
        <f>AND(PARTNERS!$C31="East Riding of Yorkshire",PARTNERS!$E31="New partner")</f>
        <v>0</v>
      </c>
      <c r="AC27" s="2" t="b">
        <f>AND(PARTNERS!$C31="Elsewhere in Yorkshire &amp; Humber",PARTNERS!$E31="New partner")</f>
        <v>0</v>
      </c>
      <c r="AD27" s="2" t="b">
        <f>AND(PARTNERS!$C31="Elsewhere in the UK",PARTNERS!$E31="New partner")</f>
        <v>0</v>
      </c>
      <c r="AE27" s="2" t="b">
        <f>AND(PARTNERS!$C31="Outside UK",PARTNERS!$E31="New partner")</f>
        <v>0</v>
      </c>
      <c r="AF27" s="2" t="b">
        <f>AND(PARTNERS!$C31="Hull",PARTNERS!$E31="Existing partner")</f>
        <v>0</v>
      </c>
      <c r="AG27" s="2" t="b">
        <f>AND(PARTNERS!$C31="East Riding of Yorkshire",PARTNERS!$E31="Existing partner")</f>
        <v>0</v>
      </c>
      <c r="AH27" s="2" t="b">
        <f>AND(PARTNERS!$C31="Elsewhere in Yorkshire &amp; Humber",PARTNERS!$E31="Existing partner")</f>
        <v>0</v>
      </c>
      <c r="AI27" s="2" t="b">
        <f>AND(PARTNERS!$C31="Elsewhere in the UK",PARTNERS!$E31="Existing partner")</f>
        <v>0</v>
      </c>
      <c r="AJ27" s="2" t="b">
        <f>AND(PARTNERS!$C31="Outside UK",PARTNERS!$E31="Existing partner")</f>
        <v>0</v>
      </c>
      <c r="AK27" s="2" t="b">
        <f>AND(PARTNERS!$D31="Artistic partner",PARTNERS!$E31="New partner")</f>
        <v>0</v>
      </c>
      <c r="AL27" s="2" t="b">
        <f>AND(PARTNERS!$D31="Heritage partner",PARTNERS!$E31="New partner")</f>
        <v>0</v>
      </c>
      <c r="AM27" s="2" t="b">
        <f>AND(PARTNERS!$D31="Funder",PARTNERS!$E31="New partner")</f>
        <v>0</v>
      </c>
      <c r="AN27" s="2" t="b">
        <f>AND(PARTNERS!$D31="Public Service partner",PARTNERS!$E31="New partner")</f>
        <v>0</v>
      </c>
      <c r="AO27" s="2" t="b">
        <f>AND(PARTNERS!$D31="Voluntary Sector / Charity partner",PARTNERS!$E31="New partner")</f>
        <v>0</v>
      </c>
      <c r="AP27" s="2" t="b">
        <f>AND(PARTNERS!$D31="Education partner",PARTNERS!$E31="New partner")</f>
        <v>0</v>
      </c>
      <c r="AQ27" s="2" t="b">
        <f>AND(PARTNERS!$D31="Other",PARTNERS!$E31="New partner")</f>
        <v>0</v>
      </c>
      <c r="AR27" s="2" t="b">
        <f>AND(PARTNERS!$D31="Artistic partner",PARTNERS!$E31="Existing partner")</f>
        <v>0</v>
      </c>
      <c r="AS27" s="2" t="b">
        <f>AND(PARTNERS!$D31="Heritage partner",PARTNERS!$E31="Existing partner")</f>
        <v>0</v>
      </c>
      <c r="AT27" s="2" t="b">
        <f>AND(PARTNERS!$D31="Funder",PARTNERS!$E31="Existing partner")</f>
        <v>0</v>
      </c>
      <c r="AU27" s="2" t="b">
        <f>AND(PARTNERS!$D31="Public Service partner",PARTNERS!$E31="Existing partner")</f>
        <v>0</v>
      </c>
      <c r="AV27" s="2" t="b">
        <f>AND(PARTNERS!$D31="Voluntary Sector / Charity partner",PARTNERS!$E31="Existing partner")</f>
        <v>0</v>
      </c>
      <c r="AW27" s="2" t="b">
        <f>AND(PARTNERS!$D31="Education partner",PARTNERS!$E31="Existing partner")</f>
        <v>0</v>
      </c>
      <c r="AX27" s="2" t="b">
        <f>AND(PARTNERS!$D31="Other",PARTNERS!$E31="Existing partner")</f>
        <v>0</v>
      </c>
    </row>
    <row r="28" spans="1:50" x14ac:dyDescent="0.3">
      <c r="A28" s="16" t="s">
        <v>101</v>
      </c>
      <c r="C28" s="2" t="s">
        <v>280</v>
      </c>
      <c r="E28" s="2" t="s">
        <v>159</v>
      </c>
      <c r="G28" s="2" t="s">
        <v>165</v>
      </c>
      <c r="T28" s="2" t="b">
        <f>AND(LEFT('EVENT DELIVERY'!B33,2)="HU",OR(LEN('EVENT DELIVERY'!B33)=6,AND(LEN('EVENT DELIVERY'!B33)=7,MID('EVENT DELIVERY'!B33,4,1)=" ")))</f>
        <v>0</v>
      </c>
      <c r="U28" s="2" t="b">
        <f>AND(LEFT('PROJECT DELIVERY TEAM'!B35,2)="HU",OR(LEN('PROJECT DELIVERY TEAM'!B35)=6,AND(LEN('PROJECT DELIVERY TEAM'!B35)=7,MID('PROJECT DELIVERY TEAM'!B35,4,1)=" ")))</f>
        <v>0</v>
      </c>
      <c r="V28" s="2" t="b">
        <f>AND(LEFT('AUDIENCES &amp; PART... - BY TYPE'!B58,2)="HU",OR(LEN('AUDIENCES &amp; PART... - BY TYPE'!B58)=6,AND(LEN('AUDIENCES &amp; PART... - BY TYPE'!B58)=7,MID('AUDIENCES &amp; PART... - BY TYPE'!B58,4,1)=" ")))</f>
        <v>0</v>
      </c>
      <c r="W28" s="2" t="b">
        <f>AND(LEFT(PARTNERS!B32,2)="HU",OR(LEN(PARTNERS!B32)=6,AND(LEN(PARTNERS!B32)=7,MID(PARTNERS!B32,4,1)=" ")),PARTNERS!E32="New partner")</f>
        <v>0</v>
      </c>
      <c r="X28" s="2" t="b">
        <f>AND(LEFT(PARTNERS!B32,2)="HU",OR(LEN(PARTNERS!B32)=6,AND(LEN(PARTNERS!B32)=7,MID(PARTNERS!B32,4,1)=" ")),PARTNERS!E32="Existing partner")</f>
        <v>0</v>
      </c>
      <c r="Y28" s="2" t="b">
        <f>AND(NOT(AND(LEFT(PARTNERS!B32,2)="HU",OR(LEN(PARTNERS!B32)=6,AND(LEN(PARTNERS!B32)=7,MID(PARTNERS!B32,4,1)=" ")))),PARTNERS!E32="New partner")</f>
        <v>0</v>
      </c>
      <c r="Z28" s="2" t="b">
        <f>AND(NOT(AND(LEFT(PARTNERS!B32,2)="HU",OR(LEN(PARTNERS!B32)=6,AND(LEN(PARTNERS!B32)=7,MID(PARTNERS!B32,4,1)=" ")))),PARTNERS!E32="Existing partner")</f>
        <v>0</v>
      </c>
      <c r="AA28" s="2" t="b">
        <f>AND(PARTNERS!$C32="Hull",PARTNERS!$E32="New partner")</f>
        <v>0</v>
      </c>
      <c r="AB28" s="2" t="b">
        <f>AND(PARTNERS!$C32="East Riding of Yorkshire",PARTNERS!$E32="New partner")</f>
        <v>0</v>
      </c>
      <c r="AC28" s="2" t="b">
        <f>AND(PARTNERS!$C32="Elsewhere in Yorkshire &amp; Humber",PARTNERS!$E32="New partner")</f>
        <v>0</v>
      </c>
      <c r="AD28" s="2" t="b">
        <f>AND(PARTNERS!$C32="Elsewhere in the UK",PARTNERS!$E32="New partner")</f>
        <v>0</v>
      </c>
      <c r="AE28" s="2" t="b">
        <f>AND(PARTNERS!$C32="Outside UK",PARTNERS!$E32="New partner")</f>
        <v>0</v>
      </c>
      <c r="AF28" s="2" t="b">
        <f>AND(PARTNERS!$C32="Hull",PARTNERS!$E32="Existing partner")</f>
        <v>0</v>
      </c>
      <c r="AG28" s="2" t="b">
        <f>AND(PARTNERS!$C32="East Riding of Yorkshire",PARTNERS!$E32="Existing partner")</f>
        <v>0</v>
      </c>
      <c r="AH28" s="2" t="b">
        <f>AND(PARTNERS!$C32="Elsewhere in Yorkshire &amp; Humber",PARTNERS!$E32="Existing partner")</f>
        <v>0</v>
      </c>
      <c r="AI28" s="2" t="b">
        <f>AND(PARTNERS!$C32="Elsewhere in the UK",PARTNERS!$E32="Existing partner")</f>
        <v>0</v>
      </c>
      <c r="AJ28" s="2" t="b">
        <f>AND(PARTNERS!$C32="Outside UK",PARTNERS!$E32="Existing partner")</f>
        <v>0</v>
      </c>
      <c r="AK28" s="2" t="b">
        <f>AND(PARTNERS!$D32="Artistic partner",PARTNERS!$E32="New partner")</f>
        <v>0</v>
      </c>
      <c r="AL28" s="2" t="b">
        <f>AND(PARTNERS!$D32="Heritage partner",PARTNERS!$E32="New partner")</f>
        <v>0</v>
      </c>
      <c r="AM28" s="2" t="b">
        <f>AND(PARTNERS!$D32="Funder",PARTNERS!$E32="New partner")</f>
        <v>0</v>
      </c>
      <c r="AN28" s="2" t="b">
        <f>AND(PARTNERS!$D32="Public Service partner",PARTNERS!$E32="New partner")</f>
        <v>0</v>
      </c>
      <c r="AO28" s="2" t="b">
        <f>AND(PARTNERS!$D32="Voluntary Sector / Charity partner",PARTNERS!$E32="New partner")</f>
        <v>0</v>
      </c>
      <c r="AP28" s="2" t="b">
        <f>AND(PARTNERS!$D32="Education partner",PARTNERS!$E32="New partner")</f>
        <v>0</v>
      </c>
      <c r="AQ28" s="2" t="b">
        <f>AND(PARTNERS!$D32="Other",PARTNERS!$E32="New partner")</f>
        <v>0</v>
      </c>
      <c r="AR28" s="2" t="b">
        <f>AND(PARTNERS!$D32="Artistic partner",PARTNERS!$E32="Existing partner")</f>
        <v>0</v>
      </c>
      <c r="AS28" s="2" t="b">
        <f>AND(PARTNERS!$D32="Heritage partner",PARTNERS!$E32="Existing partner")</f>
        <v>0</v>
      </c>
      <c r="AT28" s="2" t="b">
        <f>AND(PARTNERS!$D32="Funder",PARTNERS!$E32="Existing partner")</f>
        <v>0</v>
      </c>
      <c r="AU28" s="2" t="b">
        <f>AND(PARTNERS!$D32="Public Service partner",PARTNERS!$E32="Existing partner")</f>
        <v>0</v>
      </c>
      <c r="AV28" s="2" t="b">
        <f>AND(PARTNERS!$D32="Voluntary Sector / Charity partner",PARTNERS!$E32="Existing partner")</f>
        <v>0</v>
      </c>
      <c r="AW28" s="2" t="b">
        <f>AND(PARTNERS!$D32="Education partner",PARTNERS!$E32="Existing partner")</f>
        <v>0</v>
      </c>
      <c r="AX28" s="2" t="b">
        <f>AND(PARTNERS!$D32="Other",PARTNERS!$E32="Existing partner")</f>
        <v>0</v>
      </c>
    </row>
    <row r="29" spans="1:50" x14ac:dyDescent="0.3">
      <c r="A29" s="16" t="s">
        <v>103</v>
      </c>
      <c r="E29" s="2" t="s">
        <v>160</v>
      </c>
      <c r="G29" s="2" t="s">
        <v>166</v>
      </c>
      <c r="T29" s="2" t="b">
        <f>AND(LEFT('EVENT DELIVERY'!B34,2)="HU",OR(LEN('EVENT DELIVERY'!B34)=6,AND(LEN('EVENT DELIVERY'!B34)=7,MID('EVENT DELIVERY'!B34,4,1)=" ")))</f>
        <v>0</v>
      </c>
      <c r="U29" s="2" t="b">
        <f>AND(LEFT('PROJECT DELIVERY TEAM'!B36,2)="HU",OR(LEN('PROJECT DELIVERY TEAM'!B36)=6,AND(LEN('PROJECT DELIVERY TEAM'!B36)=7,MID('PROJECT DELIVERY TEAM'!B36,4,1)=" ")))</f>
        <v>0</v>
      </c>
      <c r="V29" s="2" t="b">
        <f>AND(LEFT('AUDIENCES &amp; PART... - BY TYPE'!B59,2)="HU",OR(LEN('AUDIENCES &amp; PART... - BY TYPE'!B59)=6,AND(LEN('AUDIENCES &amp; PART... - BY TYPE'!B59)=7,MID('AUDIENCES &amp; PART... - BY TYPE'!B59,4,1)=" ")))</f>
        <v>0</v>
      </c>
      <c r="W29" s="2" t="b">
        <f>AND(LEFT(PARTNERS!B33,2)="HU",OR(LEN(PARTNERS!B33)=6,AND(LEN(PARTNERS!B33)=7,MID(PARTNERS!B33,4,1)=" ")),PARTNERS!E33="New partner")</f>
        <v>0</v>
      </c>
      <c r="X29" s="2" t="b">
        <f>AND(LEFT(PARTNERS!B33,2)="HU",OR(LEN(PARTNERS!B33)=6,AND(LEN(PARTNERS!B33)=7,MID(PARTNERS!B33,4,1)=" ")),PARTNERS!E33="Existing partner")</f>
        <v>0</v>
      </c>
      <c r="Y29" s="2" t="b">
        <f>AND(NOT(AND(LEFT(PARTNERS!B33,2)="HU",OR(LEN(PARTNERS!B33)=6,AND(LEN(PARTNERS!B33)=7,MID(PARTNERS!B33,4,1)=" ")))),PARTNERS!E33="New partner")</f>
        <v>0</v>
      </c>
      <c r="Z29" s="2" t="b">
        <f>AND(NOT(AND(LEFT(PARTNERS!B33,2)="HU",OR(LEN(PARTNERS!B33)=6,AND(LEN(PARTNERS!B33)=7,MID(PARTNERS!B33,4,1)=" ")))),PARTNERS!E33="Existing partner")</f>
        <v>0</v>
      </c>
      <c r="AA29" s="2" t="b">
        <f>AND(PARTNERS!$C33="Hull",PARTNERS!$E33="New partner")</f>
        <v>0</v>
      </c>
      <c r="AB29" s="2" t="b">
        <f>AND(PARTNERS!$C33="East Riding of Yorkshire",PARTNERS!$E33="New partner")</f>
        <v>0</v>
      </c>
      <c r="AC29" s="2" t="b">
        <f>AND(PARTNERS!$C33="Elsewhere in Yorkshire &amp; Humber",PARTNERS!$E33="New partner")</f>
        <v>0</v>
      </c>
      <c r="AD29" s="2" t="b">
        <f>AND(PARTNERS!$C33="Elsewhere in the UK",PARTNERS!$E33="New partner")</f>
        <v>0</v>
      </c>
      <c r="AE29" s="2" t="b">
        <f>AND(PARTNERS!$C33="Outside UK",PARTNERS!$E33="New partner")</f>
        <v>0</v>
      </c>
      <c r="AF29" s="2" t="b">
        <f>AND(PARTNERS!$C33="Hull",PARTNERS!$E33="Existing partner")</f>
        <v>0</v>
      </c>
      <c r="AG29" s="2" t="b">
        <f>AND(PARTNERS!$C33="East Riding of Yorkshire",PARTNERS!$E33="Existing partner")</f>
        <v>0</v>
      </c>
      <c r="AH29" s="2" t="b">
        <f>AND(PARTNERS!$C33="Elsewhere in Yorkshire &amp; Humber",PARTNERS!$E33="Existing partner")</f>
        <v>0</v>
      </c>
      <c r="AI29" s="2" t="b">
        <f>AND(PARTNERS!$C33="Elsewhere in the UK",PARTNERS!$E33="Existing partner")</f>
        <v>0</v>
      </c>
      <c r="AJ29" s="2" t="b">
        <f>AND(PARTNERS!$C33="Outside UK",PARTNERS!$E33="Existing partner")</f>
        <v>0</v>
      </c>
      <c r="AK29" s="2" t="b">
        <f>AND(PARTNERS!$D33="Artistic partner",PARTNERS!$E33="New partner")</f>
        <v>0</v>
      </c>
      <c r="AL29" s="2" t="b">
        <f>AND(PARTNERS!$D33="Heritage partner",PARTNERS!$E33="New partner")</f>
        <v>0</v>
      </c>
      <c r="AM29" s="2" t="b">
        <f>AND(PARTNERS!$D33="Funder",PARTNERS!$E33="New partner")</f>
        <v>0</v>
      </c>
      <c r="AN29" s="2" t="b">
        <f>AND(PARTNERS!$D33="Public Service partner",PARTNERS!$E33="New partner")</f>
        <v>0</v>
      </c>
      <c r="AO29" s="2" t="b">
        <f>AND(PARTNERS!$D33="Voluntary Sector / Charity partner",PARTNERS!$E33="New partner")</f>
        <v>0</v>
      </c>
      <c r="AP29" s="2" t="b">
        <f>AND(PARTNERS!$D33="Education partner",PARTNERS!$E33="New partner")</f>
        <v>0</v>
      </c>
      <c r="AQ29" s="2" t="b">
        <f>AND(PARTNERS!$D33="Other",PARTNERS!$E33="New partner")</f>
        <v>0</v>
      </c>
      <c r="AR29" s="2" t="b">
        <f>AND(PARTNERS!$D33="Artistic partner",PARTNERS!$E33="Existing partner")</f>
        <v>0</v>
      </c>
      <c r="AS29" s="2" t="b">
        <f>AND(PARTNERS!$D33="Heritage partner",PARTNERS!$E33="Existing partner")</f>
        <v>0</v>
      </c>
      <c r="AT29" s="2" t="b">
        <f>AND(PARTNERS!$D33="Funder",PARTNERS!$E33="Existing partner")</f>
        <v>0</v>
      </c>
      <c r="AU29" s="2" t="b">
        <f>AND(PARTNERS!$D33="Public Service partner",PARTNERS!$E33="Existing partner")</f>
        <v>0</v>
      </c>
      <c r="AV29" s="2" t="b">
        <f>AND(PARTNERS!$D33="Voluntary Sector / Charity partner",PARTNERS!$E33="Existing partner")</f>
        <v>0</v>
      </c>
      <c r="AW29" s="2" t="b">
        <f>AND(PARTNERS!$D33="Education partner",PARTNERS!$E33="Existing partner")</f>
        <v>0</v>
      </c>
      <c r="AX29" s="2" t="b">
        <f>AND(PARTNERS!$D33="Other",PARTNERS!$E33="Existing partner")</f>
        <v>0</v>
      </c>
    </row>
    <row r="30" spans="1:50" x14ac:dyDescent="0.3">
      <c r="A30" s="16" t="s">
        <v>105</v>
      </c>
      <c r="G30" s="2" t="s">
        <v>167</v>
      </c>
      <c r="T30" s="2" t="b">
        <f>AND(LEFT('EVENT DELIVERY'!B35,2)="HU",OR(LEN('EVENT DELIVERY'!B35)=6,AND(LEN('EVENT DELIVERY'!B35)=7,MID('EVENT DELIVERY'!B35,4,1)=" ")))</f>
        <v>0</v>
      </c>
      <c r="U30" s="2" t="b">
        <f>AND(LEFT('PROJECT DELIVERY TEAM'!B37,2)="HU",OR(LEN('PROJECT DELIVERY TEAM'!B37)=6,AND(LEN('PROJECT DELIVERY TEAM'!B37)=7,MID('PROJECT DELIVERY TEAM'!B37,4,1)=" ")))</f>
        <v>0</v>
      </c>
      <c r="V30" s="2" t="b">
        <f>AND(LEFT('AUDIENCES &amp; PART... - BY TYPE'!B60,2)="HU",OR(LEN('AUDIENCES &amp; PART... - BY TYPE'!B60)=6,AND(LEN('AUDIENCES &amp; PART... - BY TYPE'!B60)=7,MID('AUDIENCES &amp; PART... - BY TYPE'!B60,4,1)=" ")))</f>
        <v>0</v>
      </c>
      <c r="W30" s="2" t="b">
        <f>AND(LEFT(PARTNERS!B34,2)="HU",OR(LEN(PARTNERS!B34)=6,AND(LEN(PARTNERS!B34)=7,MID(PARTNERS!B34,4,1)=" ")),PARTNERS!E34="New partner")</f>
        <v>0</v>
      </c>
      <c r="X30" s="2" t="b">
        <f>AND(LEFT(PARTNERS!B34,2)="HU",OR(LEN(PARTNERS!B34)=6,AND(LEN(PARTNERS!B34)=7,MID(PARTNERS!B34,4,1)=" ")),PARTNERS!E34="Existing partner")</f>
        <v>0</v>
      </c>
      <c r="Y30" s="2" t="b">
        <f>AND(NOT(AND(LEFT(PARTNERS!B34,2)="HU",OR(LEN(PARTNERS!B34)=6,AND(LEN(PARTNERS!B34)=7,MID(PARTNERS!B34,4,1)=" ")))),PARTNERS!E34="New partner")</f>
        <v>0</v>
      </c>
      <c r="Z30" s="2" t="b">
        <f>AND(NOT(AND(LEFT(PARTNERS!B34,2)="HU",OR(LEN(PARTNERS!B34)=6,AND(LEN(PARTNERS!B34)=7,MID(PARTNERS!B34,4,1)=" ")))),PARTNERS!E34="Existing partner")</f>
        <v>0</v>
      </c>
      <c r="AA30" s="2" t="b">
        <f>AND(PARTNERS!$C34="Hull",PARTNERS!$E34="New partner")</f>
        <v>0</v>
      </c>
      <c r="AB30" s="2" t="b">
        <f>AND(PARTNERS!$C34="East Riding of Yorkshire",PARTNERS!$E34="New partner")</f>
        <v>0</v>
      </c>
      <c r="AC30" s="2" t="b">
        <f>AND(PARTNERS!$C34="Elsewhere in Yorkshire &amp; Humber",PARTNERS!$E34="New partner")</f>
        <v>0</v>
      </c>
      <c r="AD30" s="2" t="b">
        <f>AND(PARTNERS!$C34="Elsewhere in the UK",PARTNERS!$E34="New partner")</f>
        <v>0</v>
      </c>
      <c r="AE30" s="2" t="b">
        <f>AND(PARTNERS!$C34="Outside UK",PARTNERS!$E34="New partner")</f>
        <v>0</v>
      </c>
      <c r="AF30" s="2" t="b">
        <f>AND(PARTNERS!$C34="Hull",PARTNERS!$E34="Existing partner")</f>
        <v>0</v>
      </c>
      <c r="AG30" s="2" t="b">
        <f>AND(PARTNERS!$C34="East Riding of Yorkshire",PARTNERS!$E34="Existing partner")</f>
        <v>0</v>
      </c>
      <c r="AH30" s="2" t="b">
        <f>AND(PARTNERS!$C34="Elsewhere in Yorkshire &amp; Humber",PARTNERS!$E34="Existing partner")</f>
        <v>0</v>
      </c>
      <c r="AI30" s="2" t="b">
        <f>AND(PARTNERS!$C34="Elsewhere in the UK",PARTNERS!$E34="Existing partner")</f>
        <v>0</v>
      </c>
      <c r="AJ30" s="2" t="b">
        <f>AND(PARTNERS!$C34="Outside UK",PARTNERS!$E34="Existing partner")</f>
        <v>0</v>
      </c>
      <c r="AK30" s="2" t="b">
        <f>AND(PARTNERS!$D34="Artistic partner",PARTNERS!$E34="New partner")</f>
        <v>0</v>
      </c>
      <c r="AL30" s="2" t="b">
        <f>AND(PARTNERS!$D34="Heritage partner",PARTNERS!$E34="New partner")</f>
        <v>0</v>
      </c>
      <c r="AM30" s="2" t="b">
        <f>AND(PARTNERS!$D34="Funder",PARTNERS!$E34="New partner")</f>
        <v>0</v>
      </c>
      <c r="AN30" s="2" t="b">
        <f>AND(PARTNERS!$D34="Public Service partner",PARTNERS!$E34="New partner")</f>
        <v>0</v>
      </c>
      <c r="AO30" s="2" t="b">
        <f>AND(PARTNERS!$D34="Voluntary Sector / Charity partner",PARTNERS!$E34="New partner")</f>
        <v>0</v>
      </c>
      <c r="AP30" s="2" t="b">
        <f>AND(PARTNERS!$D34="Education partner",PARTNERS!$E34="New partner")</f>
        <v>0</v>
      </c>
      <c r="AQ30" s="2" t="b">
        <f>AND(PARTNERS!$D34="Other",PARTNERS!$E34="New partner")</f>
        <v>0</v>
      </c>
      <c r="AR30" s="2" t="b">
        <f>AND(PARTNERS!$D34="Artistic partner",PARTNERS!$E34="Existing partner")</f>
        <v>0</v>
      </c>
      <c r="AS30" s="2" t="b">
        <f>AND(PARTNERS!$D34="Heritage partner",PARTNERS!$E34="Existing partner")</f>
        <v>0</v>
      </c>
      <c r="AT30" s="2" t="b">
        <f>AND(PARTNERS!$D34="Funder",PARTNERS!$E34="Existing partner")</f>
        <v>0</v>
      </c>
      <c r="AU30" s="2" t="b">
        <f>AND(PARTNERS!$D34="Public Service partner",PARTNERS!$E34="Existing partner")</f>
        <v>0</v>
      </c>
      <c r="AV30" s="2" t="b">
        <f>AND(PARTNERS!$D34="Voluntary Sector / Charity partner",PARTNERS!$E34="Existing partner")</f>
        <v>0</v>
      </c>
      <c r="AW30" s="2" t="b">
        <f>AND(PARTNERS!$D34="Education partner",PARTNERS!$E34="Existing partner")</f>
        <v>0</v>
      </c>
      <c r="AX30" s="2" t="b">
        <f>AND(PARTNERS!$D34="Other",PARTNERS!$E34="Existing partner")</f>
        <v>0</v>
      </c>
    </row>
    <row r="31" spans="1:50" x14ac:dyDescent="0.3">
      <c r="A31" s="16" t="s">
        <v>107</v>
      </c>
      <c r="G31" s="2" t="s">
        <v>136</v>
      </c>
      <c r="T31" s="2" t="b">
        <f>AND(LEFT('EVENT DELIVERY'!B36,2)="HU",OR(LEN('EVENT DELIVERY'!B36)=6,AND(LEN('EVENT DELIVERY'!B36)=7,MID('EVENT DELIVERY'!B36,4,1)=" ")))</f>
        <v>0</v>
      </c>
      <c r="U31" s="2" t="b">
        <f>AND(LEFT('PROJECT DELIVERY TEAM'!B38,2)="HU",OR(LEN('PROJECT DELIVERY TEAM'!B38)=6,AND(LEN('PROJECT DELIVERY TEAM'!B38)=7,MID('PROJECT DELIVERY TEAM'!B38,4,1)=" ")))</f>
        <v>0</v>
      </c>
      <c r="V31" s="2" t="b">
        <f>AND(LEFT('AUDIENCES &amp; PART... - BY TYPE'!B61,2)="HU",OR(LEN('AUDIENCES &amp; PART... - BY TYPE'!B61)=6,AND(LEN('AUDIENCES &amp; PART... - BY TYPE'!B61)=7,MID('AUDIENCES &amp; PART... - BY TYPE'!B61,4,1)=" ")))</f>
        <v>0</v>
      </c>
      <c r="W31" s="2" t="b">
        <f>AND(LEFT(PARTNERS!B35,2)="HU",OR(LEN(PARTNERS!B35)=6,AND(LEN(PARTNERS!B35)=7,MID(PARTNERS!B35,4,1)=" ")),PARTNERS!E35="New partner")</f>
        <v>0</v>
      </c>
      <c r="X31" s="2" t="b">
        <f>AND(LEFT(PARTNERS!B35,2)="HU",OR(LEN(PARTNERS!B35)=6,AND(LEN(PARTNERS!B35)=7,MID(PARTNERS!B35,4,1)=" ")),PARTNERS!E35="Existing partner")</f>
        <v>0</v>
      </c>
      <c r="Y31" s="2" t="b">
        <f>AND(NOT(AND(LEFT(PARTNERS!B35,2)="HU",OR(LEN(PARTNERS!B35)=6,AND(LEN(PARTNERS!B35)=7,MID(PARTNERS!B35,4,1)=" ")))),PARTNERS!E35="New partner")</f>
        <v>0</v>
      </c>
      <c r="Z31" s="2" t="b">
        <f>AND(NOT(AND(LEFT(PARTNERS!B35,2)="HU",OR(LEN(PARTNERS!B35)=6,AND(LEN(PARTNERS!B35)=7,MID(PARTNERS!B35,4,1)=" ")))),PARTNERS!E35="Existing partner")</f>
        <v>0</v>
      </c>
      <c r="AA31" s="2" t="b">
        <f>AND(PARTNERS!$C35="Hull",PARTNERS!$E35="New partner")</f>
        <v>0</v>
      </c>
      <c r="AB31" s="2" t="b">
        <f>AND(PARTNERS!$C35="East Riding of Yorkshire",PARTNERS!$E35="New partner")</f>
        <v>0</v>
      </c>
      <c r="AC31" s="2" t="b">
        <f>AND(PARTNERS!$C35="Elsewhere in Yorkshire &amp; Humber",PARTNERS!$E35="New partner")</f>
        <v>0</v>
      </c>
      <c r="AD31" s="2" t="b">
        <f>AND(PARTNERS!$C35="Elsewhere in the UK",PARTNERS!$E35="New partner")</f>
        <v>0</v>
      </c>
      <c r="AE31" s="2" t="b">
        <f>AND(PARTNERS!$C35="Outside UK",PARTNERS!$E35="New partner")</f>
        <v>0</v>
      </c>
      <c r="AF31" s="2" t="b">
        <f>AND(PARTNERS!$C35="Hull",PARTNERS!$E35="Existing partner")</f>
        <v>0</v>
      </c>
      <c r="AG31" s="2" t="b">
        <f>AND(PARTNERS!$C35="East Riding of Yorkshire",PARTNERS!$E35="Existing partner")</f>
        <v>0</v>
      </c>
      <c r="AH31" s="2" t="b">
        <f>AND(PARTNERS!$C35="Elsewhere in Yorkshire &amp; Humber",PARTNERS!$E35="Existing partner")</f>
        <v>0</v>
      </c>
      <c r="AI31" s="2" t="b">
        <f>AND(PARTNERS!$C35="Elsewhere in the UK",PARTNERS!$E35="Existing partner")</f>
        <v>0</v>
      </c>
      <c r="AJ31" s="2" t="b">
        <f>AND(PARTNERS!$C35="Outside UK",PARTNERS!$E35="Existing partner")</f>
        <v>0</v>
      </c>
      <c r="AK31" s="2" t="b">
        <f>AND(PARTNERS!$D35="Artistic partner",PARTNERS!$E35="New partner")</f>
        <v>0</v>
      </c>
      <c r="AL31" s="2" t="b">
        <f>AND(PARTNERS!$D35="Heritage partner",PARTNERS!$E35="New partner")</f>
        <v>0</v>
      </c>
      <c r="AM31" s="2" t="b">
        <f>AND(PARTNERS!$D35="Funder",PARTNERS!$E35="New partner")</f>
        <v>0</v>
      </c>
      <c r="AN31" s="2" t="b">
        <f>AND(PARTNERS!$D35="Public Service partner",PARTNERS!$E35="New partner")</f>
        <v>0</v>
      </c>
      <c r="AO31" s="2" t="b">
        <f>AND(PARTNERS!$D35="Voluntary Sector / Charity partner",PARTNERS!$E35="New partner")</f>
        <v>0</v>
      </c>
      <c r="AP31" s="2" t="b">
        <f>AND(PARTNERS!$D35="Education partner",PARTNERS!$E35="New partner")</f>
        <v>0</v>
      </c>
      <c r="AQ31" s="2" t="b">
        <f>AND(PARTNERS!$D35="Other",PARTNERS!$E35="New partner")</f>
        <v>0</v>
      </c>
      <c r="AR31" s="2" t="b">
        <f>AND(PARTNERS!$D35="Artistic partner",PARTNERS!$E35="Existing partner")</f>
        <v>0</v>
      </c>
      <c r="AS31" s="2" t="b">
        <f>AND(PARTNERS!$D35="Heritage partner",PARTNERS!$E35="Existing partner")</f>
        <v>0</v>
      </c>
      <c r="AT31" s="2" t="b">
        <f>AND(PARTNERS!$D35="Funder",PARTNERS!$E35="Existing partner")</f>
        <v>0</v>
      </c>
      <c r="AU31" s="2" t="b">
        <f>AND(PARTNERS!$D35="Public Service partner",PARTNERS!$E35="Existing partner")</f>
        <v>0</v>
      </c>
      <c r="AV31" s="2" t="b">
        <f>AND(PARTNERS!$D35="Voluntary Sector / Charity partner",PARTNERS!$E35="Existing partner")</f>
        <v>0</v>
      </c>
      <c r="AW31" s="2" t="b">
        <f>AND(PARTNERS!$D35="Education partner",PARTNERS!$E35="Existing partner")</f>
        <v>0</v>
      </c>
      <c r="AX31" s="2" t="b">
        <f>AND(PARTNERS!$D35="Other",PARTNERS!$E35="Existing partner")</f>
        <v>0</v>
      </c>
    </row>
    <row r="32" spans="1:50" x14ac:dyDescent="0.3">
      <c r="A32" s="16" t="s">
        <v>109</v>
      </c>
      <c r="T32" s="2" t="b">
        <f>AND(LEFT('EVENT DELIVERY'!B37,2)="HU",OR(LEN('EVENT DELIVERY'!B37)=6,AND(LEN('EVENT DELIVERY'!B37)=7,MID('EVENT DELIVERY'!B37,4,1)=" ")))</f>
        <v>0</v>
      </c>
      <c r="U32" s="2" t="b">
        <f>AND(LEFT('PROJECT DELIVERY TEAM'!B39,2)="HU",OR(LEN('PROJECT DELIVERY TEAM'!B39)=6,AND(LEN('PROJECT DELIVERY TEAM'!B39)=7,MID('PROJECT DELIVERY TEAM'!B39,4,1)=" ")))</f>
        <v>0</v>
      </c>
      <c r="V32" s="2" t="b">
        <f>AND(LEFT('AUDIENCES &amp; PART... - BY TYPE'!B62,2)="HU",OR(LEN('AUDIENCES &amp; PART... - BY TYPE'!B62)=6,AND(LEN('AUDIENCES &amp; PART... - BY TYPE'!B62)=7,MID('AUDIENCES &amp; PART... - BY TYPE'!B62,4,1)=" ")))</f>
        <v>0</v>
      </c>
      <c r="W32" s="2" t="b">
        <f>AND(LEFT(PARTNERS!B36,2)="HU",OR(LEN(PARTNERS!B36)=6,AND(LEN(PARTNERS!B36)=7,MID(PARTNERS!B36,4,1)=" ")),PARTNERS!E36="New partner")</f>
        <v>0</v>
      </c>
      <c r="X32" s="2" t="b">
        <f>AND(LEFT(PARTNERS!B36,2)="HU",OR(LEN(PARTNERS!B36)=6,AND(LEN(PARTNERS!B36)=7,MID(PARTNERS!B36,4,1)=" ")),PARTNERS!E36="Existing partner")</f>
        <v>0</v>
      </c>
      <c r="Y32" s="2" t="b">
        <f>AND(NOT(AND(LEFT(PARTNERS!B36,2)="HU",OR(LEN(PARTNERS!B36)=6,AND(LEN(PARTNERS!B36)=7,MID(PARTNERS!B36,4,1)=" ")))),PARTNERS!E36="New partner")</f>
        <v>0</v>
      </c>
      <c r="Z32" s="2" t="b">
        <f>AND(NOT(AND(LEFT(PARTNERS!B36,2)="HU",OR(LEN(PARTNERS!B36)=6,AND(LEN(PARTNERS!B36)=7,MID(PARTNERS!B36,4,1)=" ")))),PARTNERS!E36="Existing partner")</f>
        <v>0</v>
      </c>
      <c r="AA32" s="2" t="b">
        <f>AND(PARTNERS!$C36="Hull",PARTNERS!$E36="New partner")</f>
        <v>0</v>
      </c>
      <c r="AB32" s="2" t="b">
        <f>AND(PARTNERS!$C36="East Riding of Yorkshire",PARTNERS!$E36="New partner")</f>
        <v>0</v>
      </c>
      <c r="AC32" s="2" t="b">
        <f>AND(PARTNERS!$C36="Elsewhere in Yorkshire &amp; Humber",PARTNERS!$E36="New partner")</f>
        <v>0</v>
      </c>
      <c r="AD32" s="2" t="b">
        <f>AND(PARTNERS!$C36="Elsewhere in the UK",PARTNERS!$E36="New partner")</f>
        <v>0</v>
      </c>
      <c r="AE32" s="2" t="b">
        <f>AND(PARTNERS!$C36="Outside UK",PARTNERS!$E36="New partner")</f>
        <v>0</v>
      </c>
      <c r="AF32" s="2" t="b">
        <f>AND(PARTNERS!$C36="Hull",PARTNERS!$E36="Existing partner")</f>
        <v>0</v>
      </c>
      <c r="AG32" s="2" t="b">
        <f>AND(PARTNERS!$C36="East Riding of Yorkshire",PARTNERS!$E36="Existing partner")</f>
        <v>0</v>
      </c>
      <c r="AH32" s="2" t="b">
        <f>AND(PARTNERS!$C36="Elsewhere in Yorkshire &amp; Humber",PARTNERS!$E36="Existing partner")</f>
        <v>0</v>
      </c>
      <c r="AI32" s="2" t="b">
        <f>AND(PARTNERS!$C36="Elsewhere in the UK",PARTNERS!$E36="Existing partner")</f>
        <v>0</v>
      </c>
      <c r="AJ32" s="2" t="b">
        <f>AND(PARTNERS!$C36="Outside UK",PARTNERS!$E36="Existing partner")</f>
        <v>0</v>
      </c>
      <c r="AK32" s="2" t="b">
        <f>AND(PARTNERS!$D36="Artistic partner",PARTNERS!$E36="New partner")</f>
        <v>0</v>
      </c>
      <c r="AL32" s="2" t="b">
        <f>AND(PARTNERS!$D36="Heritage partner",PARTNERS!$E36="New partner")</f>
        <v>0</v>
      </c>
      <c r="AM32" s="2" t="b">
        <f>AND(PARTNERS!$D36="Funder",PARTNERS!$E36="New partner")</f>
        <v>0</v>
      </c>
      <c r="AN32" s="2" t="b">
        <f>AND(PARTNERS!$D36="Public Service partner",PARTNERS!$E36="New partner")</f>
        <v>0</v>
      </c>
      <c r="AO32" s="2" t="b">
        <f>AND(PARTNERS!$D36="Voluntary Sector / Charity partner",PARTNERS!$E36="New partner")</f>
        <v>0</v>
      </c>
      <c r="AP32" s="2" t="b">
        <f>AND(PARTNERS!$D36="Education partner",PARTNERS!$E36="New partner")</f>
        <v>0</v>
      </c>
      <c r="AQ32" s="2" t="b">
        <f>AND(PARTNERS!$D36="Other",PARTNERS!$E36="New partner")</f>
        <v>0</v>
      </c>
      <c r="AR32" s="2" t="b">
        <f>AND(PARTNERS!$D36="Artistic partner",PARTNERS!$E36="Existing partner")</f>
        <v>0</v>
      </c>
      <c r="AS32" s="2" t="b">
        <f>AND(PARTNERS!$D36="Heritage partner",PARTNERS!$E36="Existing partner")</f>
        <v>0</v>
      </c>
      <c r="AT32" s="2" t="b">
        <f>AND(PARTNERS!$D36="Funder",PARTNERS!$E36="Existing partner")</f>
        <v>0</v>
      </c>
      <c r="AU32" s="2" t="b">
        <f>AND(PARTNERS!$D36="Public Service partner",PARTNERS!$E36="Existing partner")</f>
        <v>0</v>
      </c>
      <c r="AV32" s="2" t="b">
        <f>AND(PARTNERS!$D36="Voluntary Sector / Charity partner",PARTNERS!$E36="Existing partner")</f>
        <v>0</v>
      </c>
      <c r="AW32" s="2" t="b">
        <f>AND(PARTNERS!$D36="Education partner",PARTNERS!$E36="Existing partner")</f>
        <v>0</v>
      </c>
      <c r="AX32" s="2" t="b">
        <f>AND(PARTNERS!$D36="Other",PARTNERS!$E36="Existing partner")</f>
        <v>0</v>
      </c>
    </row>
    <row r="33" spans="1:50" x14ac:dyDescent="0.3">
      <c r="A33" s="16" t="s">
        <v>111</v>
      </c>
      <c r="T33" s="2" t="b">
        <f>AND(LEFT('EVENT DELIVERY'!B38,2)="HU",OR(LEN('EVENT DELIVERY'!B38)=6,AND(LEN('EVENT DELIVERY'!B38)=7,MID('EVENT DELIVERY'!B38,4,1)=" ")))</f>
        <v>0</v>
      </c>
      <c r="U33" s="2" t="b">
        <f>AND(LEFT('PROJECT DELIVERY TEAM'!B40,2)="HU",OR(LEN('PROJECT DELIVERY TEAM'!B40)=6,AND(LEN('PROJECT DELIVERY TEAM'!B40)=7,MID('PROJECT DELIVERY TEAM'!B40,4,1)=" ")))</f>
        <v>0</v>
      </c>
      <c r="V33" s="2" t="b">
        <f>AND(LEFT('AUDIENCES &amp; PART... - BY TYPE'!B63,2)="HU",OR(LEN('AUDIENCES &amp; PART... - BY TYPE'!B63)=6,AND(LEN('AUDIENCES &amp; PART... - BY TYPE'!B63)=7,MID('AUDIENCES &amp; PART... - BY TYPE'!B63,4,1)=" ")))</f>
        <v>0</v>
      </c>
      <c r="W33" s="2" t="b">
        <f>AND(LEFT(PARTNERS!B37,2)="HU",OR(LEN(PARTNERS!B37)=6,AND(LEN(PARTNERS!B37)=7,MID(PARTNERS!B37,4,1)=" ")),PARTNERS!E37="New partner")</f>
        <v>0</v>
      </c>
      <c r="X33" s="2" t="b">
        <f>AND(LEFT(PARTNERS!B37,2)="HU",OR(LEN(PARTNERS!B37)=6,AND(LEN(PARTNERS!B37)=7,MID(PARTNERS!B37,4,1)=" ")),PARTNERS!E37="Existing partner")</f>
        <v>0</v>
      </c>
      <c r="Y33" s="2" t="b">
        <f>AND(NOT(AND(LEFT(PARTNERS!B37,2)="HU",OR(LEN(PARTNERS!B37)=6,AND(LEN(PARTNERS!B37)=7,MID(PARTNERS!B37,4,1)=" ")))),PARTNERS!E37="New partner")</f>
        <v>0</v>
      </c>
      <c r="Z33" s="2" t="b">
        <f>AND(NOT(AND(LEFT(PARTNERS!B37,2)="HU",OR(LEN(PARTNERS!B37)=6,AND(LEN(PARTNERS!B37)=7,MID(PARTNERS!B37,4,1)=" ")))),PARTNERS!E37="Existing partner")</f>
        <v>0</v>
      </c>
      <c r="AA33" s="2" t="b">
        <f>AND(PARTNERS!$C37="Hull",PARTNERS!$E37="New partner")</f>
        <v>0</v>
      </c>
      <c r="AB33" s="2" t="b">
        <f>AND(PARTNERS!$C37="East Riding of Yorkshire",PARTNERS!$E37="New partner")</f>
        <v>0</v>
      </c>
      <c r="AC33" s="2" t="b">
        <f>AND(PARTNERS!$C37="Elsewhere in Yorkshire &amp; Humber",PARTNERS!$E37="New partner")</f>
        <v>0</v>
      </c>
      <c r="AD33" s="2" t="b">
        <f>AND(PARTNERS!$C37="Elsewhere in the UK",PARTNERS!$E37="New partner")</f>
        <v>0</v>
      </c>
      <c r="AE33" s="2" t="b">
        <f>AND(PARTNERS!$C37="Outside UK",PARTNERS!$E37="New partner")</f>
        <v>0</v>
      </c>
      <c r="AF33" s="2" t="b">
        <f>AND(PARTNERS!$C37="Hull",PARTNERS!$E37="Existing partner")</f>
        <v>0</v>
      </c>
      <c r="AG33" s="2" t="b">
        <f>AND(PARTNERS!$C37="East Riding of Yorkshire",PARTNERS!$E37="Existing partner")</f>
        <v>0</v>
      </c>
      <c r="AH33" s="2" t="b">
        <f>AND(PARTNERS!$C37="Elsewhere in Yorkshire &amp; Humber",PARTNERS!$E37="Existing partner")</f>
        <v>0</v>
      </c>
      <c r="AI33" s="2" t="b">
        <f>AND(PARTNERS!$C37="Elsewhere in the UK",PARTNERS!$E37="Existing partner")</f>
        <v>0</v>
      </c>
      <c r="AJ33" s="2" t="b">
        <f>AND(PARTNERS!$C37="Outside UK",PARTNERS!$E37="Existing partner")</f>
        <v>0</v>
      </c>
      <c r="AK33" s="2" t="b">
        <f>AND(PARTNERS!$D37="Artistic partner",PARTNERS!$E37="New partner")</f>
        <v>0</v>
      </c>
      <c r="AL33" s="2" t="b">
        <f>AND(PARTNERS!$D37="Heritage partner",PARTNERS!$E37="New partner")</f>
        <v>0</v>
      </c>
      <c r="AM33" s="2" t="b">
        <f>AND(PARTNERS!$D37="Funder",PARTNERS!$E37="New partner")</f>
        <v>0</v>
      </c>
      <c r="AN33" s="2" t="b">
        <f>AND(PARTNERS!$D37="Public Service partner",PARTNERS!$E37="New partner")</f>
        <v>0</v>
      </c>
      <c r="AO33" s="2" t="b">
        <f>AND(PARTNERS!$D37="Voluntary Sector / Charity partner",PARTNERS!$E37="New partner")</f>
        <v>0</v>
      </c>
      <c r="AP33" s="2" t="b">
        <f>AND(PARTNERS!$D37="Education partner",PARTNERS!$E37="New partner")</f>
        <v>0</v>
      </c>
      <c r="AQ33" s="2" t="b">
        <f>AND(PARTNERS!$D37="Other",PARTNERS!$E37="New partner")</f>
        <v>0</v>
      </c>
      <c r="AR33" s="2" t="b">
        <f>AND(PARTNERS!$D37="Artistic partner",PARTNERS!$E37="Existing partner")</f>
        <v>0</v>
      </c>
      <c r="AS33" s="2" t="b">
        <f>AND(PARTNERS!$D37="Heritage partner",PARTNERS!$E37="Existing partner")</f>
        <v>0</v>
      </c>
      <c r="AT33" s="2" t="b">
        <f>AND(PARTNERS!$D37="Funder",PARTNERS!$E37="Existing partner")</f>
        <v>0</v>
      </c>
      <c r="AU33" s="2" t="b">
        <f>AND(PARTNERS!$D37="Public Service partner",PARTNERS!$E37="Existing partner")</f>
        <v>0</v>
      </c>
      <c r="AV33" s="2" t="b">
        <f>AND(PARTNERS!$D37="Voluntary Sector / Charity partner",PARTNERS!$E37="Existing partner")</f>
        <v>0</v>
      </c>
      <c r="AW33" s="2" t="b">
        <f>AND(PARTNERS!$D37="Education partner",PARTNERS!$E37="Existing partner")</f>
        <v>0</v>
      </c>
      <c r="AX33" s="2" t="b">
        <f>AND(PARTNERS!$D37="Other",PARTNERS!$E37="Existing partner")</f>
        <v>0</v>
      </c>
    </row>
    <row r="34" spans="1:50" x14ac:dyDescent="0.3">
      <c r="A34" s="16" t="s">
        <v>113</v>
      </c>
      <c r="T34" s="2" t="b">
        <f>AND(LEFT('EVENT DELIVERY'!B39,2)="HU",OR(LEN('EVENT DELIVERY'!B39)=6,AND(LEN('EVENT DELIVERY'!B39)=7,MID('EVENT DELIVERY'!B39,4,1)=" ")))</f>
        <v>0</v>
      </c>
      <c r="U34" s="2" t="b">
        <f>AND(LEFT('PROJECT DELIVERY TEAM'!B41,2)="HU",OR(LEN('PROJECT DELIVERY TEAM'!B41)=6,AND(LEN('PROJECT DELIVERY TEAM'!B41)=7,MID('PROJECT DELIVERY TEAM'!B41,4,1)=" ")))</f>
        <v>0</v>
      </c>
      <c r="V34" s="2" t="b">
        <f>AND(LEFT('AUDIENCES &amp; PART... - BY TYPE'!B64,2)="HU",OR(LEN('AUDIENCES &amp; PART... - BY TYPE'!B64)=6,AND(LEN('AUDIENCES &amp; PART... - BY TYPE'!B64)=7,MID('AUDIENCES &amp; PART... - BY TYPE'!B64,4,1)=" ")))</f>
        <v>0</v>
      </c>
      <c r="W34" s="2" t="b">
        <f>AND(LEFT(PARTNERS!B38,2)="HU",OR(LEN(PARTNERS!B38)=6,AND(LEN(PARTNERS!B38)=7,MID(PARTNERS!B38,4,1)=" ")),PARTNERS!E38="New partner")</f>
        <v>0</v>
      </c>
      <c r="X34" s="2" t="b">
        <f>AND(LEFT(PARTNERS!B38,2)="HU",OR(LEN(PARTNERS!B38)=6,AND(LEN(PARTNERS!B38)=7,MID(PARTNERS!B38,4,1)=" ")),PARTNERS!E38="Existing partner")</f>
        <v>0</v>
      </c>
      <c r="Y34" s="2" t="b">
        <f>AND(NOT(AND(LEFT(PARTNERS!B38,2)="HU",OR(LEN(PARTNERS!B38)=6,AND(LEN(PARTNERS!B38)=7,MID(PARTNERS!B38,4,1)=" ")))),PARTNERS!E38="New partner")</f>
        <v>0</v>
      </c>
      <c r="Z34" s="2" t="b">
        <f>AND(NOT(AND(LEFT(PARTNERS!B38,2)="HU",OR(LEN(PARTNERS!B38)=6,AND(LEN(PARTNERS!B38)=7,MID(PARTNERS!B38,4,1)=" ")))),PARTNERS!E38="Existing partner")</f>
        <v>0</v>
      </c>
      <c r="AA34" s="2" t="b">
        <f>AND(PARTNERS!$C38="Hull",PARTNERS!$E38="New partner")</f>
        <v>0</v>
      </c>
      <c r="AB34" s="2" t="b">
        <f>AND(PARTNERS!$C38="East Riding of Yorkshire",PARTNERS!$E38="New partner")</f>
        <v>0</v>
      </c>
      <c r="AC34" s="2" t="b">
        <f>AND(PARTNERS!$C38="Elsewhere in Yorkshire &amp; Humber",PARTNERS!$E38="New partner")</f>
        <v>0</v>
      </c>
      <c r="AD34" s="2" t="b">
        <f>AND(PARTNERS!$C38="Elsewhere in the UK",PARTNERS!$E38="New partner")</f>
        <v>0</v>
      </c>
      <c r="AE34" s="2" t="b">
        <f>AND(PARTNERS!$C38="Outside UK",PARTNERS!$E38="New partner")</f>
        <v>0</v>
      </c>
      <c r="AF34" s="2" t="b">
        <f>AND(PARTNERS!$C38="Hull",PARTNERS!$E38="Existing partner")</f>
        <v>0</v>
      </c>
      <c r="AG34" s="2" t="b">
        <f>AND(PARTNERS!$C38="East Riding of Yorkshire",PARTNERS!$E38="Existing partner")</f>
        <v>0</v>
      </c>
      <c r="AH34" s="2" t="b">
        <f>AND(PARTNERS!$C38="Elsewhere in Yorkshire &amp; Humber",PARTNERS!$E38="Existing partner")</f>
        <v>0</v>
      </c>
      <c r="AI34" s="2" t="b">
        <f>AND(PARTNERS!$C38="Elsewhere in the UK",PARTNERS!$E38="Existing partner")</f>
        <v>0</v>
      </c>
      <c r="AJ34" s="2" t="b">
        <f>AND(PARTNERS!$C38="Outside UK",PARTNERS!$E38="Existing partner")</f>
        <v>0</v>
      </c>
      <c r="AK34" s="2" t="b">
        <f>AND(PARTNERS!$D38="Artistic partner",PARTNERS!$E38="New partner")</f>
        <v>0</v>
      </c>
      <c r="AL34" s="2" t="b">
        <f>AND(PARTNERS!$D38="Heritage partner",PARTNERS!$E38="New partner")</f>
        <v>0</v>
      </c>
      <c r="AM34" s="2" t="b">
        <f>AND(PARTNERS!$D38="Funder",PARTNERS!$E38="New partner")</f>
        <v>0</v>
      </c>
      <c r="AN34" s="2" t="b">
        <f>AND(PARTNERS!$D38="Public Service partner",PARTNERS!$E38="New partner")</f>
        <v>0</v>
      </c>
      <c r="AO34" s="2" t="b">
        <f>AND(PARTNERS!$D38="Voluntary Sector / Charity partner",PARTNERS!$E38="New partner")</f>
        <v>0</v>
      </c>
      <c r="AP34" s="2" t="b">
        <f>AND(PARTNERS!$D38="Education partner",PARTNERS!$E38="New partner")</f>
        <v>0</v>
      </c>
      <c r="AQ34" s="2" t="b">
        <f>AND(PARTNERS!$D38="Other",PARTNERS!$E38="New partner")</f>
        <v>0</v>
      </c>
      <c r="AR34" s="2" t="b">
        <f>AND(PARTNERS!$D38="Artistic partner",PARTNERS!$E38="Existing partner")</f>
        <v>0</v>
      </c>
      <c r="AS34" s="2" t="b">
        <f>AND(PARTNERS!$D38="Heritage partner",PARTNERS!$E38="Existing partner")</f>
        <v>0</v>
      </c>
      <c r="AT34" s="2" t="b">
        <f>AND(PARTNERS!$D38="Funder",PARTNERS!$E38="Existing partner")</f>
        <v>0</v>
      </c>
      <c r="AU34" s="2" t="b">
        <f>AND(PARTNERS!$D38="Public Service partner",PARTNERS!$E38="Existing partner")</f>
        <v>0</v>
      </c>
      <c r="AV34" s="2" t="b">
        <f>AND(PARTNERS!$D38="Voluntary Sector / Charity partner",PARTNERS!$E38="Existing partner")</f>
        <v>0</v>
      </c>
      <c r="AW34" s="2" t="b">
        <f>AND(PARTNERS!$D38="Education partner",PARTNERS!$E38="Existing partner")</f>
        <v>0</v>
      </c>
      <c r="AX34" s="2" t="b">
        <f>AND(PARTNERS!$D38="Other",PARTNERS!$E38="Existing partner")</f>
        <v>0</v>
      </c>
    </row>
    <row r="35" spans="1:50" x14ac:dyDescent="0.3">
      <c r="A35" s="16" t="s">
        <v>115</v>
      </c>
      <c r="T35" s="2" t="b">
        <f>AND(LEFT('EVENT DELIVERY'!B40,2)="HU",OR(LEN('EVENT DELIVERY'!B40)=6,AND(LEN('EVENT DELIVERY'!B40)=7,MID('EVENT DELIVERY'!B40,4,1)=" ")))</f>
        <v>0</v>
      </c>
      <c r="U35" s="2" t="b">
        <f>AND(LEFT('PROJECT DELIVERY TEAM'!B42,2)="HU",OR(LEN('PROJECT DELIVERY TEAM'!B42)=6,AND(LEN('PROJECT DELIVERY TEAM'!B42)=7,MID('PROJECT DELIVERY TEAM'!B42,4,1)=" ")))</f>
        <v>0</v>
      </c>
      <c r="V35" s="2" t="b">
        <f>AND(LEFT('AUDIENCES &amp; PART... - BY TYPE'!B65,2)="HU",OR(LEN('AUDIENCES &amp; PART... - BY TYPE'!B65)=6,AND(LEN('AUDIENCES &amp; PART... - BY TYPE'!B65)=7,MID('AUDIENCES &amp; PART... - BY TYPE'!B65,4,1)=" ")))</f>
        <v>0</v>
      </c>
      <c r="W35" s="2" t="b">
        <f>AND(LEFT(PARTNERS!B39,2)="HU",OR(LEN(PARTNERS!B39)=6,AND(LEN(PARTNERS!B39)=7,MID(PARTNERS!B39,4,1)=" ")),PARTNERS!E39="New partner")</f>
        <v>0</v>
      </c>
      <c r="X35" s="2" t="b">
        <f>AND(LEFT(PARTNERS!B39,2)="HU",OR(LEN(PARTNERS!B39)=6,AND(LEN(PARTNERS!B39)=7,MID(PARTNERS!B39,4,1)=" ")),PARTNERS!E39="Existing partner")</f>
        <v>0</v>
      </c>
      <c r="Y35" s="2" t="b">
        <f>AND(NOT(AND(LEFT(PARTNERS!B39,2)="HU",OR(LEN(PARTNERS!B39)=6,AND(LEN(PARTNERS!B39)=7,MID(PARTNERS!B39,4,1)=" ")))),PARTNERS!E39="New partner")</f>
        <v>0</v>
      </c>
      <c r="Z35" s="2" t="b">
        <f>AND(NOT(AND(LEFT(PARTNERS!B39,2)="HU",OR(LEN(PARTNERS!B39)=6,AND(LEN(PARTNERS!B39)=7,MID(PARTNERS!B39,4,1)=" ")))),PARTNERS!E39="Existing partner")</f>
        <v>0</v>
      </c>
      <c r="AA35" s="2" t="b">
        <f>AND(PARTNERS!$C39="Hull",PARTNERS!$E39="New partner")</f>
        <v>0</v>
      </c>
      <c r="AB35" s="2" t="b">
        <f>AND(PARTNERS!$C39="East Riding of Yorkshire",PARTNERS!$E39="New partner")</f>
        <v>0</v>
      </c>
      <c r="AC35" s="2" t="b">
        <f>AND(PARTNERS!$C39="Elsewhere in Yorkshire &amp; Humber",PARTNERS!$E39="New partner")</f>
        <v>0</v>
      </c>
      <c r="AD35" s="2" t="b">
        <f>AND(PARTNERS!$C39="Elsewhere in the UK",PARTNERS!$E39="New partner")</f>
        <v>0</v>
      </c>
      <c r="AE35" s="2" t="b">
        <f>AND(PARTNERS!$C39="Outside UK",PARTNERS!$E39="New partner")</f>
        <v>0</v>
      </c>
      <c r="AF35" s="2" t="b">
        <f>AND(PARTNERS!$C39="Hull",PARTNERS!$E39="Existing partner")</f>
        <v>0</v>
      </c>
      <c r="AG35" s="2" t="b">
        <f>AND(PARTNERS!$C39="East Riding of Yorkshire",PARTNERS!$E39="Existing partner")</f>
        <v>0</v>
      </c>
      <c r="AH35" s="2" t="b">
        <f>AND(PARTNERS!$C39="Elsewhere in Yorkshire &amp; Humber",PARTNERS!$E39="Existing partner")</f>
        <v>0</v>
      </c>
      <c r="AI35" s="2" t="b">
        <f>AND(PARTNERS!$C39="Elsewhere in the UK",PARTNERS!$E39="Existing partner")</f>
        <v>0</v>
      </c>
      <c r="AJ35" s="2" t="b">
        <f>AND(PARTNERS!$C39="Outside UK",PARTNERS!$E39="Existing partner")</f>
        <v>0</v>
      </c>
      <c r="AK35" s="2" t="b">
        <f>AND(PARTNERS!$D39="Artistic partner",PARTNERS!$E39="New partner")</f>
        <v>0</v>
      </c>
      <c r="AL35" s="2" t="b">
        <f>AND(PARTNERS!$D39="Heritage partner",PARTNERS!$E39="New partner")</f>
        <v>0</v>
      </c>
      <c r="AM35" s="2" t="b">
        <f>AND(PARTNERS!$D39="Funder",PARTNERS!$E39="New partner")</f>
        <v>0</v>
      </c>
      <c r="AN35" s="2" t="b">
        <f>AND(PARTNERS!$D39="Public Service partner",PARTNERS!$E39="New partner")</f>
        <v>0</v>
      </c>
      <c r="AO35" s="2" t="b">
        <f>AND(PARTNERS!$D39="Voluntary Sector / Charity partner",PARTNERS!$E39="New partner")</f>
        <v>0</v>
      </c>
      <c r="AP35" s="2" t="b">
        <f>AND(PARTNERS!$D39="Education partner",PARTNERS!$E39="New partner")</f>
        <v>0</v>
      </c>
      <c r="AQ35" s="2" t="b">
        <f>AND(PARTNERS!$D39="Other",PARTNERS!$E39="New partner")</f>
        <v>0</v>
      </c>
      <c r="AR35" s="2" t="b">
        <f>AND(PARTNERS!$D39="Artistic partner",PARTNERS!$E39="Existing partner")</f>
        <v>0</v>
      </c>
      <c r="AS35" s="2" t="b">
        <f>AND(PARTNERS!$D39="Heritage partner",PARTNERS!$E39="Existing partner")</f>
        <v>0</v>
      </c>
      <c r="AT35" s="2" t="b">
        <f>AND(PARTNERS!$D39="Funder",PARTNERS!$E39="Existing partner")</f>
        <v>0</v>
      </c>
      <c r="AU35" s="2" t="b">
        <f>AND(PARTNERS!$D39="Public Service partner",PARTNERS!$E39="Existing partner")</f>
        <v>0</v>
      </c>
      <c r="AV35" s="2" t="b">
        <f>AND(PARTNERS!$D39="Voluntary Sector / Charity partner",PARTNERS!$E39="Existing partner")</f>
        <v>0</v>
      </c>
      <c r="AW35" s="2" t="b">
        <f>AND(PARTNERS!$D39="Education partner",PARTNERS!$E39="Existing partner")</f>
        <v>0</v>
      </c>
      <c r="AX35" s="2" t="b">
        <f>AND(PARTNERS!$D39="Other",PARTNERS!$E39="Existing partner")</f>
        <v>0</v>
      </c>
    </row>
    <row r="36" spans="1:50" x14ac:dyDescent="0.3">
      <c r="A36" s="16" t="s">
        <v>117</v>
      </c>
      <c r="T36" s="2" t="b">
        <f>AND(LEFT('EVENT DELIVERY'!B41,2)="HU",OR(LEN('EVENT DELIVERY'!B41)=6,AND(LEN('EVENT DELIVERY'!B41)=7,MID('EVENT DELIVERY'!B41,4,1)=" ")))</f>
        <v>0</v>
      </c>
      <c r="U36" s="2" t="b">
        <f>AND(LEFT('PROJECT DELIVERY TEAM'!B43,2)="HU",OR(LEN('PROJECT DELIVERY TEAM'!B43)=6,AND(LEN('PROJECT DELIVERY TEAM'!B43)=7,MID('PROJECT DELIVERY TEAM'!B43,4,1)=" ")))</f>
        <v>0</v>
      </c>
      <c r="V36" s="2" t="b">
        <f>AND(LEFT('AUDIENCES &amp; PART... - BY TYPE'!B66,2)="HU",OR(LEN('AUDIENCES &amp; PART... - BY TYPE'!B66)=6,AND(LEN('AUDIENCES &amp; PART... - BY TYPE'!B66)=7,MID('AUDIENCES &amp; PART... - BY TYPE'!B66,4,1)=" ")))</f>
        <v>0</v>
      </c>
      <c r="W36" s="2" t="b">
        <f>AND(LEFT(PARTNERS!B40,2)="HU",OR(LEN(PARTNERS!B40)=6,AND(LEN(PARTNERS!B40)=7,MID(PARTNERS!B40,4,1)=" ")),PARTNERS!E40="New partner")</f>
        <v>0</v>
      </c>
      <c r="X36" s="2" t="b">
        <f>AND(LEFT(PARTNERS!B40,2)="HU",OR(LEN(PARTNERS!B40)=6,AND(LEN(PARTNERS!B40)=7,MID(PARTNERS!B40,4,1)=" ")),PARTNERS!E40="Existing partner")</f>
        <v>0</v>
      </c>
      <c r="Y36" s="2" t="b">
        <f>AND(NOT(AND(LEFT(PARTNERS!B40,2)="HU",OR(LEN(PARTNERS!B40)=6,AND(LEN(PARTNERS!B40)=7,MID(PARTNERS!B40,4,1)=" ")))),PARTNERS!E40="New partner")</f>
        <v>0</v>
      </c>
      <c r="Z36" s="2" t="b">
        <f>AND(NOT(AND(LEFT(PARTNERS!B40,2)="HU",OR(LEN(PARTNERS!B40)=6,AND(LEN(PARTNERS!B40)=7,MID(PARTNERS!B40,4,1)=" ")))),PARTNERS!E40="Existing partner")</f>
        <v>0</v>
      </c>
      <c r="AA36" s="2" t="b">
        <f>AND(PARTNERS!$C40="Hull",PARTNERS!$E40="New partner")</f>
        <v>0</v>
      </c>
      <c r="AB36" s="2" t="b">
        <f>AND(PARTNERS!$C40="East Riding of Yorkshire",PARTNERS!$E40="New partner")</f>
        <v>0</v>
      </c>
      <c r="AC36" s="2" t="b">
        <f>AND(PARTNERS!$C40="Elsewhere in Yorkshire &amp; Humber",PARTNERS!$E40="New partner")</f>
        <v>0</v>
      </c>
      <c r="AD36" s="2" t="b">
        <f>AND(PARTNERS!$C40="Elsewhere in the UK",PARTNERS!$E40="New partner")</f>
        <v>0</v>
      </c>
      <c r="AE36" s="2" t="b">
        <f>AND(PARTNERS!$C40="Outside UK",PARTNERS!$E40="New partner")</f>
        <v>0</v>
      </c>
      <c r="AF36" s="2" t="b">
        <f>AND(PARTNERS!$C40="Hull",PARTNERS!$E40="Existing partner")</f>
        <v>0</v>
      </c>
      <c r="AG36" s="2" t="b">
        <f>AND(PARTNERS!$C40="East Riding of Yorkshire",PARTNERS!$E40="Existing partner")</f>
        <v>0</v>
      </c>
      <c r="AH36" s="2" t="b">
        <f>AND(PARTNERS!$C40="Elsewhere in Yorkshire &amp; Humber",PARTNERS!$E40="Existing partner")</f>
        <v>0</v>
      </c>
      <c r="AI36" s="2" t="b">
        <f>AND(PARTNERS!$C40="Elsewhere in the UK",PARTNERS!$E40="Existing partner")</f>
        <v>0</v>
      </c>
      <c r="AJ36" s="2" t="b">
        <f>AND(PARTNERS!$C40="Outside UK",PARTNERS!$E40="Existing partner")</f>
        <v>0</v>
      </c>
      <c r="AK36" s="2" t="b">
        <f>AND(PARTNERS!$D40="Artistic partner",PARTNERS!$E40="New partner")</f>
        <v>0</v>
      </c>
      <c r="AL36" s="2" t="b">
        <f>AND(PARTNERS!$D40="Heritage partner",PARTNERS!$E40="New partner")</f>
        <v>0</v>
      </c>
      <c r="AM36" s="2" t="b">
        <f>AND(PARTNERS!$D40="Funder",PARTNERS!$E40="New partner")</f>
        <v>0</v>
      </c>
      <c r="AN36" s="2" t="b">
        <f>AND(PARTNERS!$D40="Public Service partner",PARTNERS!$E40="New partner")</f>
        <v>0</v>
      </c>
      <c r="AO36" s="2" t="b">
        <f>AND(PARTNERS!$D40="Voluntary Sector / Charity partner",PARTNERS!$E40="New partner")</f>
        <v>0</v>
      </c>
      <c r="AP36" s="2" t="b">
        <f>AND(PARTNERS!$D40="Education partner",PARTNERS!$E40="New partner")</f>
        <v>0</v>
      </c>
      <c r="AQ36" s="2" t="b">
        <f>AND(PARTNERS!$D40="Other",PARTNERS!$E40="New partner")</f>
        <v>0</v>
      </c>
      <c r="AR36" s="2" t="b">
        <f>AND(PARTNERS!$D40="Artistic partner",PARTNERS!$E40="Existing partner")</f>
        <v>0</v>
      </c>
      <c r="AS36" s="2" t="b">
        <f>AND(PARTNERS!$D40="Heritage partner",PARTNERS!$E40="Existing partner")</f>
        <v>0</v>
      </c>
      <c r="AT36" s="2" t="b">
        <f>AND(PARTNERS!$D40="Funder",PARTNERS!$E40="Existing partner")</f>
        <v>0</v>
      </c>
      <c r="AU36" s="2" t="b">
        <f>AND(PARTNERS!$D40="Public Service partner",PARTNERS!$E40="Existing partner")</f>
        <v>0</v>
      </c>
      <c r="AV36" s="2" t="b">
        <f>AND(PARTNERS!$D40="Voluntary Sector / Charity partner",PARTNERS!$E40="Existing partner")</f>
        <v>0</v>
      </c>
      <c r="AW36" s="2" t="b">
        <f>AND(PARTNERS!$D40="Education partner",PARTNERS!$E40="Existing partner")</f>
        <v>0</v>
      </c>
      <c r="AX36" s="2" t="b">
        <f>AND(PARTNERS!$D40="Other",PARTNERS!$E40="Existing partner")</f>
        <v>0</v>
      </c>
    </row>
    <row r="37" spans="1:50" x14ac:dyDescent="0.3">
      <c r="A37" s="2" t="s">
        <v>119</v>
      </c>
      <c r="T37" s="2" t="b">
        <f>AND(LEFT('EVENT DELIVERY'!B42,2)="HU",OR(LEN('EVENT DELIVERY'!B42)=6,AND(LEN('EVENT DELIVERY'!B42)=7,MID('EVENT DELIVERY'!B42,4,1)=" ")))</f>
        <v>0</v>
      </c>
      <c r="U37" s="2" t="b">
        <f>AND(LEFT('PROJECT DELIVERY TEAM'!B44,2)="HU",OR(LEN('PROJECT DELIVERY TEAM'!B44)=6,AND(LEN('PROJECT DELIVERY TEAM'!B44)=7,MID('PROJECT DELIVERY TEAM'!B44,4,1)=" ")))</f>
        <v>0</v>
      </c>
      <c r="V37" s="2" t="b">
        <f>AND(LEFT('AUDIENCES &amp; PART... - BY TYPE'!B67,2)="HU",OR(LEN('AUDIENCES &amp; PART... - BY TYPE'!B67)=6,AND(LEN('AUDIENCES &amp; PART... - BY TYPE'!B67)=7,MID('AUDIENCES &amp; PART... - BY TYPE'!B67,4,1)=" ")))</f>
        <v>0</v>
      </c>
      <c r="W37" s="2" t="b">
        <f>AND(LEFT(PARTNERS!B41,2)="HU",OR(LEN(PARTNERS!B41)=6,AND(LEN(PARTNERS!B41)=7,MID(PARTNERS!B41,4,1)=" ")),PARTNERS!E41="New partner")</f>
        <v>0</v>
      </c>
      <c r="X37" s="2" t="b">
        <f>AND(LEFT(PARTNERS!B41,2)="HU",OR(LEN(PARTNERS!B41)=6,AND(LEN(PARTNERS!B41)=7,MID(PARTNERS!B41,4,1)=" ")),PARTNERS!E41="Existing partner")</f>
        <v>0</v>
      </c>
      <c r="Y37" s="2" t="b">
        <f>AND(NOT(AND(LEFT(PARTNERS!B41,2)="HU",OR(LEN(PARTNERS!B41)=6,AND(LEN(PARTNERS!B41)=7,MID(PARTNERS!B41,4,1)=" ")))),PARTNERS!E41="New partner")</f>
        <v>0</v>
      </c>
      <c r="Z37" s="2" t="b">
        <f>AND(NOT(AND(LEFT(PARTNERS!B41,2)="HU",OR(LEN(PARTNERS!B41)=6,AND(LEN(PARTNERS!B41)=7,MID(PARTNERS!B41,4,1)=" ")))),PARTNERS!E41="Existing partner")</f>
        <v>0</v>
      </c>
      <c r="AA37" s="2" t="b">
        <f>AND(PARTNERS!$C41="Hull",PARTNERS!$E41="New partner")</f>
        <v>0</v>
      </c>
      <c r="AB37" s="2" t="b">
        <f>AND(PARTNERS!$C41="East Riding of Yorkshire",PARTNERS!$E41="New partner")</f>
        <v>0</v>
      </c>
      <c r="AC37" s="2" t="b">
        <f>AND(PARTNERS!$C41="Elsewhere in Yorkshire &amp; Humber",PARTNERS!$E41="New partner")</f>
        <v>0</v>
      </c>
      <c r="AD37" s="2" t="b">
        <f>AND(PARTNERS!$C41="Elsewhere in the UK",PARTNERS!$E41="New partner")</f>
        <v>0</v>
      </c>
      <c r="AE37" s="2" t="b">
        <f>AND(PARTNERS!$C41="Outside UK",PARTNERS!$E41="New partner")</f>
        <v>0</v>
      </c>
      <c r="AF37" s="2" t="b">
        <f>AND(PARTNERS!$C41="Hull",PARTNERS!$E41="Existing partner")</f>
        <v>0</v>
      </c>
      <c r="AG37" s="2" t="b">
        <f>AND(PARTNERS!$C41="East Riding of Yorkshire",PARTNERS!$E41="Existing partner")</f>
        <v>0</v>
      </c>
      <c r="AH37" s="2" t="b">
        <f>AND(PARTNERS!$C41="Elsewhere in Yorkshire &amp; Humber",PARTNERS!$E41="Existing partner")</f>
        <v>0</v>
      </c>
      <c r="AI37" s="2" t="b">
        <f>AND(PARTNERS!$C41="Elsewhere in the UK",PARTNERS!$E41="Existing partner")</f>
        <v>0</v>
      </c>
      <c r="AJ37" s="2" t="b">
        <f>AND(PARTNERS!$C41="Outside UK",PARTNERS!$E41="Existing partner")</f>
        <v>0</v>
      </c>
      <c r="AK37" s="2" t="b">
        <f>AND(PARTNERS!$D41="Artistic partner",PARTNERS!$E41="New partner")</f>
        <v>0</v>
      </c>
      <c r="AL37" s="2" t="b">
        <f>AND(PARTNERS!$D41="Heritage partner",PARTNERS!$E41="New partner")</f>
        <v>0</v>
      </c>
      <c r="AM37" s="2" t="b">
        <f>AND(PARTNERS!$D41="Funder",PARTNERS!$E41="New partner")</f>
        <v>0</v>
      </c>
      <c r="AN37" s="2" t="b">
        <f>AND(PARTNERS!$D41="Public Service partner",PARTNERS!$E41="New partner")</f>
        <v>0</v>
      </c>
      <c r="AO37" s="2" t="b">
        <f>AND(PARTNERS!$D41="Voluntary Sector / Charity partner",PARTNERS!$E41="New partner")</f>
        <v>0</v>
      </c>
      <c r="AP37" s="2" t="b">
        <f>AND(PARTNERS!$D41="Education partner",PARTNERS!$E41="New partner")</f>
        <v>0</v>
      </c>
      <c r="AQ37" s="2" t="b">
        <f>AND(PARTNERS!$D41="Other",PARTNERS!$E41="New partner")</f>
        <v>0</v>
      </c>
      <c r="AR37" s="2" t="b">
        <f>AND(PARTNERS!$D41="Artistic partner",PARTNERS!$E41="Existing partner")</f>
        <v>0</v>
      </c>
      <c r="AS37" s="2" t="b">
        <f>AND(PARTNERS!$D41="Heritage partner",PARTNERS!$E41="Existing partner")</f>
        <v>0</v>
      </c>
      <c r="AT37" s="2" t="b">
        <f>AND(PARTNERS!$D41="Funder",PARTNERS!$E41="Existing partner")</f>
        <v>0</v>
      </c>
      <c r="AU37" s="2" t="b">
        <f>AND(PARTNERS!$D41="Public Service partner",PARTNERS!$E41="Existing partner")</f>
        <v>0</v>
      </c>
      <c r="AV37" s="2" t="b">
        <f>AND(PARTNERS!$D41="Voluntary Sector / Charity partner",PARTNERS!$E41="Existing partner")</f>
        <v>0</v>
      </c>
      <c r="AW37" s="2" t="b">
        <f>AND(PARTNERS!$D41="Education partner",PARTNERS!$E41="Existing partner")</f>
        <v>0</v>
      </c>
      <c r="AX37" s="2" t="b">
        <f>AND(PARTNERS!$D41="Other",PARTNERS!$E41="Existing partner")</f>
        <v>0</v>
      </c>
    </row>
    <row r="38" spans="1:50" x14ac:dyDescent="0.3">
      <c r="A38" s="2" t="s">
        <v>121</v>
      </c>
      <c r="T38" s="2" t="b">
        <f>AND(LEFT('EVENT DELIVERY'!B43,2)="HU",OR(LEN('EVENT DELIVERY'!B43)=6,AND(LEN('EVENT DELIVERY'!B43)=7,MID('EVENT DELIVERY'!B43,4,1)=" ")))</f>
        <v>0</v>
      </c>
      <c r="U38" s="2" t="b">
        <f>AND(LEFT('PROJECT DELIVERY TEAM'!B45,2)="HU",OR(LEN('PROJECT DELIVERY TEAM'!B45)=6,AND(LEN('PROJECT DELIVERY TEAM'!B45)=7,MID('PROJECT DELIVERY TEAM'!B45,4,1)=" ")))</f>
        <v>0</v>
      </c>
      <c r="V38" s="2" t="b">
        <f>AND(LEFT('AUDIENCES &amp; PART... - BY TYPE'!B68,2)="HU",OR(LEN('AUDIENCES &amp; PART... - BY TYPE'!B68)=6,AND(LEN('AUDIENCES &amp; PART... - BY TYPE'!B68)=7,MID('AUDIENCES &amp; PART... - BY TYPE'!B68,4,1)=" ")))</f>
        <v>0</v>
      </c>
      <c r="W38" s="2" t="b">
        <f>AND(LEFT(PARTNERS!B42,2)="HU",OR(LEN(PARTNERS!B42)=6,AND(LEN(PARTNERS!B42)=7,MID(PARTNERS!B42,4,1)=" ")),PARTNERS!E42="New partner")</f>
        <v>0</v>
      </c>
      <c r="X38" s="2" t="b">
        <f>AND(LEFT(PARTNERS!B42,2)="HU",OR(LEN(PARTNERS!B42)=6,AND(LEN(PARTNERS!B42)=7,MID(PARTNERS!B42,4,1)=" ")),PARTNERS!E42="Existing partner")</f>
        <v>0</v>
      </c>
      <c r="Y38" s="2" t="b">
        <f>AND(NOT(AND(LEFT(PARTNERS!B42,2)="HU",OR(LEN(PARTNERS!B42)=6,AND(LEN(PARTNERS!B42)=7,MID(PARTNERS!B42,4,1)=" ")))),PARTNERS!E42="New partner")</f>
        <v>0</v>
      </c>
      <c r="Z38" s="2" t="b">
        <f>AND(NOT(AND(LEFT(PARTNERS!B42,2)="HU",OR(LEN(PARTNERS!B42)=6,AND(LEN(PARTNERS!B42)=7,MID(PARTNERS!B42,4,1)=" ")))),PARTNERS!E42="Existing partner")</f>
        <v>0</v>
      </c>
      <c r="AA38" s="2" t="b">
        <f>AND(PARTNERS!$C42="Hull",PARTNERS!$E42="New partner")</f>
        <v>0</v>
      </c>
      <c r="AB38" s="2" t="b">
        <f>AND(PARTNERS!$C42="East Riding of Yorkshire",PARTNERS!$E42="New partner")</f>
        <v>0</v>
      </c>
      <c r="AC38" s="2" t="b">
        <f>AND(PARTNERS!$C42="Elsewhere in Yorkshire &amp; Humber",PARTNERS!$E42="New partner")</f>
        <v>0</v>
      </c>
      <c r="AD38" s="2" t="b">
        <f>AND(PARTNERS!$C42="Elsewhere in the UK",PARTNERS!$E42="New partner")</f>
        <v>0</v>
      </c>
      <c r="AE38" s="2" t="b">
        <f>AND(PARTNERS!$C42="Outside UK",PARTNERS!$E42="New partner")</f>
        <v>0</v>
      </c>
      <c r="AF38" s="2" t="b">
        <f>AND(PARTNERS!$C42="Hull",PARTNERS!$E42="Existing partner")</f>
        <v>0</v>
      </c>
      <c r="AG38" s="2" t="b">
        <f>AND(PARTNERS!$C42="East Riding of Yorkshire",PARTNERS!$E42="Existing partner")</f>
        <v>0</v>
      </c>
      <c r="AH38" s="2" t="b">
        <f>AND(PARTNERS!$C42="Elsewhere in Yorkshire &amp; Humber",PARTNERS!$E42="Existing partner")</f>
        <v>0</v>
      </c>
      <c r="AI38" s="2" t="b">
        <f>AND(PARTNERS!$C42="Elsewhere in the UK",PARTNERS!$E42="Existing partner")</f>
        <v>0</v>
      </c>
      <c r="AJ38" s="2" t="b">
        <f>AND(PARTNERS!$C42="Outside UK",PARTNERS!$E42="Existing partner")</f>
        <v>0</v>
      </c>
      <c r="AK38" s="2" t="b">
        <f>AND(PARTNERS!$D42="Artistic partner",PARTNERS!$E42="New partner")</f>
        <v>0</v>
      </c>
      <c r="AL38" s="2" t="b">
        <f>AND(PARTNERS!$D42="Heritage partner",PARTNERS!$E42="New partner")</f>
        <v>0</v>
      </c>
      <c r="AM38" s="2" t="b">
        <f>AND(PARTNERS!$D42="Funder",PARTNERS!$E42="New partner")</f>
        <v>0</v>
      </c>
      <c r="AN38" s="2" t="b">
        <f>AND(PARTNERS!$D42="Public Service partner",PARTNERS!$E42="New partner")</f>
        <v>0</v>
      </c>
      <c r="AO38" s="2" t="b">
        <f>AND(PARTNERS!$D42="Voluntary Sector / Charity partner",PARTNERS!$E42="New partner")</f>
        <v>0</v>
      </c>
      <c r="AP38" s="2" t="b">
        <f>AND(PARTNERS!$D42="Education partner",PARTNERS!$E42="New partner")</f>
        <v>0</v>
      </c>
      <c r="AQ38" s="2" t="b">
        <f>AND(PARTNERS!$D42="Other",PARTNERS!$E42="New partner")</f>
        <v>0</v>
      </c>
      <c r="AR38" s="2" t="b">
        <f>AND(PARTNERS!$D42="Artistic partner",PARTNERS!$E42="Existing partner")</f>
        <v>0</v>
      </c>
      <c r="AS38" s="2" t="b">
        <f>AND(PARTNERS!$D42="Heritage partner",PARTNERS!$E42="Existing partner")</f>
        <v>0</v>
      </c>
      <c r="AT38" s="2" t="b">
        <f>AND(PARTNERS!$D42="Funder",PARTNERS!$E42="Existing partner")</f>
        <v>0</v>
      </c>
      <c r="AU38" s="2" t="b">
        <f>AND(PARTNERS!$D42="Public Service partner",PARTNERS!$E42="Existing partner")</f>
        <v>0</v>
      </c>
      <c r="AV38" s="2" t="b">
        <f>AND(PARTNERS!$D42="Voluntary Sector / Charity partner",PARTNERS!$E42="Existing partner")</f>
        <v>0</v>
      </c>
      <c r="AW38" s="2" t="b">
        <f>AND(PARTNERS!$D42="Education partner",PARTNERS!$E42="Existing partner")</f>
        <v>0</v>
      </c>
      <c r="AX38" s="2" t="b">
        <f>AND(PARTNERS!$D42="Other",PARTNERS!$E42="Existing partner")</f>
        <v>0</v>
      </c>
    </row>
    <row r="39" spans="1:50" x14ac:dyDescent="0.3">
      <c r="A39" s="2" t="s">
        <v>123</v>
      </c>
      <c r="T39" s="2" t="b">
        <f>AND(LEFT('EVENT DELIVERY'!B44,2)="HU",OR(LEN('EVENT DELIVERY'!B44)=6,AND(LEN('EVENT DELIVERY'!B44)=7,MID('EVENT DELIVERY'!B44,4,1)=" ")))</f>
        <v>0</v>
      </c>
      <c r="U39" s="2" t="b">
        <f>AND(LEFT('PROJECT DELIVERY TEAM'!B46,2)="HU",OR(LEN('PROJECT DELIVERY TEAM'!B46)=6,AND(LEN('PROJECT DELIVERY TEAM'!B46)=7,MID('PROJECT DELIVERY TEAM'!B46,4,1)=" ")))</f>
        <v>0</v>
      </c>
      <c r="V39" s="2" t="b">
        <f>AND(LEFT('AUDIENCES &amp; PART... - BY TYPE'!B69,2)="HU",OR(LEN('AUDIENCES &amp; PART... - BY TYPE'!B69)=6,AND(LEN('AUDIENCES &amp; PART... - BY TYPE'!B69)=7,MID('AUDIENCES &amp; PART... - BY TYPE'!B69,4,1)=" ")))</f>
        <v>0</v>
      </c>
      <c r="W39" s="2" t="b">
        <f>AND(LEFT(PARTNERS!B43,2)="HU",OR(LEN(PARTNERS!B43)=6,AND(LEN(PARTNERS!B43)=7,MID(PARTNERS!B43,4,1)=" ")),PARTNERS!E43="New partner")</f>
        <v>0</v>
      </c>
      <c r="X39" s="2" t="b">
        <f>AND(LEFT(PARTNERS!B43,2)="HU",OR(LEN(PARTNERS!B43)=6,AND(LEN(PARTNERS!B43)=7,MID(PARTNERS!B43,4,1)=" ")),PARTNERS!E43="Existing partner")</f>
        <v>0</v>
      </c>
      <c r="Y39" s="2" t="b">
        <f>AND(NOT(AND(LEFT(PARTNERS!B43,2)="HU",OR(LEN(PARTNERS!B43)=6,AND(LEN(PARTNERS!B43)=7,MID(PARTNERS!B43,4,1)=" ")))),PARTNERS!E43="New partner")</f>
        <v>0</v>
      </c>
      <c r="Z39" s="2" t="b">
        <f>AND(NOT(AND(LEFT(PARTNERS!B43,2)="HU",OR(LEN(PARTNERS!B43)=6,AND(LEN(PARTNERS!B43)=7,MID(PARTNERS!B43,4,1)=" ")))),PARTNERS!E43="Existing partner")</f>
        <v>0</v>
      </c>
      <c r="AA39" s="2" t="b">
        <f>AND(PARTNERS!$C43="Hull",PARTNERS!$E43="New partner")</f>
        <v>0</v>
      </c>
      <c r="AB39" s="2" t="b">
        <f>AND(PARTNERS!$C43="East Riding of Yorkshire",PARTNERS!$E43="New partner")</f>
        <v>0</v>
      </c>
      <c r="AC39" s="2" t="b">
        <f>AND(PARTNERS!$C43="Elsewhere in Yorkshire &amp; Humber",PARTNERS!$E43="New partner")</f>
        <v>0</v>
      </c>
      <c r="AD39" s="2" t="b">
        <f>AND(PARTNERS!$C43="Elsewhere in the UK",PARTNERS!$E43="New partner")</f>
        <v>0</v>
      </c>
      <c r="AE39" s="2" t="b">
        <f>AND(PARTNERS!$C43="Outside UK",PARTNERS!$E43="New partner")</f>
        <v>0</v>
      </c>
      <c r="AF39" s="2" t="b">
        <f>AND(PARTNERS!$C43="Hull",PARTNERS!$E43="Existing partner")</f>
        <v>0</v>
      </c>
      <c r="AG39" s="2" t="b">
        <f>AND(PARTNERS!$C43="East Riding of Yorkshire",PARTNERS!$E43="Existing partner")</f>
        <v>0</v>
      </c>
      <c r="AH39" s="2" t="b">
        <f>AND(PARTNERS!$C43="Elsewhere in Yorkshire &amp; Humber",PARTNERS!$E43="Existing partner")</f>
        <v>0</v>
      </c>
      <c r="AI39" s="2" t="b">
        <f>AND(PARTNERS!$C43="Elsewhere in the UK",PARTNERS!$E43="Existing partner")</f>
        <v>0</v>
      </c>
      <c r="AJ39" s="2" t="b">
        <f>AND(PARTNERS!$C43="Outside UK",PARTNERS!$E43="Existing partner")</f>
        <v>0</v>
      </c>
      <c r="AK39" s="2" t="b">
        <f>AND(PARTNERS!$D43="Artistic partner",PARTNERS!$E43="New partner")</f>
        <v>0</v>
      </c>
      <c r="AL39" s="2" t="b">
        <f>AND(PARTNERS!$D43="Heritage partner",PARTNERS!$E43="New partner")</f>
        <v>0</v>
      </c>
      <c r="AM39" s="2" t="b">
        <f>AND(PARTNERS!$D43="Funder",PARTNERS!$E43="New partner")</f>
        <v>0</v>
      </c>
      <c r="AN39" s="2" t="b">
        <f>AND(PARTNERS!$D43="Public Service partner",PARTNERS!$E43="New partner")</f>
        <v>0</v>
      </c>
      <c r="AO39" s="2" t="b">
        <f>AND(PARTNERS!$D43="Voluntary Sector / Charity partner",PARTNERS!$E43="New partner")</f>
        <v>0</v>
      </c>
      <c r="AP39" s="2" t="b">
        <f>AND(PARTNERS!$D43="Education partner",PARTNERS!$E43="New partner")</f>
        <v>0</v>
      </c>
      <c r="AQ39" s="2" t="b">
        <f>AND(PARTNERS!$D43="Other",PARTNERS!$E43="New partner")</f>
        <v>0</v>
      </c>
      <c r="AR39" s="2" t="b">
        <f>AND(PARTNERS!$D43="Artistic partner",PARTNERS!$E43="Existing partner")</f>
        <v>0</v>
      </c>
      <c r="AS39" s="2" t="b">
        <f>AND(PARTNERS!$D43="Heritage partner",PARTNERS!$E43="Existing partner")</f>
        <v>0</v>
      </c>
      <c r="AT39" s="2" t="b">
        <f>AND(PARTNERS!$D43="Funder",PARTNERS!$E43="Existing partner")</f>
        <v>0</v>
      </c>
      <c r="AU39" s="2" t="b">
        <f>AND(PARTNERS!$D43="Public Service partner",PARTNERS!$E43="Existing partner")</f>
        <v>0</v>
      </c>
      <c r="AV39" s="2" t="b">
        <f>AND(PARTNERS!$D43="Voluntary Sector / Charity partner",PARTNERS!$E43="Existing partner")</f>
        <v>0</v>
      </c>
      <c r="AW39" s="2" t="b">
        <f>AND(PARTNERS!$D43="Education partner",PARTNERS!$E43="Existing partner")</f>
        <v>0</v>
      </c>
      <c r="AX39" s="2" t="b">
        <f>AND(PARTNERS!$D43="Other",PARTNERS!$E43="Existing partner")</f>
        <v>0</v>
      </c>
    </row>
    <row r="40" spans="1:50" x14ac:dyDescent="0.3">
      <c r="A40" s="2" t="s">
        <v>125</v>
      </c>
      <c r="T40" s="2" t="b">
        <f>AND(LEFT('EVENT DELIVERY'!B45,2)="HU",OR(LEN('EVENT DELIVERY'!B45)=6,AND(LEN('EVENT DELIVERY'!B45)=7,MID('EVENT DELIVERY'!B45,4,1)=" ")))</f>
        <v>0</v>
      </c>
      <c r="U40" s="2" t="b">
        <f>AND(LEFT('PROJECT DELIVERY TEAM'!B47,2)="HU",OR(LEN('PROJECT DELIVERY TEAM'!B47)=6,AND(LEN('PROJECT DELIVERY TEAM'!B47)=7,MID('PROJECT DELIVERY TEAM'!B47,4,1)=" ")))</f>
        <v>0</v>
      </c>
      <c r="V40" s="2" t="b">
        <f>AND(LEFT('AUDIENCES &amp; PART... - BY TYPE'!B70,2)="HU",OR(LEN('AUDIENCES &amp; PART... - BY TYPE'!B70)=6,AND(LEN('AUDIENCES &amp; PART... - BY TYPE'!B70)=7,MID('AUDIENCES &amp; PART... - BY TYPE'!B70,4,1)=" ")))</f>
        <v>0</v>
      </c>
      <c r="W40" s="2" t="b">
        <f>AND(LEFT(PARTNERS!B44,2)="HU",OR(LEN(PARTNERS!B44)=6,AND(LEN(PARTNERS!B44)=7,MID(PARTNERS!B44,4,1)=" ")),PARTNERS!E44="New partner")</f>
        <v>0</v>
      </c>
      <c r="X40" s="2" t="b">
        <f>AND(LEFT(PARTNERS!B44,2)="HU",OR(LEN(PARTNERS!B44)=6,AND(LEN(PARTNERS!B44)=7,MID(PARTNERS!B44,4,1)=" ")),PARTNERS!E44="Existing partner")</f>
        <v>0</v>
      </c>
      <c r="Y40" s="2" t="b">
        <f>AND(NOT(AND(LEFT(PARTNERS!B44,2)="HU",OR(LEN(PARTNERS!B44)=6,AND(LEN(PARTNERS!B44)=7,MID(PARTNERS!B44,4,1)=" ")))),PARTNERS!E44="New partner")</f>
        <v>0</v>
      </c>
      <c r="Z40" s="2" t="b">
        <f>AND(NOT(AND(LEFT(PARTNERS!B44,2)="HU",OR(LEN(PARTNERS!B44)=6,AND(LEN(PARTNERS!B44)=7,MID(PARTNERS!B44,4,1)=" ")))),PARTNERS!E44="Existing partner")</f>
        <v>0</v>
      </c>
      <c r="AA40" s="2" t="b">
        <f>AND(PARTNERS!$C44="Hull",PARTNERS!$E44="New partner")</f>
        <v>0</v>
      </c>
      <c r="AB40" s="2" t="b">
        <f>AND(PARTNERS!$C44="East Riding of Yorkshire",PARTNERS!$E44="New partner")</f>
        <v>0</v>
      </c>
      <c r="AC40" s="2" t="b">
        <f>AND(PARTNERS!$C44="Elsewhere in Yorkshire &amp; Humber",PARTNERS!$E44="New partner")</f>
        <v>0</v>
      </c>
      <c r="AD40" s="2" t="b">
        <f>AND(PARTNERS!$C44="Elsewhere in the UK",PARTNERS!$E44="New partner")</f>
        <v>0</v>
      </c>
      <c r="AE40" s="2" t="b">
        <f>AND(PARTNERS!$C44="Outside UK",PARTNERS!$E44="New partner")</f>
        <v>0</v>
      </c>
      <c r="AF40" s="2" t="b">
        <f>AND(PARTNERS!$C44="Hull",PARTNERS!$E44="Existing partner")</f>
        <v>0</v>
      </c>
      <c r="AG40" s="2" t="b">
        <f>AND(PARTNERS!$C44="East Riding of Yorkshire",PARTNERS!$E44="Existing partner")</f>
        <v>0</v>
      </c>
      <c r="AH40" s="2" t="b">
        <f>AND(PARTNERS!$C44="Elsewhere in Yorkshire &amp; Humber",PARTNERS!$E44="Existing partner")</f>
        <v>0</v>
      </c>
      <c r="AI40" s="2" t="b">
        <f>AND(PARTNERS!$C44="Elsewhere in the UK",PARTNERS!$E44="Existing partner")</f>
        <v>0</v>
      </c>
      <c r="AJ40" s="2" t="b">
        <f>AND(PARTNERS!$C44="Outside UK",PARTNERS!$E44="Existing partner")</f>
        <v>0</v>
      </c>
      <c r="AK40" s="2" t="b">
        <f>AND(PARTNERS!$D44="Artistic partner",PARTNERS!$E44="New partner")</f>
        <v>0</v>
      </c>
      <c r="AL40" s="2" t="b">
        <f>AND(PARTNERS!$D44="Heritage partner",PARTNERS!$E44="New partner")</f>
        <v>0</v>
      </c>
      <c r="AM40" s="2" t="b">
        <f>AND(PARTNERS!$D44="Funder",PARTNERS!$E44="New partner")</f>
        <v>0</v>
      </c>
      <c r="AN40" s="2" t="b">
        <f>AND(PARTNERS!$D44="Public Service partner",PARTNERS!$E44="New partner")</f>
        <v>0</v>
      </c>
      <c r="AO40" s="2" t="b">
        <f>AND(PARTNERS!$D44="Voluntary Sector / Charity partner",PARTNERS!$E44="New partner")</f>
        <v>0</v>
      </c>
      <c r="AP40" s="2" t="b">
        <f>AND(PARTNERS!$D44="Education partner",PARTNERS!$E44="New partner")</f>
        <v>0</v>
      </c>
      <c r="AQ40" s="2" t="b">
        <f>AND(PARTNERS!$D44="Other",PARTNERS!$E44="New partner")</f>
        <v>0</v>
      </c>
      <c r="AR40" s="2" t="b">
        <f>AND(PARTNERS!$D44="Artistic partner",PARTNERS!$E44="Existing partner")</f>
        <v>0</v>
      </c>
      <c r="AS40" s="2" t="b">
        <f>AND(PARTNERS!$D44="Heritage partner",PARTNERS!$E44="Existing partner")</f>
        <v>0</v>
      </c>
      <c r="AT40" s="2" t="b">
        <f>AND(PARTNERS!$D44="Funder",PARTNERS!$E44="Existing partner")</f>
        <v>0</v>
      </c>
      <c r="AU40" s="2" t="b">
        <f>AND(PARTNERS!$D44="Public Service partner",PARTNERS!$E44="Existing partner")</f>
        <v>0</v>
      </c>
      <c r="AV40" s="2" t="b">
        <f>AND(PARTNERS!$D44="Voluntary Sector / Charity partner",PARTNERS!$E44="Existing partner")</f>
        <v>0</v>
      </c>
      <c r="AW40" s="2" t="b">
        <f>AND(PARTNERS!$D44="Education partner",PARTNERS!$E44="Existing partner")</f>
        <v>0</v>
      </c>
      <c r="AX40" s="2" t="b">
        <f>AND(PARTNERS!$D44="Other",PARTNERS!$E44="Existing partner")</f>
        <v>0</v>
      </c>
    </row>
    <row r="41" spans="1:50" x14ac:dyDescent="0.3">
      <c r="A41" s="2" t="s">
        <v>127</v>
      </c>
      <c r="T41" s="2" t="b">
        <f>AND(LEFT('EVENT DELIVERY'!B46,2)="HU",OR(LEN('EVENT DELIVERY'!B46)=6,AND(LEN('EVENT DELIVERY'!B46)=7,MID('EVENT DELIVERY'!B46,4,1)=" ")))</f>
        <v>0</v>
      </c>
      <c r="U41" s="2" t="b">
        <f>AND(LEFT('PROJECT DELIVERY TEAM'!B48,2)="HU",OR(LEN('PROJECT DELIVERY TEAM'!B48)=6,AND(LEN('PROJECT DELIVERY TEAM'!B48)=7,MID('PROJECT DELIVERY TEAM'!B48,4,1)=" ")))</f>
        <v>0</v>
      </c>
      <c r="V41" s="2" t="b">
        <f>AND(LEFT('AUDIENCES &amp; PART... - BY TYPE'!B71,2)="HU",OR(LEN('AUDIENCES &amp; PART... - BY TYPE'!B71)=6,AND(LEN('AUDIENCES &amp; PART... - BY TYPE'!B71)=7,MID('AUDIENCES &amp; PART... - BY TYPE'!B71,4,1)=" ")))</f>
        <v>0</v>
      </c>
      <c r="W41" s="2" t="b">
        <f>AND(LEFT(PARTNERS!B45,2)="HU",OR(LEN(PARTNERS!B45)=6,AND(LEN(PARTNERS!B45)=7,MID(PARTNERS!B45,4,1)=" ")),PARTNERS!E45="New partner")</f>
        <v>0</v>
      </c>
      <c r="X41" s="2" t="b">
        <f>AND(LEFT(PARTNERS!B45,2)="HU",OR(LEN(PARTNERS!B45)=6,AND(LEN(PARTNERS!B45)=7,MID(PARTNERS!B45,4,1)=" ")),PARTNERS!E45="Existing partner")</f>
        <v>0</v>
      </c>
      <c r="Y41" s="2" t="b">
        <f>AND(NOT(AND(LEFT(PARTNERS!B45,2)="HU",OR(LEN(PARTNERS!B45)=6,AND(LEN(PARTNERS!B45)=7,MID(PARTNERS!B45,4,1)=" ")))),PARTNERS!E45="New partner")</f>
        <v>0</v>
      </c>
      <c r="Z41" s="2" t="b">
        <f>AND(NOT(AND(LEFT(PARTNERS!B45,2)="HU",OR(LEN(PARTNERS!B45)=6,AND(LEN(PARTNERS!B45)=7,MID(PARTNERS!B45,4,1)=" ")))),PARTNERS!E45="Existing partner")</f>
        <v>0</v>
      </c>
      <c r="AA41" s="2" t="b">
        <f>AND(PARTNERS!$C45="Hull",PARTNERS!$E45="New partner")</f>
        <v>0</v>
      </c>
      <c r="AB41" s="2" t="b">
        <f>AND(PARTNERS!$C45="East Riding of Yorkshire",PARTNERS!$E45="New partner")</f>
        <v>0</v>
      </c>
      <c r="AC41" s="2" t="b">
        <f>AND(PARTNERS!$C45="Elsewhere in Yorkshire &amp; Humber",PARTNERS!$E45="New partner")</f>
        <v>0</v>
      </c>
      <c r="AD41" s="2" t="b">
        <f>AND(PARTNERS!$C45="Elsewhere in the UK",PARTNERS!$E45="New partner")</f>
        <v>0</v>
      </c>
      <c r="AE41" s="2" t="b">
        <f>AND(PARTNERS!$C45="Outside UK",PARTNERS!$E45="New partner")</f>
        <v>0</v>
      </c>
      <c r="AF41" s="2" t="b">
        <f>AND(PARTNERS!$C45="Hull",PARTNERS!$E45="Existing partner")</f>
        <v>0</v>
      </c>
      <c r="AG41" s="2" t="b">
        <f>AND(PARTNERS!$C45="East Riding of Yorkshire",PARTNERS!$E45="Existing partner")</f>
        <v>0</v>
      </c>
      <c r="AH41" s="2" t="b">
        <f>AND(PARTNERS!$C45="Elsewhere in Yorkshire &amp; Humber",PARTNERS!$E45="Existing partner")</f>
        <v>0</v>
      </c>
      <c r="AI41" s="2" t="b">
        <f>AND(PARTNERS!$C45="Elsewhere in the UK",PARTNERS!$E45="Existing partner")</f>
        <v>0</v>
      </c>
      <c r="AJ41" s="2" t="b">
        <f>AND(PARTNERS!$C45="Outside UK",PARTNERS!$E45="Existing partner")</f>
        <v>0</v>
      </c>
      <c r="AK41" s="2" t="b">
        <f>AND(PARTNERS!$D45="Artistic partner",PARTNERS!$E45="New partner")</f>
        <v>0</v>
      </c>
      <c r="AL41" s="2" t="b">
        <f>AND(PARTNERS!$D45="Heritage partner",PARTNERS!$E45="New partner")</f>
        <v>0</v>
      </c>
      <c r="AM41" s="2" t="b">
        <f>AND(PARTNERS!$D45="Funder",PARTNERS!$E45="New partner")</f>
        <v>0</v>
      </c>
      <c r="AN41" s="2" t="b">
        <f>AND(PARTNERS!$D45="Public Service partner",PARTNERS!$E45="New partner")</f>
        <v>0</v>
      </c>
      <c r="AO41" s="2" t="b">
        <f>AND(PARTNERS!$D45="Voluntary Sector / Charity partner",PARTNERS!$E45="New partner")</f>
        <v>0</v>
      </c>
      <c r="AP41" s="2" t="b">
        <f>AND(PARTNERS!$D45="Education partner",PARTNERS!$E45="New partner")</f>
        <v>0</v>
      </c>
      <c r="AQ41" s="2" t="b">
        <f>AND(PARTNERS!$D45="Other",PARTNERS!$E45="New partner")</f>
        <v>0</v>
      </c>
      <c r="AR41" s="2" t="b">
        <f>AND(PARTNERS!$D45="Artistic partner",PARTNERS!$E45="Existing partner")</f>
        <v>0</v>
      </c>
      <c r="AS41" s="2" t="b">
        <f>AND(PARTNERS!$D45="Heritage partner",PARTNERS!$E45="Existing partner")</f>
        <v>0</v>
      </c>
      <c r="AT41" s="2" t="b">
        <f>AND(PARTNERS!$D45="Funder",PARTNERS!$E45="Existing partner")</f>
        <v>0</v>
      </c>
      <c r="AU41" s="2" t="b">
        <f>AND(PARTNERS!$D45="Public Service partner",PARTNERS!$E45="Existing partner")</f>
        <v>0</v>
      </c>
      <c r="AV41" s="2" t="b">
        <f>AND(PARTNERS!$D45="Voluntary Sector / Charity partner",PARTNERS!$E45="Existing partner")</f>
        <v>0</v>
      </c>
      <c r="AW41" s="2" t="b">
        <f>AND(PARTNERS!$D45="Education partner",PARTNERS!$E45="Existing partner")</f>
        <v>0</v>
      </c>
      <c r="AX41" s="2" t="b">
        <f>AND(PARTNERS!$D45="Other",PARTNERS!$E45="Existing partner")</f>
        <v>0</v>
      </c>
    </row>
    <row r="42" spans="1:50" x14ac:dyDescent="0.3">
      <c r="A42" s="2" t="s">
        <v>129</v>
      </c>
      <c r="T42" s="2" t="b">
        <f>AND(LEFT('EVENT DELIVERY'!B47,2)="HU",OR(LEN('EVENT DELIVERY'!B47)=6,AND(LEN('EVENT DELIVERY'!B47)=7,MID('EVENT DELIVERY'!B47,4,1)=" ")))</f>
        <v>0</v>
      </c>
      <c r="U42" s="2" t="b">
        <f>AND(LEFT('PROJECT DELIVERY TEAM'!B49,2)="HU",OR(LEN('PROJECT DELIVERY TEAM'!B49)=6,AND(LEN('PROJECT DELIVERY TEAM'!B49)=7,MID('PROJECT DELIVERY TEAM'!B49,4,1)=" ")))</f>
        <v>0</v>
      </c>
      <c r="V42" s="2" t="b">
        <f>AND(LEFT('AUDIENCES &amp; PART... - BY TYPE'!B72,2)="HU",OR(LEN('AUDIENCES &amp; PART... - BY TYPE'!B72)=6,AND(LEN('AUDIENCES &amp; PART... - BY TYPE'!B72)=7,MID('AUDIENCES &amp; PART... - BY TYPE'!B72,4,1)=" ")))</f>
        <v>0</v>
      </c>
      <c r="W42" s="2" t="b">
        <f>AND(LEFT(PARTNERS!B46,2)="HU",OR(LEN(PARTNERS!B46)=6,AND(LEN(PARTNERS!B46)=7,MID(PARTNERS!B46,4,1)=" ")),PARTNERS!E46="New partner")</f>
        <v>0</v>
      </c>
      <c r="X42" s="2" t="b">
        <f>AND(LEFT(PARTNERS!B46,2)="HU",OR(LEN(PARTNERS!B46)=6,AND(LEN(PARTNERS!B46)=7,MID(PARTNERS!B46,4,1)=" ")),PARTNERS!E46="Existing partner")</f>
        <v>0</v>
      </c>
      <c r="Y42" s="2" t="b">
        <f>AND(NOT(AND(LEFT(PARTNERS!B46,2)="HU",OR(LEN(PARTNERS!B46)=6,AND(LEN(PARTNERS!B46)=7,MID(PARTNERS!B46,4,1)=" ")))),PARTNERS!E46="New partner")</f>
        <v>0</v>
      </c>
      <c r="Z42" s="2" t="b">
        <f>AND(NOT(AND(LEFT(PARTNERS!B46,2)="HU",OR(LEN(PARTNERS!B46)=6,AND(LEN(PARTNERS!B46)=7,MID(PARTNERS!B46,4,1)=" ")))),PARTNERS!E46="Existing partner")</f>
        <v>0</v>
      </c>
      <c r="AA42" s="2" t="b">
        <f>AND(PARTNERS!$C46="Hull",PARTNERS!$E46="New partner")</f>
        <v>0</v>
      </c>
      <c r="AB42" s="2" t="b">
        <f>AND(PARTNERS!$C46="East Riding of Yorkshire",PARTNERS!$E46="New partner")</f>
        <v>0</v>
      </c>
      <c r="AC42" s="2" t="b">
        <f>AND(PARTNERS!$C46="Elsewhere in Yorkshire &amp; Humber",PARTNERS!$E46="New partner")</f>
        <v>0</v>
      </c>
      <c r="AD42" s="2" t="b">
        <f>AND(PARTNERS!$C46="Elsewhere in the UK",PARTNERS!$E46="New partner")</f>
        <v>0</v>
      </c>
      <c r="AE42" s="2" t="b">
        <f>AND(PARTNERS!$C46="Outside UK",PARTNERS!$E46="New partner")</f>
        <v>0</v>
      </c>
      <c r="AF42" s="2" t="b">
        <f>AND(PARTNERS!$C46="Hull",PARTNERS!$E46="Existing partner")</f>
        <v>0</v>
      </c>
      <c r="AG42" s="2" t="b">
        <f>AND(PARTNERS!$C46="East Riding of Yorkshire",PARTNERS!$E46="Existing partner")</f>
        <v>0</v>
      </c>
      <c r="AH42" s="2" t="b">
        <f>AND(PARTNERS!$C46="Elsewhere in Yorkshire &amp; Humber",PARTNERS!$E46="Existing partner")</f>
        <v>0</v>
      </c>
      <c r="AI42" s="2" t="b">
        <f>AND(PARTNERS!$C46="Elsewhere in the UK",PARTNERS!$E46="Existing partner")</f>
        <v>0</v>
      </c>
      <c r="AJ42" s="2" t="b">
        <f>AND(PARTNERS!$C46="Outside UK",PARTNERS!$E46="Existing partner")</f>
        <v>0</v>
      </c>
      <c r="AK42" s="2" t="b">
        <f>AND(PARTNERS!$D46="Artistic partner",PARTNERS!$E46="New partner")</f>
        <v>0</v>
      </c>
      <c r="AL42" s="2" t="b">
        <f>AND(PARTNERS!$D46="Heritage partner",PARTNERS!$E46="New partner")</f>
        <v>0</v>
      </c>
      <c r="AM42" s="2" t="b">
        <f>AND(PARTNERS!$D46="Funder",PARTNERS!$E46="New partner")</f>
        <v>0</v>
      </c>
      <c r="AN42" s="2" t="b">
        <f>AND(PARTNERS!$D46="Public Service partner",PARTNERS!$E46="New partner")</f>
        <v>0</v>
      </c>
      <c r="AO42" s="2" t="b">
        <f>AND(PARTNERS!$D46="Voluntary Sector / Charity partner",PARTNERS!$E46="New partner")</f>
        <v>0</v>
      </c>
      <c r="AP42" s="2" t="b">
        <f>AND(PARTNERS!$D46="Education partner",PARTNERS!$E46="New partner")</f>
        <v>0</v>
      </c>
      <c r="AQ42" s="2" t="b">
        <f>AND(PARTNERS!$D46="Other",PARTNERS!$E46="New partner")</f>
        <v>0</v>
      </c>
      <c r="AR42" s="2" t="b">
        <f>AND(PARTNERS!$D46="Artistic partner",PARTNERS!$E46="Existing partner")</f>
        <v>0</v>
      </c>
      <c r="AS42" s="2" t="b">
        <f>AND(PARTNERS!$D46="Heritage partner",PARTNERS!$E46="Existing partner")</f>
        <v>0</v>
      </c>
      <c r="AT42" s="2" t="b">
        <f>AND(PARTNERS!$D46="Funder",PARTNERS!$E46="Existing partner")</f>
        <v>0</v>
      </c>
      <c r="AU42" s="2" t="b">
        <f>AND(PARTNERS!$D46="Public Service partner",PARTNERS!$E46="Existing partner")</f>
        <v>0</v>
      </c>
      <c r="AV42" s="2" t="b">
        <f>AND(PARTNERS!$D46="Voluntary Sector / Charity partner",PARTNERS!$E46="Existing partner")</f>
        <v>0</v>
      </c>
      <c r="AW42" s="2" t="b">
        <f>AND(PARTNERS!$D46="Education partner",PARTNERS!$E46="Existing partner")</f>
        <v>0</v>
      </c>
      <c r="AX42" s="2" t="b">
        <f>AND(PARTNERS!$D46="Other",PARTNERS!$E46="Existing partner")</f>
        <v>0</v>
      </c>
    </row>
    <row r="43" spans="1:50" x14ac:dyDescent="0.3">
      <c r="A43" s="2" t="s">
        <v>131</v>
      </c>
      <c r="T43" s="2" t="b">
        <f>AND(LEFT('EVENT DELIVERY'!B48,2)="HU",OR(LEN('EVENT DELIVERY'!B48)=6,AND(LEN('EVENT DELIVERY'!B48)=7,MID('EVENT DELIVERY'!B48,4,1)=" ")))</f>
        <v>0</v>
      </c>
      <c r="U43" s="2" t="b">
        <f>AND(LEFT('PROJECT DELIVERY TEAM'!B50,2)="HU",OR(LEN('PROJECT DELIVERY TEAM'!B50)=6,AND(LEN('PROJECT DELIVERY TEAM'!B50)=7,MID('PROJECT DELIVERY TEAM'!B50,4,1)=" ")))</f>
        <v>0</v>
      </c>
      <c r="V43" s="2" t="b">
        <f>AND(LEFT('AUDIENCES &amp; PART... - BY TYPE'!B73,2)="HU",OR(LEN('AUDIENCES &amp; PART... - BY TYPE'!B73)=6,AND(LEN('AUDIENCES &amp; PART... - BY TYPE'!B73)=7,MID('AUDIENCES &amp; PART... - BY TYPE'!B73,4,1)=" ")))</f>
        <v>0</v>
      </c>
      <c r="W43" s="2" t="b">
        <f>AND(LEFT(PARTNERS!B47,2)="HU",OR(LEN(PARTNERS!B47)=6,AND(LEN(PARTNERS!B47)=7,MID(PARTNERS!B47,4,1)=" ")),PARTNERS!E47="New partner")</f>
        <v>0</v>
      </c>
      <c r="X43" s="2" t="b">
        <f>AND(LEFT(PARTNERS!B47,2)="HU",OR(LEN(PARTNERS!B47)=6,AND(LEN(PARTNERS!B47)=7,MID(PARTNERS!B47,4,1)=" ")),PARTNERS!E47="Existing partner")</f>
        <v>0</v>
      </c>
      <c r="Y43" s="2" t="b">
        <f>AND(NOT(AND(LEFT(PARTNERS!B47,2)="HU",OR(LEN(PARTNERS!B47)=6,AND(LEN(PARTNERS!B47)=7,MID(PARTNERS!B47,4,1)=" ")))),PARTNERS!E47="New partner")</f>
        <v>0</v>
      </c>
      <c r="Z43" s="2" t="b">
        <f>AND(NOT(AND(LEFT(PARTNERS!B47,2)="HU",OR(LEN(PARTNERS!B47)=6,AND(LEN(PARTNERS!B47)=7,MID(PARTNERS!B47,4,1)=" ")))),PARTNERS!E47="Existing partner")</f>
        <v>0</v>
      </c>
      <c r="AA43" s="2" t="b">
        <f>AND(PARTNERS!$C47="Hull",PARTNERS!$E47="New partner")</f>
        <v>0</v>
      </c>
      <c r="AB43" s="2" t="b">
        <f>AND(PARTNERS!$C47="East Riding of Yorkshire",PARTNERS!$E47="New partner")</f>
        <v>0</v>
      </c>
      <c r="AC43" s="2" t="b">
        <f>AND(PARTNERS!$C47="Elsewhere in Yorkshire &amp; Humber",PARTNERS!$E47="New partner")</f>
        <v>0</v>
      </c>
      <c r="AD43" s="2" t="b">
        <f>AND(PARTNERS!$C47="Elsewhere in the UK",PARTNERS!$E47="New partner")</f>
        <v>0</v>
      </c>
      <c r="AE43" s="2" t="b">
        <f>AND(PARTNERS!$C47="Outside UK",PARTNERS!$E47="New partner")</f>
        <v>0</v>
      </c>
      <c r="AF43" s="2" t="b">
        <f>AND(PARTNERS!$C47="Hull",PARTNERS!$E47="Existing partner")</f>
        <v>0</v>
      </c>
      <c r="AG43" s="2" t="b">
        <f>AND(PARTNERS!$C47="East Riding of Yorkshire",PARTNERS!$E47="Existing partner")</f>
        <v>0</v>
      </c>
      <c r="AH43" s="2" t="b">
        <f>AND(PARTNERS!$C47="Elsewhere in Yorkshire &amp; Humber",PARTNERS!$E47="Existing partner")</f>
        <v>0</v>
      </c>
      <c r="AI43" s="2" t="b">
        <f>AND(PARTNERS!$C47="Elsewhere in the UK",PARTNERS!$E47="Existing partner")</f>
        <v>0</v>
      </c>
      <c r="AJ43" s="2" t="b">
        <f>AND(PARTNERS!$C47="Outside UK",PARTNERS!$E47="Existing partner")</f>
        <v>0</v>
      </c>
      <c r="AK43" s="2" t="b">
        <f>AND(PARTNERS!$D47="Artistic partner",PARTNERS!$E47="New partner")</f>
        <v>0</v>
      </c>
      <c r="AL43" s="2" t="b">
        <f>AND(PARTNERS!$D47="Heritage partner",PARTNERS!$E47="New partner")</f>
        <v>0</v>
      </c>
      <c r="AM43" s="2" t="b">
        <f>AND(PARTNERS!$D47="Funder",PARTNERS!$E47="New partner")</f>
        <v>0</v>
      </c>
      <c r="AN43" s="2" t="b">
        <f>AND(PARTNERS!$D47="Public Service partner",PARTNERS!$E47="New partner")</f>
        <v>0</v>
      </c>
      <c r="AO43" s="2" t="b">
        <f>AND(PARTNERS!$D47="Voluntary Sector / Charity partner",PARTNERS!$E47="New partner")</f>
        <v>0</v>
      </c>
      <c r="AP43" s="2" t="b">
        <f>AND(PARTNERS!$D47="Education partner",PARTNERS!$E47="New partner")</f>
        <v>0</v>
      </c>
      <c r="AQ43" s="2" t="b">
        <f>AND(PARTNERS!$D47="Other",PARTNERS!$E47="New partner")</f>
        <v>0</v>
      </c>
      <c r="AR43" s="2" t="b">
        <f>AND(PARTNERS!$D47="Artistic partner",PARTNERS!$E47="Existing partner")</f>
        <v>0</v>
      </c>
      <c r="AS43" s="2" t="b">
        <f>AND(PARTNERS!$D47="Heritage partner",PARTNERS!$E47="Existing partner")</f>
        <v>0</v>
      </c>
      <c r="AT43" s="2" t="b">
        <f>AND(PARTNERS!$D47="Funder",PARTNERS!$E47="Existing partner")</f>
        <v>0</v>
      </c>
      <c r="AU43" s="2" t="b">
        <f>AND(PARTNERS!$D47="Public Service partner",PARTNERS!$E47="Existing partner")</f>
        <v>0</v>
      </c>
      <c r="AV43" s="2" t="b">
        <f>AND(PARTNERS!$D47="Voluntary Sector / Charity partner",PARTNERS!$E47="Existing partner")</f>
        <v>0</v>
      </c>
      <c r="AW43" s="2" t="b">
        <f>AND(PARTNERS!$D47="Education partner",PARTNERS!$E47="Existing partner")</f>
        <v>0</v>
      </c>
      <c r="AX43" s="2" t="b">
        <f>AND(PARTNERS!$D47="Other",PARTNERS!$E47="Existing partner")</f>
        <v>0</v>
      </c>
    </row>
    <row r="44" spans="1:50" x14ac:dyDescent="0.3">
      <c r="T44" s="2" t="b">
        <f>AND(LEFT('EVENT DELIVERY'!B49,2)="HU",OR(LEN('EVENT DELIVERY'!B49)=6,AND(LEN('EVENT DELIVERY'!B49)=7,MID('EVENT DELIVERY'!B49,4,1)=" ")))</f>
        <v>0</v>
      </c>
      <c r="U44" s="2" t="b">
        <f>AND(LEFT('PROJECT DELIVERY TEAM'!B51,2)="HU",OR(LEN('PROJECT DELIVERY TEAM'!B51)=6,AND(LEN('PROJECT DELIVERY TEAM'!B51)=7,MID('PROJECT DELIVERY TEAM'!B51,4,1)=" ")))</f>
        <v>0</v>
      </c>
      <c r="V44" s="2" t="b">
        <f>AND(LEFT('AUDIENCES &amp; PART... - BY TYPE'!B74,2)="HU",OR(LEN('AUDIENCES &amp; PART... - BY TYPE'!B74)=6,AND(LEN('AUDIENCES &amp; PART... - BY TYPE'!B74)=7,MID('AUDIENCES &amp; PART... - BY TYPE'!B74,4,1)=" ")))</f>
        <v>0</v>
      </c>
      <c r="W44" s="2" t="b">
        <f>AND(LEFT(PARTNERS!B48,2)="HU",OR(LEN(PARTNERS!B48)=6,AND(LEN(PARTNERS!B48)=7,MID(PARTNERS!B48,4,1)=" ")),PARTNERS!E48="New partner")</f>
        <v>0</v>
      </c>
      <c r="X44" s="2" t="b">
        <f>AND(LEFT(PARTNERS!B48,2)="HU",OR(LEN(PARTNERS!B48)=6,AND(LEN(PARTNERS!B48)=7,MID(PARTNERS!B48,4,1)=" ")),PARTNERS!E48="Existing partner")</f>
        <v>0</v>
      </c>
      <c r="Y44" s="2" t="b">
        <f>AND(NOT(AND(LEFT(PARTNERS!B48,2)="HU",OR(LEN(PARTNERS!B48)=6,AND(LEN(PARTNERS!B48)=7,MID(PARTNERS!B48,4,1)=" ")))),PARTNERS!E48="New partner")</f>
        <v>0</v>
      </c>
      <c r="Z44" s="2" t="b">
        <f>AND(NOT(AND(LEFT(PARTNERS!B48,2)="HU",OR(LEN(PARTNERS!B48)=6,AND(LEN(PARTNERS!B48)=7,MID(PARTNERS!B48,4,1)=" ")))),PARTNERS!E48="Existing partner")</f>
        <v>0</v>
      </c>
      <c r="AA44" s="2" t="b">
        <f>AND(PARTNERS!$C48="Hull",PARTNERS!$E48="New partner")</f>
        <v>0</v>
      </c>
      <c r="AB44" s="2" t="b">
        <f>AND(PARTNERS!$C48="East Riding of Yorkshire",PARTNERS!$E48="New partner")</f>
        <v>0</v>
      </c>
      <c r="AC44" s="2" t="b">
        <f>AND(PARTNERS!$C48="Elsewhere in Yorkshire &amp; Humber",PARTNERS!$E48="New partner")</f>
        <v>0</v>
      </c>
      <c r="AD44" s="2" t="b">
        <f>AND(PARTNERS!$C48="Elsewhere in the UK",PARTNERS!$E48="New partner")</f>
        <v>0</v>
      </c>
      <c r="AE44" s="2" t="b">
        <f>AND(PARTNERS!$C48="Outside UK",PARTNERS!$E48="New partner")</f>
        <v>0</v>
      </c>
      <c r="AF44" s="2" t="b">
        <f>AND(PARTNERS!$C48="Hull",PARTNERS!$E48="Existing partner")</f>
        <v>0</v>
      </c>
      <c r="AG44" s="2" t="b">
        <f>AND(PARTNERS!$C48="East Riding of Yorkshire",PARTNERS!$E48="Existing partner")</f>
        <v>0</v>
      </c>
      <c r="AH44" s="2" t="b">
        <f>AND(PARTNERS!$C48="Elsewhere in Yorkshire &amp; Humber",PARTNERS!$E48="Existing partner")</f>
        <v>0</v>
      </c>
      <c r="AI44" s="2" t="b">
        <f>AND(PARTNERS!$C48="Elsewhere in the UK",PARTNERS!$E48="Existing partner")</f>
        <v>0</v>
      </c>
      <c r="AJ44" s="2" t="b">
        <f>AND(PARTNERS!$C48="Outside UK",PARTNERS!$E48="Existing partner")</f>
        <v>0</v>
      </c>
      <c r="AK44" s="2" t="b">
        <f>AND(PARTNERS!$D48="Artistic partner",PARTNERS!$E48="New partner")</f>
        <v>0</v>
      </c>
      <c r="AL44" s="2" t="b">
        <f>AND(PARTNERS!$D48="Heritage partner",PARTNERS!$E48="New partner")</f>
        <v>0</v>
      </c>
      <c r="AM44" s="2" t="b">
        <f>AND(PARTNERS!$D48="Funder",PARTNERS!$E48="New partner")</f>
        <v>0</v>
      </c>
      <c r="AN44" s="2" t="b">
        <f>AND(PARTNERS!$D48="Public Service partner",PARTNERS!$E48="New partner")</f>
        <v>0</v>
      </c>
      <c r="AO44" s="2" t="b">
        <f>AND(PARTNERS!$D48="Voluntary Sector / Charity partner",PARTNERS!$E48="New partner")</f>
        <v>0</v>
      </c>
      <c r="AP44" s="2" t="b">
        <f>AND(PARTNERS!$D48="Education partner",PARTNERS!$E48="New partner")</f>
        <v>0</v>
      </c>
      <c r="AQ44" s="2" t="b">
        <f>AND(PARTNERS!$D48="Other",PARTNERS!$E48="New partner")</f>
        <v>0</v>
      </c>
      <c r="AR44" s="2" t="b">
        <f>AND(PARTNERS!$D48="Artistic partner",PARTNERS!$E48="Existing partner")</f>
        <v>0</v>
      </c>
      <c r="AS44" s="2" t="b">
        <f>AND(PARTNERS!$D48="Heritage partner",PARTNERS!$E48="Existing partner")</f>
        <v>0</v>
      </c>
      <c r="AT44" s="2" t="b">
        <f>AND(PARTNERS!$D48="Funder",PARTNERS!$E48="Existing partner")</f>
        <v>0</v>
      </c>
      <c r="AU44" s="2" t="b">
        <f>AND(PARTNERS!$D48="Public Service partner",PARTNERS!$E48="Existing partner")</f>
        <v>0</v>
      </c>
      <c r="AV44" s="2" t="b">
        <f>AND(PARTNERS!$D48="Voluntary Sector / Charity partner",PARTNERS!$E48="Existing partner")</f>
        <v>0</v>
      </c>
      <c r="AW44" s="2" t="b">
        <f>AND(PARTNERS!$D48="Education partner",PARTNERS!$E48="Existing partner")</f>
        <v>0</v>
      </c>
      <c r="AX44" s="2" t="b">
        <f>AND(PARTNERS!$D48="Other",PARTNERS!$E48="Existing partner")</f>
        <v>0</v>
      </c>
    </row>
    <row r="45" spans="1:50" x14ac:dyDescent="0.3">
      <c r="T45" s="2" t="b">
        <f>AND(LEFT('EVENT DELIVERY'!B50,2)="HU",OR(LEN('EVENT DELIVERY'!B50)=6,AND(LEN('EVENT DELIVERY'!B50)=7,MID('EVENT DELIVERY'!B50,4,1)=" ")))</f>
        <v>0</v>
      </c>
      <c r="U45" s="2" t="b">
        <f>AND(LEFT('PROJECT DELIVERY TEAM'!B52,2)="HU",OR(LEN('PROJECT DELIVERY TEAM'!B52)=6,AND(LEN('PROJECT DELIVERY TEAM'!B52)=7,MID('PROJECT DELIVERY TEAM'!B52,4,1)=" ")))</f>
        <v>0</v>
      </c>
      <c r="V45" s="2" t="b">
        <f>AND(LEFT('AUDIENCES &amp; PART... - BY TYPE'!B75,2)="HU",OR(LEN('AUDIENCES &amp; PART... - BY TYPE'!B75)=6,AND(LEN('AUDIENCES &amp; PART... - BY TYPE'!B75)=7,MID('AUDIENCES &amp; PART... - BY TYPE'!B75,4,1)=" ")))</f>
        <v>0</v>
      </c>
      <c r="W45" s="2" t="b">
        <f>AND(LEFT(PARTNERS!B49,2)="HU",OR(LEN(PARTNERS!B49)=6,AND(LEN(PARTNERS!B49)=7,MID(PARTNERS!B49,4,1)=" ")),PARTNERS!E49="New partner")</f>
        <v>0</v>
      </c>
      <c r="X45" s="2" t="b">
        <f>AND(LEFT(PARTNERS!B49,2)="HU",OR(LEN(PARTNERS!B49)=6,AND(LEN(PARTNERS!B49)=7,MID(PARTNERS!B49,4,1)=" ")),PARTNERS!E49="Existing partner")</f>
        <v>0</v>
      </c>
      <c r="Y45" s="2" t="b">
        <f>AND(NOT(AND(LEFT(PARTNERS!B49,2)="HU",OR(LEN(PARTNERS!B49)=6,AND(LEN(PARTNERS!B49)=7,MID(PARTNERS!B49,4,1)=" ")))),PARTNERS!E49="New partner")</f>
        <v>0</v>
      </c>
      <c r="Z45" s="2" t="b">
        <f>AND(NOT(AND(LEFT(PARTNERS!B49,2)="HU",OR(LEN(PARTNERS!B49)=6,AND(LEN(PARTNERS!B49)=7,MID(PARTNERS!B49,4,1)=" ")))),PARTNERS!E49="Existing partner")</f>
        <v>0</v>
      </c>
      <c r="AA45" s="2" t="b">
        <f>AND(PARTNERS!$C49="Hull",PARTNERS!$E49="New partner")</f>
        <v>0</v>
      </c>
      <c r="AB45" s="2" t="b">
        <f>AND(PARTNERS!$C49="East Riding of Yorkshire",PARTNERS!$E49="New partner")</f>
        <v>0</v>
      </c>
      <c r="AC45" s="2" t="b">
        <f>AND(PARTNERS!$C49="Elsewhere in Yorkshire &amp; Humber",PARTNERS!$E49="New partner")</f>
        <v>0</v>
      </c>
      <c r="AD45" s="2" t="b">
        <f>AND(PARTNERS!$C49="Elsewhere in the UK",PARTNERS!$E49="New partner")</f>
        <v>0</v>
      </c>
      <c r="AE45" s="2" t="b">
        <f>AND(PARTNERS!$C49="Outside UK",PARTNERS!$E49="New partner")</f>
        <v>0</v>
      </c>
      <c r="AF45" s="2" t="b">
        <f>AND(PARTNERS!$C49="Hull",PARTNERS!$E49="Existing partner")</f>
        <v>0</v>
      </c>
      <c r="AG45" s="2" t="b">
        <f>AND(PARTNERS!$C49="East Riding of Yorkshire",PARTNERS!$E49="Existing partner")</f>
        <v>0</v>
      </c>
      <c r="AH45" s="2" t="b">
        <f>AND(PARTNERS!$C49="Elsewhere in Yorkshire &amp; Humber",PARTNERS!$E49="Existing partner")</f>
        <v>0</v>
      </c>
      <c r="AI45" s="2" t="b">
        <f>AND(PARTNERS!$C49="Elsewhere in the UK",PARTNERS!$E49="Existing partner")</f>
        <v>0</v>
      </c>
      <c r="AJ45" s="2" t="b">
        <f>AND(PARTNERS!$C49="Outside UK",PARTNERS!$E49="Existing partner")</f>
        <v>0</v>
      </c>
      <c r="AK45" s="2" t="b">
        <f>AND(PARTNERS!$D49="Artistic partner",PARTNERS!$E49="New partner")</f>
        <v>0</v>
      </c>
      <c r="AL45" s="2" t="b">
        <f>AND(PARTNERS!$D49="Heritage partner",PARTNERS!$E49="New partner")</f>
        <v>0</v>
      </c>
      <c r="AM45" s="2" t="b">
        <f>AND(PARTNERS!$D49="Funder",PARTNERS!$E49="New partner")</f>
        <v>0</v>
      </c>
      <c r="AN45" s="2" t="b">
        <f>AND(PARTNERS!$D49="Public Service partner",PARTNERS!$E49="New partner")</f>
        <v>0</v>
      </c>
      <c r="AO45" s="2" t="b">
        <f>AND(PARTNERS!$D49="Voluntary Sector / Charity partner",PARTNERS!$E49="New partner")</f>
        <v>0</v>
      </c>
      <c r="AP45" s="2" t="b">
        <f>AND(PARTNERS!$D49="Education partner",PARTNERS!$E49="New partner")</f>
        <v>0</v>
      </c>
      <c r="AQ45" s="2" t="b">
        <f>AND(PARTNERS!$D49="Other",PARTNERS!$E49="New partner")</f>
        <v>0</v>
      </c>
      <c r="AR45" s="2" t="b">
        <f>AND(PARTNERS!$D49="Artistic partner",PARTNERS!$E49="Existing partner")</f>
        <v>0</v>
      </c>
      <c r="AS45" s="2" t="b">
        <f>AND(PARTNERS!$D49="Heritage partner",PARTNERS!$E49="Existing partner")</f>
        <v>0</v>
      </c>
      <c r="AT45" s="2" t="b">
        <f>AND(PARTNERS!$D49="Funder",PARTNERS!$E49="Existing partner")</f>
        <v>0</v>
      </c>
      <c r="AU45" s="2" t="b">
        <f>AND(PARTNERS!$D49="Public Service partner",PARTNERS!$E49="Existing partner")</f>
        <v>0</v>
      </c>
      <c r="AV45" s="2" t="b">
        <f>AND(PARTNERS!$D49="Voluntary Sector / Charity partner",PARTNERS!$E49="Existing partner")</f>
        <v>0</v>
      </c>
      <c r="AW45" s="2" t="b">
        <f>AND(PARTNERS!$D49="Education partner",PARTNERS!$E49="Existing partner")</f>
        <v>0</v>
      </c>
      <c r="AX45" s="2" t="b">
        <f>AND(PARTNERS!$D49="Other",PARTNERS!$E49="Existing partner")</f>
        <v>0</v>
      </c>
    </row>
    <row r="46" spans="1:50" x14ac:dyDescent="0.3">
      <c r="T46" s="2" t="b">
        <f>AND(LEFT('EVENT DELIVERY'!B51,2)="HU",OR(LEN('EVENT DELIVERY'!B51)=6,AND(LEN('EVENT DELIVERY'!B51)=7,MID('EVENT DELIVERY'!B51,4,1)=" ")))</f>
        <v>0</v>
      </c>
      <c r="U46" s="2" t="b">
        <f>AND(LEFT('PROJECT DELIVERY TEAM'!B53,2)="HU",OR(LEN('PROJECT DELIVERY TEAM'!B53)=6,AND(LEN('PROJECT DELIVERY TEAM'!B53)=7,MID('PROJECT DELIVERY TEAM'!B53,4,1)=" ")))</f>
        <v>0</v>
      </c>
      <c r="V46" s="2" t="b">
        <f>AND(LEFT('AUDIENCES &amp; PART... - BY TYPE'!B76,2)="HU",OR(LEN('AUDIENCES &amp; PART... - BY TYPE'!B76)=6,AND(LEN('AUDIENCES &amp; PART... - BY TYPE'!B76)=7,MID('AUDIENCES &amp; PART... - BY TYPE'!B76,4,1)=" ")))</f>
        <v>0</v>
      </c>
      <c r="W46" s="2" t="b">
        <f>AND(LEFT(PARTNERS!B50,2)="HU",OR(LEN(PARTNERS!B50)=6,AND(LEN(PARTNERS!B50)=7,MID(PARTNERS!B50,4,1)=" ")),PARTNERS!E50="New partner")</f>
        <v>0</v>
      </c>
      <c r="X46" s="2" t="b">
        <f>AND(LEFT(PARTNERS!B50,2)="HU",OR(LEN(PARTNERS!B50)=6,AND(LEN(PARTNERS!B50)=7,MID(PARTNERS!B50,4,1)=" ")),PARTNERS!E50="Existing partner")</f>
        <v>0</v>
      </c>
      <c r="Y46" s="2" t="b">
        <f>AND(NOT(AND(LEFT(PARTNERS!B50,2)="HU",OR(LEN(PARTNERS!B50)=6,AND(LEN(PARTNERS!B50)=7,MID(PARTNERS!B50,4,1)=" ")))),PARTNERS!E50="New partner")</f>
        <v>0</v>
      </c>
      <c r="Z46" s="2" t="b">
        <f>AND(NOT(AND(LEFT(PARTNERS!B50,2)="HU",OR(LEN(PARTNERS!B50)=6,AND(LEN(PARTNERS!B50)=7,MID(PARTNERS!B50,4,1)=" ")))),PARTNERS!E50="Existing partner")</f>
        <v>0</v>
      </c>
      <c r="AA46" s="2" t="b">
        <f>AND(PARTNERS!$C50="Hull",PARTNERS!$E50="New partner")</f>
        <v>0</v>
      </c>
      <c r="AB46" s="2" t="b">
        <f>AND(PARTNERS!$C50="East Riding of Yorkshire",PARTNERS!$E50="New partner")</f>
        <v>0</v>
      </c>
      <c r="AC46" s="2" t="b">
        <f>AND(PARTNERS!$C50="Elsewhere in Yorkshire &amp; Humber",PARTNERS!$E50="New partner")</f>
        <v>0</v>
      </c>
      <c r="AD46" s="2" t="b">
        <f>AND(PARTNERS!$C50="Elsewhere in the UK",PARTNERS!$E50="New partner")</f>
        <v>0</v>
      </c>
      <c r="AE46" s="2" t="b">
        <f>AND(PARTNERS!$C50="Outside UK",PARTNERS!$E50="New partner")</f>
        <v>0</v>
      </c>
      <c r="AF46" s="2" t="b">
        <f>AND(PARTNERS!$C50="Hull",PARTNERS!$E50="Existing partner")</f>
        <v>0</v>
      </c>
      <c r="AG46" s="2" t="b">
        <f>AND(PARTNERS!$C50="East Riding of Yorkshire",PARTNERS!$E50="Existing partner")</f>
        <v>0</v>
      </c>
      <c r="AH46" s="2" t="b">
        <f>AND(PARTNERS!$C50="Elsewhere in Yorkshire &amp; Humber",PARTNERS!$E50="Existing partner")</f>
        <v>0</v>
      </c>
      <c r="AI46" s="2" t="b">
        <f>AND(PARTNERS!$C50="Elsewhere in the UK",PARTNERS!$E50="Existing partner")</f>
        <v>0</v>
      </c>
      <c r="AJ46" s="2" t="b">
        <f>AND(PARTNERS!$C50="Outside UK",PARTNERS!$E50="Existing partner")</f>
        <v>0</v>
      </c>
      <c r="AK46" s="2" t="b">
        <f>AND(PARTNERS!$D50="Artistic partner",PARTNERS!$E50="New partner")</f>
        <v>0</v>
      </c>
      <c r="AL46" s="2" t="b">
        <f>AND(PARTNERS!$D50="Heritage partner",PARTNERS!$E50="New partner")</f>
        <v>0</v>
      </c>
      <c r="AM46" s="2" t="b">
        <f>AND(PARTNERS!$D50="Funder",PARTNERS!$E50="New partner")</f>
        <v>0</v>
      </c>
      <c r="AN46" s="2" t="b">
        <f>AND(PARTNERS!$D50="Public Service partner",PARTNERS!$E50="New partner")</f>
        <v>0</v>
      </c>
      <c r="AO46" s="2" t="b">
        <f>AND(PARTNERS!$D50="Voluntary Sector / Charity partner",PARTNERS!$E50="New partner")</f>
        <v>0</v>
      </c>
      <c r="AP46" s="2" t="b">
        <f>AND(PARTNERS!$D50="Education partner",PARTNERS!$E50="New partner")</f>
        <v>0</v>
      </c>
      <c r="AQ46" s="2" t="b">
        <f>AND(PARTNERS!$D50="Other",PARTNERS!$E50="New partner")</f>
        <v>0</v>
      </c>
      <c r="AR46" s="2" t="b">
        <f>AND(PARTNERS!$D50="Artistic partner",PARTNERS!$E50="Existing partner")</f>
        <v>0</v>
      </c>
      <c r="AS46" s="2" t="b">
        <f>AND(PARTNERS!$D50="Heritage partner",PARTNERS!$E50="Existing partner")</f>
        <v>0</v>
      </c>
      <c r="AT46" s="2" t="b">
        <f>AND(PARTNERS!$D50="Funder",PARTNERS!$E50="Existing partner")</f>
        <v>0</v>
      </c>
      <c r="AU46" s="2" t="b">
        <f>AND(PARTNERS!$D50="Public Service partner",PARTNERS!$E50="Existing partner")</f>
        <v>0</v>
      </c>
      <c r="AV46" s="2" t="b">
        <f>AND(PARTNERS!$D50="Voluntary Sector / Charity partner",PARTNERS!$E50="Existing partner")</f>
        <v>0</v>
      </c>
      <c r="AW46" s="2" t="b">
        <f>AND(PARTNERS!$D50="Education partner",PARTNERS!$E50="Existing partner")</f>
        <v>0</v>
      </c>
      <c r="AX46" s="2" t="b">
        <f>AND(PARTNERS!$D50="Other",PARTNERS!$E50="Existing partner")</f>
        <v>0</v>
      </c>
    </row>
    <row r="47" spans="1:50" x14ac:dyDescent="0.3">
      <c r="T47" s="2" t="b">
        <f>AND(LEFT('EVENT DELIVERY'!B52,2)="HU",OR(LEN('EVENT DELIVERY'!B52)=6,AND(LEN('EVENT DELIVERY'!B52)=7,MID('EVENT DELIVERY'!B52,4,1)=" ")))</f>
        <v>0</v>
      </c>
      <c r="U47" s="2" t="b">
        <f>AND(LEFT('PROJECT DELIVERY TEAM'!B54,2)="HU",OR(LEN('PROJECT DELIVERY TEAM'!B54)=6,AND(LEN('PROJECT DELIVERY TEAM'!B54)=7,MID('PROJECT DELIVERY TEAM'!B54,4,1)=" ")))</f>
        <v>0</v>
      </c>
      <c r="V47" s="2" t="b">
        <f>AND(LEFT('AUDIENCES &amp; PART... - BY TYPE'!B77,2)="HU",OR(LEN('AUDIENCES &amp; PART... - BY TYPE'!B77)=6,AND(LEN('AUDIENCES &amp; PART... - BY TYPE'!B77)=7,MID('AUDIENCES &amp; PART... - BY TYPE'!B77,4,1)=" ")))</f>
        <v>0</v>
      </c>
      <c r="W47" s="2" t="b">
        <f>AND(LEFT(PARTNERS!B51,2)="HU",OR(LEN(PARTNERS!B51)=6,AND(LEN(PARTNERS!B51)=7,MID(PARTNERS!B51,4,1)=" ")),PARTNERS!E51="New partner")</f>
        <v>0</v>
      </c>
      <c r="X47" s="2" t="b">
        <f>AND(LEFT(PARTNERS!B51,2)="HU",OR(LEN(PARTNERS!B51)=6,AND(LEN(PARTNERS!B51)=7,MID(PARTNERS!B51,4,1)=" ")),PARTNERS!E51="Existing partner")</f>
        <v>0</v>
      </c>
      <c r="Y47" s="2" t="b">
        <f>AND(NOT(AND(LEFT(PARTNERS!B51,2)="HU",OR(LEN(PARTNERS!B51)=6,AND(LEN(PARTNERS!B51)=7,MID(PARTNERS!B51,4,1)=" ")))),PARTNERS!E51="New partner")</f>
        <v>0</v>
      </c>
      <c r="Z47" s="2" t="b">
        <f>AND(NOT(AND(LEFT(PARTNERS!B51,2)="HU",OR(LEN(PARTNERS!B51)=6,AND(LEN(PARTNERS!B51)=7,MID(PARTNERS!B51,4,1)=" ")))),PARTNERS!E51="Existing partner")</f>
        <v>0</v>
      </c>
      <c r="AA47" s="2" t="b">
        <f>AND(PARTNERS!$C51="Hull",PARTNERS!$E51="New partner")</f>
        <v>0</v>
      </c>
      <c r="AB47" s="2" t="b">
        <f>AND(PARTNERS!$C51="East Riding of Yorkshire",PARTNERS!$E51="New partner")</f>
        <v>0</v>
      </c>
      <c r="AC47" s="2" t="b">
        <f>AND(PARTNERS!$C51="Elsewhere in Yorkshire &amp; Humber",PARTNERS!$E51="New partner")</f>
        <v>0</v>
      </c>
      <c r="AD47" s="2" t="b">
        <f>AND(PARTNERS!$C51="Elsewhere in the UK",PARTNERS!$E51="New partner")</f>
        <v>0</v>
      </c>
      <c r="AE47" s="2" t="b">
        <f>AND(PARTNERS!$C51="Outside UK",PARTNERS!$E51="New partner")</f>
        <v>0</v>
      </c>
      <c r="AF47" s="2" t="b">
        <f>AND(PARTNERS!$C51="Hull",PARTNERS!$E51="Existing partner")</f>
        <v>0</v>
      </c>
      <c r="AG47" s="2" t="b">
        <f>AND(PARTNERS!$C51="East Riding of Yorkshire",PARTNERS!$E51="Existing partner")</f>
        <v>0</v>
      </c>
      <c r="AH47" s="2" t="b">
        <f>AND(PARTNERS!$C51="Elsewhere in Yorkshire &amp; Humber",PARTNERS!$E51="Existing partner")</f>
        <v>0</v>
      </c>
      <c r="AI47" s="2" t="b">
        <f>AND(PARTNERS!$C51="Elsewhere in the UK",PARTNERS!$E51="Existing partner")</f>
        <v>0</v>
      </c>
      <c r="AJ47" s="2" t="b">
        <f>AND(PARTNERS!$C51="Outside UK",PARTNERS!$E51="Existing partner")</f>
        <v>0</v>
      </c>
      <c r="AK47" s="2" t="b">
        <f>AND(PARTNERS!$D51="Artistic partner",PARTNERS!$E51="New partner")</f>
        <v>0</v>
      </c>
      <c r="AL47" s="2" t="b">
        <f>AND(PARTNERS!$D51="Heritage partner",PARTNERS!$E51="New partner")</f>
        <v>0</v>
      </c>
      <c r="AM47" s="2" t="b">
        <f>AND(PARTNERS!$D51="Funder",PARTNERS!$E51="New partner")</f>
        <v>0</v>
      </c>
      <c r="AN47" s="2" t="b">
        <f>AND(PARTNERS!$D51="Public Service partner",PARTNERS!$E51="New partner")</f>
        <v>0</v>
      </c>
      <c r="AO47" s="2" t="b">
        <f>AND(PARTNERS!$D51="Voluntary Sector / Charity partner",PARTNERS!$E51="New partner")</f>
        <v>0</v>
      </c>
      <c r="AP47" s="2" t="b">
        <f>AND(PARTNERS!$D51="Education partner",PARTNERS!$E51="New partner")</f>
        <v>0</v>
      </c>
      <c r="AQ47" s="2" t="b">
        <f>AND(PARTNERS!$D51="Other",PARTNERS!$E51="New partner")</f>
        <v>0</v>
      </c>
      <c r="AR47" s="2" t="b">
        <f>AND(PARTNERS!$D51="Artistic partner",PARTNERS!$E51="Existing partner")</f>
        <v>0</v>
      </c>
      <c r="AS47" s="2" t="b">
        <f>AND(PARTNERS!$D51="Heritage partner",PARTNERS!$E51="Existing partner")</f>
        <v>0</v>
      </c>
      <c r="AT47" s="2" t="b">
        <f>AND(PARTNERS!$D51="Funder",PARTNERS!$E51="Existing partner")</f>
        <v>0</v>
      </c>
      <c r="AU47" s="2" t="b">
        <f>AND(PARTNERS!$D51="Public Service partner",PARTNERS!$E51="Existing partner")</f>
        <v>0</v>
      </c>
      <c r="AV47" s="2" t="b">
        <f>AND(PARTNERS!$D51="Voluntary Sector / Charity partner",PARTNERS!$E51="Existing partner")</f>
        <v>0</v>
      </c>
      <c r="AW47" s="2" t="b">
        <f>AND(PARTNERS!$D51="Education partner",PARTNERS!$E51="Existing partner")</f>
        <v>0</v>
      </c>
      <c r="AX47" s="2" t="b">
        <f>AND(PARTNERS!$D51="Other",PARTNERS!$E51="Existing partner")</f>
        <v>0</v>
      </c>
    </row>
    <row r="48" spans="1:50" x14ac:dyDescent="0.3">
      <c r="T48" s="2" t="b">
        <f>AND(LEFT('EVENT DELIVERY'!B53,2)="HU",OR(LEN('EVENT DELIVERY'!B53)=6,AND(LEN('EVENT DELIVERY'!B53)=7,MID('EVENT DELIVERY'!B53,4,1)=" ")))</f>
        <v>0</v>
      </c>
      <c r="U48" s="2" t="b">
        <f>AND(LEFT('PROJECT DELIVERY TEAM'!B55,2)="HU",OR(LEN('PROJECT DELIVERY TEAM'!B55)=6,AND(LEN('PROJECT DELIVERY TEAM'!B55)=7,MID('PROJECT DELIVERY TEAM'!B55,4,1)=" ")))</f>
        <v>0</v>
      </c>
      <c r="V48" s="2" t="b">
        <f>AND(LEFT('AUDIENCES &amp; PART... - BY TYPE'!B78,2)="HU",OR(LEN('AUDIENCES &amp; PART... - BY TYPE'!B78)=6,AND(LEN('AUDIENCES &amp; PART... - BY TYPE'!B78)=7,MID('AUDIENCES &amp; PART... - BY TYPE'!B78,4,1)=" ")))</f>
        <v>0</v>
      </c>
      <c r="W48" s="2" t="b">
        <f>AND(LEFT(PARTNERS!B52,2)="HU",OR(LEN(PARTNERS!B52)=6,AND(LEN(PARTNERS!B52)=7,MID(PARTNERS!B52,4,1)=" ")),PARTNERS!E52="New partner")</f>
        <v>0</v>
      </c>
      <c r="X48" s="2" t="b">
        <f>AND(LEFT(PARTNERS!B52,2)="HU",OR(LEN(PARTNERS!B52)=6,AND(LEN(PARTNERS!B52)=7,MID(PARTNERS!B52,4,1)=" ")),PARTNERS!E52="Existing partner")</f>
        <v>0</v>
      </c>
      <c r="Y48" s="2" t="b">
        <f>AND(NOT(AND(LEFT(PARTNERS!B52,2)="HU",OR(LEN(PARTNERS!B52)=6,AND(LEN(PARTNERS!B52)=7,MID(PARTNERS!B52,4,1)=" ")))),PARTNERS!E52="New partner")</f>
        <v>0</v>
      </c>
      <c r="Z48" s="2" t="b">
        <f>AND(NOT(AND(LEFT(PARTNERS!B52,2)="HU",OR(LEN(PARTNERS!B52)=6,AND(LEN(PARTNERS!B52)=7,MID(PARTNERS!B52,4,1)=" ")))),PARTNERS!E52="Existing partner")</f>
        <v>0</v>
      </c>
      <c r="AA48" s="2" t="b">
        <f>AND(PARTNERS!$C52="Hull",PARTNERS!$E52="New partner")</f>
        <v>0</v>
      </c>
      <c r="AB48" s="2" t="b">
        <f>AND(PARTNERS!$C52="East Riding of Yorkshire",PARTNERS!$E52="New partner")</f>
        <v>0</v>
      </c>
      <c r="AC48" s="2" t="b">
        <f>AND(PARTNERS!$C52="Elsewhere in Yorkshire &amp; Humber",PARTNERS!$E52="New partner")</f>
        <v>0</v>
      </c>
      <c r="AD48" s="2" t="b">
        <f>AND(PARTNERS!$C52="Elsewhere in the UK",PARTNERS!$E52="New partner")</f>
        <v>0</v>
      </c>
      <c r="AE48" s="2" t="b">
        <f>AND(PARTNERS!$C52="Outside UK",PARTNERS!$E52="New partner")</f>
        <v>0</v>
      </c>
      <c r="AF48" s="2" t="b">
        <f>AND(PARTNERS!$C52="Hull",PARTNERS!$E52="Existing partner")</f>
        <v>0</v>
      </c>
      <c r="AG48" s="2" t="b">
        <f>AND(PARTNERS!$C52="East Riding of Yorkshire",PARTNERS!$E52="Existing partner")</f>
        <v>0</v>
      </c>
      <c r="AH48" s="2" t="b">
        <f>AND(PARTNERS!$C52="Elsewhere in Yorkshire &amp; Humber",PARTNERS!$E52="Existing partner")</f>
        <v>0</v>
      </c>
      <c r="AI48" s="2" t="b">
        <f>AND(PARTNERS!$C52="Elsewhere in the UK",PARTNERS!$E52="Existing partner")</f>
        <v>0</v>
      </c>
      <c r="AJ48" s="2" t="b">
        <f>AND(PARTNERS!$C52="Outside UK",PARTNERS!$E52="Existing partner")</f>
        <v>0</v>
      </c>
      <c r="AK48" s="2" t="b">
        <f>AND(PARTNERS!$D52="Artistic partner",PARTNERS!$E52="New partner")</f>
        <v>0</v>
      </c>
      <c r="AL48" s="2" t="b">
        <f>AND(PARTNERS!$D52="Heritage partner",PARTNERS!$E52="New partner")</f>
        <v>0</v>
      </c>
      <c r="AM48" s="2" t="b">
        <f>AND(PARTNERS!$D52="Funder",PARTNERS!$E52="New partner")</f>
        <v>0</v>
      </c>
      <c r="AN48" s="2" t="b">
        <f>AND(PARTNERS!$D52="Public Service partner",PARTNERS!$E52="New partner")</f>
        <v>0</v>
      </c>
      <c r="AO48" s="2" t="b">
        <f>AND(PARTNERS!$D52="Voluntary Sector / Charity partner",PARTNERS!$E52="New partner")</f>
        <v>0</v>
      </c>
      <c r="AP48" s="2" t="b">
        <f>AND(PARTNERS!$D52="Education partner",PARTNERS!$E52="New partner")</f>
        <v>0</v>
      </c>
      <c r="AQ48" s="2" t="b">
        <f>AND(PARTNERS!$D52="Other",PARTNERS!$E52="New partner")</f>
        <v>0</v>
      </c>
      <c r="AR48" s="2" t="b">
        <f>AND(PARTNERS!$D52="Artistic partner",PARTNERS!$E52="Existing partner")</f>
        <v>0</v>
      </c>
      <c r="AS48" s="2" t="b">
        <f>AND(PARTNERS!$D52="Heritage partner",PARTNERS!$E52="Existing partner")</f>
        <v>0</v>
      </c>
      <c r="AT48" s="2" t="b">
        <f>AND(PARTNERS!$D52="Funder",PARTNERS!$E52="Existing partner")</f>
        <v>0</v>
      </c>
      <c r="AU48" s="2" t="b">
        <f>AND(PARTNERS!$D52="Public Service partner",PARTNERS!$E52="Existing partner")</f>
        <v>0</v>
      </c>
      <c r="AV48" s="2" t="b">
        <f>AND(PARTNERS!$D52="Voluntary Sector / Charity partner",PARTNERS!$E52="Existing partner")</f>
        <v>0</v>
      </c>
      <c r="AW48" s="2" t="b">
        <f>AND(PARTNERS!$D52="Education partner",PARTNERS!$E52="Existing partner")</f>
        <v>0</v>
      </c>
      <c r="AX48" s="2" t="b">
        <f>AND(PARTNERS!$D52="Other",PARTNERS!$E52="Existing partner")</f>
        <v>0</v>
      </c>
    </row>
    <row r="49" spans="20:50" x14ac:dyDescent="0.3">
      <c r="T49" s="2" t="b">
        <f>AND(LEFT('EVENT DELIVERY'!B54,2)="HU",OR(LEN('EVENT DELIVERY'!B54)=6,AND(LEN('EVENT DELIVERY'!B54)=7,MID('EVENT DELIVERY'!B54,4,1)=" ")))</f>
        <v>0</v>
      </c>
      <c r="U49" s="2" t="b">
        <f>AND(LEFT('PROJECT DELIVERY TEAM'!B56,2)="HU",OR(LEN('PROJECT DELIVERY TEAM'!B56)=6,AND(LEN('PROJECT DELIVERY TEAM'!B56)=7,MID('PROJECT DELIVERY TEAM'!B56,4,1)=" ")))</f>
        <v>0</v>
      </c>
      <c r="V49" s="2" t="b">
        <f>AND(LEFT('AUDIENCES &amp; PART... - BY TYPE'!B79,2)="HU",OR(LEN('AUDIENCES &amp; PART... - BY TYPE'!B79)=6,AND(LEN('AUDIENCES &amp; PART... - BY TYPE'!B79)=7,MID('AUDIENCES &amp; PART... - BY TYPE'!B79,4,1)=" ")))</f>
        <v>0</v>
      </c>
      <c r="W49" s="2" t="b">
        <f>AND(LEFT(PARTNERS!B53,2)="HU",OR(LEN(PARTNERS!B53)=6,AND(LEN(PARTNERS!B53)=7,MID(PARTNERS!B53,4,1)=" ")),PARTNERS!E53="New partner")</f>
        <v>0</v>
      </c>
      <c r="X49" s="2" t="b">
        <f>AND(LEFT(PARTNERS!B53,2)="HU",OR(LEN(PARTNERS!B53)=6,AND(LEN(PARTNERS!B53)=7,MID(PARTNERS!B53,4,1)=" ")),PARTNERS!E53="Existing partner")</f>
        <v>0</v>
      </c>
      <c r="Y49" s="2" t="b">
        <f>AND(NOT(AND(LEFT(PARTNERS!B53,2)="HU",OR(LEN(PARTNERS!B53)=6,AND(LEN(PARTNERS!B53)=7,MID(PARTNERS!B53,4,1)=" ")))),PARTNERS!E53="New partner")</f>
        <v>0</v>
      </c>
      <c r="Z49" s="2" t="b">
        <f>AND(NOT(AND(LEFT(PARTNERS!B53,2)="HU",OR(LEN(PARTNERS!B53)=6,AND(LEN(PARTNERS!B53)=7,MID(PARTNERS!B53,4,1)=" ")))),PARTNERS!E53="Existing partner")</f>
        <v>0</v>
      </c>
      <c r="AA49" s="2" t="b">
        <f>AND(PARTNERS!$C53="Hull",PARTNERS!$E53="New partner")</f>
        <v>0</v>
      </c>
      <c r="AB49" s="2" t="b">
        <f>AND(PARTNERS!$C53="East Riding of Yorkshire",PARTNERS!$E53="New partner")</f>
        <v>0</v>
      </c>
      <c r="AC49" s="2" t="b">
        <f>AND(PARTNERS!$C53="Elsewhere in Yorkshire &amp; Humber",PARTNERS!$E53="New partner")</f>
        <v>0</v>
      </c>
      <c r="AD49" s="2" t="b">
        <f>AND(PARTNERS!$C53="Elsewhere in the UK",PARTNERS!$E53="New partner")</f>
        <v>0</v>
      </c>
      <c r="AE49" s="2" t="b">
        <f>AND(PARTNERS!$C53="Outside UK",PARTNERS!$E53="New partner")</f>
        <v>0</v>
      </c>
      <c r="AF49" s="2" t="b">
        <f>AND(PARTNERS!$C53="Hull",PARTNERS!$E53="Existing partner")</f>
        <v>0</v>
      </c>
      <c r="AG49" s="2" t="b">
        <f>AND(PARTNERS!$C53="East Riding of Yorkshire",PARTNERS!$E53="Existing partner")</f>
        <v>0</v>
      </c>
      <c r="AH49" s="2" t="b">
        <f>AND(PARTNERS!$C53="Elsewhere in Yorkshire &amp; Humber",PARTNERS!$E53="Existing partner")</f>
        <v>0</v>
      </c>
      <c r="AI49" s="2" t="b">
        <f>AND(PARTNERS!$C53="Elsewhere in the UK",PARTNERS!$E53="Existing partner")</f>
        <v>0</v>
      </c>
      <c r="AJ49" s="2" t="b">
        <f>AND(PARTNERS!$C53="Outside UK",PARTNERS!$E53="Existing partner")</f>
        <v>0</v>
      </c>
      <c r="AK49" s="2" t="b">
        <f>AND(PARTNERS!$D53="Artistic partner",PARTNERS!$E53="New partner")</f>
        <v>0</v>
      </c>
      <c r="AL49" s="2" t="b">
        <f>AND(PARTNERS!$D53="Heritage partner",PARTNERS!$E53="New partner")</f>
        <v>0</v>
      </c>
      <c r="AM49" s="2" t="b">
        <f>AND(PARTNERS!$D53="Funder",PARTNERS!$E53="New partner")</f>
        <v>0</v>
      </c>
      <c r="AN49" s="2" t="b">
        <f>AND(PARTNERS!$D53="Public Service partner",PARTNERS!$E53="New partner")</f>
        <v>0</v>
      </c>
      <c r="AO49" s="2" t="b">
        <f>AND(PARTNERS!$D53="Voluntary Sector / Charity partner",PARTNERS!$E53="New partner")</f>
        <v>0</v>
      </c>
      <c r="AP49" s="2" t="b">
        <f>AND(PARTNERS!$D53="Education partner",PARTNERS!$E53="New partner")</f>
        <v>0</v>
      </c>
      <c r="AQ49" s="2" t="b">
        <f>AND(PARTNERS!$D53="Other",PARTNERS!$E53="New partner")</f>
        <v>0</v>
      </c>
      <c r="AR49" s="2" t="b">
        <f>AND(PARTNERS!$D53="Artistic partner",PARTNERS!$E53="Existing partner")</f>
        <v>0</v>
      </c>
      <c r="AS49" s="2" t="b">
        <f>AND(PARTNERS!$D53="Heritage partner",PARTNERS!$E53="Existing partner")</f>
        <v>0</v>
      </c>
      <c r="AT49" s="2" t="b">
        <f>AND(PARTNERS!$D53="Funder",PARTNERS!$E53="Existing partner")</f>
        <v>0</v>
      </c>
      <c r="AU49" s="2" t="b">
        <f>AND(PARTNERS!$D53="Public Service partner",PARTNERS!$E53="Existing partner")</f>
        <v>0</v>
      </c>
      <c r="AV49" s="2" t="b">
        <f>AND(PARTNERS!$D53="Voluntary Sector / Charity partner",PARTNERS!$E53="Existing partner")</f>
        <v>0</v>
      </c>
      <c r="AW49" s="2" t="b">
        <f>AND(PARTNERS!$D53="Education partner",PARTNERS!$E53="Existing partner")</f>
        <v>0</v>
      </c>
      <c r="AX49" s="2" t="b">
        <f>AND(PARTNERS!$D53="Other",PARTNERS!$E53="Existing partner")</f>
        <v>0</v>
      </c>
    </row>
    <row r="50" spans="20:50" x14ac:dyDescent="0.3">
      <c r="T50" s="2" t="b">
        <f>AND(LEFT('EVENT DELIVERY'!B55,2)="HU",OR(LEN('EVENT DELIVERY'!B55)=6,AND(LEN('EVENT DELIVERY'!B55)=7,MID('EVENT DELIVERY'!B55,4,1)=" ")))</f>
        <v>0</v>
      </c>
      <c r="U50" s="2" t="b">
        <f>AND(LEFT('PROJECT DELIVERY TEAM'!B57,2)="HU",OR(LEN('PROJECT DELIVERY TEAM'!B57)=6,AND(LEN('PROJECT DELIVERY TEAM'!B57)=7,MID('PROJECT DELIVERY TEAM'!B57,4,1)=" ")))</f>
        <v>0</v>
      </c>
      <c r="V50" s="2" t="b">
        <f>AND(LEFT('AUDIENCES &amp; PART... - BY TYPE'!B80,2)="HU",OR(LEN('AUDIENCES &amp; PART... - BY TYPE'!B80)=6,AND(LEN('AUDIENCES &amp; PART... - BY TYPE'!B80)=7,MID('AUDIENCES &amp; PART... - BY TYPE'!B80,4,1)=" ")))</f>
        <v>0</v>
      </c>
      <c r="W50" s="2" t="b">
        <f>AND(LEFT(PARTNERS!B54,2)="HU",OR(LEN(PARTNERS!B54)=6,AND(LEN(PARTNERS!B54)=7,MID(PARTNERS!B54,4,1)=" ")),PARTNERS!E54="New partner")</f>
        <v>0</v>
      </c>
      <c r="X50" s="2" t="b">
        <f>AND(LEFT(PARTNERS!B54,2)="HU",OR(LEN(PARTNERS!B54)=6,AND(LEN(PARTNERS!B54)=7,MID(PARTNERS!B54,4,1)=" ")),PARTNERS!E54="Existing partner")</f>
        <v>0</v>
      </c>
      <c r="Y50" s="2" t="b">
        <f>AND(NOT(AND(LEFT(PARTNERS!B54,2)="HU",OR(LEN(PARTNERS!B54)=6,AND(LEN(PARTNERS!B54)=7,MID(PARTNERS!B54,4,1)=" ")))),PARTNERS!E54="New partner")</f>
        <v>0</v>
      </c>
      <c r="Z50" s="2" t="b">
        <f>AND(NOT(AND(LEFT(PARTNERS!B54,2)="HU",OR(LEN(PARTNERS!B54)=6,AND(LEN(PARTNERS!B54)=7,MID(PARTNERS!B54,4,1)=" ")))),PARTNERS!E54="Existing partner")</f>
        <v>0</v>
      </c>
      <c r="AA50" s="2" t="b">
        <f>AND(PARTNERS!$C54="Hull",PARTNERS!$E54="New partner")</f>
        <v>0</v>
      </c>
      <c r="AB50" s="2" t="b">
        <f>AND(PARTNERS!$C54="East Riding of Yorkshire",PARTNERS!$E54="New partner")</f>
        <v>0</v>
      </c>
      <c r="AC50" s="2" t="b">
        <f>AND(PARTNERS!$C54="Elsewhere in Yorkshire &amp; Humber",PARTNERS!$E54="New partner")</f>
        <v>0</v>
      </c>
      <c r="AD50" s="2" t="b">
        <f>AND(PARTNERS!$C54="Elsewhere in the UK",PARTNERS!$E54="New partner")</f>
        <v>0</v>
      </c>
      <c r="AE50" s="2" t="b">
        <f>AND(PARTNERS!$C54="Outside UK",PARTNERS!$E54="New partner")</f>
        <v>0</v>
      </c>
      <c r="AF50" s="2" t="b">
        <f>AND(PARTNERS!$C54="Hull",PARTNERS!$E54="Existing partner")</f>
        <v>0</v>
      </c>
      <c r="AG50" s="2" t="b">
        <f>AND(PARTNERS!$C54="East Riding of Yorkshire",PARTNERS!$E54="Existing partner")</f>
        <v>0</v>
      </c>
      <c r="AH50" s="2" t="b">
        <f>AND(PARTNERS!$C54="Elsewhere in Yorkshire &amp; Humber",PARTNERS!$E54="Existing partner")</f>
        <v>0</v>
      </c>
      <c r="AI50" s="2" t="b">
        <f>AND(PARTNERS!$C54="Elsewhere in the UK",PARTNERS!$E54="Existing partner")</f>
        <v>0</v>
      </c>
      <c r="AJ50" s="2" t="b">
        <f>AND(PARTNERS!$C54="Outside UK",PARTNERS!$E54="Existing partner")</f>
        <v>0</v>
      </c>
      <c r="AK50" s="2" t="b">
        <f>AND(PARTNERS!$D54="Artistic partner",PARTNERS!$E54="New partner")</f>
        <v>0</v>
      </c>
      <c r="AL50" s="2" t="b">
        <f>AND(PARTNERS!$D54="Heritage partner",PARTNERS!$E54="New partner")</f>
        <v>0</v>
      </c>
      <c r="AM50" s="2" t="b">
        <f>AND(PARTNERS!$D54="Funder",PARTNERS!$E54="New partner")</f>
        <v>0</v>
      </c>
      <c r="AN50" s="2" t="b">
        <f>AND(PARTNERS!$D54="Public Service partner",PARTNERS!$E54="New partner")</f>
        <v>0</v>
      </c>
      <c r="AO50" s="2" t="b">
        <f>AND(PARTNERS!$D54="Voluntary Sector / Charity partner",PARTNERS!$E54="New partner")</f>
        <v>0</v>
      </c>
      <c r="AP50" s="2" t="b">
        <f>AND(PARTNERS!$D54="Education partner",PARTNERS!$E54="New partner")</f>
        <v>0</v>
      </c>
      <c r="AQ50" s="2" t="b">
        <f>AND(PARTNERS!$D54="Other",PARTNERS!$E54="New partner")</f>
        <v>0</v>
      </c>
      <c r="AR50" s="2" t="b">
        <f>AND(PARTNERS!$D54="Artistic partner",PARTNERS!$E54="Existing partner")</f>
        <v>0</v>
      </c>
      <c r="AS50" s="2" t="b">
        <f>AND(PARTNERS!$D54="Heritage partner",PARTNERS!$E54="Existing partner")</f>
        <v>0</v>
      </c>
      <c r="AT50" s="2" t="b">
        <f>AND(PARTNERS!$D54="Funder",PARTNERS!$E54="Existing partner")</f>
        <v>0</v>
      </c>
      <c r="AU50" s="2" t="b">
        <f>AND(PARTNERS!$D54="Public Service partner",PARTNERS!$E54="Existing partner")</f>
        <v>0</v>
      </c>
      <c r="AV50" s="2" t="b">
        <f>AND(PARTNERS!$D54="Voluntary Sector / Charity partner",PARTNERS!$E54="Existing partner")</f>
        <v>0</v>
      </c>
      <c r="AW50" s="2" t="b">
        <f>AND(PARTNERS!$D54="Education partner",PARTNERS!$E54="Existing partner")</f>
        <v>0</v>
      </c>
      <c r="AX50" s="2" t="b">
        <f>AND(PARTNERS!$D54="Other",PARTNERS!$E54="Existing partner")</f>
        <v>0</v>
      </c>
    </row>
    <row r="51" spans="20:50" x14ac:dyDescent="0.3">
      <c r="T51" s="2" t="b">
        <f>AND(LEFT('EVENT DELIVERY'!B56,2)="HU",OR(LEN('EVENT DELIVERY'!B56)=6,AND(LEN('EVENT DELIVERY'!B56)=7,MID('EVENT DELIVERY'!B56,4,1)=" ")))</f>
        <v>0</v>
      </c>
      <c r="U51" s="2" t="b">
        <f>AND(LEFT('PROJECT DELIVERY TEAM'!B58,2)="HU",OR(LEN('PROJECT DELIVERY TEAM'!B58)=6,AND(LEN('PROJECT DELIVERY TEAM'!B58)=7,MID('PROJECT DELIVERY TEAM'!B58,4,1)=" ")))</f>
        <v>0</v>
      </c>
      <c r="V51" s="2" t="b">
        <f>AND(LEFT('AUDIENCES &amp; PART... - BY TYPE'!B81,2)="HU",OR(LEN('AUDIENCES &amp; PART... - BY TYPE'!B81)=6,AND(LEN('AUDIENCES &amp; PART... - BY TYPE'!B81)=7,MID('AUDIENCES &amp; PART... - BY TYPE'!B81,4,1)=" ")))</f>
        <v>0</v>
      </c>
      <c r="W51" s="2" t="b">
        <f>AND(LEFT(PARTNERS!B55,2)="HU",OR(LEN(PARTNERS!B55)=6,AND(LEN(PARTNERS!B55)=7,MID(PARTNERS!B55,4,1)=" ")),PARTNERS!E55="New partner")</f>
        <v>0</v>
      </c>
      <c r="X51" s="2" t="b">
        <f>AND(LEFT(PARTNERS!B55,2)="HU",OR(LEN(PARTNERS!B55)=6,AND(LEN(PARTNERS!B55)=7,MID(PARTNERS!B55,4,1)=" ")),PARTNERS!E55="Existing partner")</f>
        <v>0</v>
      </c>
      <c r="Y51" s="2" t="b">
        <f>AND(NOT(AND(LEFT(PARTNERS!B55,2)="HU",OR(LEN(PARTNERS!B55)=6,AND(LEN(PARTNERS!B55)=7,MID(PARTNERS!B55,4,1)=" ")))),PARTNERS!E55="New partner")</f>
        <v>0</v>
      </c>
      <c r="Z51" s="2" t="b">
        <f>AND(NOT(AND(LEFT(PARTNERS!B55,2)="HU",OR(LEN(PARTNERS!B55)=6,AND(LEN(PARTNERS!B55)=7,MID(PARTNERS!B55,4,1)=" ")))),PARTNERS!E55="Existing partner")</f>
        <v>0</v>
      </c>
      <c r="AA51" s="2" t="b">
        <f>AND(PARTNERS!$C55="Hull",PARTNERS!$E55="New partner")</f>
        <v>0</v>
      </c>
      <c r="AB51" s="2" t="b">
        <f>AND(PARTNERS!$C55="East Riding of Yorkshire",PARTNERS!$E55="New partner")</f>
        <v>0</v>
      </c>
      <c r="AC51" s="2" t="b">
        <f>AND(PARTNERS!$C55="Elsewhere in Yorkshire &amp; Humber",PARTNERS!$E55="New partner")</f>
        <v>0</v>
      </c>
      <c r="AD51" s="2" t="b">
        <f>AND(PARTNERS!$C55="Elsewhere in the UK",PARTNERS!$E55="New partner")</f>
        <v>0</v>
      </c>
      <c r="AE51" s="2" t="b">
        <f>AND(PARTNERS!$C55="Outside UK",PARTNERS!$E55="New partner")</f>
        <v>0</v>
      </c>
      <c r="AF51" s="2" t="b">
        <f>AND(PARTNERS!$C55="Hull",PARTNERS!$E55="Existing partner")</f>
        <v>0</v>
      </c>
      <c r="AG51" s="2" t="b">
        <f>AND(PARTNERS!$C55="East Riding of Yorkshire",PARTNERS!$E55="Existing partner")</f>
        <v>0</v>
      </c>
      <c r="AH51" s="2" t="b">
        <f>AND(PARTNERS!$C55="Elsewhere in Yorkshire &amp; Humber",PARTNERS!$E55="Existing partner")</f>
        <v>0</v>
      </c>
      <c r="AI51" s="2" t="b">
        <f>AND(PARTNERS!$C55="Elsewhere in the UK",PARTNERS!$E55="Existing partner")</f>
        <v>0</v>
      </c>
      <c r="AJ51" s="2" t="b">
        <f>AND(PARTNERS!$C55="Outside UK",PARTNERS!$E55="Existing partner")</f>
        <v>0</v>
      </c>
      <c r="AK51" s="2" t="b">
        <f>AND(PARTNERS!$D55="Artistic partner",PARTNERS!$E55="New partner")</f>
        <v>0</v>
      </c>
      <c r="AL51" s="2" t="b">
        <f>AND(PARTNERS!$D55="Heritage partner",PARTNERS!$E55="New partner")</f>
        <v>0</v>
      </c>
      <c r="AM51" s="2" t="b">
        <f>AND(PARTNERS!$D55="Funder",PARTNERS!$E55="New partner")</f>
        <v>0</v>
      </c>
      <c r="AN51" s="2" t="b">
        <f>AND(PARTNERS!$D55="Public Service partner",PARTNERS!$E55="New partner")</f>
        <v>0</v>
      </c>
      <c r="AO51" s="2" t="b">
        <f>AND(PARTNERS!$D55="Voluntary Sector / Charity partner",PARTNERS!$E55="New partner")</f>
        <v>0</v>
      </c>
      <c r="AP51" s="2" t="b">
        <f>AND(PARTNERS!$D55="Education partner",PARTNERS!$E55="New partner")</f>
        <v>0</v>
      </c>
      <c r="AQ51" s="2" t="b">
        <f>AND(PARTNERS!$D55="Other",PARTNERS!$E55="New partner")</f>
        <v>0</v>
      </c>
      <c r="AR51" s="2" t="b">
        <f>AND(PARTNERS!$D55="Artistic partner",PARTNERS!$E55="Existing partner")</f>
        <v>0</v>
      </c>
      <c r="AS51" s="2" t="b">
        <f>AND(PARTNERS!$D55="Heritage partner",PARTNERS!$E55="Existing partner")</f>
        <v>0</v>
      </c>
      <c r="AT51" s="2" t="b">
        <f>AND(PARTNERS!$D55="Funder",PARTNERS!$E55="Existing partner")</f>
        <v>0</v>
      </c>
      <c r="AU51" s="2" t="b">
        <f>AND(PARTNERS!$D55="Public Service partner",PARTNERS!$E55="Existing partner")</f>
        <v>0</v>
      </c>
      <c r="AV51" s="2" t="b">
        <f>AND(PARTNERS!$D55="Voluntary Sector / Charity partner",PARTNERS!$E55="Existing partner")</f>
        <v>0</v>
      </c>
      <c r="AW51" s="2" t="b">
        <f>AND(PARTNERS!$D55="Education partner",PARTNERS!$E55="Existing partner")</f>
        <v>0</v>
      </c>
      <c r="AX51" s="2" t="b">
        <f>AND(PARTNERS!$D55="Other",PARTNERS!$E55="Existing partner")</f>
        <v>0</v>
      </c>
    </row>
    <row r="52" spans="20:50" x14ac:dyDescent="0.3">
      <c r="T52" s="2" t="b">
        <f>AND(LEFT('EVENT DELIVERY'!B57,2)="HU",OR(LEN('EVENT DELIVERY'!B57)=6,AND(LEN('EVENT DELIVERY'!B57)=7,MID('EVENT DELIVERY'!B57,4,1)=" ")))</f>
        <v>0</v>
      </c>
      <c r="U52" s="2" t="b">
        <f>AND(LEFT('PROJECT DELIVERY TEAM'!B59,2)="HU",OR(LEN('PROJECT DELIVERY TEAM'!B59)=6,AND(LEN('PROJECT DELIVERY TEAM'!B59)=7,MID('PROJECT DELIVERY TEAM'!B59,4,1)=" ")))</f>
        <v>0</v>
      </c>
      <c r="V52" s="2" t="b">
        <f>AND(LEFT('AUDIENCES &amp; PART... - BY TYPE'!B82,2)="HU",OR(LEN('AUDIENCES &amp; PART... - BY TYPE'!B82)=6,AND(LEN('AUDIENCES &amp; PART... - BY TYPE'!B82)=7,MID('AUDIENCES &amp; PART... - BY TYPE'!B82,4,1)=" ")))</f>
        <v>0</v>
      </c>
      <c r="W52" s="2" t="b">
        <f>AND(LEFT(PARTNERS!B56,2)="HU",OR(LEN(PARTNERS!B56)=6,AND(LEN(PARTNERS!B56)=7,MID(PARTNERS!B56,4,1)=" ")),PARTNERS!E56="New partner")</f>
        <v>0</v>
      </c>
      <c r="X52" s="2" t="b">
        <f>AND(LEFT(PARTNERS!B56,2)="HU",OR(LEN(PARTNERS!B56)=6,AND(LEN(PARTNERS!B56)=7,MID(PARTNERS!B56,4,1)=" ")),PARTNERS!E56="Existing partner")</f>
        <v>0</v>
      </c>
      <c r="Y52" s="2" t="b">
        <f>AND(NOT(AND(LEFT(PARTNERS!B56,2)="HU",OR(LEN(PARTNERS!B56)=6,AND(LEN(PARTNERS!B56)=7,MID(PARTNERS!B56,4,1)=" ")))),PARTNERS!E56="New partner")</f>
        <v>0</v>
      </c>
      <c r="Z52" s="2" t="b">
        <f>AND(NOT(AND(LEFT(PARTNERS!B56,2)="HU",OR(LEN(PARTNERS!B56)=6,AND(LEN(PARTNERS!B56)=7,MID(PARTNERS!B56,4,1)=" ")))),PARTNERS!E56="Existing partner")</f>
        <v>0</v>
      </c>
      <c r="AA52" s="2" t="b">
        <f>AND(PARTNERS!$C56="Hull",PARTNERS!$E56="New partner")</f>
        <v>0</v>
      </c>
      <c r="AB52" s="2" t="b">
        <f>AND(PARTNERS!$C56="East Riding of Yorkshire",PARTNERS!$E56="New partner")</f>
        <v>0</v>
      </c>
      <c r="AC52" s="2" t="b">
        <f>AND(PARTNERS!$C56="Elsewhere in Yorkshire &amp; Humber",PARTNERS!$E56="New partner")</f>
        <v>0</v>
      </c>
      <c r="AD52" s="2" t="b">
        <f>AND(PARTNERS!$C56="Elsewhere in the UK",PARTNERS!$E56="New partner")</f>
        <v>0</v>
      </c>
      <c r="AE52" s="2" t="b">
        <f>AND(PARTNERS!$C56="Outside UK",PARTNERS!$E56="New partner")</f>
        <v>0</v>
      </c>
      <c r="AF52" s="2" t="b">
        <f>AND(PARTNERS!$C56="Hull",PARTNERS!$E56="Existing partner")</f>
        <v>0</v>
      </c>
      <c r="AG52" s="2" t="b">
        <f>AND(PARTNERS!$C56="East Riding of Yorkshire",PARTNERS!$E56="Existing partner")</f>
        <v>0</v>
      </c>
      <c r="AH52" s="2" t="b">
        <f>AND(PARTNERS!$C56="Elsewhere in Yorkshire &amp; Humber",PARTNERS!$E56="Existing partner")</f>
        <v>0</v>
      </c>
      <c r="AI52" s="2" t="b">
        <f>AND(PARTNERS!$C56="Elsewhere in the UK",PARTNERS!$E56="Existing partner")</f>
        <v>0</v>
      </c>
      <c r="AJ52" s="2" t="b">
        <f>AND(PARTNERS!$C56="Outside UK",PARTNERS!$E56="Existing partner")</f>
        <v>0</v>
      </c>
      <c r="AK52" s="2" t="b">
        <f>AND(PARTNERS!$D56="Artistic partner",PARTNERS!$E56="New partner")</f>
        <v>0</v>
      </c>
      <c r="AL52" s="2" t="b">
        <f>AND(PARTNERS!$D56="Heritage partner",PARTNERS!$E56="New partner")</f>
        <v>0</v>
      </c>
      <c r="AM52" s="2" t="b">
        <f>AND(PARTNERS!$D56="Funder",PARTNERS!$E56="New partner")</f>
        <v>0</v>
      </c>
      <c r="AN52" s="2" t="b">
        <f>AND(PARTNERS!$D56="Public Service partner",PARTNERS!$E56="New partner")</f>
        <v>0</v>
      </c>
      <c r="AO52" s="2" t="b">
        <f>AND(PARTNERS!$D56="Voluntary Sector / Charity partner",PARTNERS!$E56="New partner")</f>
        <v>0</v>
      </c>
      <c r="AP52" s="2" t="b">
        <f>AND(PARTNERS!$D56="Education partner",PARTNERS!$E56="New partner")</f>
        <v>0</v>
      </c>
      <c r="AQ52" s="2" t="b">
        <f>AND(PARTNERS!$D56="Other",PARTNERS!$E56="New partner")</f>
        <v>0</v>
      </c>
      <c r="AR52" s="2" t="b">
        <f>AND(PARTNERS!$D56="Artistic partner",PARTNERS!$E56="Existing partner")</f>
        <v>0</v>
      </c>
      <c r="AS52" s="2" t="b">
        <f>AND(PARTNERS!$D56="Heritage partner",PARTNERS!$E56="Existing partner")</f>
        <v>0</v>
      </c>
      <c r="AT52" s="2" t="b">
        <f>AND(PARTNERS!$D56="Funder",PARTNERS!$E56="Existing partner")</f>
        <v>0</v>
      </c>
      <c r="AU52" s="2" t="b">
        <f>AND(PARTNERS!$D56="Public Service partner",PARTNERS!$E56="Existing partner")</f>
        <v>0</v>
      </c>
      <c r="AV52" s="2" t="b">
        <f>AND(PARTNERS!$D56="Voluntary Sector / Charity partner",PARTNERS!$E56="Existing partner")</f>
        <v>0</v>
      </c>
      <c r="AW52" s="2" t="b">
        <f>AND(PARTNERS!$D56="Education partner",PARTNERS!$E56="Existing partner")</f>
        <v>0</v>
      </c>
      <c r="AX52" s="2" t="b">
        <f>AND(PARTNERS!$D56="Other",PARTNERS!$E56="Existing partner")</f>
        <v>0</v>
      </c>
    </row>
    <row r="53" spans="20:50" x14ac:dyDescent="0.3">
      <c r="T53" s="2" t="b">
        <f>AND(LEFT('EVENT DELIVERY'!B58,2)="HU",OR(LEN('EVENT DELIVERY'!B58)=6,AND(LEN('EVENT DELIVERY'!B58)=7,MID('EVENT DELIVERY'!B58,4,1)=" ")))</f>
        <v>0</v>
      </c>
      <c r="U53" s="2" t="b">
        <f>AND(LEFT('PROJECT DELIVERY TEAM'!B60,2)="HU",OR(LEN('PROJECT DELIVERY TEAM'!B60)=6,AND(LEN('PROJECT DELIVERY TEAM'!B60)=7,MID('PROJECT DELIVERY TEAM'!B60,4,1)=" ")))</f>
        <v>0</v>
      </c>
      <c r="V53" s="2" t="b">
        <f>AND(LEFT('AUDIENCES &amp; PART... - BY TYPE'!B83,2)="HU",OR(LEN('AUDIENCES &amp; PART... - BY TYPE'!B83)=6,AND(LEN('AUDIENCES &amp; PART... - BY TYPE'!B83)=7,MID('AUDIENCES &amp; PART... - BY TYPE'!B83,4,1)=" ")))</f>
        <v>0</v>
      </c>
      <c r="W53" s="2" t="b">
        <f>AND(LEFT(PARTNERS!B57,2)="HU",OR(LEN(PARTNERS!B57)=6,AND(LEN(PARTNERS!B57)=7,MID(PARTNERS!B57,4,1)=" ")),PARTNERS!E57="New partner")</f>
        <v>0</v>
      </c>
      <c r="X53" s="2" t="b">
        <f>AND(LEFT(PARTNERS!B57,2)="HU",OR(LEN(PARTNERS!B57)=6,AND(LEN(PARTNERS!B57)=7,MID(PARTNERS!B57,4,1)=" ")),PARTNERS!E57="Existing partner")</f>
        <v>0</v>
      </c>
      <c r="Y53" s="2" t="b">
        <f>AND(NOT(AND(LEFT(PARTNERS!B57,2)="HU",OR(LEN(PARTNERS!B57)=6,AND(LEN(PARTNERS!B57)=7,MID(PARTNERS!B57,4,1)=" ")))),PARTNERS!E57="New partner")</f>
        <v>0</v>
      </c>
      <c r="Z53" s="2" t="b">
        <f>AND(NOT(AND(LEFT(PARTNERS!B57,2)="HU",OR(LEN(PARTNERS!B57)=6,AND(LEN(PARTNERS!B57)=7,MID(PARTNERS!B57,4,1)=" ")))),PARTNERS!E57="Existing partner")</f>
        <v>0</v>
      </c>
      <c r="AA53" s="2" t="b">
        <f>AND(PARTNERS!$C57="Hull",PARTNERS!$E57="New partner")</f>
        <v>0</v>
      </c>
      <c r="AB53" s="2" t="b">
        <f>AND(PARTNERS!$C57="East Riding of Yorkshire",PARTNERS!$E57="New partner")</f>
        <v>0</v>
      </c>
      <c r="AC53" s="2" t="b">
        <f>AND(PARTNERS!$C57="Elsewhere in Yorkshire &amp; Humber",PARTNERS!$E57="New partner")</f>
        <v>0</v>
      </c>
      <c r="AD53" s="2" t="b">
        <f>AND(PARTNERS!$C57="Elsewhere in the UK",PARTNERS!$E57="New partner")</f>
        <v>0</v>
      </c>
      <c r="AE53" s="2" t="b">
        <f>AND(PARTNERS!$C57="Outside UK",PARTNERS!$E57="New partner")</f>
        <v>0</v>
      </c>
      <c r="AF53" s="2" t="b">
        <f>AND(PARTNERS!$C57="Hull",PARTNERS!$E57="Existing partner")</f>
        <v>0</v>
      </c>
      <c r="AG53" s="2" t="b">
        <f>AND(PARTNERS!$C57="East Riding of Yorkshire",PARTNERS!$E57="Existing partner")</f>
        <v>0</v>
      </c>
      <c r="AH53" s="2" t="b">
        <f>AND(PARTNERS!$C57="Elsewhere in Yorkshire &amp; Humber",PARTNERS!$E57="Existing partner")</f>
        <v>0</v>
      </c>
      <c r="AI53" s="2" t="b">
        <f>AND(PARTNERS!$C57="Elsewhere in the UK",PARTNERS!$E57="Existing partner")</f>
        <v>0</v>
      </c>
      <c r="AJ53" s="2" t="b">
        <f>AND(PARTNERS!$C57="Outside UK",PARTNERS!$E57="Existing partner")</f>
        <v>0</v>
      </c>
      <c r="AK53" s="2" t="b">
        <f>AND(PARTNERS!$D57="Artistic partner",PARTNERS!$E57="New partner")</f>
        <v>0</v>
      </c>
      <c r="AL53" s="2" t="b">
        <f>AND(PARTNERS!$D57="Heritage partner",PARTNERS!$E57="New partner")</f>
        <v>0</v>
      </c>
      <c r="AM53" s="2" t="b">
        <f>AND(PARTNERS!$D57="Funder",PARTNERS!$E57="New partner")</f>
        <v>0</v>
      </c>
      <c r="AN53" s="2" t="b">
        <f>AND(PARTNERS!$D57="Public Service partner",PARTNERS!$E57="New partner")</f>
        <v>0</v>
      </c>
      <c r="AO53" s="2" t="b">
        <f>AND(PARTNERS!$D57="Voluntary Sector / Charity partner",PARTNERS!$E57="New partner")</f>
        <v>0</v>
      </c>
      <c r="AP53" s="2" t="b">
        <f>AND(PARTNERS!$D57="Education partner",PARTNERS!$E57="New partner")</f>
        <v>0</v>
      </c>
      <c r="AQ53" s="2" t="b">
        <f>AND(PARTNERS!$D57="Other",PARTNERS!$E57="New partner")</f>
        <v>0</v>
      </c>
      <c r="AR53" s="2" t="b">
        <f>AND(PARTNERS!$D57="Artistic partner",PARTNERS!$E57="Existing partner")</f>
        <v>0</v>
      </c>
      <c r="AS53" s="2" t="b">
        <f>AND(PARTNERS!$D57="Heritage partner",PARTNERS!$E57="Existing partner")</f>
        <v>0</v>
      </c>
      <c r="AT53" s="2" t="b">
        <f>AND(PARTNERS!$D57="Funder",PARTNERS!$E57="Existing partner")</f>
        <v>0</v>
      </c>
      <c r="AU53" s="2" t="b">
        <f>AND(PARTNERS!$D57="Public Service partner",PARTNERS!$E57="Existing partner")</f>
        <v>0</v>
      </c>
      <c r="AV53" s="2" t="b">
        <f>AND(PARTNERS!$D57="Voluntary Sector / Charity partner",PARTNERS!$E57="Existing partner")</f>
        <v>0</v>
      </c>
      <c r="AW53" s="2" t="b">
        <f>AND(PARTNERS!$D57="Education partner",PARTNERS!$E57="Existing partner")</f>
        <v>0</v>
      </c>
      <c r="AX53" s="2" t="b">
        <f>AND(PARTNERS!$D57="Other",PARTNERS!$E57="Existing partner")</f>
        <v>0</v>
      </c>
    </row>
    <row r="54" spans="20:50" x14ac:dyDescent="0.3">
      <c r="T54" s="2" t="b">
        <f>AND(LEFT('EVENT DELIVERY'!B59,2)="HU",OR(LEN('EVENT DELIVERY'!B59)=6,AND(LEN('EVENT DELIVERY'!B59)=7,MID('EVENT DELIVERY'!B59,4,1)=" ")))</f>
        <v>0</v>
      </c>
      <c r="U54" s="2" t="b">
        <f>AND(LEFT('PROJECT DELIVERY TEAM'!B61,2)="HU",OR(LEN('PROJECT DELIVERY TEAM'!B61)=6,AND(LEN('PROJECT DELIVERY TEAM'!B61)=7,MID('PROJECT DELIVERY TEAM'!B61,4,1)=" ")))</f>
        <v>0</v>
      </c>
      <c r="V54" s="2" t="b">
        <f>AND(LEFT('AUDIENCES &amp; PART... - BY TYPE'!B84,2)="HU",OR(LEN('AUDIENCES &amp; PART... - BY TYPE'!B84)=6,AND(LEN('AUDIENCES &amp; PART... - BY TYPE'!B84)=7,MID('AUDIENCES &amp; PART... - BY TYPE'!B84,4,1)=" ")))</f>
        <v>0</v>
      </c>
      <c r="W54" s="2" t="b">
        <f>AND(LEFT(PARTNERS!B58,2)="HU",OR(LEN(PARTNERS!B58)=6,AND(LEN(PARTNERS!B58)=7,MID(PARTNERS!B58,4,1)=" ")),PARTNERS!E58="New partner")</f>
        <v>0</v>
      </c>
      <c r="X54" s="2" t="b">
        <f>AND(LEFT(PARTNERS!B58,2)="HU",OR(LEN(PARTNERS!B58)=6,AND(LEN(PARTNERS!B58)=7,MID(PARTNERS!B58,4,1)=" ")),PARTNERS!E58="Existing partner")</f>
        <v>0</v>
      </c>
      <c r="Y54" s="2" t="b">
        <f>AND(NOT(AND(LEFT(PARTNERS!B58,2)="HU",OR(LEN(PARTNERS!B58)=6,AND(LEN(PARTNERS!B58)=7,MID(PARTNERS!B58,4,1)=" ")))),PARTNERS!E58="New partner")</f>
        <v>0</v>
      </c>
      <c r="Z54" s="2" t="b">
        <f>AND(NOT(AND(LEFT(PARTNERS!B58,2)="HU",OR(LEN(PARTNERS!B58)=6,AND(LEN(PARTNERS!B58)=7,MID(PARTNERS!B58,4,1)=" ")))),PARTNERS!E58="Existing partner")</f>
        <v>0</v>
      </c>
      <c r="AA54" s="2" t="b">
        <f>AND(PARTNERS!$C58="Hull",PARTNERS!$E58="New partner")</f>
        <v>0</v>
      </c>
      <c r="AB54" s="2" t="b">
        <f>AND(PARTNERS!$C58="East Riding of Yorkshire",PARTNERS!$E58="New partner")</f>
        <v>0</v>
      </c>
      <c r="AC54" s="2" t="b">
        <f>AND(PARTNERS!$C58="Elsewhere in Yorkshire &amp; Humber",PARTNERS!$E58="New partner")</f>
        <v>0</v>
      </c>
      <c r="AD54" s="2" t="b">
        <f>AND(PARTNERS!$C58="Elsewhere in the UK",PARTNERS!$E58="New partner")</f>
        <v>0</v>
      </c>
      <c r="AE54" s="2" t="b">
        <f>AND(PARTNERS!$C58="Outside UK",PARTNERS!$E58="New partner")</f>
        <v>0</v>
      </c>
      <c r="AF54" s="2" t="b">
        <f>AND(PARTNERS!$C58="Hull",PARTNERS!$E58="Existing partner")</f>
        <v>0</v>
      </c>
      <c r="AG54" s="2" t="b">
        <f>AND(PARTNERS!$C58="East Riding of Yorkshire",PARTNERS!$E58="Existing partner")</f>
        <v>0</v>
      </c>
      <c r="AH54" s="2" t="b">
        <f>AND(PARTNERS!$C58="Elsewhere in Yorkshire &amp; Humber",PARTNERS!$E58="Existing partner")</f>
        <v>0</v>
      </c>
      <c r="AI54" s="2" t="b">
        <f>AND(PARTNERS!$C58="Elsewhere in the UK",PARTNERS!$E58="Existing partner")</f>
        <v>0</v>
      </c>
      <c r="AJ54" s="2" t="b">
        <f>AND(PARTNERS!$C58="Outside UK",PARTNERS!$E58="Existing partner")</f>
        <v>0</v>
      </c>
      <c r="AK54" s="2" t="b">
        <f>AND(PARTNERS!$D58="Artistic partner",PARTNERS!$E58="New partner")</f>
        <v>0</v>
      </c>
      <c r="AL54" s="2" t="b">
        <f>AND(PARTNERS!$D58="Heritage partner",PARTNERS!$E58="New partner")</f>
        <v>0</v>
      </c>
      <c r="AM54" s="2" t="b">
        <f>AND(PARTNERS!$D58="Funder",PARTNERS!$E58="New partner")</f>
        <v>0</v>
      </c>
      <c r="AN54" s="2" t="b">
        <f>AND(PARTNERS!$D58="Public Service partner",PARTNERS!$E58="New partner")</f>
        <v>0</v>
      </c>
      <c r="AO54" s="2" t="b">
        <f>AND(PARTNERS!$D58="Voluntary Sector / Charity partner",PARTNERS!$E58="New partner")</f>
        <v>0</v>
      </c>
      <c r="AP54" s="2" t="b">
        <f>AND(PARTNERS!$D58="Education partner",PARTNERS!$E58="New partner")</f>
        <v>0</v>
      </c>
      <c r="AQ54" s="2" t="b">
        <f>AND(PARTNERS!$D58="Other",PARTNERS!$E58="New partner")</f>
        <v>0</v>
      </c>
      <c r="AR54" s="2" t="b">
        <f>AND(PARTNERS!$D58="Artistic partner",PARTNERS!$E58="Existing partner")</f>
        <v>0</v>
      </c>
      <c r="AS54" s="2" t="b">
        <f>AND(PARTNERS!$D58="Heritage partner",PARTNERS!$E58="Existing partner")</f>
        <v>0</v>
      </c>
      <c r="AT54" s="2" t="b">
        <f>AND(PARTNERS!$D58="Funder",PARTNERS!$E58="Existing partner")</f>
        <v>0</v>
      </c>
      <c r="AU54" s="2" t="b">
        <f>AND(PARTNERS!$D58="Public Service partner",PARTNERS!$E58="Existing partner")</f>
        <v>0</v>
      </c>
      <c r="AV54" s="2" t="b">
        <f>AND(PARTNERS!$D58="Voluntary Sector / Charity partner",PARTNERS!$E58="Existing partner")</f>
        <v>0</v>
      </c>
      <c r="AW54" s="2" t="b">
        <f>AND(PARTNERS!$D58="Education partner",PARTNERS!$E58="Existing partner")</f>
        <v>0</v>
      </c>
      <c r="AX54" s="2" t="b">
        <f>AND(PARTNERS!$D58="Other",PARTNERS!$E58="Existing partner")</f>
        <v>0</v>
      </c>
    </row>
    <row r="55" spans="20:50" x14ac:dyDescent="0.3">
      <c r="T55" s="2" t="b">
        <f>AND(LEFT('EVENT DELIVERY'!B60,2)="HU",OR(LEN('EVENT DELIVERY'!B60)=6,AND(LEN('EVENT DELIVERY'!B60)=7,MID('EVENT DELIVERY'!B60,4,1)=" ")))</f>
        <v>0</v>
      </c>
      <c r="U55" s="2" t="b">
        <f>AND(LEFT('PROJECT DELIVERY TEAM'!B62,2)="HU",OR(LEN('PROJECT DELIVERY TEAM'!B62)=6,AND(LEN('PROJECT DELIVERY TEAM'!B62)=7,MID('PROJECT DELIVERY TEAM'!B62,4,1)=" ")))</f>
        <v>0</v>
      </c>
      <c r="V55" s="2" t="b">
        <f>AND(LEFT('AUDIENCES &amp; PART... - BY TYPE'!B85,2)="HU",OR(LEN('AUDIENCES &amp; PART... - BY TYPE'!B85)=6,AND(LEN('AUDIENCES &amp; PART... - BY TYPE'!B85)=7,MID('AUDIENCES &amp; PART... - BY TYPE'!B85,4,1)=" ")))</f>
        <v>0</v>
      </c>
      <c r="W55" s="2" t="b">
        <f>AND(LEFT(PARTNERS!B59,2)="HU",OR(LEN(PARTNERS!B59)=6,AND(LEN(PARTNERS!B59)=7,MID(PARTNERS!B59,4,1)=" ")),PARTNERS!E59="New partner")</f>
        <v>0</v>
      </c>
      <c r="X55" s="2" t="b">
        <f>AND(LEFT(PARTNERS!B59,2)="HU",OR(LEN(PARTNERS!B59)=6,AND(LEN(PARTNERS!B59)=7,MID(PARTNERS!B59,4,1)=" ")),PARTNERS!E59="Existing partner")</f>
        <v>0</v>
      </c>
      <c r="Y55" s="2" t="b">
        <f>AND(NOT(AND(LEFT(PARTNERS!B59,2)="HU",OR(LEN(PARTNERS!B59)=6,AND(LEN(PARTNERS!B59)=7,MID(PARTNERS!B59,4,1)=" ")))),PARTNERS!E59="New partner")</f>
        <v>0</v>
      </c>
      <c r="Z55" s="2" t="b">
        <f>AND(NOT(AND(LEFT(PARTNERS!B59,2)="HU",OR(LEN(PARTNERS!B59)=6,AND(LEN(PARTNERS!B59)=7,MID(PARTNERS!B59,4,1)=" ")))),PARTNERS!E59="Existing partner")</f>
        <v>0</v>
      </c>
      <c r="AA55" s="2" t="b">
        <f>AND(PARTNERS!$C59="Hull",PARTNERS!$E59="New partner")</f>
        <v>0</v>
      </c>
      <c r="AB55" s="2" t="b">
        <f>AND(PARTNERS!$C59="East Riding of Yorkshire",PARTNERS!$E59="New partner")</f>
        <v>0</v>
      </c>
      <c r="AC55" s="2" t="b">
        <f>AND(PARTNERS!$C59="Elsewhere in Yorkshire &amp; Humber",PARTNERS!$E59="New partner")</f>
        <v>0</v>
      </c>
      <c r="AD55" s="2" t="b">
        <f>AND(PARTNERS!$C59="Elsewhere in the UK",PARTNERS!$E59="New partner")</f>
        <v>0</v>
      </c>
      <c r="AE55" s="2" t="b">
        <f>AND(PARTNERS!$C59="Outside UK",PARTNERS!$E59="New partner")</f>
        <v>0</v>
      </c>
      <c r="AF55" s="2" t="b">
        <f>AND(PARTNERS!$C59="Hull",PARTNERS!$E59="Existing partner")</f>
        <v>0</v>
      </c>
      <c r="AG55" s="2" t="b">
        <f>AND(PARTNERS!$C59="East Riding of Yorkshire",PARTNERS!$E59="Existing partner")</f>
        <v>0</v>
      </c>
      <c r="AH55" s="2" t="b">
        <f>AND(PARTNERS!$C59="Elsewhere in Yorkshire &amp; Humber",PARTNERS!$E59="Existing partner")</f>
        <v>0</v>
      </c>
      <c r="AI55" s="2" t="b">
        <f>AND(PARTNERS!$C59="Elsewhere in the UK",PARTNERS!$E59="Existing partner")</f>
        <v>0</v>
      </c>
      <c r="AJ55" s="2" t="b">
        <f>AND(PARTNERS!$C59="Outside UK",PARTNERS!$E59="Existing partner")</f>
        <v>0</v>
      </c>
      <c r="AK55" s="2" t="b">
        <f>AND(PARTNERS!$D59="Artistic partner",PARTNERS!$E59="New partner")</f>
        <v>0</v>
      </c>
      <c r="AL55" s="2" t="b">
        <f>AND(PARTNERS!$D59="Heritage partner",PARTNERS!$E59="New partner")</f>
        <v>0</v>
      </c>
      <c r="AM55" s="2" t="b">
        <f>AND(PARTNERS!$D59="Funder",PARTNERS!$E59="New partner")</f>
        <v>0</v>
      </c>
      <c r="AN55" s="2" t="b">
        <f>AND(PARTNERS!$D59="Public Service partner",PARTNERS!$E59="New partner")</f>
        <v>0</v>
      </c>
      <c r="AO55" s="2" t="b">
        <f>AND(PARTNERS!$D59="Voluntary Sector / Charity partner",PARTNERS!$E59="New partner")</f>
        <v>0</v>
      </c>
      <c r="AP55" s="2" t="b">
        <f>AND(PARTNERS!$D59="Education partner",PARTNERS!$E59="New partner")</f>
        <v>0</v>
      </c>
      <c r="AQ55" s="2" t="b">
        <f>AND(PARTNERS!$D59="Other",PARTNERS!$E59="New partner")</f>
        <v>0</v>
      </c>
      <c r="AR55" s="2" t="b">
        <f>AND(PARTNERS!$D59="Artistic partner",PARTNERS!$E59="Existing partner")</f>
        <v>0</v>
      </c>
      <c r="AS55" s="2" t="b">
        <f>AND(PARTNERS!$D59="Heritage partner",PARTNERS!$E59="Existing partner")</f>
        <v>0</v>
      </c>
      <c r="AT55" s="2" t="b">
        <f>AND(PARTNERS!$D59="Funder",PARTNERS!$E59="Existing partner")</f>
        <v>0</v>
      </c>
      <c r="AU55" s="2" t="b">
        <f>AND(PARTNERS!$D59="Public Service partner",PARTNERS!$E59="Existing partner")</f>
        <v>0</v>
      </c>
      <c r="AV55" s="2" t="b">
        <f>AND(PARTNERS!$D59="Voluntary Sector / Charity partner",PARTNERS!$E59="Existing partner")</f>
        <v>0</v>
      </c>
      <c r="AW55" s="2" t="b">
        <f>AND(PARTNERS!$D59="Education partner",PARTNERS!$E59="Existing partner")</f>
        <v>0</v>
      </c>
      <c r="AX55" s="2" t="b">
        <f>AND(PARTNERS!$D59="Other",PARTNERS!$E59="Existing partner")</f>
        <v>0</v>
      </c>
    </row>
    <row r="56" spans="20:50" x14ac:dyDescent="0.3">
      <c r="T56" s="2" t="b">
        <f>AND(LEFT('EVENT DELIVERY'!B61,2)="HU",OR(LEN('EVENT DELIVERY'!B61)=6,AND(LEN('EVENT DELIVERY'!B61)=7,MID('EVENT DELIVERY'!B61,4,1)=" ")))</f>
        <v>0</v>
      </c>
      <c r="U56" s="2" t="b">
        <f>AND(LEFT('PROJECT DELIVERY TEAM'!B63,2)="HU",OR(LEN('PROJECT DELIVERY TEAM'!B63)=6,AND(LEN('PROJECT DELIVERY TEAM'!B63)=7,MID('PROJECT DELIVERY TEAM'!B63,4,1)=" ")))</f>
        <v>0</v>
      </c>
      <c r="V56" s="2" t="b">
        <f>AND(LEFT('AUDIENCES &amp; PART... - BY TYPE'!B86,2)="HU",OR(LEN('AUDIENCES &amp; PART... - BY TYPE'!B86)=6,AND(LEN('AUDIENCES &amp; PART... - BY TYPE'!B86)=7,MID('AUDIENCES &amp; PART... - BY TYPE'!B86,4,1)=" ")))</f>
        <v>0</v>
      </c>
      <c r="W56" s="2" t="b">
        <f>AND(LEFT(PARTNERS!B60,2)="HU",OR(LEN(PARTNERS!B60)=6,AND(LEN(PARTNERS!B60)=7,MID(PARTNERS!B60,4,1)=" ")),PARTNERS!E60="New partner")</f>
        <v>0</v>
      </c>
      <c r="X56" s="2" t="b">
        <f>AND(LEFT(PARTNERS!B60,2)="HU",OR(LEN(PARTNERS!B60)=6,AND(LEN(PARTNERS!B60)=7,MID(PARTNERS!B60,4,1)=" ")),PARTNERS!E60="Existing partner")</f>
        <v>0</v>
      </c>
      <c r="Y56" s="2" t="b">
        <f>AND(NOT(AND(LEFT(PARTNERS!B60,2)="HU",OR(LEN(PARTNERS!B60)=6,AND(LEN(PARTNERS!B60)=7,MID(PARTNERS!B60,4,1)=" ")))),PARTNERS!E60="New partner")</f>
        <v>0</v>
      </c>
      <c r="Z56" s="2" t="b">
        <f>AND(NOT(AND(LEFT(PARTNERS!B60,2)="HU",OR(LEN(PARTNERS!B60)=6,AND(LEN(PARTNERS!B60)=7,MID(PARTNERS!B60,4,1)=" ")))),PARTNERS!E60="Existing partner")</f>
        <v>0</v>
      </c>
      <c r="AA56" s="2" t="b">
        <f>AND(PARTNERS!$C60="Hull",PARTNERS!$E60="New partner")</f>
        <v>0</v>
      </c>
      <c r="AB56" s="2" t="b">
        <f>AND(PARTNERS!$C60="East Riding of Yorkshire",PARTNERS!$E60="New partner")</f>
        <v>0</v>
      </c>
      <c r="AC56" s="2" t="b">
        <f>AND(PARTNERS!$C60="Elsewhere in Yorkshire &amp; Humber",PARTNERS!$E60="New partner")</f>
        <v>0</v>
      </c>
      <c r="AD56" s="2" t="b">
        <f>AND(PARTNERS!$C60="Elsewhere in the UK",PARTNERS!$E60="New partner")</f>
        <v>0</v>
      </c>
      <c r="AE56" s="2" t="b">
        <f>AND(PARTNERS!$C60="Outside UK",PARTNERS!$E60="New partner")</f>
        <v>0</v>
      </c>
      <c r="AF56" s="2" t="b">
        <f>AND(PARTNERS!$C60="Hull",PARTNERS!$E60="Existing partner")</f>
        <v>0</v>
      </c>
      <c r="AG56" s="2" t="b">
        <f>AND(PARTNERS!$C60="East Riding of Yorkshire",PARTNERS!$E60="Existing partner")</f>
        <v>0</v>
      </c>
      <c r="AH56" s="2" t="b">
        <f>AND(PARTNERS!$C60="Elsewhere in Yorkshire &amp; Humber",PARTNERS!$E60="Existing partner")</f>
        <v>0</v>
      </c>
      <c r="AI56" s="2" t="b">
        <f>AND(PARTNERS!$C60="Elsewhere in the UK",PARTNERS!$E60="Existing partner")</f>
        <v>0</v>
      </c>
      <c r="AJ56" s="2" t="b">
        <f>AND(PARTNERS!$C60="Outside UK",PARTNERS!$E60="Existing partner")</f>
        <v>0</v>
      </c>
      <c r="AK56" s="2" t="b">
        <f>AND(PARTNERS!$D60="Artistic partner",PARTNERS!$E60="New partner")</f>
        <v>0</v>
      </c>
      <c r="AL56" s="2" t="b">
        <f>AND(PARTNERS!$D60="Heritage partner",PARTNERS!$E60="New partner")</f>
        <v>0</v>
      </c>
      <c r="AM56" s="2" t="b">
        <f>AND(PARTNERS!$D60="Funder",PARTNERS!$E60="New partner")</f>
        <v>0</v>
      </c>
      <c r="AN56" s="2" t="b">
        <f>AND(PARTNERS!$D60="Public Service partner",PARTNERS!$E60="New partner")</f>
        <v>0</v>
      </c>
      <c r="AO56" s="2" t="b">
        <f>AND(PARTNERS!$D60="Voluntary Sector / Charity partner",PARTNERS!$E60="New partner")</f>
        <v>0</v>
      </c>
      <c r="AP56" s="2" t="b">
        <f>AND(PARTNERS!$D60="Education partner",PARTNERS!$E60="New partner")</f>
        <v>0</v>
      </c>
      <c r="AQ56" s="2" t="b">
        <f>AND(PARTNERS!$D60="Other",PARTNERS!$E60="New partner")</f>
        <v>0</v>
      </c>
      <c r="AR56" s="2" t="b">
        <f>AND(PARTNERS!$D60="Artistic partner",PARTNERS!$E60="Existing partner")</f>
        <v>0</v>
      </c>
      <c r="AS56" s="2" t="b">
        <f>AND(PARTNERS!$D60="Heritage partner",PARTNERS!$E60="Existing partner")</f>
        <v>0</v>
      </c>
      <c r="AT56" s="2" t="b">
        <f>AND(PARTNERS!$D60="Funder",PARTNERS!$E60="Existing partner")</f>
        <v>0</v>
      </c>
      <c r="AU56" s="2" t="b">
        <f>AND(PARTNERS!$D60="Public Service partner",PARTNERS!$E60="Existing partner")</f>
        <v>0</v>
      </c>
      <c r="AV56" s="2" t="b">
        <f>AND(PARTNERS!$D60="Voluntary Sector / Charity partner",PARTNERS!$E60="Existing partner")</f>
        <v>0</v>
      </c>
      <c r="AW56" s="2" t="b">
        <f>AND(PARTNERS!$D60="Education partner",PARTNERS!$E60="Existing partner")</f>
        <v>0</v>
      </c>
      <c r="AX56" s="2" t="b">
        <f>AND(PARTNERS!$D60="Other",PARTNERS!$E60="Existing partner")</f>
        <v>0</v>
      </c>
    </row>
    <row r="57" spans="20:50" x14ac:dyDescent="0.3">
      <c r="T57" s="2" t="b">
        <f>AND(LEFT('EVENT DELIVERY'!B62,2)="HU",OR(LEN('EVENT DELIVERY'!B62)=6,AND(LEN('EVENT DELIVERY'!B62)=7,MID('EVENT DELIVERY'!B62,4,1)=" ")))</f>
        <v>0</v>
      </c>
      <c r="U57" s="2" t="b">
        <f>AND(LEFT('PROJECT DELIVERY TEAM'!B64,2)="HU",OR(LEN('PROJECT DELIVERY TEAM'!B64)=6,AND(LEN('PROJECT DELIVERY TEAM'!B64)=7,MID('PROJECT DELIVERY TEAM'!B64,4,1)=" ")))</f>
        <v>0</v>
      </c>
      <c r="V57" s="2" t="b">
        <f>AND(LEFT('AUDIENCES &amp; PART... - BY TYPE'!B87,2)="HU",OR(LEN('AUDIENCES &amp; PART... - BY TYPE'!B87)=6,AND(LEN('AUDIENCES &amp; PART... - BY TYPE'!B87)=7,MID('AUDIENCES &amp; PART... - BY TYPE'!B87,4,1)=" ")))</f>
        <v>0</v>
      </c>
      <c r="W57" s="2" t="b">
        <f>AND(LEFT(PARTNERS!B61,2)="HU",OR(LEN(PARTNERS!B61)=6,AND(LEN(PARTNERS!B61)=7,MID(PARTNERS!B61,4,1)=" ")),PARTNERS!E61="New partner")</f>
        <v>0</v>
      </c>
      <c r="X57" s="2" t="b">
        <f>AND(LEFT(PARTNERS!B61,2)="HU",OR(LEN(PARTNERS!B61)=6,AND(LEN(PARTNERS!B61)=7,MID(PARTNERS!B61,4,1)=" ")),PARTNERS!E61="Existing partner")</f>
        <v>0</v>
      </c>
      <c r="Y57" s="2" t="b">
        <f>AND(NOT(AND(LEFT(PARTNERS!B61,2)="HU",OR(LEN(PARTNERS!B61)=6,AND(LEN(PARTNERS!B61)=7,MID(PARTNERS!B61,4,1)=" ")))),PARTNERS!E61="New partner")</f>
        <v>0</v>
      </c>
      <c r="Z57" s="2" t="b">
        <f>AND(NOT(AND(LEFT(PARTNERS!B61,2)="HU",OR(LEN(PARTNERS!B61)=6,AND(LEN(PARTNERS!B61)=7,MID(PARTNERS!B61,4,1)=" ")))),PARTNERS!E61="Existing partner")</f>
        <v>0</v>
      </c>
      <c r="AA57" s="2" t="b">
        <f>AND(PARTNERS!$C61="Hull",PARTNERS!$E61="New partner")</f>
        <v>0</v>
      </c>
      <c r="AB57" s="2" t="b">
        <f>AND(PARTNERS!$C61="East Riding of Yorkshire",PARTNERS!$E61="New partner")</f>
        <v>0</v>
      </c>
      <c r="AC57" s="2" t="b">
        <f>AND(PARTNERS!$C61="Elsewhere in Yorkshire &amp; Humber",PARTNERS!$E61="New partner")</f>
        <v>0</v>
      </c>
      <c r="AD57" s="2" t="b">
        <f>AND(PARTNERS!$C61="Elsewhere in the UK",PARTNERS!$E61="New partner")</f>
        <v>0</v>
      </c>
      <c r="AE57" s="2" t="b">
        <f>AND(PARTNERS!$C61="Outside UK",PARTNERS!$E61="New partner")</f>
        <v>0</v>
      </c>
      <c r="AF57" s="2" t="b">
        <f>AND(PARTNERS!$C61="Hull",PARTNERS!$E61="Existing partner")</f>
        <v>0</v>
      </c>
      <c r="AG57" s="2" t="b">
        <f>AND(PARTNERS!$C61="East Riding of Yorkshire",PARTNERS!$E61="Existing partner")</f>
        <v>0</v>
      </c>
      <c r="AH57" s="2" t="b">
        <f>AND(PARTNERS!$C61="Elsewhere in Yorkshire &amp; Humber",PARTNERS!$E61="Existing partner")</f>
        <v>0</v>
      </c>
      <c r="AI57" s="2" t="b">
        <f>AND(PARTNERS!$C61="Elsewhere in the UK",PARTNERS!$E61="Existing partner")</f>
        <v>0</v>
      </c>
      <c r="AJ57" s="2" t="b">
        <f>AND(PARTNERS!$C61="Outside UK",PARTNERS!$E61="Existing partner")</f>
        <v>0</v>
      </c>
      <c r="AK57" s="2" t="b">
        <f>AND(PARTNERS!$D61="Artistic partner",PARTNERS!$E61="New partner")</f>
        <v>0</v>
      </c>
      <c r="AL57" s="2" t="b">
        <f>AND(PARTNERS!$D61="Heritage partner",PARTNERS!$E61="New partner")</f>
        <v>0</v>
      </c>
      <c r="AM57" s="2" t="b">
        <f>AND(PARTNERS!$D61="Funder",PARTNERS!$E61="New partner")</f>
        <v>0</v>
      </c>
      <c r="AN57" s="2" t="b">
        <f>AND(PARTNERS!$D61="Public Service partner",PARTNERS!$E61="New partner")</f>
        <v>0</v>
      </c>
      <c r="AO57" s="2" t="b">
        <f>AND(PARTNERS!$D61="Voluntary Sector / Charity partner",PARTNERS!$E61="New partner")</f>
        <v>0</v>
      </c>
      <c r="AP57" s="2" t="b">
        <f>AND(PARTNERS!$D61="Education partner",PARTNERS!$E61="New partner")</f>
        <v>0</v>
      </c>
      <c r="AQ57" s="2" t="b">
        <f>AND(PARTNERS!$D61="Other",PARTNERS!$E61="New partner")</f>
        <v>0</v>
      </c>
      <c r="AR57" s="2" t="b">
        <f>AND(PARTNERS!$D61="Artistic partner",PARTNERS!$E61="Existing partner")</f>
        <v>0</v>
      </c>
      <c r="AS57" s="2" t="b">
        <f>AND(PARTNERS!$D61="Heritage partner",PARTNERS!$E61="Existing partner")</f>
        <v>0</v>
      </c>
      <c r="AT57" s="2" t="b">
        <f>AND(PARTNERS!$D61="Funder",PARTNERS!$E61="Existing partner")</f>
        <v>0</v>
      </c>
      <c r="AU57" s="2" t="b">
        <f>AND(PARTNERS!$D61="Public Service partner",PARTNERS!$E61="Existing partner")</f>
        <v>0</v>
      </c>
      <c r="AV57" s="2" t="b">
        <f>AND(PARTNERS!$D61="Voluntary Sector / Charity partner",PARTNERS!$E61="Existing partner")</f>
        <v>0</v>
      </c>
      <c r="AW57" s="2" t="b">
        <f>AND(PARTNERS!$D61="Education partner",PARTNERS!$E61="Existing partner")</f>
        <v>0</v>
      </c>
      <c r="AX57" s="2" t="b">
        <f>AND(PARTNERS!$D61="Other",PARTNERS!$E61="Existing partner")</f>
        <v>0</v>
      </c>
    </row>
    <row r="58" spans="20:50" x14ac:dyDescent="0.3">
      <c r="T58" s="2" t="b">
        <f>AND(LEFT('EVENT DELIVERY'!B63,2)="HU",OR(LEN('EVENT DELIVERY'!B63)=6,AND(LEN('EVENT DELIVERY'!B63)=7,MID('EVENT DELIVERY'!B63,4,1)=" ")))</f>
        <v>0</v>
      </c>
      <c r="U58" s="2" t="b">
        <f>AND(LEFT('PROJECT DELIVERY TEAM'!B65,2)="HU",OR(LEN('PROJECT DELIVERY TEAM'!B65)=6,AND(LEN('PROJECT DELIVERY TEAM'!B65)=7,MID('PROJECT DELIVERY TEAM'!B65,4,1)=" ")))</f>
        <v>0</v>
      </c>
      <c r="V58" s="2" t="b">
        <f>AND(LEFT('AUDIENCES &amp; PART... - BY TYPE'!B88,2)="HU",OR(LEN('AUDIENCES &amp; PART... - BY TYPE'!B88)=6,AND(LEN('AUDIENCES &amp; PART... - BY TYPE'!B88)=7,MID('AUDIENCES &amp; PART... - BY TYPE'!B88,4,1)=" ")))</f>
        <v>0</v>
      </c>
      <c r="W58" s="2" t="b">
        <f>AND(LEFT(PARTNERS!B62,2)="HU",OR(LEN(PARTNERS!B62)=6,AND(LEN(PARTNERS!B62)=7,MID(PARTNERS!B62,4,1)=" ")),PARTNERS!E62="New partner")</f>
        <v>0</v>
      </c>
      <c r="X58" s="2" t="b">
        <f>AND(LEFT(PARTNERS!B62,2)="HU",OR(LEN(PARTNERS!B62)=6,AND(LEN(PARTNERS!B62)=7,MID(PARTNERS!B62,4,1)=" ")),PARTNERS!E62="Existing partner")</f>
        <v>0</v>
      </c>
      <c r="Y58" s="2" t="b">
        <f>AND(NOT(AND(LEFT(PARTNERS!B62,2)="HU",OR(LEN(PARTNERS!B62)=6,AND(LEN(PARTNERS!B62)=7,MID(PARTNERS!B62,4,1)=" ")))),PARTNERS!E62="New partner")</f>
        <v>0</v>
      </c>
      <c r="Z58" s="2" t="b">
        <f>AND(NOT(AND(LEFT(PARTNERS!B62,2)="HU",OR(LEN(PARTNERS!B62)=6,AND(LEN(PARTNERS!B62)=7,MID(PARTNERS!B62,4,1)=" ")))),PARTNERS!E62="Existing partner")</f>
        <v>0</v>
      </c>
      <c r="AA58" s="2" t="b">
        <f>AND(PARTNERS!$C62="Hull",PARTNERS!$E62="New partner")</f>
        <v>0</v>
      </c>
      <c r="AB58" s="2" t="b">
        <f>AND(PARTNERS!$C62="East Riding of Yorkshire",PARTNERS!$E62="New partner")</f>
        <v>0</v>
      </c>
      <c r="AC58" s="2" t="b">
        <f>AND(PARTNERS!$C62="Elsewhere in Yorkshire &amp; Humber",PARTNERS!$E62="New partner")</f>
        <v>0</v>
      </c>
      <c r="AD58" s="2" t="b">
        <f>AND(PARTNERS!$C62="Elsewhere in the UK",PARTNERS!$E62="New partner")</f>
        <v>0</v>
      </c>
      <c r="AE58" s="2" t="b">
        <f>AND(PARTNERS!$C62="Outside UK",PARTNERS!$E62="New partner")</f>
        <v>0</v>
      </c>
      <c r="AF58" s="2" t="b">
        <f>AND(PARTNERS!$C62="Hull",PARTNERS!$E62="Existing partner")</f>
        <v>0</v>
      </c>
      <c r="AG58" s="2" t="b">
        <f>AND(PARTNERS!$C62="East Riding of Yorkshire",PARTNERS!$E62="Existing partner")</f>
        <v>0</v>
      </c>
      <c r="AH58" s="2" t="b">
        <f>AND(PARTNERS!$C62="Elsewhere in Yorkshire &amp; Humber",PARTNERS!$E62="Existing partner")</f>
        <v>0</v>
      </c>
      <c r="AI58" s="2" t="b">
        <f>AND(PARTNERS!$C62="Elsewhere in the UK",PARTNERS!$E62="Existing partner")</f>
        <v>0</v>
      </c>
      <c r="AJ58" s="2" t="b">
        <f>AND(PARTNERS!$C62="Outside UK",PARTNERS!$E62="Existing partner")</f>
        <v>0</v>
      </c>
      <c r="AK58" s="2" t="b">
        <f>AND(PARTNERS!$D62="Artistic partner",PARTNERS!$E62="New partner")</f>
        <v>0</v>
      </c>
      <c r="AL58" s="2" t="b">
        <f>AND(PARTNERS!$D62="Heritage partner",PARTNERS!$E62="New partner")</f>
        <v>0</v>
      </c>
      <c r="AM58" s="2" t="b">
        <f>AND(PARTNERS!$D62="Funder",PARTNERS!$E62="New partner")</f>
        <v>0</v>
      </c>
      <c r="AN58" s="2" t="b">
        <f>AND(PARTNERS!$D62="Public Service partner",PARTNERS!$E62="New partner")</f>
        <v>0</v>
      </c>
      <c r="AO58" s="2" t="b">
        <f>AND(PARTNERS!$D62="Voluntary Sector / Charity partner",PARTNERS!$E62="New partner")</f>
        <v>0</v>
      </c>
      <c r="AP58" s="2" t="b">
        <f>AND(PARTNERS!$D62="Education partner",PARTNERS!$E62="New partner")</f>
        <v>0</v>
      </c>
      <c r="AQ58" s="2" t="b">
        <f>AND(PARTNERS!$D62="Other",PARTNERS!$E62="New partner")</f>
        <v>0</v>
      </c>
      <c r="AR58" s="2" t="b">
        <f>AND(PARTNERS!$D62="Artistic partner",PARTNERS!$E62="Existing partner")</f>
        <v>0</v>
      </c>
      <c r="AS58" s="2" t="b">
        <f>AND(PARTNERS!$D62="Heritage partner",PARTNERS!$E62="Existing partner")</f>
        <v>0</v>
      </c>
      <c r="AT58" s="2" t="b">
        <f>AND(PARTNERS!$D62="Funder",PARTNERS!$E62="Existing partner")</f>
        <v>0</v>
      </c>
      <c r="AU58" s="2" t="b">
        <f>AND(PARTNERS!$D62="Public Service partner",PARTNERS!$E62="Existing partner")</f>
        <v>0</v>
      </c>
      <c r="AV58" s="2" t="b">
        <f>AND(PARTNERS!$D62="Voluntary Sector / Charity partner",PARTNERS!$E62="Existing partner")</f>
        <v>0</v>
      </c>
      <c r="AW58" s="2" t="b">
        <f>AND(PARTNERS!$D62="Education partner",PARTNERS!$E62="Existing partner")</f>
        <v>0</v>
      </c>
      <c r="AX58" s="2" t="b">
        <f>AND(PARTNERS!$D62="Other",PARTNERS!$E62="Existing partner")</f>
        <v>0</v>
      </c>
    </row>
    <row r="59" spans="20:50" x14ac:dyDescent="0.3">
      <c r="T59" s="2" t="b">
        <f>AND(LEFT('EVENT DELIVERY'!B64,2)="HU",OR(LEN('EVENT DELIVERY'!B64)=6,AND(LEN('EVENT DELIVERY'!B64)=7,MID('EVENT DELIVERY'!B64,4,1)=" ")))</f>
        <v>0</v>
      </c>
      <c r="U59" s="2" t="b">
        <f>AND(LEFT('PROJECT DELIVERY TEAM'!B66,2)="HU",OR(LEN('PROJECT DELIVERY TEAM'!B66)=6,AND(LEN('PROJECT DELIVERY TEAM'!B66)=7,MID('PROJECT DELIVERY TEAM'!B66,4,1)=" ")))</f>
        <v>0</v>
      </c>
      <c r="V59" s="2" t="b">
        <f>AND(LEFT('AUDIENCES &amp; PART... - BY TYPE'!B89,2)="HU",OR(LEN('AUDIENCES &amp; PART... - BY TYPE'!B89)=6,AND(LEN('AUDIENCES &amp; PART... - BY TYPE'!B89)=7,MID('AUDIENCES &amp; PART... - BY TYPE'!B89,4,1)=" ")))</f>
        <v>0</v>
      </c>
      <c r="W59" s="2" t="b">
        <f>AND(LEFT(PARTNERS!B63,2)="HU",OR(LEN(PARTNERS!B63)=6,AND(LEN(PARTNERS!B63)=7,MID(PARTNERS!B63,4,1)=" ")),PARTNERS!E63="New partner")</f>
        <v>0</v>
      </c>
      <c r="X59" s="2" t="b">
        <f>AND(LEFT(PARTNERS!B63,2)="HU",OR(LEN(PARTNERS!B63)=6,AND(LEN(PARTNERS!B63)=7,MID(PARTNERS!B63,4,1)=" ")),PARTNERS!E63="Existing partner")</f>
        <v>0</v>
      </c>
      <c r="Y59" s="2" t="b">
        <f>AND(NOT(AND(LEFT(PARTNERS!B63,2)="HU",OR(LEN(PARTNERS!B63)=6,AND(LEN(PARTNERS!B63)=7,MID(PARTNERS!B63,4,1)=" ")))),PARTNERS!E63="New partner")</f>
        <v>0</v>
      </c>
      <c r="Z59" s="2" t="b">
        <f>AND(NOT(AND(LEFT(PARTNERS!B63,2)="HU",OR(LEN(PARTNERS!B63)=6,AND(LEN(PARTNERS!B63)=7,MID(PARTNERS!B63,4,1)=" ")))),PARTNERS!E63="Existing partner")</f>
        <v>0</v>
      </c>
      <c r="AA59" s="2" t="b">
        <f>AND(PARTNERS!$C63="Hull",PARTNERS!$E63="New partner")</f>
        <v>0</v>
      </c>
      <c r="AB59" s="2" t="b">
        <f>AND(PARTNERS!$C63="East Riding of Yorkshire",PARTNERS!$E63="New partner")</f>
        <v>0</v>
      </c>
      <c r="AC59" s="2" t="b">
        <f>AND(PARTNERS!$C63="Elsewhere in Yorkshire &amp; Humber",PARTNERS!$E63="New partner")</f>
        <v>0</v>
      </c>
      <c r="AD59" s="2" t="b">
        <f>AND(PARTNERS!$C63="Elsewhere in the UK",PARTNERS!$E63="New partner")</f>
        <v>0</v>
      </c>
      <c r="AE59" s="2" t="b">
        <f>AND(PARTNERS!$C63="Outside UK",PARTNERS!$E63="New partner")</f>
        <v>0</v>
      </c>
      <c r="AF59" s="2" t="b">
        <f>AND(PARTNERS!$C63="Hull",PARTNERS!$E63="Existing partner")</f>
        <v>0</v>
      </c>
      <c r="AG59" s="2" t="b">
        <f>AND(PARTNERS!$C63="East Riding of Yorkshire",PARTNERS!$E63="Existing partner")</f>
        <v>0</v>
      </c>
      <c r="AH59" s="2" t="b">
        <f>AND(PARTNERS!$C63="Elsewhere in Yorkshire &amp; Humber",PARTNERS!$E63="Existing partner")</f>
        <v>0</v>
      </c>
      <c r="AI59" s="2" t="b">
        <f>AND(PARTNERS!$C63="Elsewhere in the UK",PARTNERS!$E63="Existing partner")</f>
        <v>0</v>
      </c>
      <c r="AJ59" s="2" t="b">
        <f>AND(PARTNERS!$C63="Outside UK",PARTNERS!$E63="Existing partner")</f>
        <v>0</v>
      </c>
      <c r="AK59" s="2" t="b">
        <f>AND(PARTNERS!$D63="Artistic partner",PARTNERS!$E63="New partner")</f>
        <v>0</v>
      </c>
      <c r="AL59" s="2" t="b">
        <f>AND(PARTNERS!$D63="Heritage partner",PARTNERS!$E63="New partner")</f>
        <v>0</v>
      </c>
      <c r="AM59" s="2" t="b">
        <f>AND(PARTNERS!$D63="Funder",PARTNERS!$E63="New partner")</f>
        <v>0</v>
      </c>
      <c r="AN59" s="2" t="b">
        <f>AND(PARTNERS!$D63="Public Service partner",PARTNERS!$E63="New partner")</f>
        <v>0</v>
      </c>
      <c r="AO59" s="2" t="b">
        <f>AND(PARTNERS!$D63="Voluntary Sector / Charity partner",PARTNERS!$E63="New partner")</f>
        <v>0</v>
      </c>
      <c r="AP59" s="2" t="b">
        <f>AND(PARTNERS!$D63="Education partner",PARTNERS!$E63="New partner")</f>
        <v>0</v>
      </c>
      <c r="AQ59" s="2" t="b">
        <f>AND(PARTNERS!$D63="Other",PARTNERS!$E63="New partner")</f>
        <v>0</v>
      </c>
      <c r="AR59" s="2" t="b">
        <f>AND(PARTNERS!$D63="Artistic partner",PARTNERS!$E63="Existing partner")</f>
        <v>0</v>
      </c>
      <c r="AS59" s="2" t="b">
        <f>AND(PARTNERS!$D63="Heritage partner",PARTNERS!$E63="Existing partner")</f>
        <v>0</v>
      </c>
      <c r="AT59" s="2" t="b">
        <f>AND(PARTNERS!$D63="Funder",PARTNERS!$E63="Existing partner")</f>
        <v>0</v>
      </c>
      <c r="AU59" s="2" t="b">
        <f>AND(PARTNERS!$D63="Public Service partner",PARTNERS!$E63="Existing partner")</f>
        <v>0</v>
      </c>
      <c r="AV59" s="2" t="b">
        <f>AND(PARTNERS!$D63="Voluntary Sector / Charity partner",PARTNERS!$E63="Existing partner")</f>
        <v>0</v>
      </c>
      <c r="AW59" s="2" t="b">
        <f>AND(PARTNERS!$D63="Education partner",PARTNERS!$E63="Existing partner")</f>
        <v>0</v>
      </c>
      <c r="AX59" s="2" t="b">
        <f>AND(PARTNERS!$D63="Other",PARTNERS!$E63="Existing partner")</f>
        <v>0</v>
      </c>
    </row>
    <row r="60" spans="20:50" x14ac:dyDescent="0.3">
      <c r="T60" s="2" t="b">
        <f>AND(LEFT('EVENT DELIVERY'!B65,2)="HU",OR(LEN('EVENT DELIVERY'!B65)=6,AND(LEN('EVENT DELIVERY'!B65)=7,MID('EVENT DELIVERY'!B65,4,1)=" ")))</f>
        <v>0</v>
      </c>
      <c r="U60" s="2" t="b">
        <f>AND(LEFT('PROJECT DELIVERY TEAM'!B67,2)="HU",OR(LEN('PROJECT DELIVERY TEAM'!B67)=6,AND(LEN('PROJECT DELIVERY TEAM'!B67)=7,MID('PROJECT DELIVERY TEAM'!B67,4,1)=" ")))</f>
        <v>0</v>
      </c>
      <c r="V60" s="2" t="b">
        <f>AND(LEFT('AUDIENCES &amp; PART... - BY TYPE'!B90,2)="HU",OR(LEN('AUDIENCES &amp; PART... - BY TYPE'!B90)=6,AND(LEN('AUDIENCES &amp; PART... - BY TYPE'!B90)=7,MID('AUDIENCES &amp; PART... - BY TYPE'!B90,4,1)=" ")))</f>
        <v>0</v>
      </c>
      <c r="W60" s="2" t="b">
        <f>AND(LEFT(PARTNERS!B64,2)="HU",OR(LEN(PARTNERS!B64)=6,AND(LEN(PARTNERS!B64)=7,MID(PARTNERS!B64,4,1)=" ")),PARTNERS!E64="New partner")</f>
        <v>0</v>
      </c>
      <c r="X60" s="2" t="b">
        <f>AND(LEFT(PARTNERS!B64,2)="HU",OR(LEN(PARTNERS!B64)=6,AND(LEN(PARTNERS!B64)=7,MID(PARTNERS!B64,4,1)=" ")),PARTNERS!E64="Existing partner")</f>
        <v>0</v>
      </c>
      <c r="Y60" s="2" t="b">
        <f>AND(NOT(AND(LEFT(PARTNERS!B64,2)="HU",OR(LEN(PARTNERS!B64)=6,AND(LEN(PARTNERS!B64)=7,MID(PARTNERS!B64,4,1)=" ")))),PARTNERS!E64="New partner")</f>
        <v>0</v>
      </c>
      <c r="Z60" s="2" t="b">
        <f>AND(NOT(AND(LEFT(PARTNERS!B64,2)="HU",OR(LEN(PARTNERS!B64)=6,AND(LEN(PARTNERS!B64)=7,MID(PARTNERS!B64,4,1)=" ")))),PARTNERS!E64="Existing partner")</f>
        <v>0</v>
      </c>
      <c r="AA60" s="2" t="b">
        <f>AND(PARTNERS!$C64="Hull",PARTNERS!$E64="New partner")</f>
        <v>0</v>
      </c>
      <c r="AB60" s="2" t="b">
        <f>AND(PARTNERS!$C64="East Riding of Yorkshire",PARTNERS!$E64="New partner")</f>
        <v>0</v>
      </c>
      <c r="AC60" s="2" t="b">
        <f>AND(PARTNERS!$C64="Elsewhere in Yorkshire &amp; Humber",PARTNERS!$E64="New partner")</f>
        <v>0</v>
      </c>
      <c r="AD60" s="2" t="b">
        <f>AND(PARTNERS!$C64="Elsewhere in the UK",PARTNERS!$E64="New partner")</f>
        <v>0</v>
      </c>
      <c r="AE60" s="2" t="b">
        <f>AND(PARTNERS!$C64="Outside UK",PARTNERS!$E64="New partner")</f>
        <v>0</v>
      </c>
      <c r="AF60" s="2" t="b">
        <f>AND(PARTNERS!$C64="Hull",PARTNERS!$E64="Existing partner")</f>
        <v>0</v>
      </c>
      <c r="AG60" s="2" t="b">
        <f>AND(PARTNERS!$C64="East Riding of Yorkshire",PARTNERS!$E64="Existing partner")</f>
        <v>0</v>
      </c>
      <c r="AH60" s="2" t="b">
        <f>AND(PARTNERS!$C64="Elsewhere in Yorkshire &amp; Humber",PARTNERS!$E64="Existing partner")</f>
        <v>0</v>
      </c>
      <c r="AI60" s="2" t="b">
        <f>AND(PARTNERS!$C64="Elsewhere in the UK",PARTNERS!$E64="Existing partner")</f>
        <v>0</v>
      </c>
      <c r="AJ60" s="2" t="b">
        <f>AND(PARTNERS!$C64="Outside UK",PARTNERS!$E64="Existing partner")</f>
        <v>0</v>
      </c>
      <c r="AK60" s="2" t="b">
        <f>AND(PARTNERS!$D64="Artistic partner",PARTNERS!$E64="New partner")</f>
        <v>0</v>
      </c>
      <c r="AL60" s="2" t="b">
        <f>AND(PARTNERS!$D64="Heritage partner",PARTNERS!$E64="New partner")</f>
        <v>0</v>
      </c>
      <c r="AM60" s="2" t="b">
        <f>AND(PARTNERS!$D64="Funder",PARTNERS!$E64="New partner")</f>
        <v>0</v>
      </c>
      <c r="AN60" s="2" t="b">
        <f>AND(PARTNERS!$D64="Public Service partner",PARTNERS!$E64="New partner")</f>
        <v>0</v>
      </c>
      <c r="AO60" s="2" t="b">
        <f>AND(PARTNERS!$D64="Voluntary Sector / Charity partner",PARTNERS!$E64="New partner")</f>
        <v>0</v>
      </c>
      <c r="AP60" s="2" t="b">
        <f>AND(PARTNERS!$D64="Education partner",PARTNERS!$E64="New partner")</f>
        <v>0</v>
      </c>
      <c r="AQ60" s="2" t="b">
        <f>AND(PARTNERS!$D64="Other",PARTNERS!$E64="New partner")</f>
        <v>0</v>
      </c>
      <c r="AR60" s="2" t="b">
        <f>AND(PARTNERS!$D64="Artistic partner",PARTNERS!$E64="Existing partner")</f>
        <v>0</v>
      </c>
      <c r="AS60" s="2" t="b">
        <f>AND(PARTNERS!$D64="Heritage partner",PARTNERS!$E64="Existing partner")</f>
        <v>0</v>
      </c>
      <c r="AT60" s="2" t="b">
        <f>AND(PARTNERS!$D64="Funder",PARTNERS!$E64="Existing partner")</f>
        <v>0</v>
      </c>
      <c r="AU60" s="2" t="b">
        <f>AND(PARTNERS!$D64="Public Service partner",PARTNERS!$E64="Existing partner")</f>
        <v>0</v>
      </c>
      <c r="AV60" s="2" t="b">
        <f>AND(PARTNERS!$D64="Voluntary Sector / Charity partner",PARTNERS!$E64="Existing partner")</f>
        <v>0</v>
      </c>
      <c r="AW60" s="2" t="b">
        <f>AND(PARTNERS!$D64="Education partner",PARTNERS!$E64="Existing partner")</f>
        <v>0</v>
      </c>
      <c r="AX60" s="2" t="b">
        <f>AND(PARTNERS!$D64="Other",PARTNERS!$E64="Existing partner")</f>
        <v>0</v>
      </c>
    </row>
    <row r="61" spans="20:50" x14ac:dyDescent="0.3">
      <c r="T61" s="2" t="b">
        <f>AND(LEFT('EVENT DELIVERY'!B66,2)="HU",OR(LEN('EVENT DELIVERY'!B66)=6,AND(LEN('EVENT DELIVERY'!B66)=7,MID('EVENT DELIVERY'!B66,4,1)=" ")))</f>
        <v>0</v>
      </c>
      <c r="U61" s="2" t="b">
        <f>AND(LEFT('PROJECT DELIVERY TEAM'!B68,2)="HU",OR(LEN('PROJECT DELIVERY TEAM'!B68)=6,AND(LEN('PROJECT DELIVERY TEAM'!B68)=7,MID('PROJECT DELIVERY TEAM'!B68,4,1)=" ")))</f>
        <v>0</v>
      </c>
      <c r="V61" s="2" t="b">
        <f>AND(LEFT('AUDIENCES &amp; PART... - BY TYPE'!B91,2)="HU",OR(LEN('AUDIENCES &amp; PART... - BY TYPE'!B91)=6,AND(LEN('AUDIENCES &amp; PART... - BY TYPE'!B91)=7,MID('AUDIENCES &amp; PART... - BY TYPE'!B91,4,1)=" ")))</f>
        <v>0</v>
      </c>
      <c r="W61" s="2" t="b">
        <f>AND(LEFT(PARTNERS!B65,2)="HU",OR(LEN(PARTNERS!B65)=6,AND(LEN(PARTNERS!B65)=7,MID(PARTNERS!B65,4,1)=" ")),PARTNERS!E65="New partner")</f>
        <v>0</v>
      </c>
      <c r="X61" s="2" t="b">
        <f>AND(LEFT(PARTNERS!B65,2)="HU",OR(LEN(PARTNERS!B65)=6,AND(LEN(PARTNERS!B65)=7,MID(PARTNERS!B65,4,1)=" ")),PARTNERS!E65="Existing partner")</f>
        <v>0</v>
      </c>
      <c r="Y61" s="2" t="b">
        <f>AND(NOT(AND(LEFT(PARTNERS!B65,2)="HU",OR(LEN(PARTNERS!B65)=6,AND(LEN(PARTNERS!B65)=7,MID(PARTNERS!B65,4,1)=" ")))),PARTNERS!E65="New partner")</f>
        <v>0</v>
      </c>
      <c r="Z61" s="2" t="b">
        <f>AND(NOT(AND(LEFT(PARTNERS!B65,2)="HU",OR(LEN(PARTNERS!B65)=6,AND(LEN(PARTNERS!B65)=7,MID(PARTNERS!B65,4,1)=" ")))),PARTNERS!E65="Existing partner")</f>
        <v>0</v>
      </c>
      <c r="AA61" s="2" t="b">
        <f>AND(PARTNERS!$C65="Hull",PARTNERS!$E65="New partner")</f>
        <v>0</v>
      </c>
      <c r="AB61" s="2" t="b">
        <f>AND(PARTNERS!$C65="East Riding of Yorkshire",PARTNERS!$E65="New partner")</f>
        <v>0</v>
      </c>
      <c r="AC61" s="2" t="b">
        <f>AND(PARTNERS!$C65="Elsewhere in Yorkshire &amp; Humber",PARTNERS!$E65="New partner")</f>
        <v>0</v>
      </c>
      <c r="AD61" s="2" t="b">
        <f>AND(PARTNERS!$C65="Elsewhere in the UK",PARTNERS!$E65="New partner")</f>
        <v>0</v>
      </c>
      <c r="AE61" s="2" t="b">
        <f>AND(PARTNERS!$C65="Outside UK",PARTNERS!$E65="New partner")</f>
        <v>0</v>
      </c>
      <c r="AF61" s="2" t="b">
        <f>AND(PARTNERS!$C65="Hull",PARTNERS!$E65="Existing partner")</f>
        <v>0</v>
      </c>
      <c r="AG61" s="2" t="b">
        <f>AND(PARTNERS!$C65="East Riding of Yorkshire",PARTNERS!$E65="Existing partner")</f>
        <v>0</v>
      </c>
      <c r="AH61" s="2" t="b">
        <f>AND(PARTNERS!$C65="Elsewhere in Yorkshire &amp; Humber",PARTNERS!$E65="Existing partner")</f>
        <v>0</v>
      </c>
      <c r="AI61" s="2" t="b">
        <f>AND(PARTNERS!$C65="Elsewhere in the UK",PARTNERS!$E65="Existing partner")</f>
        <v>0</v>
      </c>
      <c r="AJ61" s="2" t="b">
        <f>AND(PARTNERS!$C65="Outside UK",PARTNERS!$E65="Existing partner")</f>
        <v>0</v>
      </c>
      <c r="AK61" s="2" t="b">
        <f>AND(PARTNERS!$D65="Artistic partner",PARTNERS!$E65="New partner")</f>
        <v>0</v>
      </c>
      <c r="AL61" s="2" t="b">
        <f>AND(PARTNERS!$D65="Heritage partner",PARTNERS!$E65="New partner")</f>
        <v>0</v>
      </c>
      <c r="AM61" s="2" t="b">
        <f>AND(PARTNERS!$D65="Funder",PARTNERS!$E65="New partner")</f>
        <v>0</v>
      </c>
      <c r="AN61" s="2" t="b">
        <f>AND(PARTNERS!$D65="Public Service partner",PARTNERS!$E65="New partner")</f>
        <v>0</v>
      </c>
      <c r="AO61" s="2" t="b">
        <f>AND(PARTNERS!$D65="Voluntary Sector / Charity partner",PARTNERS!$E65="New partner")</f>
        <v>0</v>
      </c>
      <c r="AP61" s="2" t="b">
        <f>AND(PARTNERS!$D65="Education partner",PARTNERS!$E65="New partner")</f>
        <v>0</v>
      </c>
      <c r="AQ61" s="2" t="b">
        <f>AND(PARTNERS!$D65="Other",PARTNERS!$E65="New partner")</f>
        <v>0</v>
      </c>
      <c r="AR61" s="2" t="b">
        <f>AND(PARTNERS!$D65="Artistic partner",PARTNERS!$E65="Existing partner")</f>
        <v>0</v>
      </c>
      <c r="AS61" s="2" t="b">
        <f>AND(PARTNERS!$D65="Heritage partner",PARTNERS!$E65="Existing partner")</f>
        <v>0</v>
      </c>
      <c r="AT61" s="2" t="b">
        <f>AND(PARTNERS!$D65="Funder",PARTNERS!$E65="Existing partner")</f>
        <v>0</v>
      </c>
      <c r="AU61" s="2" t="b">
        <f>AND(PARTNERS!$D65="Public Service partner",PARTNERS!$E65="Existing partner")</f>
        <v>0</v>
      </c>
      <c r="AV61" s="2" t="b">
        <f>AND(PARTNERS!$D65="Voluntary Sector / Charity partner",PARTNERS!$E65="Existing partner")</f>
        <v>0</v>
      </c>
      <c r="AW61" s="2" t="b">
        <f>AND(PARTNERS!$D65="Education partner",PARTNERS!$E65="Existing partner")</f>
        <v>0</v>
      </c>
      <c r="AX61" s="2" t="b">
        <f>AND(PARTNERS!$D65="Other",PARTNERS!$E65="Existing partner")</f>
        <v>0</v>
      </c>
    </row>
    <row r="62" spans="20:50" x14ac:dyDescent="0.3">
      <c r="T62" s="2" t="b">
        <f>AND(LEFT('EVENT DELIVERY'!B67,2)="HU",OR(LEN('EVENT DELIVERY'!B67)=6,AND(LEN('EVENT DELIVERY'!B67)=7,MID('EVENT DELIVERY'!B67,4,1)=" ")))</f>
        <v>0</v>
      </c>
      <c r="U62" s="2" t="b">
        <f>AND(LEFT('PROJECT DELIVERY TEAM'!B69,2)="HU",OR(LEN('PROJECT DELIVERY TEAM'!B69)=6,AND(LEN('PROJECT DELIVERY TEAM'!B69)=7,MID('PROJECT DELIVERY TEAM'!B69,4,1)=" ")))</f>
        <v>0</v>
      </c>
      <c r="V62" s="2" t="b">
        <f>AND(LEFT('AUDIENCES &amp; PART... - BY TYPE'!B92,2)="HU",OR(LEN('AUDIENCES &amp; PART... - BY TYPE'!B92)=6,AND(LEN('AUDIENCES &amp; PART... - BY TYPE'!B92)=7,MID('AUDIENCES &amp; PART... - BY TYPE'!B92,4,1)=" ")))</f>
        <v>0</v>
      </c>
      <c r="W62" s="2" t="b">
        <f>AND(LEFT(PARTNERS!B66,2)="HU",OR(LEN(PARTNERS!B66)=6,AND(LEN(PARTNERS!B66)=7,MID(PARTNERS!B66,4,1)=" ")),PARTNERS!E66="New partner")</f>
        <v>0</v>
      </c>
      <c r="X62" s="2" t="b">
        <f>AND(LEFT(PARTNERS!B66,2)="HU",OR(LEN(PARTNERS!B66)=6,AND(LEN(PARTNERS!B66)=7,MID(PARTNERS!B66,4,1)=" ")),PARTNERS!E66="Existing partner")</f>
        <v>0</v>
      </c>
      <c r="Y62" s="2" t="b">
        <f>AND(NOT(AND(LEFT(PARTNERS!B66,2)="HU",OR(LEN(PARTNERS!B66)=6,AND(LEN(PARTNERS!B66)=7,MID(PARTNERS!B66,4,1)=" ")))),PARTNERS!E66="New partner")</f>
        <v>0</v>
      </c>
      <c r="Z62" s="2" t="b">
        <f>AND(NOT(AND(LEFT(PARTNERS!B66,2)="HU",OR(LEN(PARTNERS!B66)=6,AND(LEN(PARTNERS!B66)=7,MID(PARTNERS!B66,4,1)=" ")))),PARTNERS!E66="Existing partner")</f>
        <v>0</v>
      </c>
      <c r="AA62" s="2" t="b">
        <f>AND(PARTNERS!$C66="Hull",PARTNERS!$E66="New partner")</f>
        <v>0</v>
      </c>
      <c r="AB62" s="2" t="b">
        <f>AND(PARTNERS!$C66="East Riding of Yorkshire",PARTNERS!$E66="New partner")</f>
        <v>0</v>
      </c>
      <c r="AC62" s="2" t="b">
        <f>AND(PARTNERS!$C66="Elsewhere in Yorkshire &amp; Humber",PARTNERS!$E66="New partner")</f>
        <v>0</v>
      </c>
      <c r="AD62" s="2" t="b">
        <f>AND(PARTNERS!$C66="Elsewhere in the UK",PARTNERS!$E66="New partner")</f>
        <v>0</v>
      </c>
      <c r="AE62" s="2" t="b">
        <f>AND(PARTNERS!$C66="Outside UK",PARTNERS!$E66="New partner")</f>
        <v>0</v>
      </c>
      <c r="AF62" s="2" t="b">
        <f>AND(PARTNERS!$C66="Hull",PARTNERS!$E66="Existing partner")</f>
        <v>0</v>
      </c>
      <c r="AG62" s="2" t="b">
        <f>AND(PARTNERS!$C66="East Riding of Yorkshire",PARTNERS!$E66="Existing partner")</f>
        <v>0</v>
      </c>
      <c r="AH62" s="2" t="b">
        <f>AND(PARTNERS!$C66="Elsewhere in Yorkshire &amp; Humber",PARTNERS!$E66="Existing partner")</f>
        <v>0</v>
      </c>
      <c r="AI62" s="2" t="b">
        <f>AND(PARTNERS!$C66="Elsewhere in the UK",PARTNERS!$E66="Existing partner")</f>
        <v>0</v>
      </c>
      <c r="AJ62" s="2" t="b">
        <f>AND(PARTNERS!$C66="Outside UK",PARTNERS!$E66="Existing partner")</f>
        <v>0</v>
      </c>
      <c r="AK62" s="2" t="b">
        <f>AND(PARTNERS!$D66="Artistic partner",PARTNERS!$E66="New partner")</f>
        <v>0</v>
      </c>
      <c r="AL62" s="2" t="b">
        <f>AND(PARTNERS!$D66="Heritage partner",PARTNERS!$E66="New partner")</f>
        <v>0</v>
      </c>
      <c r="AM62" s="2" t="b">
        <f>AND(PARTNERS!$D66="Funder",PARTNERS!$E66="New partner")</f>
        <v>0</v>
      </c>
      <c r="AN62" s="2" t="b">
        <f>AND(PARTNERS!$D66="Public Service partner",PARTNERS!$E66="New partner")</f>
        <v>0</v>
      </c>
      <c r="AO62" s="2" t="b">
        <f>AND(PARTNERS!$D66="Voluntary Sector / Charity partner",PARTNERS!$E66="New partner")</f>
        <v>0</v>
      </c>
      <c r="AP62" s="2" t="b">
        <f>AND(PARTNERS!$D66="Education partner",PARTNERS!$E66="New partner")</f>
        <v>0</v>
      </c>
      <c r="AQ62" s="2" t="b">
        <f>AND(PARTNERS!$D66="Other",PARTNERS!$E66="New partner")</f>
        <v>0</v>
      </c>
      <c r="AR62" s="2" t="b">
        <f>AND(PARTNERS!$D66="Artistic partner",PARTNERS!$E66="Existing partner")</f>
        <v>0</v>
      </c>
      <c r="AS62" s="2" t="b">
        <f>AND(PARTNERS!$D66="Heritage partner",PARTNERS!$E66="Existing partner")</f>
        <v>0</v>
      </c>
      <c r="AT62" s="2" t="b">
        <f>AND(PARTNERS!$D66="Funder",PARTNERS!$E66="Existing partner")</f>
        <v>0</v>
      </c>
      <c r="AU62" s="2" t="b">
        <f>AND(PARTNERS!$D66="Public Service partner",PARTNERS!$E66="Existing partner")</f>
        <v>0</v>
      </c>
      <c r="AV62" s="2" t="b">
        <f>AND(PARTNERS!$D66="Voluntary Sector / Charity partner",PARTNERS!$E66="Existing partner")</f>
        <v>0</v>
      </c>
      <c r="AW62" s="2" t="b">
        <f>AND(PARTNERS!$D66="Education partner",PARTNERS!$E66="Existing partner")</f>
        <v>0</v>
      </c>
      <c r="AX62" s="2" t="b">
        <f>AND(PARTNERS!$D66="Other",PARTNERS!$E66="Existing partner")</f>
        <v>0</v>
      </c>
    </row>
    <row r="63" spans="20:50" x14ac:dyDescent="0.3">
      <c r="T63" s="2" t="b">
        <f>AND(LEFT('EVENT DELIVERY'!B68,2)="HU",OR(LEN('EVENT DELIVERY'!B68)=6,AND(LEN('EVENT DELIVERY'!B68)=7,MID('EVENT DELIVERY'!B68,4,1)=" ")))</f>
        <v>0</v>
      </c>
      <c r="U63" s="2" t="b">
        <f>AND(LEFT('PROJECT DELIVERY TEAM'!B70,2)="HU",OR(LEN('PROJECT DELIVERY TEAM'!B70)=6,AND(LEN('PROJECT DELIVERY TEAM'!B70)=7,MID('PROJECT DELIVERY TEAM'!B70,4,1)=" ")))</f>
        <v>0</v>
      </c>
      <c r="V63" s="2" t="b">
        <f>AND(LEFT('AUDIENCES &amp; PART... - BY TYPE'!B93,2)="HU",OR(LEN('AUDIENCES &amp; PART... - BY TYPE'!B93)=6,AND(LEN('AUDIENCES &amp; PART... - BY TYPE'!B93)=7,MID('AUDIENCES &amp; PART... - BY TYPE'!B93,4,1)=" ")))</f>
        <v>0</v>
      </c>
      <c r="W63" s="2" t="b">
        <f>AND(LEFT(PARTNERS!B67,2)="HU",OR(LEN(PARTNERS!B67)=6,AND(LEN(PARTNERS!B67)=7,MID(PARTNERS!B67,4,1)=" ")),PARTNERS!E67="New partner")</f>
        <v>0</v>
      </c>
      <c r="X63" s="2" t="b">
        <f>AND(LEFT(PARTNERS!B67,2)="HU",OR(LEN(PARTNERS!B67)=6,AND(LEN(PARTNERS!B67)=7,MID(PARTNERS!B67,4,1)=" ")),PARTNERS!E67="Existing partner")</f>
        <v>0</v>
      </c>
      <c r="Y63" s="2" t="b">
        <f>AND(NOT(AND(LEFT(PARTNERS!B67,2)="HU",OR(LEN(PARTNERS!B67)=6,AND(LEN(PARTNERS!B67)=7,MID(PARTNERS!B67,4,1)=" ")))),PARTNERS!E67="New partner")</f>
        <v>0</v>
      </c>
      <c r="Z63" s="2" t="b">
        <f>AND(NOT(AND(LEFT(PARTNERS!B67,2)="HU",OR(LEN(PARTNERS!B67)=6,AND(LEN(PARTNERS!B67)=7,MID(PARTNERS!B67,4,1)=" ")))),PARTNERS!E67="Existing partner")</f>
        <v>0</v>
      </c>
      <c r="AA63" s="2" t="b">
        <f>AND(PARTNERS!$C67="Hull",PARTNERS!$E67="New partner")</f>
        <v>0</v>
      </c>
      <c r="AB63" s="2" t="b">
        <f>AND(PARTNERS!$C67="East Riding of Yorkshire",PARTNERS!$E67="New partner")</f>
        <v>0</v>
      </c>
      <c r="AC63" s="2" t="b">
        <f>AND(PARTNERS!$C67="Elsewhere in Yorkshire &amp; Humber",PARTNERS!$E67="New partner")</f>
        <v>0</v>
      </c>
      <c r="AD63" s="2" t="b">
        <f>AND(PARTNERS!$C67="Elsewhere in the UK",PARTNERS!$E67="New partner")</f>
        <v>0</v>
      </c>
      <c r="AE63" s="2" t="b">
        <f>AND(PARTNERS!$C67="Outside UK",PARTNERS!$E67="New partner")</f>
        <v>0</v>
      </c>
      <c r="AF63" s="2" t="b">
        <f>AND(PARTNERS!$C67="Hull",PARTNERS!$E67="Existing partner")</f>
        <v>0</v>
      </c>
      <c r="AG63" s="2" t="b">
        <f>AND(PARTNERS!$C67="East Riding of Yorkshire",PARTNERS!$E67="Existing partner")</f>
        <v>0</v>
      </c>
      <c r="AH63" s="2" t="b">
        <f>AND(PARTNERS!$C67="Elsewhere in Yorkshire &amp; Humber",PARTNERS!$E67="Existing partner")</f>
        <v>0</v>
      </c>
      <c r="AI63" s="2" t="b">
        <f>AND(PARTNERS!$C67="Elsewhere in the UK",PARTNERS!$E67="Existing partner")</f>
        <v>0</v>
      </c>
      <c r="AJ63" s="2" t="b">
        <f>AND(PARTNERS!$C67="Outside UK",PARTNERS!$E67="Existing partner")</f>
        <v>0</v>
      </c>
      <c r="AK63" s="2" t="b">
        <f>AND(PARTNERS!$D67="Artistic partner",PARTNERS!$E67="New partner")</f>
        <v>0</v>
      </c>
      <c r="AL63" s="2" t="b">
        <f>AND(PARTNERS!$D67="Heritage partner",PARTNERS!$E67="New partner")</f>
        <v>0</v>
      </c>
      <c r="AM63" s="2" t="b">
        <f>AND(PARTNERS!$D67="Funder",PARTNERS!$E67="New partner")</f>
        <v>0</v>
      </c>
      <c r="AN63" s="2" t="b">
        <f>AND(PARTNERS!$D67="Public Service partner",PARTNERS!$E67="New partner")</f>
        <v>0</v>
      </c>
      <c r="AO63" s="2" t="b">
        <f>AND(PARTNERS!$D67="Voluntary Sector / Charity partner",PARTNERS!$E67="New partner")</f>
        <v>0</v>
      </c>
      <c r="AP63" s="2" t="b">
        <f>AND(PARTNERS!$D67="Education partner",PARTNERS!$E67="New partner")</f>
        <v>0</v>
      </c>
      <c r="AQ63" s="2" t="b">
        <f>AND(PARTNERS!$D67="Other",PARTNERS!$E67="New partner")</f>
        <v>0</v>
      </c>
      <c r="AR63" s="2" t="b">
        <f>AND(PARTNERS!$D67="Artistic partner",PARTNERS!$E67="Existing partner")</f>
        <v>0</v>
      </c>
      <c r="AS63" s="2" t="b">
        <f>AND(PARTNERS!$D67="Heritage partner",PARTNERS!$E67="Existing partner")</f>
        <v>0</v>
      </c>
      <c r="AT63" s="2" t="b">
        <f>AND(PARTNERS!$D67="Funder",PARTNERS!$E67="Existing partner")</f>
        <v>0</v>
      </c>
      <c r="AU63" s="2" t="b">
        <f>AND(PARTNERS!$D67="Public Service partner",PARTNERS!$E67="Existing partner")</f>
        <v>0</v>
      </c>
      <c r="AV63" s="2" t="b">
        <f>AND(PARTNERS!$D67="Voluntary Sector / Charity partner",PARTNERS!$E67="Existing partner")</f>
        <v>0</v>
      </c>
      <c r="AW63" s="2" t="b">
        <f>AND(PARTNERS!$D67="Education partner",PARTNERS!$E67="Existing partner")</f>
        <v>0</v>
      </c>
      <c r="AX63" s="2" t="b">
        <f>AND(PARTNERS!$D67="Other",PARTNERS!$E67="Existing partner")</f>
        <v>0</v>
      </c>
    </row>
    <row r="64" spans="20:50" x14ac:dyDescent="0.3">
      <c r="T64" s="2" t="b">
        <f>AND(LEFT('EVENT DELIVERY'!B69,2)="HU",OR(LEN('EVENT DELIVERY'!B69)=6,AND(LEN('EVENT DELIVERY'!B69)=7,MID('EVENT DELIVERY'!B69,4,1)=" ")))</f>
        <v>0</v>
      </c>
      <c r="U64" s="2" t="b">
        <f>AND(LEFT('PROJECT DELIVERY TEAM'!B71,2)="HU",OR(LEN('PROJECT DELIVERY TEAM'!B71)=6,AND(LEN('PROJECT DELIVERY TEAM'!B71)=7,MID('PROJECT DELIVERY TEAM'!B71,4,1)=" ")))</f>
        <v>0</v>
      </c>
      <c r="V64" s="2" t="b">
        <f>AND(LEFT('AUDIENCES &amp; PART... - BY TYPE'!B94,2)="HU",OR(LEN('AUDIENCES &amp; PART... - BY TYPE'!B94)=6,AND(LEN('AUDIENCES &amp; PART... - BY TYPE'!B94)=7,MID('AUDIENCES &amp; PART... - BY TYPE'!B94,4,1)=" ")))</f>
        <v>0</v>
      </c>
      <c r="W64" s="2" t="b">
        <f>AND(LEFT(PARTNERS!B68,2)="HU",OR(LEN(PARTNERS!B68)=6,AND(LEN(PARTNERS!B68)=7,MID(PARTNERS!B68,4,1)=" ")),PARTNERS!E68="New partner")</f>
        <v>0</v>
      </c>
      <c r="X64" s="2" t="b">
        <f>AND(LEFT(PARTNERS!B68,2)="HU",OR(LEN(PARTNERS!B68)=6,AND(LEN(PARTNERS!B68)=7,MID(PARTNERS!B68,4,1)=" ")),PARTNERS!E68="Existing partner")</f>
        <v>0</v>
      </c>
      <c r="Y64" s="2" t="b">
        <f>AND(NOT(AND(LEFT(PARTNERS!B68,2)="HU",OR(LEN(PARTNERS!B68)=6,AND(LEN(PARTNERS!B68)=7,MID(PARTNERS!B68,4,1)=" ")))),PARTNERS!E68="New partner")</f>
        <v>0</v>
      </c>
      <c r="Z64" s="2" t="b">
        <f>AND(NOT(AND(LEFT(PARTNERS!B68,2)="HU",OR(LEN(PARTNERS!B68)=6,AND(LEN(PARTNERS!B68)=7,MID(PARTNERS!B68,4,1)=" ")))),PARTNERS!E68="Existing partner")</f>
        <v>0</v>
      </c>
      <c r="AA64" s="2" t="b">
        <f>AND(PARTNERS!$C68="Hull",PARTNERS!$E68="New partner")</f>
        <v>0</v>
      </c>
      <c r="AB64" s="2" t="b">
        <f>AND(PARTNERS!$C68="East Riding of Yorkshire",PARTNERS!$E68="New partner")</f>
        <v>0</v>
      </c>
      <c r="AC64" s="2" t="b">
        <f>AND(PARTNERS!$C68="Elsewhere in Yorkshire &amp; Humber",PARTNERS!$E68="New partner")</f>
        <v>0</v>
      </c>
      <c r="AD64" s="2" t="b">
        <f>AND(PARTNERS!$C68="Elsewhere in the UK",PARTNERS!$E68="New partner")</f>
        <v>0</v>
      </c>
      <c r="AE64" s="2" t="b">
        <f>AND(PARTNERS!$C68="Outside UK",PARTNERS!$E68="New partner")</f>
        <v>0</v>
      </c>
      <c r="AF64" s="2" t="b">
        <f>AND(PARTNERS!$C68="Hull",PARTNERS!$E68="Existing partner")</f>
        <v>0</v>
      </c>
      <c r="AG64" s="2" t="b">
        <f>AND(PARTNERS!$C68="East Riding of Yorkshire",PARTNERS!$E68="Existing partner")</f>
        <v>0</v>
      </c>
      <c r="AH64" s="2" t="b">
        <f>AND(PARTNERS!$C68="Elsewhere in Yorkshire &amp; Humber",PARTNERS!$E68="Existing partner")</f>
        <v>0</v>
      </c>
      <c r="AI64" s="2" t="b">
        <f>AND(PARTNERS!$C68="Elsewhere in the UK",PARTNERS!$E68="Existing partner")</f>
        <v>0</v>
      </c>
      <c r="AJ64" s="2" t="b">
        <f>AND(PARTNERS!$C68="Outside UK",PARTNERS!$E68="Existing partner")</f>
        <v>0</v>
      </c>
      <c r="AK64" s="2" t="b">
        <f>AND(PARTNERS!$D68="Artistic partner",PARTNERS!$E68="New partner")</f>
        <v>0</v>
      </c>
      <c r="AL64" s="2" t="b">
        <f>AND(PARTNERS!$D68="Heritage partner",PARTNERS!$E68="New partner")</f>
        <v>0</v>
      </c>
      <c r="AM64" s="2" t="b">
        <f>AND(PARTNERS!$D68="Funder",PARTNERS!$E68="New partner")</f>
        <v>0</v>
      </c>
      <c r="AN64" s="2" t="b">
        <f>AND(PARTNERS!$D68="Public Service partner",PARTNERS!$E68="New partner")</f>
        <v>0</v>
      </c>
      <c r="AO64" s="2" t="b">
        <f>AND(PARTNERS!$D68="Voluntary Sector / Charity partner",PARTNERS!$E68="New partner")</f>
        <v>0</v>
      </c>
      <c r="AP64" s="2" t="b">
        <f>AND(PARTNERS!$D68="Education partner",PARTNERS!$E68="New partner")</f>
        <v>0</v>
      </c>
      <c r="AQ64" s="2" t="b">
        <f>AND(PARTNERS!$D68="Other",PARTNERS!$E68="New partner")</f>
        <v>0</v>
      </c>
      <c r="AR64" s="2" t="b">
        <f>AND(PARTNERS!$D68="Artistic partner",PARTNERS!$E68="Existing partner")</f>
        <v>0</v>
      </c>
      <c r="AS64" s="2" t="b">
        <f>AND(PARTNERS!$D68="Heritage partner",PARTNERS!$E68="Existing partner")</f>
        <v>0</v>
      </c>
      <c r="AT64" s="2" t="b">
        <f>AND(PARTNERS!$D68="Funder",PARTNERS!$E68="Existing partner")</f>
        <v>0</v>
      </c>
      <c r="AU64" s="2" t="b">
        <f>AND(PARTNERS!$D68="Public Service partner",PARTNERS!$E68="Existing partner")</f>
        <v>0</v>
      </c>
      <c r="AV64" s="2" t="b">
        <f>AND(PARTNERS!$D68="Voluntary Sector / Charity partner",PARTNERS!$E68="Existing partner")</f>
        <v>0</v>
      </c>
      <c r="AW64" s="2" t="b">
        <f>AND(PARTNERS!$D68="Education partner",PARTNERS!$E68="Existing partner")</f>
        <v>0</v>
      </c>
      <c r="AX64" s="2" t="b">
        <f>AND(PARTNERS!$D68="Other",PARTNERS!$E68="Existing partner")</f>
        <v>0</v>
      </c>
    </row>
    <row r="65" spans="20:50" x14ac:dyDescent="0.3">
      <c r="T65" s="2" t="b">
        <f>AND(LEFT('EVENT DELIVERY'!B70,2)="HU",OR(LEN('EVENT DELIVERY'!B70)=6,AND(LEN('EVENT DELIVERY'!B70)=7,MID('EVENT DELIVERY'!B70,4,1)=" ")))</f>
        <v>0</v>
      </c>
      <c r="U65" s="2" t="b">
        <f>AND(LEFT('PROJECT DELIVERY TEAM'!B72,2)="HU",OR(LEN('PROJECT DELIVERY TEAM'!B72)=6,AND(LEN('PROJECT DELIVERY TEAM'!B72)=7,MID('PROJECT DELIVERY TEAM'!B72,4,1)=" ")))</f>
        <v>0</v>
      </c>
      <c r="V65" s="2" t="b">
        <f>AND(LEFT('AUDIENCES &amp; PART... - BY TYPE'!B95,2)="HU",OR(LEN('AUDIENCES &amp; PART... - BY TYPE'!B95)=6,AND(LEN('AUDIENCES &amp; PART... - BY TYPE'!B95)=7,MID('AUDIENCES &amp; PART... - BY TYPE'!B95,4,1)=" ")))</f>
        <v>0</v>
      </c>
      <c r="W65" s="2" t="b">
        <f>AND(LEFT(PARTNERS!B69,2)="HU",OR(LEN(PARTNERS!B69)=6,AND(LEN(PARTNERS!B69)=7,MID(PARTNERS!B69,4,1)=" ")),PARTNERS!E69="New partner")</f>
        <v>0</v>
      </c>
      <c r="X65" s="2" t="b">
        <f>AND(LEFT(PARTNERS!B69,2)="HU",OR(LEN(PARTNERS!B69)=6,AND(LEN(PARTNERS!B69)=7,MID(PARTNERS!B69,4,1)=" ")),PARTNERS!E69="Existing partner")</f>
        <v>0</v>
      </c>
      <c r="Y65" s="2" t="b">
        <f>AND(NOT(AND(LEFT(PARTNERS!B69,2)="HU",OR(LEN(PARTNERS!B69)=6,AND(LEN(PARTNERS!B69)=7,MID(PARTNERS!B69,4,1)=" ")))),PARTNERS!E69="New partner")</f>
        <v>0</v>
      </c>
      <c r="Z65" s="2" t="b">
        <f>AND(NOT(AND(LEFT(PARTNERS!B69,2)="HU",OR(LEN(PARTNERS!B69)=6,AND(LEN(PARTNERS!B69)=7,MID(PARTNERS!B69,4,1)=" ")))),PARTNERS!E69="Existing partner")</f>
        <v>0</v>
      </c>
      <c r="AA65" s="2" t="b">
        <f>AND(PARTNERS!$C69="Hull",PARTNERS!$E69="New partner")</f>
        <v>0</v>
      </c>
      <c r="AB65" s="2" t="b">
        <f>AND(PARTNERS!$C69="East Riding of Yorkshire",PARTNERS!$E69="New partner")</f>
        <v>0</v>
      </c>
      <c r="AC65" s="2" t="b">
        <f>AND(PARTNERS!$C69="Elsewhere in Yorkshire &amp; Humber",PARTNERS!$E69="New partner")</f>
        <v>0</v>
      </c>
      <c r="AD65" s="2" t="b">
        <f>AND(PARTNERS!$C69="Elsewhere in the UK",PARTNERS!$E69="New partner")</f>
        <v>0</v>
      </c>
      <c r="AE65" s="2" t="b">
        <f>AND(PARTNERS!$C69="Outside UK",PARTNERS!$E69="New partner")</f>
        <v>0</v>
      </c>
      <c r="AF65" s="2" t="b">
        <f>AND(PARTNERS!$C69="Hull",PARTNERS!$E69="Existing partner")</f>
        <v>0</v>
      </c>
      <c r="AG65" s="2" t="b">
        <f>AND(PARTNERS!$C69="East Riding of Yorkshire",PARTNERS!$E69="Existing partner")</f>
        <v>0</v>
      </c>
      <c r="AH65" s="2" t="b">
        <f>AND(PARTNERS!$C69="Elsewhere in Yorkshire &amp; Humber",PARTNERS!$E69="Existing partner")</f>
        <v>0</v>
      </c>
      <c r="AI65" s="2" t="b">
        <f>AND(PARTNERS!$C69="Elsewhere in the UK",PARTNERS!$E69="Existing partner")</f>
        <v>0</v>
      </c>
      <c r="AJ65" s="2" t="b">
        <f>AND(PARTNERS!$C69="Outside UK",PARTNERS!$E69="Existing partner")</f>
        <v>0</v>
      </c>
      <c r="AK65" s="2" t="b">
        <f>AND(PARTNERS!$D69="Artistic partner",PARTNERS!$E69="New partner")</f>
        <v>0</v>
      </c>
      <c r="AL65" s="2" t="b">
        <f>AND(PARTNERS!$D69="Heritage partner",PARTNERS!$E69="New partner")</f>
        <v>0</v>
      </c>
      <c r="AM65" s="2" t="b">
        <f>AND(PARTNERS!$D69="Funder",PARTNERS!$E69="New partner")</f>
        <v>0</v>
      </c>
      <c r="AN65" s="2" t="b">
        <f>AND(PARTNERS!$D69="Public Service partner",PARTNERS!$E69="New partner")</f>
        <v>0</v>
      </c>
      <c r="AO65" s="2" t="b">
        <f>AND(PARTNERS!$D69="Voluntary Sector / Charity partner",PARTNERS!$E69="New partner")</f>
        <v>0</v>
      </c>
      <c r="AP65" s="2" t="b">
        <f>AND(PARTNERS!$D69="Education partner",PARTNERS!$E69="New partner")</f>
        <v>0</v>
      </c>
      <c r="AQ65" s="2" t="b">
        <f>AND(PARTNERS!$D69="Other",PARTNERS!$E69="New partner")</f>
        <v>0</v>
      </c>
      <c r="AR65" s="2" t="b">
        <f>AND(PARTNERS!$D69="Artistic partner",PARTNERS!$E69="Existing partner")</f>
        <v>0</v>
      </c>
      <c r="AS65" s="2" t="b">
        <f>AND(PARTNERS!$D69="Heritage partner",PARTNERS!$E69="Existing partner")</f>
        <v>0</v>
      </c>
      <c r="AT65" s="2" t="b">
        <f>AND(PARTNERS!$D69="Funder",PARTNERS!$E69="Existing partner")</f>
        <v>0</v>
      </c>
      <c r="AU65" s="2" t="b">
        <f>AND(PARTNERS!$D69="Public Service partner",PARTNERS!$E69="Existing partner")</f>
        <v>0</v>
      </c>
      <c r="AV65" s="2" t="b">
        <f>AND(PARTNERS!$D69="Voluntary Sector / Charity partner",PARTNERS!$E69="Existing partner")</f>
        <v>0</v>
      </c>
      <c r="AW65" s="2" t="b">
        <f>AND(PARTNERS!$D69="Education partner",PARTNERS!$E69="Existing partner")</f>
        <v>0</v>
      </c>
      <c r="AX65" s="2" t="b">
        <f>AND(PARTNERS!$D69="Other",PARTNERS!$E69="Existing partner")</f>
        <v>0</v>
      </c>
    </row>
    <row r="66" spans="20:50" x14ac:dyDescent="0.3">
      <c r="T66" s="2" t="b">
        <f>AND(LEFT('EVENT DELIVERY'!B71,2)="HU",OR(LEN('EVENT DELIVERY'!B71)=6,AND(LEN('EVENT DELIVERY'!B71)=7,MID('EVENT DELIVERY'!B71,4,1)=" ")))</f>
        <v>0</v>
      </c>
      <c r="U66" s="2" t="b">
        <f>AND(LEFT('PROJECT DELIVERY TEAM'!B73,2)="HU",OR(LEN('PROJECT DELIVERY TEAM'!B73)=6,AND(LEN('PROJECT DELIVERY TEAM'!B73)=7,MID('PROJECT DELIVERY TEAM'!B73,4,1)=" ")))</f>
        <v>0</v>
      </c>
      <c r="V66" s="2" t="b">
        <f>AND(LEFT('AUDIENCES &amp; PART... - BY TYPE'!B96,2)="HU",OR(LEN('AUDIENCES &amp; PART... - BY TYPE'!B96)=6,AND(LEN('AUDIENCES &amp; PART... - BY TYPE'!B96)=7,MID('AUDIENCES &amp; PART... - BY TYPE'!B96,4,1)=" ")))</f>
        <v>0</v>
      </c>
      <c r="W66" s="2" t="b">
        <f>AND(LEFT(PARTNERS!B70,2)="HU",OR(LEN(PARTNERS!B70)=6,AND(LEN(PARTNERS!B70)=7,MID(PARTNERS!B70,4,1)=" ")),PARTNERS!E70="New partner")</f>
        <v>0</v>
      </c>
      <c r="X66" s="2" t="b">
        <f>AND(LEFT(PARTNERS!B70,2)="HU",OR(LEN(PARTNERS!B70)=6,AND(LEN(PARTNERS!B70)=7,MID(PARTNERS!B70,4,1)=" ")),PARTNERS!E70="Existing partner")</f>
        <v>0</v>
      </c>
      <c r="Y66" s="2" t="b">
        <f>AND(NOT(AND(LEFT(PARTNERS!B70,2)="HU",OR(LEN(PARTNERS!B70)=6,AND(LEN(PARTNERS!B70)=7,MID(PARTNERS!B70,4,1)=" ")))),PARTNERS!E70="New partner")</f>
        <v>0</v>
      </c>
      <c r="Z66" s="2" t="b">
        <f>AND(NOT(AND(LEFT(PARTNERS!B70,2)="HU",OR(LEN(PARTNERS!B70)=6,AND(LEN(PARTNERS!B70)=7,MID(PARTNERS!B70,4,1)=" ")))),PARTNERS!E70="Existing partner")</f>
        <v>0</v>
      </c>
      <c r="AA66" s="2" t="b">
        <f>AND(PARTNERS!$C70="Hull",PARTNERS!$E70="New partner")</f>
        <v>0</v>
      </c>
      <c r="AB66" s="2" t="b">
        <f>AND(PARTNERS!$C70="East Riding of Yorkshire",PARTNERS!$E70="New partner")</f>
        <v>0</v>
      </c>
      <c r="AC66" s="2" t="b">
        <f>AND(PARTNERS!$C70="Elsewhere in Yorkshire &amp; Humber",PARTNERS!$E70="New partner")</f>
        <v>0</v>
      </c>
      <c r="AD66" s="2" t="b">
        <f>AND(PARTNERS!$C70="Elsewhere in the UK",PARTNERS!$E70="New partner")</f>
        <v>0</v>
      </c>
      <c r="AE66" s="2" t="b">
        <f>AND(PARTNERS!$C70="Outside UK",PARTNERS!$E70="New partner")</f>
        <v>0</v>
      </c>
      <c r="AF66" s="2" t="b">
        <f>AND(PARTNERS!$C70="Hull",PARTNERS!$E70="Existing partner")</f>
        <v>0</v>
      </c>
      <c r="AG66" s="2" t="b">
        <f>AND(PARTNERS!$C70="East Riding of Yorkshire",PARTNERS!$E70="Existing partner")</f>
        <v>0</v>
      </c>
      <c r="AH66" s="2" t="b">
        <f>AND(PARTNERS!$C70="Elsewhere in Yorkshire &amp; Humber",PARTNERS!$E70="Existing partner")</f>
        <v>0</v>
      </c>
      <c r="AI66" s="2" t="b">
        <f>AND(PARTNERS!$C70="Elsewhere in the UK",PARTNERS!$E70="Existing partner")</f>
        <v>0</v>
      </c>
      <c r="AJ66" s="2" t="b">
        <f>AND(PARTNERS!$C70="Outside UK",PARTNERS!$E70="Existing partner")</f>
        <v>0</v>
      </c>
      <c r="AK66" s="2" t="b">
        <f>AND(PARTNERS!$D70="Artistic partner",PARTNERS!$E70="New partner")</f>
        <v>0</v>
      </c>
      <c r="AL66" s="2" t="b">
        <f>AND(PARTNERS!$D70="Heritage partner",PARTNERS!$E70="New partner")</f>
        <v>0</v>
      </c>
      <c r="AM66" s="2" t="b">
        <f>AND(PARTNERS!$D70="Funder",PARTNERS!$E70="New partner")</f>
        <v>0</v>
      </c>
      <c r="AN66" s="2" t="b">
        <f>AND(PARTNERS!$D70="Public Service partner",PARTNERS!$E70="New partner")</f>
        <v>0</v>
      </c>
      <c r="AO66" s="2" t="b">
        <f>AND(PARTNERS!$D70="Voluntary Sector / Charity partner",PARTNERS!$E70="New partner")</f>
        <v>0</v>
      </c>
      <c r="AP66" s="2" t="b">
        <f>AND(PARTNERS!$D70="Education partner",PARTNERS!$E70="New partner")</f>
        <v>0</v>
      </c>
      <c r="AQ66" s="2" t="b">
        <f>AND(PARTNERS!$D70="Other",PARTNERS!$E70="New partner")</f>
        <v>0</v>
      </c>
      <c r="AR66" s="2" t="b">
        <f>AND(PARTNERS!$D70="Artistic partner",PARTNERS!$E70="Existing partner")</f>
        <v>0</v>
      </c>
      <c r="AS66" s="2" t="b">
        <f>AND(PARTNERS!$D70="Heritage partner",PARTNERS!$E70="Existing partner")</f>
        <v>0</v>
      </c>
      <c r="AT66" s="2" t="b">
        <f>AND(PARTNERS!$D70="Funder",PARTNERS!$E70="Existing partner")</f>
        <v>0</v>
      </c>
      <c r="AU66" s="2" t="b">
        <f>AND(PARTNERS!$D70="Public Service partner",PARTNERS!$E70="Existing partner")</f>
        <v>0</v>
      </c>
      <c r="AV66" s="2" t="b">
        <f>AND(PARTNERS!$D70="Voluntary Sector / Charity partner",PARTNERS!$E70="Existing partner")</f>
        <v>0</v>
      </c>
      <c r="AW66" s="2" t="b">
        <f>AND(PARTNERS!$D70="Education partner",PARTNERS!$E70="Existing partner")</f>
        <v>0</v>
      </c>
      <c r="AX66" s="2" t="b">
        <f>AND(PARTNERS!$D70="Other",PARTNERS!$E70="Existing partner")</f>
        <v>0</v>
      </c>
    </row>
    <row r="67" spans="20:50" x14ac:dyDescent="0.3">
      <c r="T67" s="2" t="b">
        <f>AND(LEFT('EVENT DELIVERY'!B72,2)="HU",OR(LEN('EVENT DELIVERY'!B72)=6,AND(LEN('EVENT DELIVERY'!B72)=7,MID('EVENT DELIVERY'!B72,4,1)=" ")))</f>
        <v>0</v>
      </c>
      <c r="U67" s="2" t="b">
        <f>AND(LEFT('PROJECT DELIVERY TEAM'!B74,2)="HU",OR(LEN('PROJECT DELIVERY TEAM'!B74)=6,AND(LEN('PROJECT DELIVERY TEAM'!B74)=7,MID('PROJECT DELIVERY TEAM'!B74,4,1)=" ")))</f>
        <v>0</v>
      </c>
      <c r="V67" s="2" t="b">
        <f>AND(LEFT('AUDIENCES &amp; PART... - BY TYPE'!B97,2)="HU",OR(LEN('AUDIENCES &amp; PART... - BY TYPE'!B97)=6,AND(LEN('AUDIENCES &amp; PART... - BY TYPE'!B97)=7,MID('AUDIENCES &amp; PART... - BY TYPE'!B97,4,1)=" ")))</f>
        <v>0</v>
      </c>
      <c r="W67" s="2" t="b">
        <f>AND(LEFT(PARTNERS!B71,2)="HU",OR(LEN(PARTNERS!B71)=6,AND(LEN(PARTNERS!B71)=7,MID(PARTNERS!B71,4,1)=" ")),PARTNERS!E71="New partner")</f>
        <v>0</v>
      </c>
      <c r="X67" s="2" t="b">
        <f>AND(LEFT(PARTNERS!B71,2)="HU",OR(LEN(PARTNERS!B71)=6,AND(LEN(PARTNERS!B71)=7,MID(PARTNERS!B71,4,1)=" ")),PARTNERS!E71="Existing partner")</f>
        <v>0</v>
      </c>
      <c r="Y67" s="2" t="b">
        <f>AND(NOT(AND(LEFT(PARTNERS!B71,2)="HU",OR(LEN(PARTNERS!B71)=6,AND(LEN(PARTNERS!B71)=7,MID(PARTNERS!B71,4,1)=" ")))),PARTNERS!E71="New partner")</f>
        <v>0</v>
      </c>
      <c r="Z67" s="2" t="b">
        <f>AND(NOT(AND(LEFT(PARTNERS!B71,2)="HU",OR(LEN(PARTNERS!B71)=6,AND(LEN(PARTNERS!B71)=7,MID(PARTNERS!B71,4,1)=" ")))),PARTNERS!E71="Existing partner")</f>
        <v>0</v>
      </c>
      <c r="AA67" s="2" t="b">
        <f>AND(PARTNERS!$C71="Hull",PARTNERS!$E71="New partner")</f>
        <v>0</v>
      </c>
      <c r="AB67" s="2" t="b">
        <f>AND(PARTNERS!$C71="East Riding of Yorkshire",PARTNERS!$E71="New partner")</f>
        <v>0</v>
      </c>
      <c r="AC67" s="2" t="b">
        <f>AND(PARTNERS!$C71="Elsewhere in Yorkshire &amp; Humber",PARTNERS!$E71="New partner")</f>
        <v>0</v>
      </c>
      <c r="AD67" s="2" t="b">
        <f>AND(PARTNERS!$C71="Elsewhere in the UK",PARTNERS!$E71="New partner")</f>
        <v>0</v>
      </c>
      <c r="AE67" s="2" t="b">
        <f>AND(PARTNERS!$C71="Outside UK",PARTNERS!$E71="New partner")</f>
        <v>0</v>
      </c>
      <c r="AF67" s="2" t="b">
        <f>AND(PARTNERS!$C71="Hull",PARTNERS!$E71="Existing partner")</f>
        <v>0</v>
      </c>
      <c r="AG67" s="2" t="b">
        <f>AND(PARTNERS!$C71="East Riding of Yorkshire",PARTNERS!$E71="Existing partner")</f>
        <v>0</v>
      </c>
      <c r="AH67" s="2" t="b">
        <f>AND(PARTNERS!$C71="Elsewhere in Yorkshire &amp; Humber",PARTNERS!$E71="Existing partner")</f>
        <v>0</v>
      </c>
      <c r="AI67" s="2" t="b">
        <f>AND(PARTNERS!$C71="Elsewhere in the UK",PARTNERS!$E71="Existing partner")</f>
        <v>0</v>
      </c>
      <c r="AJ67" s="2" t="b">
        <f>AND(PARTNERS!$C71="Outside UK",PARTNERS!$E71="Existing partner")</f>
        <v>0</v>
      </c>
      <c r="AK67" s="2" t="b">
        <f>AND(PARTNERS!$D71="Artistic partner",PARTNERS!$E71="New partner")</f>
        <v>0</v>
      </c>
      <c r="AL67" s="2" t="b">
        <f>AND(PARTNERS!$D71="Heritage partner",PARTNERS!$E71="New partner")</f>
        <v>0</v>
      </c>
      <c r="AM67" s="2" t="b">
        <f>AND(PARTNERS!$D71="Funder",PARTNERS!$E71="New partner")</f>
        <v>0</v>
      </c>
      <c r="AN67" s="2" t="b">
        <f>AND(PARTNERS!$D71="Public Service partner",PARTNERS!$E71="New partner")</f>
        <v>0</v>
      </c>
      <c r="AO67" s="2" t="b">
        <f>AND(PARTNERS!$D71="Voluntary Sector / Charity partner",PARTNERS!$E71="New partner")</f>
        <v>0</v>
      </c>
      <c r="AP67" s="2" t="b">
        <f>AND(PARTNERS!$D71="Education partner",PARTNERS!$E71="New partner")</f>
        <v>0</v>
      </c>
      <c r="AQ67" s="2" t="b">
        <f>AND(PARTNERS!$D71="Other",PARTNERS!$E71="New partner")</f>
        <v>0</v>
      </c>
      <c r="AR67" s="2" t="b">
        <f>AND(PARTNERS!$D71="Artistic partner",PARTNERS!$E71="Existing partner")</f>
        <v>0</v>
      </c>
      <c r="AS67" s="2" t="b">
        <f>AND(PARTNERS!$D71="Heritage partner",PARTNERS!$E71="Existing partner")</f>
        <v>0</v>
      </c>
      <c r="AT67" s="2" t="b">
        <f>AND(PARTNERS!$D71="Funder",PARTNERS!$E71="Existing partner")</f>
        <v>0</v>
      </c>
      <c r="AU67" s="2" t="b">
        <f>AND(PARTNERS!$D71="Public Service partner",PARTNERS!$E71="Existing partner")</f>
        <v>0</v>
      </c>
      <c r="AV67" s="2" t="b">
        <f>AND(PARTNERS!$D71="Voluntary Sector / Charity partner",PARTNERS!$E71="Existing partner")</f>
        <v>0</v>
      </c>
      <c r="AW67" s="2" t="b">
        <f>AND(PARTNERS!$D71="Education partner",PARTNERS!$E71="Existing partner")</f>
        <v>0</v>
      </c>
      <c r="AX67" s="2" t="b">
        <f>AND(PARTNERS!$D71="Other",PARTNERS!$E71="Existing partner")</f>
        <v>0</v>
      </c>
    </row>
    <row r="68" spans="20:50" x14ac:dyDescent="0.3">
      <c r="T68" s="2" t="b">
        <f>AND(LEFT('EVENT DELIVERY'!B73,2)="HU",OR(LEN('EVENT DELIVERY'!B73)=6,AND(LEN('EVENT DELIVERY'!B73)=7,MID('EVENT DELIVERY'!B73,4,1)=" ")))</f>
        <v>0</v>
      </c>
      <c r="U68" s="2" t="b">
        <f>AND(LEFT('PROJECT DELIVERY TEAM'!B75,2)="HU",OR(LEN('PROJECT DELIVERY TEAM'!B75)=6,AND(LEN('PROJECT DELIVERY TEAM'!B75)=7,MID('PROJECT DELIVERY TEAM'!B75,4,1)=" ")))</f>
        <v>0</v>
      </c>
      <c r="V68" s="2" t="b">
        <f>AND(LEFT('AUDIENCES &amp; PART... - BY TYPE'!B98,2)="HU",OR(LEN('AUDIENCES &amp; PART... - BY TYPE'!B98)=6,AND(LEN('AUDIENCES &amp; PART... - BY TYPE'!B98)=7,MID('AUDIENCES &amp; PART... - BY TYPE'!B98,4,1)=" ")))</f>
        <v>0</v>
      </c>
      <c r="W68" s="2" t="b">
        <f>AND(LEFT(PARTNERS!B72,2)="HU",OR(LEN(PARTNERS!B72)=6,AND(LEN(PARTNERS!B72)=7,MID(PARTNERS!B72,4,1)=" ")),PARTNERS!E72="New partner")</f>
        <v>0</v>
      </c>
      <c r="X68" s="2" t="b">
        <f>AND(LEFT(PARTNERS!B72,2)="HU",OR(LEN(PARTNERS!B72)=6,AND(LEN(PARTNERS!B72)=7,MID(PARTNERS!B72,4,1)=" ")),PARTNERS!E72="Existing partner")</f>
        <v>0</v>
      </c>
      <c r="Y68" s="2" t="b">
        <f>AND(NOT(AND(LEFT(PARTNERS!B72,2)="HU",OR(LEN(PARTNERS!B72)=6,AND(LEN(PARTNERS!B72)=7,MID(PARTNERS!B72,4,1)=" ")))),PARTNERS!E72="New partner")</f>
        <v>0</v>
      </c>
      <c r="Z68" s="2" t="b">
        <f>AND(NOT(AND(LEFT(PARTNERS!B72,2)="HU",OR(LEN(PARTNERS!B72)=6,AND(LEN(PARTNERS!B72)=7,MID(PARTNERS!B72,4,1)=" ")))),PARTNERS!E72="Existing partner")</f>
        <v>0</v>
      </c>
      <c r="AA68" s="2" t="b">
        <f>AND(PARTNERS!$C72="Hull",PARTNERS!$E72="New partner")</f>
        <v>0</v>
      </c>
      <c r="AB68" s="2" t="b">
        <f>AND(PARTNERS!$C72="East Riding of Yorkshire",PARTNERS!$E72="New partner")</f>
        <v>0</v>
      </c>
      <c r="AC68" s="2" t="b">
        <f>AND(PARTNERS!$C72="Elsewhere in Yorkshire &amp; Humber",PARTNERS!$E72="New partner")</f>
        <v>0</v>
      </c>
      <c r="AD68" s="2" t="b">
        <f>AND(PARTNERS!$C72="Elsewhere in the UK",PARTNERS!$E72="New partner")</f>
        <v>0</v>
      </c>
      <c r="AE68" s="2" t="b">
        <f>AND(PARTNERS!$C72="Outside UK",PARTNERS!$E72="New partner")</f>
        <v>0</v>
      </c>
      <c r="AF68" s="2" t="b">
        <f>AND(PARTNERS!$C72="Hull",PARTNERS!$E72="Existing partner")</f>
        <v>0</v>
      </c>
      <c r="AG68" s="2" t="b">
        <f>AND(PARTNERS!$C72="East Riding of Yorkshire",PARTNERS!$E72="Existing partner")</f>
        <v>0</v>
      </c>
      <c r="AH68" s="2" t="b">
        <f>AND(PARTNERS!$C72="Elsewhere in Yorkshire &amp; Humber",PARTNERS!$E72="Existing partner")</f>
        <v>0</v>
      </c>
      <c r="AI68" s="2" t="b">
        <f>AND(PARTNERS!$C72="Elsewhere in the UK",PARTNERS!$E72="Existing partner")</f>
        <v>0</v>
      </c>
      <c r="AJ68" s="2" t="b">
        <f>AND(PARTNERS!$C72="Outside UK",PARTNERS!$E72="Existing partner")</f>
        <v>0</v>
      </c>
      <c r="AK68" s="2" t="b">
        <f>AND(PARTNERS!$D72="Artistic partner",PARTNERS!$E72="New partner")</f>
        <v>0</v>
      </c>
      <c r="AL68" s="2" t="b">
        <f>AND(PARTNERS!$D72="Heritage partner",PARTNERS!$E72="New partner")</f>
        <v>0</v>
      </c>
      <c r="AM68" s="2" t="b">
        <f>AND(PARTNERS!$D72="Funder",PARTNERS!$E72="New partner")</f>
        <v>0</v>
      </c>
      <c r="AN68" s="2" t="b">
        <f>AND(PARTNERS!$D72="Public Service partner",PARTNERS!$E72="New partner")</f>
        <v>0</v>
      </c>
      <c r="AO68" s="2" t="b">
        <f>AND(PARTNERS!$D72="Voluntary Sector / Charity partner",PARTNERS!$E72="New partner")</f>
        <v>0</v>
      </c>
      <c r="AP68" s="2" t="b">
        <f>AND(PARTNERS!$D72="Education partner",PARTNERS!$E72="New partner")</f>
        <v>0</v>
      </c>
      <c r="AQ68" s="2" t="b">
        <f>AND(PARTNERS!$D72="Other",PARTNERS!$E72="New partner")</f>
        <v>0</v>
      </c>
      <c r="AR68" s="2" t="b">
        <f>AND(PARTNERS!$D72="Artistic partner",PARTNERS!$E72="Existing partner")</f>
        <v>0</v>
      </c>
      <c r="AS68" s="2" t="b">
        <f>AND(PARTNERS!$D72="Heritage partner",PARTNERS!$E72="Existing partner")</f>
        <v>0</v>
      </c>
      <c r="AT68" s="2" t="b">
        <f>AND(PARTNERS!$D72="Funder",PARTNERS!$E72="Existing partner")</f>
        <v>0</v>
      </c>
      <c r="AU68" s="2" t="b">
        <f>AND(PARTNERS!$D72="Public Service partner",PARTNERS!$E72="Existing partner")</f>
        <v>0</v>
      </c>
      <c r="AV68" s="2" t="b">
        <f>AND(PARTNERS!$D72="Voluntary Sector / Charity partner",PARTNERS!$E72="Existing partner")</f>
        <v>0</v>
      </c>
      <c r="AW68" s="2" t="b">
        <f>AND(PARTNERS!$D72="Education partner",PARTNERS!$E72="Existing partner")</f>
        <v>0</v>
      </c>
      <c r="AX68" s="2" t="b">
        <f>AND(PARTNERS!$D72="Other",PARTNERS!$E72="Existing partner")</f>
        <v>0</v>
      </c>
    </row>
    <row r="69" spans="20:50" x14ac:dyDescent="0.3">
      <c r="T69" s="2" t="b">
        <f>AND(LEFT('EVENT DELIVERY'!B74,2)="HU",OR(LEN('EVENT DELIVERY'!B74)=6,AND(LEN('EVENT DELIVERY'!B74)=7,MID('EVENT DELIVERY'!B74,4,1)=" ")))</f>
        <v>0</v>
      </c>
      <c r="U69" s="2" t="b">
        <f>AND(LEFT('PROJECT DELIVERY TEAM'!B76,2)="HU",OR(LEN('PROJECT DELIVERY TEAM'!B76)=6,AND(LEN('PROJECT DELIVERY TEAM'!B76)=7,MID('PROJECT DELIVERY TEAM'!B76,4,1)=" ")))</f>
        <v>0</v>
      </c>
      <c r="V69" s="2" t="b">
        <f>AND(LEFT('AUDIENCES &amp; PART... - BY TYPE'!B99,2)="HU",OR(LEN('AUDIENCES &amp; PART... - BY TYPE'!B99)=6,AND(LEN('AUDIENCES &amp; PART... - BY TYPE'!B99)=7,MID('AUDIENCES &amp; PART... - BY TYPE'!B99,4,1)=" ")))</f>
        <v>0</v>
      </c>
      <c r="W69" s="2" t="b">
        <f>AND(LEFT(PARTNERS!B73,2)="HU",OR(LEN(PARTNERS!B73)=6,AND(LEN(PARTNERS!B73)=7,MID(PARTNERS!B73,4,1)=" ")),PARTNERS!E73="New partner")</f>
        <v>0</v>
      </c>
      <c r="X69" s="2" t="b">
        <f>AND(LEFT(PARTNERS!B73,2)="HU",OR(LEN(PARTNERS!B73)=6,AND(LEN(PARTNERS!B73)=7,MID(PARTNERS!B73,4,1)=" ")),PARTNERS!E73="Existing partner")</f>
        <v>0</v>
      </c>
      <c r="Y69" s="2" t="b">
        <f>AND(NOT(AND(LEFT(PARTNERS!B73,2)="HU",OR(LEN(PARTNERS!B73)=6,AND(LEN(PARTNERS!B73)=7,MID(PARTNERS!B73,4,1)=" ")))),PARTNERS!E73="New partner")</f>
        <v>0</v>
      </c>
      <c r="Z69" s="2" t="b">
        <f>AND(NOT(AND(LEFT(PARTNERS!B73,2)="HU",OR(LEN(PARTNERS!B73)=6,AND(LEN(PARTNERS!B73)=7,MID(PARTNERS!B73,4,1)=" ")))),PARTNERS!E73="Existing partner")</f>
        <v>0</v>
      </c>
      <c r="AA69" s="2" t="b">
        <f>AND(PARTNERS!$C73="Hull",PARTNERS!$E73="New partner")</f>
        <v>0</v>
      </c>
      <c r="AB69" s="2" t="b">
        <f>AND(PARTNERS!$C73="East Riding of Yorkshire",PARTNERS!$E73="New partner")</f>
        <v>0</v>
      </c>
      <c r="AC69" s="2" t="b">
        <f>AND(PARTNERS!$C73="Elsewhere in Yorkshire &amp; Humber",PARTNERS!$E73="New partner")</f>
        <v>0</v>
      </c>
      <c r="AD69" s="2" t="b">
        <f>AND(PARTNERS!$C73="Elsewhere in the UK",PARTNERS!$E73="New partner")</f>
        <v>0</v>
      </c>
      <c r="AE69" s="2" t="b">
        <f>AND(PARTNERS!$C73="Outside UK",PARTNERS!$E73="New partner")</f>
        <v>0</v>
      </c>
      <c r="AF69" s="2" t="b">
        <f>AND(PARTNERS!$C73="Hull",PARTNERS!$E73="Existing partner")</f>
        <v>0</v>
      </c>
      <c r="AG69" s="2" t="b">
        <f>AND(PARTNERS!$C73="East Riding of Yorkshire",PARTNERS!$E73="Existing partner")</f>
        <v>0</v>
      </c>
      <c r="AH69" s="2" t="b">
        <f>AND(PARTNERS!$C73="Elsewhere in Yorkshire &amp; Humber",PARTNERS!$E73="Existing partner")</f>
        <v>0</v>
      </c>
      <c r="AI69" s="2" t="b">
        <f>AND(PARTNERS!$C73="Elsewhere in the UK",PARTNERS!$E73="Existing partner")</f>
        <v>0</v>
      </c>
      <c r="AJ69" s="2" t="b">
        <f>AND(PARTNERS!$C73="Outside UK",PARTNERS!$E73="Existing partner")</f>
        <v>0</v>
      </c>
      <c r="AK69" s="2" t="b">
        <f>AND(PARTNERS!$D73="Artistic partner",PARTNERS!$E73="New partner")</f>
        <v>0</v>
      </c>
      <c r="AL69" s="2" t="b">
        <f>AND(PARTNERS!$D73="Heritage partner",PARTNERS!$E73="New partner")</f>
        <v>0</v>
      </c>
      <c r="AM69" s="2" t="b">
        <f>AND(PARTNERS!$D73="Funder",PARTNERS!$E73="New partner")</f>
        <v>0</v>
      </c>
      <c r="AN69" s="2" t="b">
        <f>AND(PARTNERS!$D73="Public Service partner",PARTNERS!$E73="New partner")</f>
        <v>0</v>
      </c>
      <c r="AO69" s="2" t="b">
        <f>AND(PARTNERS!$D73="Voluntary Sector / Charity partner",PARTNERS!$E73="New partner")</f>
        <v>0</v>
      </c>
      <c r="AP69" s="2" t="b">
        <f>AND(PARTNERS!$D73="Education partner",PARTNERS!$E73="New partner")</f>
        <v>0</v>
      </c>
      <c r="AQ69" s="2" t="b">
        <f>AND(PARTNERS!$D73="Other",PARTNERS!$E73="New partner")</f>
        <v>0</v>
      </c>
      <c r="AR69" s="2" t="b">
        <f>AND(PARTNERS!$D73="Artistic partner",PARTNERS!$E73="Existing partner")</f>
        <v>0</v>
      </c>
      <c r="AS69" s="2" t="b">
        <f>AND(PARTNERS!$D73="Heritage partner",PARTNERS!$E73="Existing partner")</f>
        <v>0</v>
      </c>
      <c r="AT69" s="2" t="b">
        <f>AND(PARTNERS!$D73="Funder",PARTNERS!$E73="Existing partner")</f>
        <v>0</v>
      </c>
      <c r="AU69" s="2" t="b">
        <f>AND(PARTNERS!$D73="Public Service partner",PARTNERS!$E73="Existing partner")</f>
        <v>0</v>
      </c>
      <c r="AV69" s="2" t="b">
        <f>AND(PARTNERS!$D73="Voluntary Sector / Charity partner",PARTNERS!$E73="Existing partner")</f>
        <v>0</v>
      </c>
      <c r="AW69" s="2" t="b">
        <f>AND(PARTNERS!$D73="Education partner",PARTNERS!$E73="Existing partner")</f>
        <v>0</v>
      </c>
      <c r="AX69" s="2" t="b">
        <f>AND(PARTNERS!$D73="Other",PARTNERS!$E73="Existing partner")</f>
        <v>0</v>
      </c>
    </row>
    <row r="70" spans="20:50" x14ac:dyDescent="0.3">
      <c r="T70" s="2" t="b">
        <f>AND(LEFT('EVENT DELIVERY'!B75,2)="HU",OR(LEN('EVENT DELIVERY'!B75)=6,AND(LEN('EVENT DELIVERY'!B75)=7,MID('EVENT DELIVERY'!B75,4,1)=" ")))</f>
        <v>0</v>
      </c>
      <c r="U70" s="2" t="b">
        <f>AND(LEFT('PROJECT DELIVERY TEAM'!B77,2)="HU",OR(LEN('PROJECT DELIVERY TEAM'!B77)=6,AND(LEN('PROJECT DELIVERY TEAM'!B77)=7,MID('PROJECT DELIVERY TEAM'!B77,4,1)=" ")))</f>
        <v>0</v>
      </c>
      <c r="V70" s="2" t="b">
        <f>AND(LEFT('AUDIENCES &amp; PART... - BY TYPE'!B100,2)="HU",OR(LEN('AUDIENCES &amp; PART... - BY TYPE'!B100)=6,AND(LEN('AUDIENCES &amp; PART... - BY TYPE'!B100)=7,MID('AUDIENCES &amp; PART... - BY TYPE'!B100,4,1)=" ")))</f>
        <v>0</v>
      </c>
      <c r="W70" s="2" t="b">
        <f>AND(LEFT(PARTNERS!B74,2)="HU",OR(LEN(PARTNERS!B74)=6,AND(LEN(PARTNERS!B74)=7,MID(PARTNERS!B74,4,1)=" ")),PARTNERS!E74="New partner")</f>
        <v>0</v>
      </c>
      <c r="X70" s="2" t="b">
        <f>AND(LEFT(PARTNERS!B74,2)="HU",OR(LEN(PARTNERS!B74)=6,AND(LEN(PARTNERS!B74)=7,MID(PARTNERS!B74,4,1)=" ")),PARTNERS!E74="Existing partner")</f>
        <v>0</v>
      </c>
      <c r="Y70" s="2" t="b">
        <f>AND(NOT(AND(LEFT(PARTNERS!B74,2)="HU",OR(LEN(PARTNERS!B74)=6,AND(LEN(PARTNERS!B74)=7,MID(PARTNERS!B74,4,1)=" ")))),PARTNERS!E74="New partner")</f>
        <v>0</v>
      </c>
      <c r="Z70" s="2" t="b">
        <f>AND(NOT(AND(LEFT(PARTNERS!B74,2)="HU",OR(LEN(PARTNERS!B74)=6,AND(LEN(PARTNERS!B74)=7,MID(PARTNERS!B74,4,1)=" ")))),PARTNERS!E74="Existing partner")</f>
        <v>0</v>
      </c>
      <c r="AA70" s="2" t="b">
        <f>AND(PARTNERS!$C74="Hull",PARTNERS!$E74="New partner")</f>
        <v>0</v>
      </c>
      <c r="AB70" s="2" t="b">
        <f>AND(PARTNERS!$C74="East Riding of Yorkshire",PARTNERS!$E74="New partner")</f>
        <v>0</v>
      </c>
      <c r="AC70" s="2" t="b">
        <f>AND(PARTNERS!$C74="Elsewhere in Yorkshire &amp; Humber",PARTNERS!$E74="New partner")</f>
        <v>0</v>
      </c>
      <c r="AD70" s="2" t="b">
        <f>AND(PARTNERS!$C74="Elsewhere in the UK",PARTNERS!$E74="New partner")</f>
        <v>0</v>
      </c>
      <c r="AE70" s="2" t="b">
        <f>AND(PARTNERS!$C74="Outside UK",PARTNERS!$E74="New partner")</f>
        <v>0</v>
      </c>
      <c r="AF70" s="2" t="b">
        <f>AND(PARTNERS!$C74="Hull",PARTNERS!$E74="Existing partner")</f>
        <v>0</v>
      </c>
      <c r="AG70" s="2" t="b">
        <f>AND(PARTNERS!$C74="East Riding of Yorkshire",PARTNERS!$E74="Existing partner")</f>
        <v>0</v>
      </c>
      <c r="AH70" s="2" t="b">
        <f>AND(PARTNERS!$C74="Elsewhere in Yorkshire &amp; Humber",PARTNERS!$E74="Existing partner")</f>
        <v>0</v>
      </c>
      <c r="AI70" s="2" t="b">
        <f>AND(PARTNERS!$C74="Elsewhere in the UK",PARTNERS!$E74="Existing partner")</f>
        <v>0</v>
      </c>
      <c r="AJ70" s="2" t="b">
        <f>AND(PARTNERS!$C74="Outside UK",PARTNERS!$E74="Existing partner")</f>
        <v>0</v>
      </c>
      <c r="AK70" s="2" t="b">
        <f>AND(PARTNERS!$D74="Artistic partner",PARTNERS!$E74="New partner")</f>
        <v>0</v>
      </c>
      <c r="AL70" s="2" t="b">
        <f>AND(PARTNERS!$D74="Heritage partner",PARTNERS!$E74="New partner")</f>
        <v>0</v>
      </c>
      <c r="AM70" s="2" t="b">
        <f>AND(PARTNERS!$D74="Funder",PARTNERS!$E74="New partner")</f>
        <v>0</v>
      </c>
      <c r="AN70" s="2" t="b">
        <f>AND(PARTNERS!$D74="Public Service partner",PARTNERS!$E74="New partner")</f>
        <v>0</v>
      </c>
      <c r="AO70" s="2" t="b">
        <f>AND(PARTNERS!$D74="Voluntary Sector / Charity partner",PARTNERS!$E74="New partner")</f>
        <v>0</v>
      </c>
      <c r="AP70" s="2" t="b">
        <f>AND(PARTNERS!$D74="Education partner",PARTNERS!$E74="New partner")</f>
        <v>0</v>
      </c>
      <c r="AQ70" s="2" t="b">
        <f>AND(PARTNERS!$D74="Other",PARTNERS!$E74="New partner")</f>
        <v>0</v>
      </c>
      <c r="AR70" s="2" t="b">
        <f>AND(PARTNERS!$D74="Artistic partner",PARTNERS!$E74="Existing partner")</f>
        <v>0</v>
      </c>
      <c r="AS70" s="2" t="b">
        <f>AND(PARTNERS!$D74="Heritage partner",PARTNERS!$E74="Existing partner")</f>
        <v>0</v>
      </c>
      <c r="AT70" s="2" t="b">
        <f>AND(PARTNERS!$D74="Funder",PARTNERS!$E74="Existing partner")</f>
        <v>0</v>
      </c>
      <c r="AU70" s="2" t="b">
        <f>AND(PARTNERS!$D74="Public Service partner",PARTNERS!$E74="Existing partner")</f>
        <v>0</v>
      </c>
      <c r="AV70" s="2" t="b">
        <f>AND(PARTNERS!$D74="Voluntary Sector / Charity partner",PARTNERS!$E74="Existing partner")</f>
        <v>0</v>
      </c>
      <c r="AW70" s="2" t="b">
        <f>AND(PARTNERS!$D74="Education partner",PARTNERS!$E74="Existing partner")</f>
        <v>0</v>
      </c>
      <c r="AX70" s="2" t="b">
        <f>AND(PARTNERS!$D74="Other",PARTNERS!$E74="Existing partner")</f>
        <v>0</v>
      </c>
    </row>
    <row r="71" spans="20:50" x14ac:dyDescent="0.3">
      <c r="T71" s="2" t="b">
        <f>AND(LEFT('EVENT DELIVERY'!B76,2)="HU",OR(LEN('EVENT DELIVERY'!B76)=6,AND(LEN('EVENT DELIVERY'!B76)=7,MID('EVENT DELIVERY'!B76,4,1)=" ")))</f>
        <v>0</v>
      </c>
      <c r="U71" s="2" t="b">
        <f>AND(LEFT('PROJECT DELIVERY TEAM'!B78,2)="HU",OR(LEN('PROJECT DELIVERY TEAM'!B78)=6,AND(LEN('PROJECT DELIVERY TEAM'!B78)=7,MID('PROJECT DELIVERY TEAM'!B78,4,1)=" ")))</f>
        <v>0</v>
      </c>
      <c r="V71" s="2" t="b">
        <f>AND(LEFT('AUDIENCES &amp; PART... - BY TYPE'!B101,2)="HU",OR(LEN('AUDIENCES &amp; PART... - BY TYPE'!B101)=6,AND(LEN('AUDIENCES &amp; PART... - BY TYPE'!B101)=7,MID('AUDIENCES &amp; PART... - BY TYPE'!B101,4,1)=" ")))</f>
        <v>0</v>
      </c>
      <c r="W71" s="2" t="b">
        <f>AND(LEFT(PARTNERS!B75,2)="HU",OR(LEN(PARTNERS!B75)=6,AND(LEN(PARTNERS!B75)=7,MID(PARTNERS!B75,4,1)=" ")),PARTNERS!E75="New partner")</f>
        <v>0</v>
      </c>
      <c r="X71" s="2" t="b">
        <f>AND(LEFT(PARTNERS!B75,2)="HU",OR(LEN(PARTNERS!B75)=6,AND(LEN(PARTNERS!B75)=7,MID(PARTNERS!B75,4,1)=" ")),PARTNERS!E75="Existing partner")</f>
        <v>0</v>
      </c>
      <c r="Y71" s="2" t="b">
        <f>AND(NOT(AND(LEFT(PARTNERS!B75,2)="HU",OR(LEN(PARTNERS!B75)=6,AND(LEN(PARTNERS!B75)=7,MID(PARTNERS!B75,4,1)=" ")))),PARTNERS!E75="New partner")</f>
        <v>0</v>
      </c>
      <c r="Z71" s="2" t="b">
        <f>AND(NOT(AND(LEFT(PARTNERS!B75,2)="HU",OR(LEN(PARTNERS!B75)=6,AND(LEN(PARTNERS!B75)=7,MID(PARTNERS!B75,4,1)=" ")))),PARTNERS!E75="Existing partner")</f>
        <v>0</v>
      </c>
      <c r="AA71" s="2" t="b">
        <f>AND(PARTNERS!$C75="Hull",PARTNERS!$E75="New partner")</f>
        <v>0</v>
      </c>
      <c r="AB71" s="2" t="b">
        <f>AND(PARTNERS!$C75="East Riding of Yorkshire",PARTNERS!$E75="New partner")</f>
        <v>0</v>
      </c>
      <c r="AC71" s="2" t="b">
        <f>AND(PARTNERS!$C75="Elsewhere in Yorkshire &amp; Humber",PARTNERS!$E75="New partner")</f>
        <v>0</v>
      </c>
      <c r="AD71" s="2" t="b">
        <f>AND(PARTNERS!$C75="Elsewhere in the UK",PARTNERS!$E75="New partner")</f>
        <v>0</v>
      </c>
      <c r="AE71" s="2" t="b">
        <f>AND(PARTNERS!$C75="Outside UK",PARTNERS!$E75="New partner")</f>
        <v>0</v>
      </c>
      <c r="AF71" s="2" t="b">
        <f>AND(PARTNERS!$C75="Hull",PARTNERS!$E75="Existing partner")</f>
        <v>0</v>
      </c>
      <c r="AG71" s="2" t="b">
        <f>AND(PARTNERS!$C75="East Riding of Yorkshire",PARTNERS!$E75="Existing partner")</f>
        <v>0</v>
      </c>
      <c r="AH71" s="2" t="b">
        <f>AND(PARTNERS!$C75="Elsewhere in Yorkshire &amp; Humber",PARTNERS!$E75="Existing partner")</f>
        <v>0</v>
      </c>
      <c r="AI71" s="2" t="b">
        <f>AND(PARTNERS!$C75="Elsewhere in the UK",PARTNERS!$E75="Existing partner")</f>
        <v>0</v>
      </c>
      <c r="AJ71" s="2" t="b">
        <f>AND(PARTNERS!$C75="Outside UK",PARTNERS!$E75="Existing partner")</f>
        <v>0</v>
      </c>
      <c r="AK71" s="2" t="b">
        <f>AND(PARTNERS!$D75="Artistic partner",PARTNERS!$E75="New partner")</f>
        <v>0</v>
      </c>
      <c r="AL71" s="2" t="b">
        <f>AND(PARTNERS!$D75="Heritage partner",PARTNERS!$E75="New partner")</f>
        <v>0</v>
      </c>
      <c r="AM71" s="2" t="b">
        <f>AND(PARTNERS!$D75="Funder",PARTNERS!$E75="New partner")</f>
        <v>0</v>
      </c>
      <c r="AN71" s="2" t="b">
        <f>AND(PARTNERS!$D75="Public Service partner",PARTNERS!$E75="New partner")</f>
        <v>0</v>
      </c>
      <c r="AO71" s="2" t="b">
        <f>AND(PARTNERS!$D75="Voluntary Sector / Charity partner",PARTNERS!$E75="New partner")</f>
        <v>0</v>
      </c>
      <c r="AP71" s="2" t="b">
        <f>AND(PARTNERS!$D75="Education partner",PARTNERS!$E75="New partner")</f>
        <v>0</v>
      </c>
      <c r="AQ71" s="2" t="b">
        <f>AND(PARTNERS!$D75="Other",PARTNERS!$E75="New partner")</f>
        <v>0</v>
      </c>
      <c r="AR71" s="2" t="b">
        <f>AND(PARTNERS!$D75="Artistic partner",PARTNERS!$E75="Existing partner")</f>
        <v>0</v>
      </c>
      <c r="AS71" s="2" t="b">
        <f>AND(PARTNERS!$D75="Heritage partner",PARTNERS!$E75="Existing partner")</f>
        <v>0</v>
      </c>
      <c r="AT71" s="2" t="b">
        <f>AND(PARTNERS!$D75="Funder",PARTNERS!$E75="Existing partner")</f>
        <v>0</v>
      </c>
      <c r="AU71" s="2" t="b">
        <f>AND(PARTNERS!$D75="Public Service partner",PARTNERS!$E75="Existing partner")</f>
        <v>0</v>
      </c>
      <c r="AV71" s="2" t="b">
        <f>AND(PARTNERS!$D75="Voluntary Sector / Charity partner",PARTNERS!$E75="Existing partner")</f>
        <v>0</v>
      </c>
      <c r="AW71" s="2" t="b">
        <f>AND(PARTNERS!$D75="Education partner",PARTNERS!$E75="Existing partner")</f>
        <v>0</v>
      </c>
      <c r="AX71" s="2" t="b">
        <f>AND(PARTNERS!$D75="Other",PARTNERS!$E75="Existing partner")</f>
        <v>0</v>
      </c>
    </row>
    <row r="72" spans="20:50" x14ac:dyDescent="0.3">
      <c r="T72" s="2" t="b">
        <f>AND(LEFT('EVENT DELIVERY'!B77,2)="HU",OR(LEN('EVENT DELIVERY'!B77)=6,AND(LEN('EVENT DELIVERY'!B77)=7,MID('EVENT DELIVERY'!B77,4,1)=" ")))</f>
        <v>0</v>
      </c>
      <c r="U72" s="2" t="b">
        <f>AND(LEFT('PROJECT DELIVERY TEAM'!B79,2)="HU",OR(LEN('PROJECT DELIVERY TEAM'!B79)=6,AND(LEN('PROJECT DELIVERY TEAM'!B79)=7,MID('PROJECT DELIVERY TEAM'!B79,4,1)=" ")))</f>
        <v>0</v>
      </c>
      <c r="V72" s="2" t="b">
        <f>AND(LEFT('AUDIENCES &amp; PART... - BY TYPE'!B102,2)="HU",OR(LEN('AUDIENCES &amp; PART... - BY TYPE'!B102)=6,AND(LEN('AUDIENCES &amp; PART... - BY TYPE'!B102)=7,MID('AUDIENCES &amp; PART... - BY TYPE'!B102,4,1)=" ")))</f>
        <v>0</v>
      </c>
      <c r="W72" s="2" t="b">
        <f>AND(LEFT(PARTNERS!B76,2)="HU",OR(LEN(PARTNERS!B76)=6,AND(LEN(PARTNERS!B76)=7,MID(PARTNERS!B76,4,1)=" ")),PARTNERS!E76="New partner")</f>
        <v>0</v>
      </c>
      <c r="X72" s="2" t="b">
        <f>AND(LEFT(PARTNERS!B76,2)="HU",OR(LEN(PARTNERS!B76)=6,AND(LEN(PARTNERS!B76)=7,MID(PARTNERS!B76,4,1)=" ")),PARTNERS!E76="Existing partner")</f>
        <v>0</v>
      </c>
      <c r="Y72" s="2" t="b">
        <f>AND(NOT(AND(LEFT(PARTNERS!B76,2)="HU",OR(LEN(PARTNERS!B76)=6,AND(LEN(PARTNERS!B76)=7,MID(PARTNERS!B76,4,1)=" ")))),PARTNERS!E76="New partner")</f>
        <v>0</v>
      </c>
      <c r="Z72" s="2" t="b">
        <f>AND(NOT(AND(LEFT(PARTNERS!B76,2)="HU",OR(LEN(PARTNERS!B76)=6,AND(LEN(PARTNERS!B76)=7,MID(PARTNERS!B76,4,1)=" ")))),PARTNERS!E76="Existing partner")</f>
        <v>0</v>
      </c>
      <c r="AA72" s="2" t="b">
        <f>AND(PARTNERS!$C76="Hull",PARTNERS!$E76="New partner")</f>
        <v>0</v>
      </c>
      <c r="AB72" s="2" t="b">
        <f>AND(PARTNERS!$C76="East Riding of Yorkshire",PARTNERS!$E76="New partner")</f>
        <v>0</v>
      </c>
      <c r="AC72" s="2" t="b">
        <f>AND(PARTNERS!$C76="Elsewhere in Yorkshire &amp; Humber",PARTNERS!$E76="New partner")</f>
        <v>0</v>
      </c>
      <c r="AD72" s="2" t="b">
        <f>AND(PARTNERS!$C76="Elsewhere in the UK",PARTNERS!$E76="New partner")</f>
        <v>0</v>
      </c>
      <c r="AE72" s="2" t="b">
        <f>AND(PARTNERS!$C76="Outside UK",PARTNERS!$E76="New partner")</f>
        <v>0</v>
      </c>
      <c r="AF72" s="2" t="b">
        <f>AND(PARTNERS!$C76="Hull",PARTNERS!$E76="Existing partner")</f>
        <v>0</v>
      </c>
      <c r="AG72" s="2" t="b">
        <f>AND(PARTNERS!$C76="East Riding of Yorkshire",PARTNERS!$E76="Existing partner")</f>
        <v>0</v>
      </c>
      <c r="AH72" s="2" t="b">
        <f>AND(PARTNERS!$C76="Elsewhere in Yorkshire &amp; Humber",PARTNERS!$E76="Existing partner")</f>
        <v>0</v>
      </c>
      <c r="AI72" s="2" t="b">
        <f>AND(PARTNERS!$C76="Elsewhere in the UK",PARTNERS!$E76="Existing partner")</f>
        <v>0</v>
      </c>
      <c r="AJ72" s="2" t="b">
        <f>AND(PARTNERS!$C76="Outside UK",PARTNERS!$E76="Existing partner")</f>
        <v>0</v>
      </c>
      <c r="AK72" s="2" t="b">
        <f>AND(PARTNERS!$D76="Artistic partner",PARTNERS!$E76="New partner")</f>
        <v>0</v>
      </c>
      <c r="AL72" s="2" t="b">
        <f>AND(PARTNERS!$D76="Heritage partner",PARTNERS!$E76="New partner")</f>
        <v>0</v>
      </c>
      <c r="AM72" s="2" t="b">
        <f>AND(PARTNERS!$D76="Funder",PARTNERS!$E76="New partner")</f>
        <v>0</v>
      </c>
      <c r="AN72" s="2" t="b">
        <f>AND(PARTNERS!$D76="Public Service partner",PARTNERS!$E76="New partner")</f>
        <v>0</v>
      </c>
      <c r="AO72" s="2" t="b">
        <f>AND(PARTNERS!$D76="Voluntary Sector / Charity partner",PARTNERS!$E76="New partner")</f>
        <v>0</v>
      </c>
      <c r="AP72" s="2" t="b">
        <f>AND(PARTNERS!$D76="Education partner",PARTNERS!$E76="New partner")</f>
        <v>0</v>
      </c>
      <c r="AQ72" s="2" t="b">
        <f>AND(PARTNERS!$D76="Other",PARTNERS!$E76="New partner")</f>
        <v>0</v>
      </c>
      <c r="AR72" s="2" t="b">
        <f>AND(PARTNERS!$D76="Artistic partner",PARTNERS!$E76="Existing partner")</f>
        <v>0</v>
      </c>
      <c r="AS72" s="2" t="b">
        <f>AND(PARTNERS!$D76="Heritage partner",PARTNERS!$E76="Existing partner")</f>
        <v>0</v>
      </c>
      <c r="AT72" s="2" t="b">
        <f>AND(PARTNERS!$D76="Funder",PARTNERS!$E76="Existing partner")</f>
        <v>0</v>
      </c>
      <c r="AU72" s="2" t="b">
        <f>AND(PARTNERS!$D76="Public Service partner",PARTNERS!$E76="Existing partner")</f>
        <v>0</v>
      </c>
      <c r="AV72" s="2" t="b">
        <f>AND(PARTNERS!$D76="Voluntary Sector / Charity partner",PARTNERS!$E76="Existing partner")</f>
        <v>0</v>
      </c>
      <c r="AW72" s="2" t="b">
        <f>AND(PARTNERS!$D76="Education partner",PARTNERS!$E76="Existing partner")</f>
        <v>0</v>
      </c>
      <c r="AX72" s="2" t="b">
        <f>AND(PARTNERS!$D76="Other",PARTNERS!$E76="Existing partner")</f>
        <v>0</v>
      </c>
    </row>
    <row r="73" spans="20:50" x14ac:dyDescent="0.3">
      <c r="T73" s="2" t="b">
        <f>AND(LEFT('EVENT DELIVERY'!B78,2)="HU",OR(LEN('EVENT DELIVERY'!B78)=6,AND(LEN('EVENT DELIVERY'!B78)=7,MID('EVENT DELIVERY'!B78,4,1)=" ")))</f>
        <v>0</v>
      </c>
      <c r="U73" s="2" t="b">
        <f>AND(LEFT('PROJECT DELIVERY TEAM'!B80,2)="HU",OR(LEN('PROJECT DELIVERY TEAM'!B80)=6,AND(LEN('PROJECT DELIVERY TEAM'!B80)=7,MID('PROJECT DELIVERY TEAM'!B80,4,1)=" ")))</f>
        <v>0</v>
      </c>
      <c r="V73" s="2" t="b">
        <f>AND(LEFT('AUDIENCES &amp; PART... - BY TYPE'!B103,2)="HU",OR(LEN('AUDIENCES &amp; PART... - BY TYPE'!B103)=6,AND(LEN('AUDIENCES &amp; PART... - BY TYPE'!B103)=7,MID('AUDIENCES &amp; PART... - BY TYPE'!B103,4,1)=" ")))</f>
        <v>0</v>
      </c>
      <c r="W73" s="2" t="b">
        <f>AND(LEFT(PARTNERS!B77,2)="HU",OR(LEN(PARTNERS!B77)=6,AND(LEN(PARTNERS!B77)=7,MID(PARTNERS!B77,4,1)=" ")),PARTNERS!E77="New partner")</f>
        <v>0</v>
      </c>
      <c r="X73" s="2" t="b">
        <f>AND(LEFT(PARTNERS!B77,2)="HU",OR(LEN(PARTNERS!B77)=6,AND(LEN(PARTNERS!B77)=7,MID(PARTNERS!B77,4,1)=" ")),PARTNERS!E77="Existing partner")</f>
        <v>0</v>
      </c>
      <c r="Y73" s="2" t="b">
        <f>AND(NOT(AND(LEFT(PARTNERS!B77,2)="HU",OR(LEN(PARTNERS!B77)=6,AND(LEN(PARTNERS!B77)=7,MID(PARTNERS!B77,4,1)=" ")))),PARTNERS!E77="New partner")</f>
        <v>0</v>
      </c>
      <c r="Z73" s="2" t="b">
        <f>AND(NOT(AND(LEFT(PARTNERS!B77,2)="HU",OR(LEN(PARTNERS!B77)=6,AND(LEN(PARTNERS!B77)=7,MID(PARTNERS!B77,4,1)=" ")))),PARTNERS!E77="Existing partner")</f>
        <v>0</v>
      </c>
      <c r="AA73" s="2" t="b">
        <f>AND(PARTNERS!$C77="Hull",PARTNERS!$E77="New partner")</f>
        <v>0</v>
      </c>
      <c r="AB73" s="2" t="b">
        <f>AND(PARTNERS!$C77="East Riding of Yorkshire",PARTNERS!$E77="New partner")</f>
        <v>0</v>
      </c>
      <c r="AC73" s="2" t="b">
        <f>AND(PARTNERS!$C77="Elsewhere in Yorkshire &amp; Humber",PARTNERS!$E77="New partner")</f>
        <v>0</v>
      </c>
      <c r="AD73" s="2" t="b">
        <f>AND(PARTNERS!$C77="Elsewhere in the UK",PARTNERS!$E77="New partner")</f>
        <v>0</v>
      </c>
      <c r="AE73" s="2" t="b">
        <f>AND(PARTNERS!$C77="Outside UK",PARTNERS!$E77="New partner")</f>
        <v>0</v>
      </c>
      <c r="AF73" s="2" t="b">
        <f>AND(PARTNERS!$C77="Hull",PARTNERS!$E77="Existing partner")</f>
        <v>0</v>
      </c>
      <c r="AG73" s="2" t="b">
        <f>AND(PARTNERS!$C77="East Riding of Yorkshire",PARTNERS!$E77="Existing partner")</f>
        <v>0</v>
      </c>
      <c r="AH73" s="2" t="b">
        <f>AND(PARTNERS!$C77="Elsewhere in Yorkshire &amp; Humber",PARTNERS!$E77="Existing partner")</f>
        <v>0</v>
      </c>
      <c r="AI73" s="2" t="b">
        <f>AND(PARTNERS!$C77="Elsewhere in the UK",PARTNERS!$E77="Existing partner")</f>
        <v>0</v>
      </c>
      <c r="AJ73" s="2" t="b">
        <f>AND(PARTNERS!$C77="Outside UK",PARTNERS!$E77="Existing partner")</f>
        <v>0</v>
      </c>
      <c r="AK73" s="2" t="b">
        <f>AND(PARTNERS!$D77="Artistic partner",PARTNERS!$E77="New partner")</f>
        <v>0</v>
      </c>
      <c r="AL73" s="2" t="b">
        <f>AND(PARTNERS!$D77="Heritage partner",PARTNERS!$E77="New partner")</f>
        <v>0</v>
      </c>
      <c r="AM73" s="2" t="b">
        <f>AND(PARTNERS!$D77="Funder",PARTNERS!$E77="New partner")</f>
        <v>0</v>
      </c>
      <c r="AN73" s="2" t="b">
        <f>AND(PARTNERS!$D77="Public Service partner",PARTNERS!$E77="New partner")</f>
        <v>0</v>
      </c>
      <c r="AO73" s="2" t="b">
        <f>AND(PARTNERS!$D77="Voluntary Sector / Charity partner",PARTNERS!$E77="New partner")</f>
        <v>0</v>
      </c>
      <c r="AP73" s="2" t="b">
        <f>AND(PARTNERS!$D77="Education partner",PARTNERS!$E77="New partner")</f>
        <v>0</v>
      </c>
      <c r="AQ73" s="2" t="b">
        <f>AND(PARTNERS!$D77="Other",PARTNERS!$E77="New partner")</f>
        <v>0</v>
      </c>
      <c r="AR73" s="2" t="b">
        <f>AND(PARTNERS!$D77="Artistic partner",PARTNERS!$E77="Existing partner")</f>
        <v>0</v>
      </c>
      <c r="AS73" s="2" t="b">
        <f>AND(PARTNERS!$D77="Heritage partner",PARTNERS!$E77="Existing partner")</f>
        <v>0</v>
      </c>
      <c r="AT73" s="2" t="b">
        <f>AND(PARTNERS!$D77="Funder",PARTNERS!$E77="Existing partner")</f>
        <v>0</v>
      </c>
      <c r="AU73" s="2" t="b">
        <f>AND(PARTNERS!$D77="Public Service partner",PARTNERS!$E77="Existing partner")</f>
        <v>0</v>
      </c>
      <c r="AV73" s="2" t="b">
        <f>AND(PARTNERS!$D77="Voluntary Sector / Charity partner",PARTNERS!$E77="Existing partner")</f>
        <v>0</v>
      </c>
      <c r="AW73" s="2" t="b">
        <f>AND(PARTNERS!$D77="Education partner",PARTNERS!$E77="Existing partner")</f>
        <v>0</v>
      </c>
      <c r="AX73" s="2" t="b">
        <f>AND(PARTNERS!$D77="Other",PARTNERS!$E77="Existing partner")</f>
        <v>0</v>
      </c>
    </row>
    <row r="74" spans="20:50" x14ac:dyDescent="0.3">
      <c r="T74" s="2" t="b">
        <f>AND(LEFT('EVENT DELIVERY'!B79,2)="HU",OR(LEN('EVENT DELIVERY'!B79)=6,AND(LEN('EVENT DELIVERY'!B79)=7,MID('EVENT DELIVERY'!B79,4,1)=" ")))</f>
        <v>0</v>
      </c>
      <c r="U74" s="2" t="b">
        <f>AND(LEFT('PROJECT DELIVERY TEAM'!B81,2)="HU",OR(LEN('PROJECT DELIVERY TEAM'!B81)=6,AND(LEN('PROJECT DELIVERY TEAM'!B81)=7,MID('PROJECT DELIVERY TEAM'!B81,4,1)=" ")))</f>
        <v>0</v>
      </c>
      <c r="V74" s="2" t="b">
        <f>AND(LEFT('AUDIENCES &amp; PART... - BY TYPE'!B104,2)="HU",OR(LEN('AUDIENCES &amp; PART... - BY TYPE'!B104)=6,AND(LEN('AUDIENCES &amp; PART... - BY TYPE'!B104)=7,MID('AUDIENCES &amp; PART... - BY TYPE'!B104,4,1)=" ")))</f>
        <v>0</v>
      </c>
      <c r="W74" s="2" t="b">
        <f>AND(LEFT(PARTNERS!B78,2)="HU",OR(LEN(PARTNERS!B78)=6,AND(LEN(PARTNERS!B78)=7,MID(PARTNERS!B78,4,1)=" ")),PARTNERS!E78="New partner")</f>
        <v>0</v>
      </c>
      <c r="X74" s="2" t="b">
        <f>AND(LEFT(PARTNERS!B78,2)="HU",OR(LEN(PARTNERS!B78)=6,AND(LEN(PARTNERS!B78)=7,MID(PARTNERS!B78,4,1)=" ")),PARTNERS!E78="Existing partner")</f>
        <v>0</v>
      </c>
      <c r="Y74" s="2" t="b">
        <f>AND(NOT(AND(LEFT(PARTNERS!B78,2)="HU",OR(LEN(PARTNERS!B78)=6,AND(LEN(PARTNERS!B78)=7,MID(PARTNERS!B78,4,1)=" ")))),PARTNERS!E78="New partner")</f>
        <v>0</v>
      </c>
      <c r="Z74" s="2" t="b">
        <f>AND(NOT(AND(LEFT(PARTNERS!B78,2)="HU",OR(LEN(PARTNERS!B78)=6,AND(LEN(PARTNERS!B78)=7,MID(PARTNERS!B78,4,1)=" ")))),PARTNERS!E78="Existing partner")</f>
        <v>0</v>
      </c>
      <c r="AA74" s="2" t="b">
        <f>AND(PARTNERS!$C78="Hull",PARTNERS!$E78="New partner")</f>
        <v>0</v>
      </c>
      <c r="AB74" s="2" t="b">
        <f>AND(PARTNERS!$C78="East Riding of Yorkshire",PARTNERS!$E78="New partner")</f>
        <v>0</v>
      </c>
      <c r="AC74" s="2" t="b">
        <f>AND(PARTNERS!$C78="Elsewhere in Yorkshire &amp; Humber",PARTNERS!$E78="New partner")</f>
        <v>0</v>
      </c>
      <c r="AD74" s="2" t="b">
        <f>AND(PARTNERS!$C78="Elsewhere in the UK",PARTNERS!$E78="New partner")</f>
        <v>0</v>
      </c>
      <c r="AE74" s="2" t="b">
        <f>AND(PARTNERS!$C78="Outside UK",PARTNERS!$E78="New partner")</f>
        <v>0</v>
      </c>
      <c r="AF74" s="2" t="b">
        <f>AND(PARTNERS!$C78="Hull",PARTNERS!$E78="Existing partner")</f>
        <v>0</v>
      </c>
      <c r="AG74" s="2" t="b">
        <f>AND(PARTNERS!$C78="East Riding of Yorkshire",PARTNERS!$E78="Existing partner")</f>
        <v>0</v>
      </c>
      <c r="AH74" s="2" t="b">
        <f>AND(PARTNERS!$C78="Elsewhere in Yorkshire &amp; Humber",PARTNERS!$E78="Existing partner")</f>
        <v>0</v>
      </c>
      <c r="AI74" s="2" t="b">
        <f>AND(PARTNERS!$C78="Elsewhere in the UK",PARTNERS!$E78="Existing partner")</f>
        <v>0</v>
      </c>
      <c r="AJ74" s="2" t="b">
        <f>AND(PARTNERS!$C78="Outside UK",PARTNERS!$E78="Existing partner")</f>
        <v>0</v>
      </c>
      <c r="AK74" s="2" t="b">
        <f>AND(PARTNERS!$D78="Artistic partner",PARTNERS!$E78="New partner")</f>
        <v>0</v>
      </c>
      <c r="AL74" s="2" t="b">
        <f>AND(PARTNERS!$D78="Heritage partner",PARTNERS!$E78="New partner")</f>
        <v>0</v>
      </c>
      <c r="AM74" s="2" t="b">
        <f>AND(PARTNERS!$D78="Funder",PARTNERS!$E78="New partner")</f>
        <v>0</v>
      </c>
      <c r="AN74" s="2" t="b">
        <f>AND(PARTNERS!$D78="Public Service partner",PARTNERS!$E78="New partner")</f>
        <v>0</v>
      </c>
      <c r="AO74" s="2" t="b">
        <f>AND(PARTNERS!$D78="Voluntary Sector / Charity partner",PARTNERS!$E78="New partner")</f>
        <v>0</v>
      </c>
      <c r="AP74" s="2" t="b">
        <f>AND(PARTNERS!$D78="Education partner",PARTNERS!$E78="New partner")</f>
        <v>0</v>
      </c>
      <c r="AQ74" s="2" t="b">
        <f>AND(PARTNERS!$D78="Other",PARTNERS!$E78="New partner")</f>
        <v>0</v>
      </c>
      <c r="AR74" s="2" t="b">
        <f>AND(PARTNERS!$D78="Artistic partner",PARTNERS!$E78="Existing partner")</f>
        <v>0</v>
      </c>
      <c r="AS74" s="2" t="b">
        <f>AND(PARTNERS!$D78="Heritage partner",PARTNERS!$E78="Existing partner")</f>
        <v>0</v>
      </c>
      <c r="AT74" s="2" t="b">
        <f>AND(PARTNERS!$D78="Funder",PARTNERS!$E78="Existing partner")</f>
        <v>0</v>
      </c>
      <c r="AU74" s="2" t="b">
        <f>AND(PARTNERS!$D78="Public Service partner",PARTNERS!$E78="Existing partner")</f>
        <v>0</v>
      </c>
      <c r="AV74" s="2" t="b">
        <f>AND(PARTNERS!$D78="Voluntary Sector / Charity partner",PARTNERS!$E78="Existing partner")</f>
        <v>0</v>
      </c>
      <c r="AW74" s="2" t="b">
        <f>AND(PARTNERS!$D78="Education partner",PARTNERS!$E78="Existing partner")</f>
        <v>0</v>
      </c>
      <c r="AX74" s="2" t="b">
        <f>AND(PARTNERS!$D78="Other",PARTNERS!$E78="Existing partner")</f>
        <v>0</v>
      </c>
    </row>
    <row r="75" spans="20:50" x14ac:dyDescent="0.3">
      <c r="T75" s="2" t="b">
        <f>AND(LEFT('EVENT DELIVERY'!B80,2)="HU",OR(LEN('EVENT DELIVERY'!B80)=6,AND(LEN('EVENT DELIVERY'!B80)=7,MID('EVENT DELIVERY'!B80,4,1)=" ")))</f>
        <v>0</v>
      </c>
      <c r="U75" s="2" t="b">
        <f>AND(LEFT('PROJECT DELIVERY TEAM'!B82,2)="HU",OR(LEN('PROJECT DELIVERY TEAM'!B82)=6,AND(LEN('PROJECT DELIVERY TEAM'!B82)=7,MID('PROJECT DELIVERY TEAM'!B82,4,1)=" ")))</f>
        <v>0</v>
      </c>
      <c r="V75" s="2" t="b">
        <f>AND(LEFT('AUDIENCES &amp; PART... - BY TYPE'!B105,2)="HU",OR(LEN('AUDIENCES &amp; PART... - BY TYPE'!B105)=6,AND(LEN('AUDIENCES &amp; PART... - BY TYPE'!B105)=7,MID('AUDIENCES &amp; PART... - BY TYPE'!B105,4,1)=" ")))</f>
        <v>0</v>
      </c>
      <c r="W75" s="2" t="b">
        <f>AND(LEFT(PARTNERS!B79,2)="HU",OR(LEN(PARTNERS!B79)=6,AND(LEN(PARTNERS!B79)=7,MID(PARTNERS!B79,4,1)=" ")),PARTNERS!E79="New partner")</f>
        <v>0</v>
      </c>
      <c r="X75" s="2" t="b">
        <f>AND(LEFT(PARTNERS!B79,2)="HU",OR(LEN(PARTNERS!B79)=6,AND(LEN(PARTNERS!B79)=7,MID(PARTNERS!B79,4,1)=" ")),PARTNERS!E79="Existing partner")</f>
        <v>0</v>
      </c>
      <c r="Y75" s="2" t="b">
        <f>AND(NOT(AND(LEFT(PARTNERS!B79,2)="HU",OR(LEN(PARTNERS!B79)=6,AND(LEN(PARTNERS!B79)=7,MID(PARTNERS!B79,4,1)=" ")))),PARTNERS!E79="New partner")</f>
        <v>0</v>
      </c>
      <c r="Z75" s="2" t="b">
        <f>AND(NOT(AND(LEFT(PARTNERS!B79,2)="HU",OR(LEN(PARTNERS!B79)=6,AND(LEN(PARTNERS!B79)=7,MID(PARTNERS!B79,4,1)=" ")))),PARTNERS!E79="Existing partner")</f>
        <v>0</v>
      </c>
      <c r="AA75" s="2" t="b">
        <f>AND(PARTNERS!$C79="Hull",PARTNERS!$E79="New partner")</f>
        <v>0</v>
      </c>
      <c r="AB75" s="2" t="b">
        <f>AND(PARTNERS!$C79="East Riding of Yorkshire",PARTNERS!$E79="New partner")</f>
        <v>0</v>
      </c>
      <c r="AC75" s="2" t="b">
        <f>AND(PARTNERS!$C79="Elsewhere in Yorkshire &amp; Humber",PARTNERS!$E79="New partner")</f>
        <v>0</v>
      </c>
      <c r="AD75" s="2" t="b">
        <f>AND(PARTNERS!$C79="Elsewhere in the UK",PARTNERS!$E79="New partner")</f>
        <v>0</v>
      </c>
      <c r="AE75" s="2" t="b">
        <f>AND(PARTNERS!$C79="Outside UK",PARTNERS!$E79="New partner")</f>
        <v>0</v>
      </c>
      <c r="AF75" s="2" t="b">
        <f>AND(PARTNERS!$C79="Hull",PARTNERS!$E79="Existing partner")</f>
        <v>0</v>
      </c>
      <c r="AG75" s="2" t="b">
        <f>AND(PARTNERS!$C79="East Riding of Yorkshire",PARTNERS!$E79="Existing partner")</f>
        <v>0</v>
      </c>
      <c r="AH75" s="2" t="b">
        <f>AND(PARTNERS!$C79="Elsewhere in Yorkshire &amp; Humber",PARTNERS!$E79="Existing partner")</f>
        <v>0</v>
      </c>
      <c r="AI75" s="2" t="b">
        <f>AND(PARTNERS!$C79="Elsewhere in the UK",PARTNERS!$E79="Existing partner")</f>
        <v>0</v>
      </c>
      <c r="AJ75" s="2" t="b">
        <f>AND(PARTNERS!$C79="Outside UK",PARTNERS!$E79="Existing partner")</f>
        <v>0</v>
      </c>
      <c r="AK75" s="2" t="b">
        <f>AND(PARTNERS!$D79="Artistic partner",PARTNERS!$E79="New partner")</f>
        <v>0</v>
      </c>
      <c r="AL75" s="2" t="b">
        <f>AND(PARTNERS!$D79="Heritage partner",PARTNERS!$E79="New partner")</f>
        <v>0</v>
      </c>
      <c r="AM75" s="2" t="b">
        <f>AND(PARTNERS!$D79="Funder",PARTNERS!$E79="New partner")</f>
        <v>0</v>
      </c>
      <c r="AN75" s="2" t="b">
        <f>AND(PARTNERS!$D79="Public Service partner",PARTNERS!$E79="New partner")</f>
        <v>0</v>
      </c>
      <c r="AO75" s="2" t="b">
        <f>AND(PARTNERS!$D79="Voluntary Sector / Charity partner",PARTNERS!$E79="New partner")</f>
        <v>0</v>
      </c>
      <c r="AP75" s="2" t="b">
        <f>AND(PARTNERS!$D79="Education partner",PARTNERS!$E79="New partner")</f>
        <v>0</v>
      </c>
      <c r="AQ75" s="2" t="b">
        <f>AND(PARTNERS!$D79="Other",PARTNERS!$E79="New partner")</f>
        <v>0</v>
      </c>
      <c r="AR75" s="2" t="b">
        <f>AND(PARTNERS!$D79="Artistic partner",PARTNERS!$E79="Existing partner")</f>
        <v>0</v>
      </c>
      <c r="AS75" s="2" t="b">
        <f>AND(PARTNERS!$D79="Heritage partner",PARTNERS!$E79="Existing partner")</f>
        <v>0</v>
      </c>
      <c r="AT75" s="2" t="b">
        <f>AND(PARTNERS!$D79="Funder",PARTNERS!$E79="Existing partner")</f>
        <v>0</v>
      </c>
      <c r="AU75" s="2" t="b">
        <f>AND(PARTNERS!$D79="Public Service partner",PARTNERS!$E79="Existing partner")</f>
        <v>0</v>
      </c>
      <c r="AV75" s="2" t="b">
        <f>AND(PARTNERS!$D79="Voluntary Sector / Charity partner",PARTNERS!$E79="Existing partner")</f>
        <v>0</v>
      </c>
      <c r="AW75" s="2" t="b">
        <f>AND(PARTNERS!$D79="Education partner",PARTNERS!$E79="Existing partner")</f>
        <v>0</v>
      </c>
      <c r="AX75" s="2" t="b">
        <f>AND(PARTNERS!$D79="Other",PARTNERS!$E79="Existing partner")</f>
        <v>0</v>
      </c>
    </row>
    <row r="76" spans="20:50" x14ac:dyDescent="0.3">
      <c r="T76" s="2" t="b">
        <f>AND(LEFT('EVENT DELIVERY'!B81,2)="HU",OR(LEN('EVENT DELIVERY'!B81)=6,AND(LEN('EVENT DELIVERY'!B81)=7,MID('EVENT DELIVERY'!B81,4,1)=" ")))</f>
        <v>0</v>
      </c>
      <c r="U76" s="2" t="b">
        <f>AND(LEFT('PROJECT DELIVERY TEAM'!B83,2)="HU",OR(LEN('PROJECT DELIVERY TEAM'!B83)=6,AND(LEN('PROJECT DELIVERY TEAM'!B83)=7,MID('PROJECT DELIVERY TEAM'!B83,4,1)=" ")))</f>
        <v>0</v>
      </c>
      <c r="V76" s="2" t="b">
        <f>AND(LEFT('AUDIENCES &amp; PART... - BY TYPE'!B106,2)="HU",OR(LEN('AUDIENCES &amp; PART... - BY TYPE'!B106)=6,AND(LEN('AUDIENCES &amp; PART... - BY TYPE'!B106)=7,MID('AUDIENCES &amp; PART... - BY TYPE'!B106,4,1)=" ")))</f>
        <v>0</v>
      </c>
      <c r="W76" s="2" t="b">
        <f>AND(LEFT(PARTNERS!B80,2)="HU",OR(LEN(PARTNERS!B80)=6,AND(LEN(PARTNERS!B80)=7,MID(PARTNERS!B80,4,1)=" ")),PARTNERS!E80="New partner")</f>
        <v>0</v>
      </c>
      <c r="X76" s="2" t="b">
        <f>AND(LEFT(PARTNERS!B80,2)="HU",OR(LEN(PARTNERS!B80)=6,AND(LEN(PARTNERS!B80)=7,MID(PARTNERS!B80,4,1)=" ")),PARTNERS!E80="Existing partner")</f>
        <v>0</v>
      </c>
      <c r="Y76" s="2" t="b">
        <f>AND(NOT(AND(LEFT(PARTNERS!B80,2)="HU",OR(LEN(PARTNERS!B80)=6,AND(LEN(PARTNERS!B80)=7,MID(PARTNERS!B80,4,1)=" ")))),PARTNERS!E80="New partner")</f>
        <v>0</v>
      </c>
      <c r="Z76" s="2" t="b">
        <f>AND(NOT(AND(LEFT(PARTNERS!B80,2)="HU",OR(LEN(PARTNERS!B80)=6,AND(LEN(PARTNERS!B80)=7,MID(PARTNERS!B80,4,1)=" ")))),PARTNERS!E80="Existing partner")</f>
        <v>0</v>
      </c>
      <c r="AA76" s="2" t="b">
        <f>AND(PARTNERS!$C80="Hull",PARTNERS!$E80="New partner")</f>
        <v>0</v>
      </c>
      <c r="AB76" s="2" t="b">
        <f>AND(PARTNERS!$C80="East Riding of Yorkshire",PARTNERS!$E80="New partner")</f>
        <v>0</v>
      </c>
      <c r="AC76" s="2" t="b">
        <f>AND(PARTNERS!$C80="Elsewhere in Yorkshire &amp; Humber",PARTNERS!$E80="New partner")</f>
        <v>0</v>
      </c>
      <c r="AD76" s="2" t="b">
        <f>AND(PARTNERS!$C80="Elsewhere in the UK",PARTNERS!$E80="New partner")</f>
        <v>0</v>
      </c>
      <c r="AE76" s="2" t="b">
        <f>AND(PARTNERS!$C80="Outside UK",PARTNERS!$E80="New partner")</f>
        <v>0</v>
      </c>
      <c r="AF76" s="2" t="b">
        <f>AND(PARTNERS!$C80="Hull",PARTNERS!$E80="Existing partner")</f>
        <v>0</v>
      </c>
      <c r="AG76" s="2" t="b">
        <f>AND(PARTNERS!$C80="East Riding of Yorkshire",PARTNERS!$E80="Existing partner")</f>
        <v>0</v>
      </c>
      <c r="AH76" s="2" t="b">
        <f>AND(PARTNERS!$C80="Elsewhere in Yorkshire &amp; Humber",PARTNERS!$E80="Existing partner")</f>
        <v>0</v>
      </c>
      <c r="AI76" s="2" t="b">
        <f>AND(PARTNERS!$C80="Elsewhere in the UK",PARTNERS!$E80="Existing partner")</f>
        <v>0</v>
      </c>
      <c r="AJ76" s="2" t="b">
        <f>AND(PARTNERS!$C80="Outside UK",PARTNERS!$E80="Existing partner")</f>
        <v>0</v>
      </c>
      <c r="AK76" s="2" t="b">
        <f>AND(PARTNERS!$D80="Artistic partner",PARTNERS!$E80="New partner")</f>
        <v>0</v>
      </c>
      <c r="AL76" s="2" t="b">
        <f>AND(PARTNERS!$D80="Heritage partner",PARTNERS!$E80="New partner")</f>
        <v>0</v>
      </c>
      <c r="AM76" s="2" t="b">
        <f>AND(PARTNERS!$D80="Funder",PARTNERS!$E80="New partner")</f>
        <v>0</v>
      </c>
      <c r="AN76" s="2" t="b">
        <f>AND(PARTNERS!$D80="Public Service partner",PARTNERS!$E80="New partner")</f>
        <v>0</v>
      </c>
      <c r="AO76" s="2" t="b">
        <f>AND(PARTNERS!$D80="Voluntary Sector / Charity partner",PARTNERS!$E80="New partner")</f>
        <v>0</v>
      </c>
      <c r="AP76" s="2" t="b">
        <f>AND(PARTNERS!$D80="Education partner",PARTNERS!$E80="New partner")</f>
        <v>0</v>
      </c>
      <c r="AQ76" s="2" t="b">
        <f>AND(PARTNERS!$D80="Other",PARTNERS!$E80="New partner")</f>
        <v>0</v>
      </c>
      <c r="AR76" s="2" t="b">
        <f>AND(PARTNERS!$D80="Artistic partner",PARTNERS!$E80="Existing partner")</f>
        <v>0</v>
      </c>
      <c r="AS76" s="2" t="b">
        <f>AND(PARTNERS!$D80="Heritage partner",PARTNERS!$E80="Existing partner")</f>
        <v>0</v>
      </c>
      <c r="AT76" s="2" t="b">
        <f>AND(PARTNERS!$D80="Funder",PARTNERS!$E80="Existing partner")</f>
        <v>0</v>
      </c>
      <c r="AU76" s="2" t="b">
        <f>AND(PARTNERS!$D80="Public Service partner",PARTNERS!$E80="Existing partner")</f>
        <v>0</v>
      </c>
      <c r="AV76" s="2" t="b">
        <f>AND(PARTNERS!$D80="Voluntary Sector / Charity partner",PARTNERS!$E80="Existing partner")</f>
        <v>0</v>
      </c>
      <c r="AW76" s="2" t="b">
        <f>AND(PARTNERS!$D80="Education partner",PARTNERS!$E80="Existing partner")</f>
        <v>0</v>
      </c>
      <c r="AX76" s="2" t="b">
        <f>AND(PARTNERS!$D80="Other",PARTNERS!$E80="Existing partner")</f>
        <v>0</v>
      </c>
    </row>
    <row r="77" spans="20:50" x14ac:dyDescent="0.3">
      <c r="T77" s="2" t="b">
        <f>AND(LEFT('EVENT DELIVERY'!B82,2)="HU",OR(LEN('EVENT DELIVERY'!B82)=6,AND(LEN('EVENT DELIVERY'!B82)=7,MID('EVENT DELIVERY'!B82,4,1)=" ")))</f>
        <v>0</v>
      </c>
      <c r="U77" s="2" t="b">
        <f>AND(LEFT('PROJECT DELIVERY TEAM'!B84,2)="HU",OR(LEN('PROJECT DELIVERY TEAM'!B84)=6,AND(LEN('PROJECT DELIVERY TEAM'!B84)=7,MID('PROJECT DELIVERY TEAM'!B84,4,1)=" ")))</f>
        <v>0</v>
      </c>
      <c r="V77" s="2" t="b">
        <f>AND(LEFT('AUDIENCES &amp; PART... - BY TYPE'!B107,2)="HU",OR(LEN('AUDIENCES &amp; PART... - BY TYPE'!B107)=6,AND(LEN('AUDIENCES &amp; PART... - BY TYPE'!B107)=7,MID('AUDIENCES &amp; PART... - BY TYPE'!B107,4,1)=" ")))</f>
        <v>0</v>
      </c>
      <c r="W77" s="2" t="b">
        <f>AND(LEFT(PARTNERS!B81,2)="HU",OR(LEN(PARTNERS!B81)=6,AND(LEN(PARTNERS!B81)=7,MID(PARTNERS!B81,4,1)=" ")),PARTNERS!E81="New partner")</f>
        <v>0</v>
      </c>
      <c r="X77" s="2" t="b">
        <f>AND(LEFT(PARTNERS!B81,2)="HU",OR(LEN(PARTNERS!B81)=6,AND(LEN(PARTNERS!B81)=7,MID(PARTNERS!B81,4,1)=" ")),PARTNERS!E81="Existing partner")</f>
        <v>0</v>
      </c>
      <c r="Y77" s="2" t="b">
        <f>AND(NOT(AND(LEFT(PARTNERS!B81,2)="HU",OR(LEN(PARTNERS!B81)=6,AND(LEN(PARTNERS!B81)=7,MID(PARTNERS!B81,4,1)=" ")))),PARTNERS!E81="New partner")</f>
        <v>0</v>
      </c>
      <c r="Z77" s="2" t="b">
        <f>AND(NOT(AND(LEFT(PARTNERS!B81,2)="HU",OR(LEN(PARTNERS!B81)=6,AND(LEN(PARTNERS!B81)=7,MID(PARTNERS!B81,4,1)=" ")))),PARTNERS!E81="Existing partner")</f>
        <v>0</v>
      </c>
      <c r="AA77" s="2" t="b">
        <f>AND(PARTNERS!$C81="Hull",PARTNERS!$E81="New partner")</f>
        <v>0</v>
      </c>
      <c r="AB77" s="2" t="b">
        <f>AND(PARTNERS!$C81="East Riding of Yorkshire",PARTNERS!$E81="New partner")</f>
        <v>0</v>
      </c>
      <c r="AC77" s="2" t="b">
        <f>AND(PARTNERS!$C81="Elsewhere in Yorkshire &amp; Humber",PARTNERS!$E81="New partner")</f>
        <v>0</v>
      </c>
      <c r="AD77" s="2" t="b">
        <f>AND(PARTNERS!$C81="Elsewhere in the UK",PARTNERS!$E81="New partner")</f>
        <v>0</v>
      </c>
      <c r="AE77" s="2" t="b">
        <f>AND(PARTNERS!$C81="Outside UK",PARTNERS!$E81="New partner")</f>
        <v>0</v>
      </c>
      <c r="AF77" s="2" t="b">
        <f>AND(PARTNERS!$C81="Hull",PARTNERS!$E81="Existing partner")</f>
        <v>0</v>
      </c>
      <c r="AG77" s="2" t="b">
        <f>AND(PARTNERS!$C81="East Riding of Yorkshire",PARTNERS!$E81="Existing partner")</f>
        <v>0</v>
      </c>
      <c r="AH77" s="2" t="b">
        <f>AND(PARTNERS!$C81="Elsewhere in Yorkshire &amp; Humber",PARTNERS!$E81="Existing partner")</f>
        <v>0</v>
      </c>
      <c r="AI77" s="2" t="b">
        <f>AND(PARTNERS!$C81="Elsewhere in the UK",PARTNERS!$E81="Existing partner")</f>
        <v>0</v>
      </c>
      <c r="AJ77" s="2" t="b">
        <f>AND(PARTNERS!$C81="Outside UK",PARTNERS!$E81="Existing partner")</f>
        <v>0</v>
      </c>
      <c r="AK77" s="2" t="b">
        <f>AND(PARTNERS!$D81="Artistic partner",PARTNERS!$E81="New partner")</f>
        <v>0</v>
      </c>
      <c r="AL77" s="2" t="b">
        <f>AND(PARTNERS!$D81="Heritage partner",PARTNERS!$E81="New partner")</f>
        <v>0</v>
      </c>
      <c r="AM77" s="2" t="b">
        <f>AND(PARTNERS!$D81="Funder",PARTNERS!$E81="New partner")</f>
        <v>0</v>
      </c>
      <c r="AN77" s="2" t="b">
        <f>AND(PARTNERS!$D81="Public Service partner",PARTNERS!$E81="New partner")</f>
        <v>0</v>
      </c>
      <c r="AO77" s="2" t="b">
        <f>AND(PARTNERS!$D81="Voluntary Sector / Charity partner",PARTNERS!$E81="New partner")</f>
        <v>0</v>
      </c>
      <c r="AP77" s="2" t="b">
        <f>AND(PARTNERS!$D81="Education partner",PARTNERS!$E81="New partner")</f>
        <v>0</v>
      </c>
      <c r="AQ77" s="2" t="b">
        <f>AND(PARTNERS!$D81="Other",PARTNERS!$E81="New partner")</f>
        <v>0</v>
      </c>
      <c r="AR77" s="2" t="b">
        <f>AND(PARTNERS!$D81="Artistic partner",PARTNERS!$E81="Existing partner")</f>
        <v>0</v>
      </c>
      <c r="AS77" s="2" t="b">
        <f>AND(PARTNERS!$D81="Heritage partner",PARTNERS!$E81="Existing partner")</f>
        <v>0</v>
      </c>
      <c r="AT77" s="2" t="b">
        <f>AND(PARTNERS!$D81="Funder",PARTNERS!$E81="Existing partner")</f>
        <v>0</v>
      </c>
      <c r="AU77" s="2" t="b">
        <f>AND(PARTNERS!$D81="Public Service partner",PARTNERS!$E81="Existing partner")</f>
        <v>0</v>
      </c>
      <c r="AV77" s="2" t="b">
        <f>AND(PARTNERS!$D81="Voluntary Sector / Charity partner",PARTNERS!$E81="Existing partner")</f>
        <v>0</v>
      </c>
      <c r="AW77" s="2" t="b">
        <f>AND(PARTNERS!$D81="Education partner",PARTNERS!$E81="Existing partner")</f>
        <v>0</v>
      </c>
      <c r="AX77" s="2" t="b">
        <f>AND(PARTNERS!$D81="Other",PARTNERS!$E81="Existing partner")</f>
        <v>0</v>
      </c>
    </row>
    <row r="78" spans="20:50" x14ac:dyDescent="0.3">
      <c r="T78" s="2" t="b">
        <f>AND(LEFT('EVENT DELIVERY'!B83,2)="HU",OR(LEN('EVENT DELIVERY'!B83)=6,AND(LEN('EVENT DELIVERY'!B83)=7,MID('EVENT DELIVERY'!B83,4,1)=" ")))</f>
        <v>0</v>
      </c>
      <c r="U78" s="2" t="b">
        <f>AND(LEFT('PROJECT DELIVERY TEAM'!B85,2)="HU",OR(LEN('PROJECT DELIVERY TEAM'!B85)=6,AND(LEN('PROJECT DELIVERY TEAM'!B85)=7,MID('PROJECT DELIVERY TEAM'!B85,4,1)=" ")))</f>
        <v>0</v>
      </c>
      <c r="V78" s="2" t="b">
        <f>AND(LEFT('AUDIENCES &amp; PART... - BY TYPE'!B108,2)="HU",OR(LEN('AUDIENCES &amp; PART... - BY TYPE'!B108)=6,AND(LEN('AUDIENCES &amp; PART... - BY TYPE'!B108)=7,MID('AUDIENCES &amp; PART... - BY TYPE'!B108,4,1)=" ")))</f>
        <v>0</v>
      </c>
      <c r="W78" s="2" t="b">
        <f>AND(LEFT(PARTNERS!B82,2)="HU",OR(LEN(PARTNERS!B82)=6,AND(LEN(PARTNERS!B82)=7,MID(PARTNERS!B82,4,1)=" ")),PARTNERS!E82="New partner")</f>
        <v>0</v>
      </c>
      <c r="X78" s="2" t="b">
        <f>AND(LEFT(PARTNERS!B82,2)="HU",OR(LEN(PARTNERS!B82)=6,AND(LEN(PARTNERS!B82)=7,MID(PARTNERS!B82,4,1)=" ")),PARTNERS!E82="Existing partner")</f>
        <v>0</v>
      </c>
      <c r="Y78" s="2" t="b">
        <f>AND(NOT(AND(LEFT(PARTNERS!B82,2)="HU",OR(LEN(PARTNERS!B82)=6,AND(LEN(PARTNERS!B82)=7,MID(PARTNERS!B82,4,1)=" ")))),PARTNERS!E82="New partner")</f>
        <v>0</v>
      </c>
      <c r="Z78" s="2" t="b">
        <f>AND(NOT(AND(LEFT(PARTNERS!B82,2)="HU",OR(LEN(PARTNERS!B82)=6,AND(LEN(PARTNERS!B82)=7,MID(PARTNERS!B82,4,1)=" ")))),PARTNERS!E82="Existing partner")</f>
        <v>0</v>
      </c>
      <c r="AA78" s="2" t="b">
        <f>AND(PARTNERS!$C82="Hull",PARTNERS!$E82="New partner")</f>
        <v>0</v>
      </c>
      <c r="AB78" s="2" t="b">
        <f>AND(PARTNERS!$C82="East Riding of Yorkshire",PARTNERS!$E82="New partner")</f>
        <v>0</v>
      </c>
      <c r="AC78" s="2" t="b">
        <f>AND(PARTNERS!$C82="Elsewhere in Yorkshire &amp; Humber",PARTNERS!$E82="New partner")</f>
        <v>0</v>
      </c>
      <c r="AD78" s="2" t="b">
        <f>AND(PARTNERS!$C82="Elsewhere in the UK",PARTNERS!$E82="New partner")</f>
        <v>0</v>
      </c>
      <c r="AE78" s="2" t="b">
        <f>AND(PARTNERS!$C82="Outside UK",PARTNERS!$E82="New partner")</f>
        <v>0</v>
      </c>
      <c r="AF78" s="2" t="b">
        <f>AND(PARTNERS!$C82="Hull",PARTNERS!$E82="Existing partner")</f>
        <v>0</v>
      </c>
      <c r="AG78" s="2" t="b">
        <f>AND(PARTNERS!$C82="East Riding of Yorkshire",PARTNERS!$E82="Existing partner")</f>
        <v>0</v>
      </c>
      <c r="AH78" s="2" t="b">
        <f>AND(PARTNERS!$C82="Elsewhere in Yorkshire &amp; Humber",PARTNERS!$E82="Existing partner")</f>
        <v>0</v>
      </c>
      <c r="AI78" s="2" t="b">
        <f>AND(PARTNERS!$C82="Elsewhere in the UK",PARTNERS!$E82="Existing partner")</f>
        <v>0</v>
      </c>
      <c r="AJ78" s="2" t="b">
        <f>AND(PARTNERS!$C82="Outside UK",PARTNERS!$E82="Existing partner")</f>
        <v>0</v>
      </c>
      <c r="AK78" s="2" t="b">
        <f>AND(PARTNERS!$D82="Artistic partner",PARTNERS!$E82="New partner")</f>
        <v>0</v>
      </c>
      <c r="AL78" s="2" t="b">
        <f>AND(PARTNERS!$D82="Heritage partner",PARTNERS!$E82="New partner")</f>
        <v>0</v>
      </c>
      <c r="AM78" s="2" t="b">
        <f>AND(PARTNERS!$D82="Funder",PARTNERS!$E82="New partner")</f>
        <v>0</v>
      </c>
      <c r="AN78" s="2" t="b">
        <f>AND(PARTNERS!$D82="Public Service partner",PARTNERS!$E82="New partner")</f>
        <v>0</v>
      </c>
      <c r="AO78" s="2" t="b">
        <f>AND(PARTNERS!$D82="Voluntary Sector / Charity partner",PARTNERS!$E82="New partner")</f>
        <v>0</v>
      </c>
      <c r="AP78" s="2" t="b">
        <f>AND(PARTNERS!$D82="Education partner",PARTNERS!$E82="New partner")</f>
        <v>0</v>
      </c>
      <c r="AQ78" s="2" t="b">
        <f>AND(PARTNERS!$D82="Other",PARTNERS!$E82="New partner")</f>
        <v>0</v>
      </c>
      <c r="AR78" s="2" t="b">
        <f>AND(PARTNERS!$D82="Artistic partner",PARTNERS!$E82="Existing partner")</f>
        <v>0</v>
      </c>
      <c r="AS78" s="2" t="b">
        <f>AND(PARTNERS!$D82="Heritage partner",PARTNERS!$E82="Existing partner")</f>
        <v>0</v>
      </c>
      <c r="AT78" s="2" t="b">
        <f>AND(PARTNERS!$D82="Funder",PARTNERS!$E82="Existing partner")</f>
        <v>0</v>
      </c>
      <c r="AU78" s="2" t="b">
        <f>AND(PARTNERS!$D82="Public Service partner",PARTNERS!$E82="Existing partner")</f>
        <v>0</v>
      </c>
      <c r="AV78" s="2" t="b">
        <f>AND(PARTNERS!$D82="Voluntary Sector / Charity partner",PARTNERS!$E82="Existing partner")</f>
        <v>0</v>
      </c>
      <c r="AW78" s="2" t="b">
        <f>AND(PARTNERS!$D82="Education partner",PARTNERS!$E82="Existing partner")</f>
        <v>0</v>
      </c>
      <c r="AX78" s="2" t="b">
        <f>AND(PARTNERS!$D82="Other",PARTNERS!$E82="Existing partner")</f>
        <v>0</v>
      </c>
    </row>
    <row r="79" spans="20:50" x14ac:dyDescent="0.3">
      <c r="T79" s="2" t="b">
        <f>AND(LEFT('EVENT DELIVERY'!B84,2)="HU",OR(LEN('EVENT DELIVERY'!B84)=6,AND(LEN('EVENT DELIVERY'!B84)=7,MID('EVENT DELIVERY'!B84,4,1)=" ")))</f>
        <v>0</v>
      </c>
      <c r="U79" s="2" t="b">
        <f>AND(LEFT('PROJECT DELIVERY TEAM'!B86,2)="HU",OR(LEN('PROJECT DELIVERY TEAM'!B86)=6,AND(LEN('PROJECT DELIVERY TEAM'!B86)=7,MID('PROJECT DELIVERY TEAM'!B86,4,1)=" ")))</f>
        <v>0</v>
      </c>
      <c r="V79" s="2" t="b">
        <f>AND(LEFT('AUDIENCES &amp; PART... - BY TYPE'!B109,2)="HU",OR(LEN('AUDIENCES &amp; PART... - BY TYPE'!B109)=6,AND(LEN('AUDIENCES &amp; PART... - BY TYPE'!B109)=7,MID('AUDIENCES &amp; PART... - BY TYPE'!B109,4,1)=" ")))</f>
        <v>0</v>
      </c>
      <c r="W79" s="2" t="b">
        <f>AND(LEFT(PARTNERS!B83,2)="HU",OR(LEN(PARTNERS!B83)=6,AND(LEN(PARTNERS!B83)=7,MID(PARTNERS!B83,4,1)=" ")),PARTNERS!E83="New partner")</f>
        <v>0</v>
      </c>
      <c r="X79" s="2" t="b">
        <f>AND(LEFT(PARTNERS!B83,2)="HU",OR(LEN(PARTNERS!B83)=6,AND(LEN(PARTNERS!B83)=7,MID(PARTNERS!B83,4,1)=" ")),PARTNERS!E83="Existing partner")</f>
        <v>0</v>
      </c>
      <c r="Y79" s="2" t="b">
        <f>AND(NOT(AND(LEFT(PARTNERS!B83,2)="HU",OR(LEN(PARTNERS!B83)=6,AND(LEN(PARTNERS!B83)=7,MID(PARTNERS!B83,4,1)=" ")))),PARTNERS!E83="New partner")</f>
        <v>0</v>
      </c>
      <c r="Z79" s="2" t="b">
        <f>AND(NOT(AND(LEFT(PARTNERS!B83,2)="HU",OR(LEN(PARTNERS!B83)=6,AND(LEN(PARTNERS!B83)=7,MID(PARTNERS!B83,4,1)=" ")))),PARTNERS!E83="Existing partner")</f>
        <v>0</v>
      </c>
      <c r="AA79" s="2" t="b">
        <f>AND(PARTNERS!$C83="Hull",PARTNERS!$E83="New partner")</f>
        <v>0</v>
      </c>
      <c r="AB79" s="2" t="b">
        <f>AND(PARTNERS!$C83="East Riding of Yorkshire",PARTNERS!$E83="New partner")</f>
        <v>0</v>
      </c>
      <c r="AC79" s="2" t="b">
        <f>AND(PARTNERS!$C83="Elsewhere in Yorkshire &amp; Humber",PARTNERS!$E83="New partner")</f>
        <v>0</v>
      </c>
      <c r="AD79" s="2" t="b">
        <f>AND(PARTNERS!$C83="Elsewhere in the UK",PARTNERS!$E83="New partner")</f>
        <v>0</v>
      </c>
      <c r="AE79" s="2" t="b">
        <f>AND(PARTNERS!$C83="Outside UK",PARTNERS!$E83="New partner")</f>
        <v>0</v>
      </c>
      <c r="AF79" s="2" t="b">
        <f>AND(PARTNERS!$C83="Hull",PARTNERS!$E83="Existing partner")</f>
        <v>0</v>
      </c>
      <c r="AG79" s="2" t="b">
        <f>AND(PARTNERS!$C83="East Riding of Yorkshire",PARTNERS!$E83="Existing partner")</f>
        <v>0</v>
      </c>
      <c r="AH79" s="2" t="b">
        <f>AND(PARTNERS!$C83="Elsewhere in Yorkshire &amp; Humber",PARTNERS!$E83="Existing partner")</f>
        <v>0</v>
      </c>
      <c r="AI79" s="2" t="b">
        <f>AND(PARTNERS!$C83="Elsewhere in the UK",PARTNERS!$E83="Existing partner")</f>
        <v>0</v>
      </c>
      <c r="AJ79" s="2" t="b">
        <f>AND(PARTNERS!$C83="Outside UK",PARTNERS!$E83="Existing partner")</f>
        <v>0</v>
      </c>
      <c r="AK79" s="2" t="b">
        <f>AND(PARTNERS!$D83="Artistic partner",PARTNERS!$E83="New partner")</f>
        <v>0</v>
      </c>
      <c r="AL79" s="2" t="b">
        <f>AND(PARTNERS!$D83="Heritage partner",PARTNERS!$E83="New partner")</f>
        <v>0</v>
      </c>
      <c r="AM79" s="2" t="b">
        <f>AND(PARTNERS!$D83="Funder",PARTNERS!$E83="New partner")</f>
        <v>0</v>
      </c>
      <c r="AN79" s="2" t="b">
        <f>AND(PARTNERS!$D83="Public Service partner",PARTNERS!$E83="New partner")</f>
        <v>0</v>
      </c>
      <c r="AO79" s="2" t="b">
        <f>AND(PARTNERS!$D83="Voluntary Sector / Charity partner",PARTNERS!$E83="New partner")</f>
        <v>0</v>
      </c>
      <c r="AP79" s="2" t="b">
        <f>AND(PARTNERS!$D83="Education partner",PARTNERS!$E83="New partner")</f>
        <v>0</v>
      </c>
      <c r="AQ79" s="2" t="b">
        <f>AND(PARTNERS!$D83="Other",PARTNERS!$E83="New partner")</f>
        <v>0</v>
      </c>
      <c r="AR79" s="2" t="b">
        <f>AND(PARTNERS!$D83="Artistic partner",PARTNERS!$E83="Existing partner")</f>
        <v>0</v>
      </c>
      <c r="AS79" s="2" t="b">
        <f>AND(PARTNERS!$D83="Heritage partner",PARTNERS!$E83="Existing partner")</f>
        <v>0</v>
      </c>
      <c r="AT79" s="2" t="b">
        <f>AND(PARTNERS!$D83="Funder",PARTNERS!$E83="Existing partner")</f>
        <v>0</v>
      </c>
      <c r="AU79" s="2" t="b">
        <f>AND(PARTNERS!$D83="Public Service partner",PARTNERS!$E83="Existing partner")</f>
        <v>0</v>
      </c>
      <c r="AV79" s="2" t="b">
        <f>AND(PARTNERS!$D83="Voluntary Sector / Charity partner",PARTNERS!$E83="Existing partner")</f>
        <v>0</v>
      </c>
      <c r="AW79" s="2" t="b">
        <f>AND(PARTNERS!$D83="Education partner",PARTNERS!$E83="Existing partner")</f>
        <v>0</v>
      </c>
      <c r="AX79" s="2" t="b">
        <f>AND(PARTNERS!$D83="Other",PARTNERS!$E83="Existing partner")</f>
        <v>0</v>
      </c>
    </row>
    <row r="80" spans="20:50" x14ac:dyDescent="0.3">
      <c r="T80" s="2" t="b">
        <f>AND(LEFT('EVENT DELIVERY'!B85,2)="HU",OR(LEN('EVENT DELIVERY'!B85)=6,AND(LEN('EVENT DELIVERY'!B85)=7,MID('EVENT DELIVERY'!B85,4,1)=" ")))</f>
        <v>0</v>
      </c>
      <c r="U80" s="2" t="b">
        <f>AND(LEFT('PROJECT DELIVERY TEAM'!B87,2)="HU",OR(LEN('PROJECT DELIVERY TEAM'!B87)=6,AND(LEN('PROJECT DELIVERY TEAM'!B87)=7,MID('PROJECT DELIVERY TEAM'!B87,4,1)=" ")))</f>
        <v>0</v>
      </c>
      <c r="V80" s="2" t="b">
        <f>AND(LEFT('AUDIENCES &amp; PART... - BY TYPE'!B110,2)="HU",OR(LEN('AUDIENCES &amp; PART... - BY TYPE'!B110)=6,AND(LEN('AUDIENCES &amp; PART... - BY TYPE'!B110)=7,MID('AUDIENCES &amp; PART... - BY TYPE'!B110,4,1)=" ")))</f>
        <v>0</v>
      </c>
      <c r="W80" s="2" t="b">
        <f>AND(LEFT(PARTNERS!B84,2)="HU",OR(LEN(PARTNERS!B84)=6,AND(LEN(PARTNERS!B84)=7,MID(PARTNERS!B84,4,1)=" ")),PARTNERS!E84="New partner")</f>
        <v>0</v>
      </c>
      <c r="X80" s="2" t="b">
        <f>AND(LEFT(PARTNERS!B84,2)="HU",OR(LEN(PARTNERS!B84)=6,AND(LEN(PARTNERS!B84)=7,MID(PARTNERS!B84,4,1)=" ")),PARTNERS!E84="Existing partner")</f>
        <v>0</v>
      </c>
      <c r="Y80" s="2" t="b">
        <f>AND(NOT(AND(LEFT(PARTNERS!B84,2)="HU",OR(LEN(PARTNERS!B84)=6,AND(LEN(PARTNERS!B84)=7,MID(PARTNERS!B84,4,1)=" ")))),PARTNERS!E84="New partner")</f>
        <v>0</v>
      </c>
      <c r="Z80" s="2" t="b">
        <f>AND(NOT(AND(LEFT(PARTNERS!B84,2)="HU",OR(LEN(PARTNERS!B84)=6,AND(LEN(PARTNERS!B84)=7,MID(PARTNERS!B84,4,1)=" ")))),PARTNERS!E84="Existing partner")</f>
        <v>0</v>
      </c>
      <c r="AA80" s="2" t="b">
        <f>AND(PARTNERS!$C84="Hull",PARTNERS!$E84="New partner")</f>
        <v>0</v>
      </c>
      <c r="AB80" s="2" t="b">
        <f>AND(PARTNERS!$C84="East Riding of Yorkshire",PARTNERS!$E84="New partner")</f>
        <v>0</v>
      </c>
      <c r="AC80" s="2" t="b">
        <f>AND(PARTNERS!$C84="Elsewhere in Yorkshire &amp; Humber",PARTNERS!$E84="New partner")</f>
        <v>0</v>
      </c>
      <c r="AD80" s="2" t="b">
        <f>AND(PARTNERS!$C84="Elsewhere in the UK",PARTNERS!$E84="New partner")</f>
        <v>0</v>
      </c>
      <c r="AE80" s="2" t="b">
        <f>AND(PARTNERS!$C84="Outside UK",PARTNERS!$E84="New partner")</f>
        <v>0</v>
      </c>
      <c r="AF80" s="2" t="b">
        <f>AND(PARTNERS!$C84="Hull",PARTNERS!$E84="Existing partner")</f>
        <v>0</v>
      </c>
      <c r="AG80" s="2" t="b">
        <f>AND(PARTNERS!$C84="East Riding of Yorkshire",PARTNERS!$E84="Existing partner")</f>
        <v>0</v>
      </c>
      <c r="AH80" s="2" t="b">
        <f>AND(PARTNERS!$C84="Elsewhere in Yorkshire &amp; Humber",PARTNERS!$E84="Existing partner")</f>
        <v>0</v>
      </c>
      <c r="AI80" s="2" t="b">
        <f>AND(PARTNERS!$C84="Elsewhere in the UK",PARTNERS!$E84="Existing partner")</f>
        <v>0</v>
      </c>
      <c r="AJ80" s="2" t="b">
        <f>AND(PARTNERS!$C84="Outside UK",PARTNERS!$E84="Existing partner")</f>
        <v>0</v>
      </c>
      <c r="AK80" s="2" t="b">
        <f>AND(PARTNERS!$D84="Artistic partner",PARTNERS!$E84="New partner")</f>
        <v>0</v>
      </c>
      <c r="AL80" s="2" t="b">
        <f>AND(PARTNERS!$D84="Heritage partner",PARTNERS!$E84="New partner")</f>
        <v>0</v>
      </c>
      <c r="AM80" s="2" t="b">
        <f>AND(PARTNERS!$D84="Funder",PARTNERS!$E84="New partner")</f>
        <v>0</v>
      </c>
      <c r="AN80" s="2" t="b">
        <f>AND(PARTNERS!$D84="Public Service partner",PARTNERS!$E84="New partner")</f>
        <v>0</v>
      </c>
      <c r="AO80" s="2" t="b">
        <f>AND(PARTNERS!$D84="Voluntary Sector / Charity partner",PARTNERS!$E84="New partner")</f>
        <v>0</v>
      </c>
      <c r="AP80" s="2" t="b">
        <f>AND(PARTNERS!$D84="Education partner",PARTNERS!$E84="New partner")</f>
        <v>0</v>
      </c>
      <c r="AQ80" s="2" t="b">
        <f>AND(PARTNERS!$D84="Other",PARTNERS!$E84="New partner")</f>
        <v>0</v>
      </c>
      <c r="AR80" s="2" t="b">
        <f>AND(PARTNERS!$D84="Artistic partner",PARTNERS!$E84="Existing partner")</f>
        <v>0</v>
      </c>
      <c r="AS80" s="2" t="b">
        <f>AND(PARTNERS!$D84="Heritage partner",PARTNERS!$E84="Existing partner")</f>
        <v>0</v>
      </c>
      <c r="AT80" s="2" t="b">
        <f>AND(PARTNERS!$D84="Funder",PARTNERS!$E84="Existing partner")</f>
        <v>0</v>
      </c>
      <c r="AU80" s="2" t="b">
        <f>AND(PARTNERS!$D84="Public Service partner",PARTNERS!$E84="Existing partner")</f>
        <v>0</v>
      </c>
      <c r="AV80" s="2" t="b">
        <f>AND(PARTNERS!$D84="Voluntary Sector / Charity partner",PARTNERS!$E84="Existing partner")</f>
        <v>0</v>
      </c>
      <c r="AW80" s="2" t="b">
        <f>AND(PARTNERS!$D84="Education partner",PARTNERS!$E84="Existing partner")</f>
        <v>0</v>
      </c>
      <c r="AX80" s="2" t="b">
        <f>AND(PARTNERS!$D84="Other",PARTNERS!$E84="Existing partner")</f>
        <v>0</v>
      </c>
    </row>
    <row r="81" spans="20:50" x14ac:dyDescent="0.3">
      <c r="T81" s="2" t="b">
        <f>AND(LEFT('EVENT DELIVERY'!B86,2)="HU",OR(LEN('EVENT DELIVERY'!B86)=6,AND(LEN('EVENT DELIVERY'!B86)=7,MID('EVENT DELIVERY'!B86,4,1)=" ")))</f>
        <v>0</v>
      </c>
      <c r="U81" s="2" t="b">
        <f>AND(LEFT('PROJECT DELIVERY TEAM'!B88,2)="HU",OR(LEN('PROJECT DELIVERY TEAM'!B88)=6,AND(LEN('PROJECT DELIVERY TEAM'!B88)=7,MID('PROJECT DELIVERY TEAM'!B88,4,1)=" ")))</f>
        <v>0</v>
      </c>
      <c r="V81" s="2" t="b">
        <f>AND(LEFT('AUDIENCES &amp; PART... - BY TYPE'!B111,2)="HU",OR(LEN('AUDIENCES &amp; PART... - BY TYPE'!B111)=6,AND(LEN('AUDIENCES &amp; PART... - BY TYPE'!B111)=7,MID('AUDIENCES &amp; PART... - BY TYPE'!B111,4,1)=" ")))</f>
        <v>0</v>
      </c>
      <c r="W81" s="2" t="b">
        <f>AND(LEFT(PARTNERS!B85,2)="HU",OR(LEN(PARTNERS!B85)=6,AND(LEN(PARTNERS!B85)=7,MID(PARTNERS!B85,4,1)=" ")),PARTNERS!E85="New partner")</f>
        <v>0</v>
      </c>
      <c r="X81" s="2" t="b">
        <f>AND(LEFT(PARTNERS!B85,2)="HU",OR(LEN(PARTNERS!B85)=6,AND(LEN(PARTNERS!B85)=7,MID(PARTNERS!B85,4,1)=" ")),PARTNERS!E85="Existing partner")</f>
        <v>0</v>
      </c>
      <c r="Y81" s="2" t="b">
        <f>AND(NOT(AND(LEFT(PARTNERS!B85,2)="HU",OR(LEN(PARTNERS!B85)=6,AND(LEN(PARTNERS!B85)=7,MID(PARTNERS!B85,4,1)=" ")))),PARTNERS!E85="New partner")</f>
        <v>0</v>
      </c>
      <c r="Z81" s="2" t="b">
        <f>AND(NOT(AND(LEFT(PARTNERS!B85,2)="HU",OR(LEN(PARTNERS!B85)=6,AND(LEN(PARTNERS!B85)=7,MID(PARTNERS!B85,4,1)=" ")))),PARTNERS!E85="Existing partner")</f>
        <v>0</v>
      </c>
      <c r="AA81" s="2" t="b">
        <f>AND(PARTNERS!$C85="Hull",PARTNERS!$E85="New partner")</f>
        <v>0</v>
      </c>
      <c r="AB81" s="2" t="b">
        <f>AND(PARTNERS!$C85="East Riding of Yorkshire",PARTNERS!$E85="New partner")</f>
        <v>0</v>
      </c>
      <c r="AC81" s="2" t="b">
        <f>AND(PARTNERS!$C85="Elsewhere in Yorkshire &amp; Humber",PARTNERS!$E85="New partner")</f>
        <v>0</v>
      </c>
      <c r="AD81" s="2" t="b">
        <f>AND(PARTNERS!$C85="Elsewhere in the UK",PARTNERS!$E85="New partner")</f>
        <v>0</v>
      </c>
      <c r="AE81" s="2" t="b">
        <f>AND(PARTNERS!$C85="Outside UK",PARTNERS!$E85="New partner")</f>
        <v>0</v>
      </c>
      <c r="AF81" s="2" t="b">
        <f>AND(PARTNERS!$C85="Hull",PARTNERS!$E85="Existing partner")</f>
        <v>0</v>
      </c>
      <c r="AG81" s="2" t="b">
        <f>AND(PARTNERS!$C85="East Riding of Yorkshire",PARTNERS!$E85="Existing partner")</f>
        <v>0</v>
      </c>
      <c r="AH81" s="2" t="b">
        <f>AND(PARTNERS!$C85="Elsewhere in Yorkshire &amp; Humber",PARTNERS!$E85="Existing partner")</f>
        <v>0</v>
      </c>
      <c r="AI81" s="2" t="b">
        <f>AND(PARTNERS!$C85="Elsewhere in the UK",PARTNERS!$E85="Existing partner")</f>
        <v>0</v>
      </c>
      <c r="AJ81" s="2" t="b">
        <f>AND(PARTNERS!$C85="Outside UK",PARTNERS!$E85="Existing partner")</f>
        <v>0</v>
      </c>
      <c r="AK81" s="2" t="b">
        <f>AND(PARTNERS!$D85="Artistic partner",PARTNERS!$E85="New partner")</f>
        <v>0</v>
      </c>
      <c r="AL81" s="2" t="b">
        <f>AND(PARTNERS!$D85="Heritage partner",PARTNERS!$E85="New partner")</f>
        <v>0</v>
      </c>
      <c r="AM81" s="2" t="b">
        <f>AND(PARTNERS!$D85="Funder",PARTNERS!$E85="New partner")</f>
        <v>0</v>
      </c>
      <c r="AN81" s="2" t="b">
        <f>AND(PARTNERS!$D85="Public Service partner",PARTNERS!$E85="New partner")</f>
        <v>0</v>
      </c>
      <c r="AO81" s="2" t="b">
        <f>AND(PARTNERS!$D85="Voluntary Sector / Charity partner",PARTNERS!$E85="New partner")</f>
        <v>0</v>
      </c>
      <c r="AP81" s="2" t="b">
        <f>AND(PARTNERS!$D85="Education partner",PARTNERS!$E85="New partner")</f>
        <v>0</v>
      </c>
      <c r="AQ81" s="2" t="b">
        <f>AND(PARTNERS!$D85="Other",PARTNERS!$E85="New partner")</f>
        <v>0</v>
      </c>
      <c r="AR81" s="2" t="b">
        <f>AND(PARTNERS!$D85="Artistic partner",PARTNERS!$E85="Existing partner")</f>
        <v>0</v>
      </c>
      <c r="AS81" s="2" t="b">
        <f>AND(PARTNERS!$D85="Heritage partner",PARTNERS!$E85="Existing partner")</f>
        <v>0</v>
      </c>
      <c r="AT81" s="2" t="b">
        <f>AND(PARTNERS!$D85="Funder",PARTNERS!$E85="Existing partner")</f>
        <v>0</v>
      </c>
      <c r="AU81" s="2" t="b">
        <f>AND(PARTNERS!$D85="Public Service partner",PARTNERS!$E85="Existing partner")</f>
        <v>0</v>
      </c>
      <c r="AV81" s="2" t="b">
        <f>AND(PARTNERS!$D85="Voluntary Sector / Charity partner",PARTNERS!$E85="Existing partner")</f>
        <v>0</v>
      </c>
      <c r="AW81" s="2" t="b">
        <f>AND(PARTNERS!$D85="Education partner",PARTNERS!$E85="Existing partner")</f>
        <v>0</v>
      </c>
      <c r="AX81" s="2" t="b">
        <f>AND(PARTNERS!$D85="Other",PARTNERS!$E85="Existing partner")</f>
        <v>0</v>
      </c>
    </row>
    <row r="82" spans="20:50" x14ac:dyDescent="0.3">
      <c r="T82" s="2" t="b">
        <f>AND(LEFT('EVENT DELIVERY'!B87,2)="HU",OR(LEN('EVENT DELIVERY'!B87)=6,AND(LEN('EVENT DELIVERY'!B87)=7,MID('EVENT DELIVERY'!B87,4,1)=" ")))</f>
        <v>0</v>
      </c>
      <c r="U82" s="2" t="b">
        <f>AND(LEFT('PROJECT DELIVERY TEAM'!B89,2)="HU",OR(LEN('PROJECT DELIVERY TEAM'!B89)=6,AND(LEN('PROJECT DELIVERY TEAM'!B89)=7,MID('PROJECT DELIVERY TEAM'!B89,4,1)=" ")))</f>
        <v>0</v>
      </c>
      <c r="V82" s="2" t="b">
        <f>AND(LEFT('AUDIENCES &amp; PART... - BY TYPE'!B112,2)="HU",OR(LEN('AUDIENCES &amp; PART... - BY TYPE'!B112)=6,AND(LEN('AUDIENCES &amp; PART... - BY TYPE'!B112)=7,MID('AUDIENCES &amp; PART... - BY TYPE'!B112,4,1)=" ")))</f>
        <v>0</v>
      </c>
      <c r="W82" s="2" t="b">
        <f>AND(LEFT(PARTNERS!B86,2)="HU",OR(LEN(PARTNERS!B86)=6,AND(LEN(PARTNERS!B86)=7,MID(PARTNERS!B86,4,1)=" ")),PARTNERS!E86="New partner")</f>
        <v>0</v>
      </c>
      <c r="X82" s="2" t="b">
        <f>AND(LEFT(PARTNERS!B86,2)="HU",OR(LEN(PARTNERS!B86)=6,AND(LEN(PARTNERS!B86)=7,MID(PARTNERS!B86,4,1)=" ")),PARTNERS!E86="Existing partner")</f>
        <v>0</v>
      </c>
      <c r="Y82" s="2" t="b">
        <f>AND(NOT(AND(LEFT(PARTNERS!B86,2)="HU",OR(LEN(PARTNERS!B86)=6,AND(LEN(PARTNERS!B86)=7,MID(PARTNERS!B86,4,1)=" ")))),PARTNERS!E86="New partner")</f>
        <v>0</v>
      </c>
      <c r="Z82" s="2" t="b">
        <f>AND(NOT(AND(LEFT(PARTNERS!B86,2)="HU",OR(LEN(PARTNERS!B86)=6,AND(LEN(PARTNERS!B86)=7,MID(PARTNERS!B86,4,1)=" ")))),PARTNERS!E86="Existing partner")</f>
        <v>0</v>
      </c>
      <c r="AA82" s="2" t="b">
        <f>AND(PARTNERS!$C86="Hull",PARTNERS!$E86="New partner")</f>
        <v>0</v>
      </c>
      <c r="AB82" s="2" t="b">
        <f>AND(PARTNERS!$C86="East Riding of Yorkshire",PARTNERS!$E86="New partner")</f>
        <v>0</v>
      </c>
      <c r="AC82" s="2" t="b">
        <f>AND(PARTNERS!$C86="Elsewhere in Yorkshire &amp; Humber",PARTNERS!$E86="New partner")</f>
        <v>0</v>
      </c>
      <c r="AD82" s="2" t="b">
        <f>AND(PARTNERS!$C86="Elsewhere in the UK",PARTNERS!$E86="New partner")</f>
        <v>0</v>
      </c>
      <c r="AE82" s="2" t="b">
        <f>AND(PARTNERS!$C86="Outside UK",PARTNERS!$E86="New partner")</f>
        <v>0</v>
      </c>
      <c r="AF82" s="2" t="b">
        <f>AND(PARTNERS!$C86="Hull",PARTNERS!$E86="Existing partner")</f>
        <v>0</v>
      </c>
      <c r="AG82" s="2" t="b">
        <f>AND(PARTNERS!$C86="East Riding of Yorkshire",PARTNERS!$E86="Existing partner")</f>
        <v>0</v>
      </c>
      <c r="AH82" s="2" t="b">
        <f>AND(PARTNERS!$C86="Elsewhere in Yorkshire &amp; Humber",PARTNERS!$E86="Existing partner")</f>
        <v>0</v>
      </c>
      <c r="AI82" s="2" t="b">
        <f>AND(PARTNERS!$C86="Elsewhere in the UK",PARTNERS!$E86="Existing partner")</f>
        <v>0</v>
      </c>
      <c r="AJ82" s="2" t="b">
        <f>AND(PARTNERS!$C86="Outside UK",PARTNERS!$E86="Existing partner")</f>
        <v>0</v>
      </c>
      <c r="AK82" s="2" t="b">
        <f>AND(PARTNERS!$D86="Artistic partner",PARTNERS!$E86="New partner")</f>
        <v>0</v>
      </c>
      <c r="AL82" s="2" t="b">
        <f>AND(PARTNERS!$D86="Heritage partner",PARTNERS!$E86="New partner")</f>
        <v>0</v>
      </c>
      <c r="AM82" s="2" t="b">
        <f>AND(PARTNERS!$D86="Funder",PARTNERS!$E86="New partner")</f>
        <v>0</v>
      </c>
      <c r="AN82" s="2" t="b">
        <f>AND(PARTNERS!$D86="Public Service partner",PARTNERS!$E86="New partner")</f>
        <v>0</v>
      </c>
      <c r="AO82" s="2" t="b">
        <f>AND(PARTNERS!$D86="Voluntary Sector / Charity partner",PARTNERS!$E86="New partner")</f>
        <v>0</v>
      </c>
      <c r="AP82" s="2" t="b">
        <f>AND(PARTNERS!$D86="Education partner",PARTNERS!$E86="New partner")</f>
        <v>0</v>
      </c>
      <c r="AQ82" s="2" t="b">
        <f>AND(PARTNERS!$D86="Other",PARTNERS!$E86="New partner")</f>
        <v>0</v>
      </c>
      <c r="AR82" s="2" t="b">
        <f>AND(PARTNERS!$D86="Artistic partner",PARTNERS!$E86="Existing partner")</f>
        <v>0</v>
      </c>
      <c r="AS82" s="2" t="b">
        <f>AND(PARTNERS!$D86="Heritage partner",PARTNERS!$E86="Existing partner")</f>
        <v>0</v>
      </c>
      <c r="AT82" s="2" t="b">
        <f>AND(PARTNERS!$D86="Funder",PARTNERS!$E86="Existing partner")</f>
        <v>0</v>
      </c>
      <c r="AU82" s="2" t="b">
        <f>AND(PARTNERS!$D86="Public Service partner",PARTNERS!$E86="Existing partner")</f>
        <v>0</v>
      </c>
      <c r="AV82" s="2" t="b">
        <f>AND(PARTNERS!$D86="Voluntary Sector / Charity partner",PARTNERS!$E86="Existing partner")</f>
        <v>0</v>
      </c>
      <c r="AW82" s="2" t="b">
        <f>AND(PARTNERS!$D86="Education partner",PARTNERS!$E86="Existing partner")</f>
        <v>0</v>
      </c>
      <c r="AX82" s="2" t="b">
        <f>AND(PARTNERS!$D86="Other",PARTNERS!$E86="Existing partner")</f>
        <v>0</v>
      </c>
    </row>
    <row r="83" spans="20:50" x14ac:dyDescent="0.3">
      <c r="T83" s="2" t="b">
        <f>AND(LEFT('EVENT DELIVERY'!B88,2)="HU",OR(LEN('EVENT DELIVERY'!B88)=6,AND(LEN('EVENT DELIVERY'!B88)=7,MID('EVENT DELIVERY'!B88,4,1)=" ")))</f>
        <v>0</v>
      </c>
      <c r="U83" s="2" t="b">
        <f>AND(LEFT('PROJECT DELIVERY TEAM'!B90,2)="HU",OR(LEN('PROJECT DELIVERY TEAM'!B90)=6,AND(LEN('PROJECT DELIVERY TEAM'!B90)=7,MID('PROJECT DELIVERY TEAM'!B90,4,1)=" ")))</f>
        <v>0</v>
      </c>
      <c r="V83" s="2" t="b">
        <f>AND(LEFT('AUDIENCES &amp; PART... - BY TYPE'!B113,2)="HU",OR(LEN('AUDIENCES &amp; PART... - BY TYPE'!B113)=6,AND(LEN('AUDIENCES &amp; PART... - BY TYPE'!B113)=7,MID('AUDIENCES &amp; PART... - BY TYPE'!B113,4,1)=" ")))</f>
        <v>0</v>
      </c>
      <c r="W83" s="2" t="b">
        <f>AND(LEFT(PARTNERS!B87,2)="HU",OR(LEN(PARTNERS!B87)=6,AND(LEN(PARTNERS!B87)=7,MID(PARTNERS!B87,4,1)=" ")),PARTNERS!E87="New partner")</f>
        <v>0</v>
      </c>
      <c r="X83" s="2" t="b">
        <f>AND(LEFT(PARTNERS!B87,2)="HU",OR(LEN(PARTNERS!B87)=6,AND(LEN(PARTNERS!B87)=7,MID(PARTNERS!B87,4,1)=" ")),PARTNERS!E87="Existing partner")</f>
        <v>0</v>
      </c>
      <c r="Y83" s="2" t="b">
        <f>AND(NOT(AND(LEFT(PARTNERS!B87,2)="HU",OR(LEN(PARTNERS!B87)=6,AND(LEN(PARTNERS!B87)=7,MID(PARTNERS!B87,4,1)=" ")))),PARTNERS!E87="New partner")</f>
        <v>0</v>
      </c>
      <c r="Z83" s="2" t="b">
        <f>AND(NOT(AND(LEFT(PARTNERS!B87,2)="HU",OR(LEN(PARTNERS!B87)=6,AND(LEN(PARTNERS!B87)=7,MID(PARTNERS!B87,4,1)=" ")))),PARTNERS!E87="Existing partner")</f>
        <v>0</v>
      </c>
      <c r="AA83" s="2" t="b">
        <f>AND(PARTNERS!$C87="Hull",PARTNERS!$E87="New partner")</f>
        <v>0</v>
      </c>
      <c r="AB83" s="2" t="b">
        <f>AND(PARTNERS!$C87="East Riding of Yorkshire",PARTNERS!$E87="New partner")</f>
        <v>0</v>
      </c>
      <c r="AC83" s="2" t="b">
        <f>AND(PARTNERS!$C87="Elsewhere in Yorkshire &amp; Humber",PARTNERS!$E87="New partner")</f>
        <v>0</v>
      </c>
      <c r="AD83" s="2" t="b">
        <f>AND(PARTNERS!$C87="Elsewhere in the UK",PARTNERS!$E87="New partner")</f>
        <v>0</v>
      </c>
      <c r="AE83" s="2" t="b">
        <f>AND(PARTNERS!$C87="Outside UK",PARTNERS!$E87="New partner")</f>
        <v>0</v>
      </c>
      <c r="AF83" s="2" t="b">
        <f>AND(PARTNERS!$C87="Hull",PARTNERS!$E87="Existing partner")</f>
        <v>0</v>
      </c>
      <c r="AG83" s="2" t="b">
        <f>AND(PARTNERS!$C87="East Riding of Yorkshire",PARTNERS!$E87="Existing partner")</f>
        <v>0</v>
      </c>
      <c r="AH83" s="2" t="b">
        <f>AND(PARTNERS!$C87="Elsewhere in Yorkshire &amp; Humber",PARTNERS!$E87="Existing partner")</f>
        <v>0</v>
      </c>
      <c r="AI83" s="2" t="b">
        <f>AND(PARTNERS!$C87="Elsewhere in the UK",PARTNERS!$E87="Existing partner")</f>
        <v>0</v>
      </c>
      <c r="AJ83" s="2" t="b">
        <f>AND(PARTNERS!$C87="Outside UK",PARTNERS!$E87="Existing partner")</f>
        <v>0</v>
      </c>
      <c r="AK83" s="2" t="b">
        <f>AND(PARTNERS!$D87="Artistic partner",PARTNERS!$E87="New partner")</f>
        <v>0</v>
      </c>
      <c r="AL83" s="2" t="b">
        <f>AND(PARTNERS!$D87="Heritage partner",PARTNERS!$E87="New partner")</f>
        <v>0</v>
      </c>
      <c r="AM83" s="2" t="b">
        <f>AND(PARTNERS!$D87="Funder",PARTNERS!$E87="New partner")</f>
        <v>0</v>
      </c>
      <c r="AN83" s="2" t="b">
        <f>AND(PARTNERS!$D87="Public Service partner",PARTNERS!$E87="New partner")</f>
        <v>0</v>
      </c>
      <c r="AO83" s="2" t="b">
        <f>AND(PARTNERS!$D87="Voluntary Sector / Charity partner",PARTNERS!$E87="New partner")</f>
        <v>0</v>
      </c>
      <c r="AP83" s="2" t="b">
        <f>AND(PARTNERS!$D87="Education partner",PARTNERS!$E87="New partner")</f>
        <v>0</v>
      </c>
      <c r="AQ83" s="2" t="b">
        <f>AND(PARTNERS!$D87="Other",PARTNERS!$E87="New partner")</f>
        <v>0</v>
      </c>
      <c r="AR83" s="2" t="b">
        <f>AND(PARTNERS!$D87="Artistic partner",PARTNERS!$E87="Existing partner")</f>
        <v>0</v>
      </c>
      <c r="AS83" s="2" t="b">
        <f>AND(PARTNERS!$D87="Heritage partner",PARTNERS!$E87="Existing partner")</f>
        <v>0</v>
      </c>
      <c r="AT83" s="2" t="b">
        <f>AND(PARTNERS!$D87="Funder",PARTNERS!$E87="Existing partner")</f>
        <v>0</v>
      </c>
      <c r="AU83" s="2" t="b">
        <f>AND(PARTNERS!$D87="Public Service partner",PARTNERS!$E87="Existing partner")</f>
        <v>0</v>
      </c>
      <c r="AV83" s="2" t="b">
        <f>AND(PARTNERS!$D87="Voluntary Sector / Charity partner",PARTNERS!$E87="Existing partner")</f>
        <v>0</v>
      </c>
      <c r="AW83" s="2" t="b">
        <f>AND(PARTNERS!$D87="Education partner",PARTNERS!$E87="Existing partner")</f>
        <v>0</v>
      </c>
      <c r="AX83" s="2" t="b">
        <f>AND(PARTNERS!$D87="Other",PARTNERS!$E87="Existing partner")</f>
        <v>0</v>
      </c>
    </row>
    <row r="84" spans="20:50" x14ac:dyDescent="0.3">
      <c r="T84" s="2" t="b">
        <f>AND(LEFT('EVENT DELIVERY'!B89,2)="HU",OR(LEN('EVENT DELIVERY'!B89)=6,AND(LEN('EVENT DELIVERY'!B89)=7,MID('EVENT DELIVERY'!B89,4,1)=" ")))</f>
        <v>0</v>
      </c>
      <c r="U84" s="2" t="b">
        <f>AND(LEFT('PROJECT DELIVERY TEAM'!B91,2)="HU",OR(LEN('PROJECT DELIVERY TEAM'!B91)=6,AND(LEN('PROJECT DELIVERY TEAM'!B91)=7,MID('PROJECT DELIVERY TEAM'!B91,4,1)=" ")))</f>
        <v>0</v>
      </c>
      <c r="V84" s="2" t="b">
        <f>AND(LEFT('AUDIENCES &amp; PART... - BY TYPE'!B114,2)="HU",OR(LEN('AUDIENCES &amp; PART... - BY TYPE'!B114)=6,AND(LEN('AUDIENCES &amp; PART... - BY TYPE'!B114)=7,MID('AUDIENCES &amp; PART... - BY TYPE'!B114,4,1)=" ")))</f>
        <v>0</v>
      </c>
      <c r="W84" s="2" t="b">
        <f>AND(LEFT(PARTNERS!B88,2)="HU",OR(LEN(PARTNERS!B88)=6,AND(LEN(PARTNERS!B88)=7,MID(PARTNERS!B88,4,1)=" ")),PARTNERS!E88="New partner")</f>
        <v>0</v>
      </c>
      <c r="X84" s="2" t="b">
        <f>AND(LEFT(PARTNERS!B88,2)="HU",OR(LEN(PARTNERS!B88)=6,AND(LEN(PARTNERS!B88)=7,MID(PARTNERS!B88,4,1)=" ")),PARTNERS!E88="Existing partner")</f>
        <v>0</v>
      </c>
      <c r="Y84" s="2" t="b">
        <f>AND(NOT(AND(LEFT(PARTNERS!B88,2)="HU",OR(LEN(PARTNERS!B88)=6,AND(LEN(PARTNERS!B88)=7,MID(PARTNERS!B88,4,1)=" ")))),PARTNERS!E88="New partner")</f>
        <v>0</v>
      </c>
      <c r="Z84" s="2" t="b">
        <f>AND(NOT(AND(LEFT(PARTNERS!B88,2)="HU",OR(LEN(PARTNERS!B88)=6,AND(LEN(PARTNERS!B88)=7,MID(PARTNERS!B88,4,1)=" ")))),PARTNERS!E88="Existing partner")</f>
        <v>0</v>
      </c>
      <c r="AA84" s="2" t="b">
        <f>AND(PARTNERS!$C88="Hull",PARTNERS!$E88="New partner")</f>
        <v>0</v>
      </c>
      <c r="AB84" s="2" t="b">
        <f>AND(PARTNERS!$C88="East Riding of Yorkshire",PARTNERS!$E88="New partner")</f>
        <v>0</v>
      </c>
      <c r="AC84" s="2" t="b">
        <f>AND(PARTNERS!$C88="Elsewhere in Yorkshire &amp; Humber",PARTNERS!$E88="New partner")</f>
        <v>0</v>
      </c>
      <c r="AD84" s="2" t="b">
        <f>AND(PARTNERS!$C88="Elsewhere in the UK",PARTNERS!$E88="New partner")</f>
        <v>0</v>
      </c>
      <c r="AE84" s="2" t="b">
        <f>AND(PARTNERS!$C88="Outside UK",PARTNERS!$E88="New partner")</f>
        <v>0</v>
      </c>
      <c r="AF84" s="2" t="b">
        <f>AND(PARTNERS!$C88="Hull",PARTNERS!$E88="Existing partner")</f>
        <v>0</v>
      </c>
      <c r="AG84" s="2" t="b">
        <f>AND(PARTNERS!$C88="East Riding of Yorkshire",PARTNERS!$E88="Existing partner")</f>
        <v>0</v>
      </c>
      <c r="AH84" s="2" t="b">
        <f>AND(PARTNERS!$C88="Elsewhere in Yorkshire &amp; Humber",PARTNERS!$E88="Existing partner")</f>
        <v>0</v>
      </c>
      <c r="AI84" s="2" t="b">
        <f>AND(PARTNERS!$C88="Elsewhere in the UK",PARTNERS!$E88="Existing partner")</f>
        <v>0</v>
      </c>
      <c r="AJ84" s="2" t="b">
        <f>AND(PARTNERS!$C88="Outside UK",PARTNERS!$E88="Existing partner")</f>
        <v>0</v>
      </c>
      <c r="AK84" s="2" t="b">
        <f>AND(PARTNERS!$D88="Artistic partner",PARTNERS!$E88="New partner")</f>
        <v>0</v>
      </c>
      <c r="AL84" s="2" t="b">
        <f>AND(PARTNERS!$D88="Heritage partner",PARTNERS!$E88="New partner")</f>
        <v>0</v>
      </c>
      <c r="AM84" s="2" t="b">
        <f>AND(PARTNERS!$D88="Funder",PARTNERS!$E88="New partner")</f>
        <v>0</v>
      </c>
      <c r="AN84" s="2" t="b">
        <f>AND(PARTNERS!$D88="Public Service partner",PARTNERS!$E88="New partner")</f>
        <v>0</v>
      </c>
      <c r="AO84" s="2" t="b">
        <f>AND(PARTNERS!$D88="Voluntary Sector / Charity partner",PARTNERS!$E88="New partner")</f>
        <v>0</v>
      </c>
      <c r="AP84" s="2" t="b">
        <f>AND(PARTNERS!$D88="Education partner",PARTNERS!$E88="New partner")</f>
        <v>0</v>
      </c>
      <c r="AQ84" s="2" t="b">
        <f>AND(PARTNERS!$D88="Other",PARTNERS!$E88="New partner")</f>
        <v>0</v>
      </c>
      <c r="AR84" s="2" t="b">
        <f>AND(PARTNERS!$D88="Artistic partner",PARTNERS!$E88="Existing partner")</f>
        <v>0</v>
      </c>
      <c r="AS84" s="2" t="b">
        <f>AND(PARTNERS!$D88="Heritage partner",PARTNERS!$E88="Existing partner")</f>
        <v>0</v>
      </c>
      <c r="AT84" s="2" t="b">
        <f>AND(PARTNERS!$D88="Funder",PARTNERS!$E88="Existing partner")</f>
        <v>0</v>
      </c>
      <c r="AU84" s="2" t="b">
        <f>AND(PARTNERS!$D88="Public Service partner",PARTNERS!$E88="Existing partner")</f>
        <v>0</v>
      </c>
      <c r="AV84" s="2" t="b">
        <f>AND(PARTNERS!$D88="Voluntary Sector / Charity partner",PARTNERS!$E88="Existing partner")</f>
        <v>0</v>
      </c>
      <c r="AW84" s="2" t="b">
        <f>AND(PARTNERS!$D88="Education partner",PARTNERS!$E88="Existing partner")</f>
        <v>0</v>
      </c>
      <c r="AX84" s="2" t="b">
        <f>AND(PARTNERS!$D88="Other",PARTNERS!$E88="Existing partner")</f>
        <v>0</v>
      </c>
    </row>
    <row r="85" spans="20:50" x14ac:dyDescent="0.3">
      <c r="T85" s="2" t="b">
        <f>AND(LEFT('EVENT DELIVERY'!B90,2)="HU",OR(LEN('EVENT DELIVERY'!B90)=6,AND(LEN('EVENT DELIVERY'!B90)=7,MID('EVENT DELIVERY'!B90,4,1)=" ")))</f>
        <v>0</v>
      </c>
      <c r="U85" s="2" t="b">
        <f>AND(LEFT('PROJECT DELIVERY TEAM'!B92,2)="HU",OR(LEN('PROJECT DELIVERY TEAM'!B92)=6,AND(LEN('PROJECT DELIVERY TEAM'!B92)=7,MID('PROJECT DELIVERY TEAM'!B92,4,1)=" ")))</f>
        <v>0</v>
      </c>
      <c r="V85" s="2" t="b">
        <f>AND(LEFT('AUDIENCES &amp; PART... - BY TYPE'!B115,2)="HU",OR(LEN('AUDIENCES &amp; PART... - BY TYPE'!B115)=6,AND(LEN('AUDIENCES &amp; PART... - BY TYPE'!B115)=7,MID('AUDIENCES &amp; PART... - BY TYPE'!B115,4,1)=" ")))</f>
        <v>0</v>
      </c>
      <c r="W85" s="2" t="b">
        <f>AND(LEFT(PARTNERS!B89,2)="HU",OR(LEN(PARTNERS!B89)=6,AND(LEN(PARTNERS!B89)=7,MID(PARTNERS!B89,4,1)=" ")),PARTNERS!E89="New partner")</f>
        <v>0</v>
      </c>
      <c r="X85" s="2" t="b">
        <f>AND(LEFT(PARTNERS!B89,2)="HU",OR(LEN(PARTNERS!B89)=6,AND(LEN(PARTNERS!B89)=7,MID(PARTNERS!B89,4,1)=" ")),PARTNERS!E89="Existing partner")</f>
        <v>0</v>
      </c>
      <c r="Y85" s="2" t="b">
        <f>AND(NOT(AND(LEFT(PARTNERS!B89,2)="HU",OR(LEN(PARTNERS!B89)=6,AND(LEN(PARTNERS!B89)=7,MID(PARTNERS!B89,4,1)=" ")))),PARTNERS!E89="New partner")</f>
        <v>0</v>
      </c>
      <c r="Z85" s="2" t="b">
        <f>AND(NOT(AND(LEFT(PARTNERS!B89,2)="HU",OR(LEN(PARTNERS!B89)=6,AND(LEN(PARTNERS!B89)=7,MID(PARTNERS!B89,4,1)=" ")))),PARTNERS!E89="Existing partner")</f>
        <v>0</v>
      </c>
      <c r="AA85" s="2" t="b">
        <f>AND(PARTNERS!$C89="Hull",PARTNERS!$E89="New partner")</f>
        <v>0</v>
      </c>
      <c r="AB85" s="2" t="b">
        <f>AND(PARTNERS!$C89="East Riding of Yorkshire",PARTNERS!$E89="New partner")</f>
        <v>0</v>
      </c>
      <c r="AC85" s="2" t="b">
        <f>AND(PARTNERS!$C89="Elsewhere in Yorkshire &amp; Humber",PARTNERS!$E89="New partner")</f>
        <v>0</v>
      </c>
      <c r="AD85" s="2" t="b">
        <f>AND(PARTNERS!$C89="Elsewhere in the UK",PARTNERS!$E89="New partner")</f>
        <v>0</v>
      </c>
      <c r="AE85" s="2" t="b">
        <f>AND(PARTNERS!$C89="Outside UK",PARTNERS!$E89="New partner")</f>
        <v>0</v>
      </c>
      <c r="AF85" s="2" t="b">
        <f>AND(PARTNERS!$C89="Hull",PARTNERS!$E89="Existing partner")</f>
        <v>0</v>
      </c>
      <c r="AG85" s="2" t="b">
        <f>AND(PARTNERS!$C89="East Riding of Yorkshire",PARTNERS!$E89="Existing partner")</f>
        <v>0</v>
      </c>
      <c r="AH85" s="2" t="b">
        <f>AND(PARTNERS!$C89="Elsewhere in Yorkshire &amp; Humber",PARTNERS!$E89="Existing partner")</f>
        <v>0</v>
      </c>
      <c r="AI85" s="2" t="b">
        <f>AND(PARTNERS!$C89="Elsewhere in the UK",PARTNERS!$E89="Existing partner")</f>
        <v>0</v>
      </c>
      <c r="AJ85" s="2" t="b">
        <f>AND(PARTNERS!$C89="Outside UK",PARTNERS!$E89="Existing partner")</f>
        <v>0</v>
      </c>
      <c r="AK85" s="2" t="b">
        <f>AND(PARTNERS!$D89="Artistic partner",PARTNERS!$E89="New partner")</f>
        <v>0</v>
      </c>
      <c r="AL85" s="2" t="b">
        <f>AND(PARTNERS!$D89="Heritage partner",PARTNERS!$E89="New partner")</f>
        <v>0</v>
      </c>
      <c r="AM85" s="2" t="b">
        <f>AND(PARTNERS!$D89="Funder",PARTNERS!$E89="New partner")</f>
        <v>0</v>
      </c>
      <c r="AN85" s="2" t="b">
        <f>AND(PARTNERS!$D89="Public Service partner",PARTNERS!$E89="New partner")</f>
        <v>0</v>
      </c>
      <c r="AO85" s="2" t="b">
        <f>AND(PARTNERS!$D89="Voluntary Sector / Charity partner",PARTNERS!$E89="New partner")</f>
        <v>0</v>
      </c>
      <c r="AP85" s="2" t="b">
        <f>AND(PARTNERS!$D89="Education partner",PARTNERS!$E89="New partner")</f>
        <v>0</v>
      </c>
      <c r="AQ85" s="2" t="b">
        <f>AND(PARTNERS!$D89="Other",PARTNERS!$E89="New partner")</f>
        <v>0</v>
      </c>
      <c r="AR85" s="2" t="b">
        <f>AND(PARTNERS!$D89="Artistic partner",PARTNERS!$E89="Existing partner")</f>
        <v>0</v>
      </c>
      <c r="AS85" s="2" t="b">
        <f>AND(PARTNERS!$D89="Heritage partner",PARTNERS!$E89="Existing partner")</f>
        <v>0</v>
      </c>
      <c r="AT85" s="2" t="b">
        <f>AND(PARTNERS!$D89="Funder",PARTNERS!$E89="Existing partner")</f>
        <v>0</v>
      </c>
      <c r="AU85" s="2" t="b">
        <f>AND(PARTNERS!$D89="Public Service partner",PARTNERS!$E89="Existing partner")</f>
        <v>0</v>
      </c>
      <c r="AV85" s="2" t="b">
        <f>AND(PARTNERS!$D89="Voluntary Sector / Charity partner",PARTNERS!$E89="Existing partner")</f>
        <v>0</v>
      </c>
      <c r="AW85" s="2" t="b">
        <f>AND(PARTNERS!$D89="Education partner",PARTNERS!$E89="Existing partner")</f>
        <v>0</v>
      </c>
      <c r="AX85" s="2" t="b">
        <f>AND(PARTNERS!$D89="Other",PARTNERS!$E89="Existing partner")</f>
        <v>0</v>
      </c>
    </row>
    <row r="86" spans="20:50" x14ac:dyDescent="0.3">
      <c r="T86" s="2" t="b">
        <f>AND(LEFT('EVENT DELIVERY'!B91,2)="HU",OR(LEN('EVENT DELIVERY'!B91)=6,AND(LEN('EVENT DELIVERY'!B91)=7,MID('EVENT DELIVERY'!B91,4,1)=" ")))</f>
        <v>0</v>
      </c>
      <c r="U86" s="2" t="b">
        <f>AND(LEFT('PROJECT DELIVERY TEAM'!B93,2)="HU",OR(LEN('PROJECT DELIVERY TEAM'!B93)=6,AND(LEN('PROJECT DELIVERY TEAM'!B93)=7,MID('PROJECT DELIVERY TEAM'!B93,4,1)=" ")))</f>
        <v>0</v>
      </c>
      <c r="V86" s="2" t="b">
        <f>AND(LEFT('AUDIENCES &amp; PART... - BY TYPE'!B116,2)="HU",OR(LEN('AUDIENCES &amp; PART... - BY TYPE'!B116)=6,AND(LEN('AUDIENCES &amp; PART... - BY TYPE'!B116)=7,MID('AUDIENCES &amp; PART... - BY TYPE'!B116,4,1)=" ")))</f>
        <v>0</v>
      </c>
      <c r="W86" s="2" t="b">
        <f>AND(LEFT(PARTNERS!B90,2)="HU",OR(LEN(PARTNERS!B90)=6,AND(LEN(PARTNERS!B90)=7,MID(PARTNERS!B90,4,1)=" ")),PARTNERS!E90="New partner")</f>
        <v>0</v>
      </c>
      <c r="X86" s="2" t="b">
        <f>AND(LEFT(PARTNERS!B90,2)="HU",OR(LEN(PARTNERS!B90)=6,AND(LEN(PARTNERS!B90)=7,MID(PARTNERS!B90,4,1)=" ")),PARTNERS!E90="Existing partner")</f>
        <v>0</v>
      </c>
      <c r="Y86" s="2" t="b">
        <f>AND(NOT(AND(LEFT(PARTNERS!B90,2)="HU",OR(LEN(PARTNERS!B90)=6,AND(LEN(PARTNERS!B90)=7,MID(PARTNERS!B90,4,1)=" ")))),PARTNERS!E90="New partner")</f>
        <v>0</v>
      </c>
      <c r="Z86" s="2" t="b">
        <f>AND(NOT(AND(LEFT(PARTNERS!B90,2)="HU",OR(LEN(PARTNERS!B90)=6,AND(LEN(PARTNERS!B90)=7,MID(PARTNERS!B90,4,1)=" ")))),PARTNERS!E90="Existing partner")</f>
        <v>0</v>
      </c>
      <c r="AA86" s="2" t="b">
        <f>AND(PARTNERS!$C90="Hull",PARTNERS!$E90="New partner")</f>
        <v>0</v>
      </c>
      <c r="AB86" s="2" t="b">
        <f>AND(PARTNERS!$C90="East Riding of Yorkshire",PARTNERS!$E90="New partner")</f>
        <v>0</v>
      </c>
      <c r="AC86" s="2" t="b">
        <f>AND(PARTNERS!$C90="Elsewhere in Yorkshire &amp; Humber",PARTNERS!$E90="New partner")</f>
        <v>0</v>
      </c>
      <c r="AD86" s="2" t="b">
        <f>AND(PARTNERS!$C90="Elsewhere in the UK",PARTNERS!$E90="New partner")</f>
        <v>0</v>
      </c>
      <c r="AE86" s="2" t="b">
        <f>AND(PARTNERS!$C90="Outside UK",PARTNERS!$E90="New partner")</f>
        <v>0</v>
      </c>
      <c r="AF86" s="2" t="b">
        <f>AND(PARTNERS!$C90="Hull",PARTNERS!$E90="Existing partner")</f>
        <v>0</v>
      </c>
      <c r="AG86" s="2" t="b">
        <f>AND(PARTNERS!$C90="East Riding of Yorkshire",PARTNERS!$E90="Existing partner")</f>
        <v>0</v>
      </c>
      <c r="AH86" s="2" t="b">
        <f>AND(PARTNERS!$C90="Elsewhere in Yorkshire &amp; Humber",PARTNERS!$E90="Existing partner")</f>
        <v>0</v>
      </c>
      <c r="AI86" s="2" t="b">
        <f>AND(PARTNERS!$C90="Elsewhere in the UK",PARTNERS!$E90="Existing partner")</f>
        <v>0</v>
      </c>
      <c r="AJ86" s="2" t="b">
        <f>AND(PARTNERS!$C90="Outside UK",PARTNERS!$E90="Existing partner")</f>
        <v>0</v>
      </c>
      <c r="AK86" s="2" t="b">
        <f>AND(PARTNERS!$D90="Artistic partner",PARTNERS!$E90="New partner")</f>
        <v>0</v>
      </c>
      <c r="AL86" s="2" t="b">
        <f>AND(PARTNERS!$D90="Heritage partner",PARTNERS!$E90="New partner")</f>
        <v>0</v>
      </c>
      <c r="AM86" s="2" t="b">
        <f>AND(PARTNERS!$D90="Funder",PARTNERS!$E90="New partner")</f>
        <v>0</v>
      </c>
      <c r="AN86" s="2" t="b">
        <f>AND(PARTNERS!$D90="Public Service partner",PARTNERS!$E90="New partner")</f>
        <v>0</v>
      </c>
      <c r="AO86" s="2" t="b">
        <f>AND(PARTNERS!$D90="Voluntary Sector / Charity partner",PARTNERS!$E90="New partner")</f>
        <v>0</v>
      </c>
      <c r="AP86" s="2" t="b">
        <f>AND(PARTNERS!$D90="Education partner",PARTNERS!$E90="New partner")</f>
        <v>0</v>
      </c>
      <c r="AQ86" s="2" t="b">
        <f>AND(PARTNERS!$D90="Other",PARTNERS!$E90="New partner")</f>
        <v>0</v>
      </c>
      <c r="AR86" s="2" t="b">
        <f>AND(PARTNERS!$D90="Artistic partner",PARTNERS!$E90="Existing partner")</f>
        <v>0</v>
      </c>
      <c r="AS86" s="2" t="b">
        <f>AND(PARTNERS!$D90="Heritage partner",PARTNERS!$E90="Existing partner")</f>
        <v>0</v>
      </c>
      <c r="AT86" s="2" t="b">
        <f>AND(PARTNERS!$D90="Funder",PARTNERS!$E90="Existing partner")</f>
        <v>0</v>
      </c>
      <c r="AU86" s="2" t="b">
        <f>AND(PARTNERS!$D90="Public Service partner",PARTNERS!$E90="Existing partner")</f>
        <v>0</v>
      </c>
      <c r="AV86" s="2" t="b">
        <f>AND(PARTNERS!$D90="Voluntary Sector / Charity partner",PARTNERS!$E90="Existing partner")</f>
        <v>0</v>
      </c>
      <c r="AW86" s="2" t="b">
        <f>AND(PARTNERS!$D90="Education partner",PARTNERS!$E90="Existing partner")</f>
        <v>0</v>
      </c>
      <c r="AX86" s="2" t="b">
        <f>AND(PARTNERS!$D90="Other",PARTNERS!$E90="Existing partner")</f>
        <v>0</v>
      </c>
    </row>
    <row r="87" spans="20:50" x14ac:dyDescent="0.3">
      <c r="T87" s="2" t="b">
        <f>AND(LEFT('EVENT DELIVERY'!B92,2)="HU",OR(LEN('EVENT DELIVERY'!B92)=6,AND(LEN('EVENT DELIVERY'!B92)=7,MID('EVENT DELIVERY'!B92,4,1)=" ")))</f>
        <v>0</v>
      </c>
      <c r="U87" s="2" t="b">
        <f>AND(LEFT('PROJECT DELIVERY TEAM'!B94,2)="HU",OR(LEN('PROJECT DELIVERY TEAM'!B94)=6,AND(LEN('PROJECT DELIVERY TEAM'!B94)=7,MID('PROJECT DELIVERY TEAM'!B94,4,1)=" ")))</f>
        <v>0</v>
      </c>
      <c r="V87" s="2" t="b">
        <f>AND(LEFT('AUDIENCES &amp; PART... - BY TYPE'!B117,2)="HU",OR(LEN('AUDIENCES &amp; PART... - BY TYPE'!B117)=6,AND(LEN('AUDIENCES &amp; PART... - BY TYPE'!B117)=7,MID('AUDIENCES &amp; PART... - BY TYPE'!B117,4,1)=" ")))</f>
        <v>0</v>
      </c>
      <c r="W87" s="2" t="b">
        <f>AND(LEFT(PARTNERS!B91,2)="HU",OR(LEN(PARTNERS!B91)=6,AND(LEN(PARTNERS!B91)=7,MID(PARTNERS!B91,4,1)=" ")),PARTNERS!E91="New partner")</f>
        <v>0</v>
      </c>
      <c r="X87" s="2" t="b">
        <f>AND(LEFT(PARTNERS!B91,2)="HU",OR(LEN(PARTNERS!B91)=6,AND(LEN(PARTNERS!B91)=7,MID(PARTNERS!B91,4,1)=" ")),PARTNERS!E91="Existing partner")</f>
        <v>0</v>
      </c>
      <c r="Y87" s="2" t="b">
        <f>AND(NOT(AND(LEFT(PARTNERS!B91,2)="HU",OR(LEN(PARTNERS!B91)=6,AND(LEN(PARTNERS!B91)=7,MID(PARTNERS!B91,4,1)=" ")))),PARTNERS!E91="New partner")</f>
        <v>0</v>
      </c>
      <c r="Z87" s="2" t="b">
        <f>AND(NOT(AND(LEFT(PARTNERS!B91,2)="HU",OR(LEN(PARTNERS!B91)=6,AND(LEN(PARTNERS!B91)=7,MID(PARTNERS!B91,4,1)=" ")))),PARTNERS!E91="Existing partner")</f>
        <v>0</v>
      </c>
      <c r="AA87" s="2" t="b">
        <f>AND(PARTNERS!$C91="Hull",PARTNERS!$E91="New partner")</f>
        <v>0</v>
      </c>
      <c r="AB87" s="2" t="b">
        <f>AND(PARTNERS!$C91="East Riding of Yorkshire",PARTNERS!$E91="New partner")</f>
        <v>0</v>
      </c>
      <c r="AC87" s="2" t="b">
        <f>AND(PARTNERS!$C91="Elsewhere in Yorkshire &amp; Humber",PARTNERS!$E91="New partner")</f>
        <v>0</v>
      </c>
      <c r="AD87" s="2" t="b">
        <f>AND(PARTNERS!$C91="Elsewhere in the UK",PARTNERS!$E91="New partner")</f>
        <v>0</v>
      </c>
      <c r="AE87" s="2" t="b">
        <f>AND(PARTNERS!$C91="Outside UK",PARTNERS!$E91="New partner")</f>
        <v>0</v>
      </c>
      <c r="AF87" s="2" t="b">
        <f>AND(PARTNERS!$C91="Hull",PARTNERS!$E91="Existing partner")</f>
        <v>0</v>
      </c>
      <c r="AG87" s="2" t="b">
        <f>AND(PARTNERS!$C91="East Riding of Yorkshire",PARTNERS!$E91="Existing partner")</f>
        <v>0</v>
      </c>
      <c r="AH87" s="2" t="b">
        <f>AND(PARTNERS!$C91="Elsewhere in Yorkshire &amp; Humber",PARTNERS!$E91="Existing partner")</f>
        <v>0</v>
      </c>
      <c r="AI87" s="2" t="b">
        <f>AND(PARTNERS!$C91="Elsewhere in the UK",PARTNERS!$E91="Existing partner")</f>
        <v>0</v>
      </c>
      <c r="AJ87" s="2" t="b">
        <f>AND(PARTNERS!$C91="Outside UK",PARTNERS!$E91="Existing partner")</f>
        <v>0</v>
      </c>
      <c r="AK87" s="2" t="b">
        <f>AND(PARTNERS!$D91="Artistic partner",PARTNERS!$E91="New partner")</f>
        <v>0</v>
      </c>
      <c r="AL87" s="2" t="b">
        <f>AND(PARTNERS!$D91="Heritage partner",PARTNERS!$E91="New partner")</f>
        <v>0</v>
      </c>
      <c r="AM87" s="2" t="b">
        <f>AND(PARTNERS!$D91="Funder",PARTNERS!$E91="New partner")</f>
        <v>0</v>
      </c>
      <c r="AN87" s="2" t="b">
        <f>AND(PARTNERS!$D91="Public Service partner",PARTNERS!$E91="New partner")</f>
        <v>0</v>
      </c>
      <c r="AO87" s="2" t="b">
        <f>AND(PARTNERS!$D91="Voluntary Sector / Charity partner",PARTNERS!$E91="New partner")</f>
        <v>0</v>
      </c>
      <c r="AP87" s="2" t="b">
        <f>AND(PARTNERS!$D91="Education partner",PARTNERS!$E91="New partner")</f>
        <v>0</v>
      </c>
      <c r="AQ87" s="2" t="b">
        <f>AND(PARTNERS!$D91="Other",PARTNERS!$E91="New partner")</f>
        <v>0</v>
      </c>
      <c r="AR87" s="2" t="b">
        <f>AND(PARTNERS!$D91="Artistic partner",PARTNERS!$E91="Existing partner")</f>
        <v>0</v>
      </c>
      <c r="AS87" s="2" t="b">
        <f>AND(PARTNERS!$D91="Heritage partner",PARTNERS!$E91="Existing partner")</f>
        <v>0</v>
      </c>
      <c r="AT87" s="2" t="b">
        <f>AND(PARTNERS!$D91="Funder",PARTNERS!$E91="Existing partner")</f>
        <v>0</v>
      </c>
      <c r="AU87" s="2" t="b">
        <f>AND(PARTNERS!$D91="Public Service partner",PARTNERS!$E91="Existing partner")</f>
        <v>0</v>
      </c>
      <c r="AV87" s="2" t="b">
        <f>AND(PARTNERS!$D91="Voluntary Sector / Charity partner",PARTNERS!$E91="Existing partner")</f>
        <v>0</v>
      </c>
      <c r="AW87" s="2" t="b">
        <f>AND(PARTNERS!$D91="Education partner",PARTNERS!$E91="Existing partner")</f>
        <v>0</v>
      </c>
      <c r="AX87" s="2" t="b">
        <f>AND(PARTNERS!$D91="Other",PARTNERS!$E91="Existing partner")</f>
        <v>0</v>
      </c>
    </row>
    <row r="88" spans="20:50" x14ac:dyDescent="0.3">
      <c r="T88" s="2" t="b">
        <f>AND(LEFT('EVENT DELIVERY'!B93,2)="HU",OR(LEN('EVENT DELIVERY'!B93)=6,AND(LEN('EVENT DELIVERY'!B93)=7,MID('EVENT DELIVERY'!B93,4,1)=" ")))</f>
        <v>0</v>
      </c>
      <c r="U88" s="2" t="b">
        <f>AND(LEFT('PROJECT DELIVERY TEAM'!B95,2)="HU",OR(LEN('PROJECT DELIVERY TEAM'!B95)=6,AND(LEN('PROJECT DELIVERY TEAM'!B95)=7,MID('PROJECT DELIVERY TEAM'!B95,4,1)=" ")))</f>
        <v>0</v>
      </c>
      <c r="V88" s="2" t="b">
        <f>AND(LEFT('AUDIENCES &amp; PART... - BY TYPE'!B118,2)="HU",OR(LEN('AUDIENCES &amp; PART... - BY TYPE'!B118)=6,AND(LEN('AUDIENCES &amp; PART... - BY TYPE'!B118)=7,MID('AUDIENCES &amp; PART... - BY TYPE'!B118,4,1)=" ")))</f>
        <v>0</v>
      </c>
      <c r="W88" s="2" t="b">
        <f>AND(LEFT(PARTNERS!B92,2)="HU",OR(LEN(PARTNERS!B92)=6,AND(LEN(PARTNERS!B92)=7,MID(PARTNERS!B92,4,1)=" ")),PARTNERS!E92="New partner")</f>
        <v>0</v>
      </c>
      <c r="X88" s="2" t="b">
        <f>AND(LEFT(PARTNERS!B92,2)="HU",OR(LEN(PARTNERS!B92)=6,AND(LEN(PARTNERS!B92)=7,MID(PARTNERS!B92,4,1)=" ")),PARTNERS!E92="Existing partner")</f>
        <v>0</v>
      </c>
      <c r="Y88" s="2" t="b">
        <f>AND(NOT(AND(LEFT(PARTNERS!B92,2)="HU",OR(LEN(PARTNERS!B92)=6,AND(LEN(PARTNERS!B92)=7,MID(PARTNERS!B92,4,1)=" ")))),PARTNERS!E92="New partner")</f>
        <v>0</v>
      </c>
      <c r="Z88" s="2" t="b">
        <f>AND(NOT(AND(LEFT(PARTNERS!B92,2)="HU",OR(LEN(PARTNERS!B92)=6,AND(LEN(PARTNERS!B92)=7,MID(PARTNERS!B92,4,1)=" ")))),PARTNERS!E92="Existing partner")</f>
        <v>0</v>
      </c>
      <c r="AA88" s="2" t="b">
        <f>AND(PARTNERS!$C92="Hull",PARTNERS!$E92="New partner")</f>
        <v>0</v>
      </c>
      <c r="AB88" s="2" t="b">
        <f>AND(PARTNERS!$C92="East Riding of Yorkshire",PARTNERS!$E92="New partner")</f>
        <v>0</v>
      </c>
      <c r="AC88" s="2" t="b">
        <f>AND(PARTNERS!$C92="Elsewhere in Yorkshire &amp; Humber",PARTNERS!$E92="New partner")</f>
        <v>0</v>
      </c>
      <c r="AD88" s="2" t="b">
        <f>AND(PARTNERS!$C92="Elsewhere in the UK",PARTNERS!$E92="New partner")</f>
        <v>0</v>
      </c>
      <c r="AE88" s="2" t="b">
        <f>AND(PARTNERS!$C92="Outside UK",PARTNERS!$E92="New partner")</f>
        <v>0</v>
      </c>
      <c r="AF88" s="2" t="b">
        <f>AND(PARTNERS!$C92="Hull",PARTNERS!$E92="Existing partner")</f>
        <v>0</v>
      </c>
      <c r="AG88" s="2" t="b">
        <f>AND(PARTNERS!$C92="East Riding of Yorkshire",PARTNERS!$E92="Existing partner")</f>
        <v>0</v>
      </c>
      <c r="AH88" s="2" t="b">
        <f>AND(PARTNERS!$C92="Elsewhere in Yorkshire &amp; Humber",PARTNERS!$E92="Existing partner")</f>
        <v>0</v>
      </c>
      <c r="AI88" s="2" t="b">
        <f>AND(PARTNERS!$C92="Elsewhere in the UK",PARTNERS!$E92="Existing partner")</f>
        <v>0</v>
      </c>
      <c r="AJ88" s="2" t="b">
        <f>AND(PARTNERS!$C92="Outside UK",PARTNERS!$E92="Existing partner")</f>
        <v>0</v>
      </c>
      <c r="AK88" s="2" t="b">
        <f>AND(PARTNERS!$D92="Artistic partner",PARTNERS!$E92="New partner")</f>
        <v>0</v>
      </c>
      <c r="AL88" s="2" t="b">
        <f>AND(PARTNERS!$D92="Heritage partner",PARTNERS!$E92="New partner")</f>
        <v>0</v>
      </c>
      <c r="AM88" s="2" t="b">
        <f>AND(PARTNERS!$D92="Funder",PARTNERS!$E92="New partner")</f>
        <v>0</v>
      </c>
      <c r="AN88" s="2" t="b">
        <f>AND(PARTNERS!$D92="Public Service partner",PARTNERS!$E92="New partner")</f>
        <v>0</v>
      </c>
      <c r="AO88" s="2" t="b">
        <f>AND(PARTNERS!$D92="Voluntary Sector / Charity partner",PARTNERS!$E92="New partner")</f>
        <v>0</v>
      </c>
      <c r="AP88" s="2" t="b">
        <f>AND(PARTNERS!$D92="Education partner",PARTNERS!$E92="New partner")</f>
        <v>0</v>
      </c>
      <c r="AQ88" s="2" t="b">
        <f>AND(PARTNERS!$D92="Other",PARTNERS!$E92="New partner")</f>
        <v>0</v>
      </c>
      <c r="AR88" s="2" t="b">
        <f>AND(PARTNERS!$D92="Artistic partner",PARTNERS!$E92="Existing partner")</f>
        <v>0</v>
      </c>
      <c r="AS88" s="2" t="b">
        <f>AND(PARTNERS!$D92="Heritage partner",PARTNERS!$E92="Existing partner")</f>
        <v>0</v>
      </c>
      <c r="AT88" s="2" t="b">
        <f>AND(PARTNERS!$D92="Funder",PARTNERS!$E92="Existing partner")</f>
        <v>0</v>
      </c>
      <c r="AU88" s="2" t="b">
        <f>AND(PARTNERS!$D92="Public Service partner",PARTNERS!$E92="Existing partner")</f>
        <v>0</v>
      </c>
      <c r="AV88" s="2" t="b">
        <f>AND(PARTNERS!$D92="Voluntary Sector / Charity partner",PARTNERS!$E92="Existing partner")</f>
        <v>0</v>
      </c>
      <c r="AW88" s="2" t="b">
        <f>AND(PARTNERS!$D92="Education partner",PARTNERS!$E92="Existing partner")</f>
        <v>0</v>
      </c>
      <c r="AX88" s="2" t="b">
        <f>AND(PARTNERS!$D92="Other",PARTNERS!$E92="Existing partner")</f>
        <v>0</v>
      </c>
    </row>
    <row r="89" spans="20:50" x14ac:dyDescent="0.3">
      <c r="T89" s="2" t="b">
        <f>AND(LEFT('EVENT DELIVERY'!B94,2)="HU",OR(LEN('EVENT DELIVERY'!B94)=6,AND(LEN('EVENT DELIVERY'!B94)=7,MID('EVENT DELIVERY'!B94,4,1)=" ")))</f>
        <v>0</v>
      </c>
      <c r="U89" s="2" t="b">
        <f>AND(LEFT('PROJECT DELIVERY TEAM'!B96,2)="HU",OR(LEN('PROJECT DELIVERY TEAM'!B96)=6,AND(LEN('PROJECT DELIVERY TEAM'!B96)=7,MID('PROJECT DELIVERY TEAM'!B96,4,1)=" ")))</f>
        <v>0</v>
      </c>
      <c r="V89" s="2" t="b">
        <f>AND(LEFT('AUDIENCES &amp; PART... - BY TYPE'!B119,2)="HU",OR(LEN('AUDIENCES &amp; PART... - BY TYPE'!B119)=6,AND(LEN('AUDIENCES &amp; PART... - BY TYPE'!B119)=7,MID('AUDIENCES &amp; PART... - BY TYPE'!B119,4,1)=" ")))</f>
        <v>0</v>
      </c>
      <c r="W89" s="2" t="b">
        <f>AND(LEFT(PARTNERS!B93,2)="HU",OR(LEN(PARTNERS!B93)=6,AND(LEN(PARTNERS!B93)=7,MID(PARTNERS!B93,4,1)=" ")),PARTNERS!E93="New partner")</f>
        <v>0</v>
      </c>
      <c r="X89" s="2" t="b">
        <f>AND(LEFT(PARTNERS!B93,2)="HU",OR(LEN(PARTNERS!B93)=6,AND(LEN(PARTNERS!B93)=7,MID(PARTNERS!B93,4,1)=" ")),PARTNERS!E93="Existing partner")</f>
        <v>0</v>
      </c>
      <c r="Y89" s="2" t="b">
        <f>AND(NOT(AND(LEFT(PARTNERS!B93,2)="HU",OR(LEN(PARTNERS!B93)=6,AND(LEN(PARTNERS!B93)=7,MID(PARTNERS!B93,4,1)=" ")))),PARTNERS!E93="New partner")</f>
        <v>0</v>
      </c>
      <c r="Z89" s="2" t="b">
        <f>AND(NOT(AND(LEFT(PARTNERS!B93,2)="HU",OR(LEN(PARTNERS!B93)=6,AND(LEN(PARTNERS!B93)=7,MID(PARTNERS!B93,4,1)=" ")))),PARTNERS!E93="Existing partner")</f>
        <v>0</v>
      </c>
      <c r="AA89" s="2" t="b">
        <f>AND(PARTNERS!$C93="Hull",PARTNERS!$E93="New partner")</f>
        <v>0</v>
      </c>
      <c r="AB89" s="2" t="b">
        <f>AND(PARTNERS!$C93="East Riding of Yorkshire",PARTNERS!$E93="New partner")</f>
        <v>0</v>
      </c>
      <c r="AC89" s="2" t="b">
        <f>AND(PARTNERS!$C93="Elsewhere in Yorkshire &amp; Humber",PARTNERS!$E93="New partner")</f>
        <v>0</v>
      </c>
      <c r="AD89" s="2" t="b">
        <f>AND(PARTNERS!$C93="Elsewhere in the UK",PARTNERS!$E93="New partner")</f>
        <v>0</v>
      </c>
      <c r="AE89" s="2" t="b">
        <f>AND(PARTNERS!$C93="Outside UK",PARTNERS!$E93="New partner")</f>
        <v>0</v>
      </c>
      <c r="AF89" s="2" t="b">
        <f>AND(PARTNERS!$C93="Hull",PARTNERS!$E93="Existing partner")</f>
        <v>0</v>
      </c>
      <c r="AG89" s="2" t="b">
        <f>AND(PARTNERS!$C93="East Riding of Yorkshire",PARTNERS!$E93="Existing partner")</f>
        <v>0</v>
      </c>
      <c r="AH89" s="2" t="b">
        <f>AND(PARTNERS!$C93="Elsewhere in Yorkshire &amp; Humber",PARTNERS!$E93="Existing partner")</f>
        <v>0</v>
      </c>
      <c r="AI89" s="2" t="b">
        <f>AND(PARTNERS!$C93="Elsewhere in the UK",PARTNERS!$E93="Existing partner")</f>
        <v>0</v>
      </c>
      <c r="AJ89" s="2" t="b">
        <f>AND(PARTNERS!$C93="Outside UK",PARTNERS!$E93="Existing partner")</f>
        <v>0</v>
      </c>
      <c r="AK89" s="2" t="b">
        <f>AND(PARTNERS!$D93="Artistic partner",PARTNERS!$E93="New partner")</f>
        <v>0</v>
      </c>
      <c r="AL89" s="2" t="b">
        <f>AND(PARTNERS!$D93="Heritage partner",PARTNERS!$E93="New partner")</f>
        <v>0</v>
      </c>
      <c r="AM89" s="2" t="b">
        <f>AND(PARTNERS!$D93="Funder",PARTNERS!$E93="New partner")</f>
        <v>0</v>
      </c>
      <c r="AN89" s="2" t="b">
        <f>AND(PARTNERS!$D93="Public Service partner",PARTNERS!$E93="New partner")</f>
        <v>0</v>
      </c>
      <c r="AO89" s="2" t="b">
        <f>AND(PARTNERS!$D93="Voluntary Sector / Charity partner",PARTNERS!$E93="New partner")</f>
        <v>0</v>
      </c>
      <c r="AP89" s="2" t="b">
        <f>AND(PARTNERS!$D93="Education partner",PARTNERS!$E93="New partner")</f>
        <v>0</v>
      </c>
      <c r="AQ89" s="2" t="b">
        <f>AND(PARTNERS!$D93="Other",PARTNERS!$E93="New partner")</f>
        <v>0</v>
      </c>
      <c r="AR89" s="2" t="b">
        <f>AND(PARTNERS!$D93="Artistic partner",PARTNERS!$E93="Existing partner")</f>
        <v>0</v>
      </c>
      <c r="AS89" s="2" t="b">
        <f>AND(PARTNERS!$D93="Heritage partner",PARTNERS!$E93="Existing partner")</f>
        <v>0</v>
      </c>
      <c r="AT89" s="2" t="b">
        <f>AND(PARTNERS!$D93="Funder",PARTNERS!$E93="Existing partner")</f>
        <v>0</v>
      </c>
      <c r="AU89" s="2" t="b">
        <f>AND(PARTNERS!$D93="Public Service partner",PARTNERS!$E93="Existing partner")</f>
        <v>0</v>
      </c>
      <c r="AV89" s="2" t="b">
        <f>AND(PARTNERS!$D93="Voluntary Sector / Charity partner",PARTNERS!$E93="Existing partner")</f>
        <v>0</v>
      </c>
      <c r="AW89" s="2" t="b">
        <f>AND(PARTNERS!$D93="Education partner",PARTNERS!$E93="Existing partner")</f>
        <v>0</v>
      </c>
      <c r="AX89" s="2" t="b">
        <f>AND(PARTNERS!$D93="Other",PARTNERS!$E93="Existing partner")</f>
        <v>0</v>
      </c>
    </row>
    <row r="90" spans="20:50" x14ac:dyDescent="0.3">
      <c r="T90" s="2" t="b">
        <f>AND(LEFT('EVENT DELIVERY'!B95,2)="HU",OR(LEN('EVENT DELIVERY'!B95)=6,AND(LEN('EVENT DELIVERY'!B95)=7,MID('EVENT DELIVERY'!B95,4,1)=" ")))</f>
        <v>0</v>
      </c>
      <c r="U90" s="2" t="b">
        <f>AND(LEFT('PROJECT DELIVERY TEAM'!B97,2)="HU",OR(LEN('PROJECT DELIVERY TEAM'!B97)=6,AND(LEN('PROJECT DELIVERY TEAM'!B97)=7,MID('PROJECT DELIVERY TEAM'!B97,4,1)=" ")))</f>
        <v>0</v>
      </c>
      <c r="V90" s="2" t="b">
        <f>AND(LEFT('AUDIENCES &amp; PART... - BY TYPE'!B120,2)="HU",OR(LEN('AUDIENCES &amp; PART... - BY TYPE'!B120)=6,AND(LEN('AUDIENCES &amp; PART... - BY TYPE'!B120)=7,MID('AUDIENCES &amp; PART... - BY TYPE'!B120,4,1)=" ")))</f>
        <v>0</v>
      </c>
      <c r="W90" s="2" t="b">
        <f>AND(LEFT(PARTNERS!B94,2)="HU",OR(LEN(PARTNERS!B94)=6,AND(LEN(PARTNERS!B94)=7,MID(PARTNERS!B94,4,1)=" ")),PARTNERS!E94="New partner")</f>
        <v>0</v>
      </c>
      <c r="X90" s="2" t="b">
        <f>AND(LEFT(PARTNERS!B94,2)="HU",OR(LEN(PARTNERS!B94)=6,AND(LEN(PARTNERS!B94)=7,MID(PARTNERS!B94,4,1)=" ")),PARTNERS!E94="Existing partner")</f>
        <v>0</v>
      </c>
      <c r="Y90" s="2" t="b">
        <f>AND(NOT(AND(LEFT(PARTNERS!B94,2)="HU",OR(LEN(PARTNERS!B94)=6,AND(LEN(PARTNERS!B94)=7,MID(PARTNERS!B94,4,1)=" ")))),PARTNERS!E94="New partner")</f>
        <v>0</v>
      </c>
      <c r="Z90" s="2" t="b">
        <f>AND(NOT(AND(LEFT(PARTNERS!B94,2)="HU",OR(LEN(PARTNERS!B94)=6,AND(LEN(PARTNERS!B94)=7,MID(PARTNERS!B94,4,1)=" ")))),PARTNERS!E94="Existing partner")</f>
        <v>0</v>
      </c>
      <c r="AA90" s="2" t="b">
        <f>AND(PARTNERS!$C94="Hull",PARTNERS!$E94="New partner")</f>
        <v>0</v>
      </c>
      <c r="AB90" s="2" t="b">
        <f>AND(PARTNERS!$C94="East Riding of Yorkshire",PARTNERS!$E94="New partner")</f>
        <v>0</v>
      </c>
      <c r="AC90" s="2" t="b">
        <f>AND(PARTNERS!$C94="Elsewhere in Yorkshire &amp; Humber",PARTNERS!$E94="New partner")</f>
        <v>0</v>
      </c>
      <c r="AD90" s="2" t="b">
        <f>AND(PARTNERS!$C94="Elsewhere in the UK",PARTNERS!$E94="New partner")</f>
        <v>0</v>
      </c>
      <c r="AE90" s="2" t="b">
        <f>AND(PARTNERS!$C94="Outside UK",PARTNERS!$E94="New partner")</f>
        <v>0</v>
      </c>
      <c r="AF90" s="2" t="b">
        <f>AND(PARTNERS!$C94="Hull",PARTNERS!$E94="Existing partner")</f>
        <v>0</v>
      </c>
      <c r="AG90" s="2" t="b">
        <f>AND(PARTNERS!$C94="East Riding of Yorkshire",PARTNERS!$E94="Existing partner")</f>
        <v>0</v>
      </c>
      <c r="AH90" s="2" t="b">
        <f>AND(PARTNERS!$C94="Elsewhere in Yorkshire &amp; Humber",PARTNERS!$E94="Existing partner")</f>
        <v>0</v>
      </c>
      <c r="AI90" s="2" t="b">
        <f>AND(PARTNERS!$C94="Elsewhere in the UK",PARTNERS!$E94="Existing partner")</f>
        <v>0</v>
      </c>
      <c r="AJ90" s="2" t="b">
        <f>AND(PARTNERS!$C94="Outside UK",PARTNERS!$E94="Existing partner")</f>
        <v>0</v>
      </c>
      <c r="AK90" s="2" t="b">
        <f>AND(PARTNERS!$D94="Artistic partner",PARTNERS!$E94="New partner")</f>
        <v>0</v>
      </c>
      <c r="AL90" s="2" t="b">
        <f>AND(PARTNERS!$D94="Heritage partner",PARTNERS!$E94="New partner")</f>
        <v>0</v>
      </c>
      <c r="AM90" s="2" t="b">
        <f>AND(PARTNERS!$D94="Funder",PARTNERS!$E94="New partner")</f>
        <v>0</v>
      </c>
      <c r="AN90" s="2" t="b">
        <f>AND(PARTNERS!$D94="Public Service partner",PARTNERS!$E94="New partner")</f>
        <v>0</v>
      </c>
      <c r="AO90" s="2" t="b">
        <f>AND(PARTNERS!$D94="Voluntary Sector / Charity partner",PARTNERS!$E94="New partner")</f>
        <v>0</v>
      </c>
      <c r="AP90" s="2" t="b">
        <f>AND(PARTNERS!$D94="Education partner",PARTNERS!$E94="New partner")</f>
        <v>0</v>
      </c>
      <c r="AQ90" s="2" t="b">
        <f>AND(PARTNERS!$D94="Other",PARTNERS!$E94="New partner")</f>
        <v>0</v>
      </c>
      <c r="AR90" s="2" t="b">
        <f>AND(PARTNERS!$D94="Artistic partner",PARTNERS!$E94="Existing partner")</f>
        <v>0</v>
      </c>
      <c r="AS90" s="2" t="b">
        <f>AND(PARTNERS!$D94="Heritage partner",PARTNERS!$E94="Existing partner")</f>
        <v>0</v>
      </c>
      <c r="AT90" s="2" t="b">
        <f>AND(PARTNERS!$D94="Funder",PARTNERS!$E94="Existing partner")</f>
        <v>0</v>
      </c>
      <c r="AU90" s="2" t="b">
        <f>AND(PARTNERS!$D94="Public Service partner",PARTNERS!$E94="Existing partner")</f>
        <v>0</v>
      </c>
      <c r="AV90" s="2" t="b">
        <f>AND(PARTNERS!$D94="Voluntary Sector / Charity partner",PARTNERS!$E94="Existing partner")</f>
        <v>0</v>
      </c>
      <c r="AW90" s="2" t="b">
        <f>AND(PARTNERS!$D94="Education partner",PARTNERS!$E94="Existing partner")</f>
        <v>0</v>
      </c>
      <c r="AX90" s="2" t="b">
        <f>AND(PARTNERS!$D94="Other",PARTNERS!$E94="Existing partner")</f>
        <v>0</v>
      </c>
    </row>
    <row r="91" spans="20:50" x14ac:dyDescent="0.3">
      <c r="T91" s="2" t="b">
        <f>AND(LEFT('EVENT DELIVERY'!B96,2)="HU",OR(LEN('EVENT DELIVERY'!B96)=6,AND(LEN('EVENT DELIVERY'!B96)=7,MID('EVENT DELIVERY'!B96,4,1)=" ")))</f>
        <v>0</v>
      </c>
      <c r="U91" s="2" t="b">
        <f>AND(LEFT('PROJECT DELIVERY TEAM'!B98,2)="HU",OR(LEN('PROJECT DELIVERY TEAM'!B98)=6,AND(LEN('PROJECT DELIVERY TEAM'!B98)=7,MID('PROJECT DELIVERY TEAM'!B98,4,1)=" ")))</f>
        <v>0</v>
      </c>
      <c r="V91" s="2" t="b">
        <f>AND(LEFT('AUDIENCES &amp; PART... - BY TYPE'!B121,2)="HU",OR(LEN('AUDIENCES &amp; PART... - BY TYPE'!B121)=6,AND(LEN('AUDIENCES &amp; PART... - BY TYPE'!B121)=7,MID('AUDIENCES &amp; PART... - BY TYPE'!B121,4,1)=" ")))</f>
        <v>0</v>
      </c>
      <c r="W91" s="2" t="b">
        <f>AND(LEFT(PARTNERS!B95,2)="HU",OR(LEN(PARTNERS!B95)=6,AND(LEN(PARTNERS!B95)=7,MID(PARTNERS!B95,4,1)=" ")),PARTNERS!E95="New partner")</f>
        <v>0</v>
      </c>
      <c r="X91" s="2" t="b">
        <f>AND(LEFT(PARTNERS!B95,2)="HU",OR(LEN(PARTNERS!B95)=6,AND(LEN(PARTNERS!B95)=7,MID(PARTNERS!B95,4,1)=" ")),PARTNERS!E95="Existing partner")</f>
        <v>0</v>
      </c>
      <c r="Y91" s="2" t="b">
        <f>AND(NOT(AND(LEFT(PARTNERS!B95,2)="HU",OR(LEN(PARTNERS!B95)=6,AND(LEN(PARTNERS!B95)=7,MID(PARTNERS!B95,4,1)=" ")))),PARTNERS!E95="New partner")</f>
        <v>0</v>
      </c>
      <c r="Z91" s="2" t="b">
        <f>AND(NOT(AND(LEFT(PARTNERS!B95,2)="HU",OR(LEN(PARTNERS!B95)=6,AND(LEN(PARTNERS!B95)=7,MID(PARTNERS!B95,4,1)=" ")))),PARTNERS!E95="Existing partner")</f>
        <v>0</v>
      </c>
      <c r="AA91" s="2" t="b">
        <f>AND(PARTNERS!$C95="Hull",PARTNERS!$E95="New partner")</f>
        <v>0</v>
      </c>
      <c r="AB91" s="2" t="b">
        <f>AND(PARTNERS!$C95="East Riding of Yorkshire",PARTNERS!$E95="New partner")</f>
        <v>0</v>
      </c>
      <c r="AC91" s="2" t="b">
        <f>AND(PARTNERS!$C95="Elsewhere in Yorkshire &amp; Humber",PARTNERS!$E95="New partner")</f>
        <v>0</v>
      </c>
      <c r="AD91" s="2" t="b">
        <f>AND(PARTNERS!$C95="Elsewhere in the UK",PARTNERS!$E95="New partner")</f>
        <v>0</v>
      </c>
      <c r="AE91" s="2" t="b">
        <f>AND(PARTNERS!$C95="Outside UK",PARTNERS!$E95="New partner")</f>
        <v>0</v>
      </c>
      <c r="AF91" s="2" t="b">
        <f>AND(PARTNERS!$C95="Hull",PARTNERS!$E95="Existing partner")</f>
        <v>0</v>
      </c>
      <c r="AG91" s="2" t="b">
        <f>AND(PARTNERS!$C95="East Riding of Yorkshire",PARTNERS!$E95="Existing partner")</f>
        <v>0</v>
      </c>
      <c r="AH91" s="2" t="b">
        <f>AND(PARTNERS!$C95="Elsewhere in Yorkshire &amp; Humber",PARTNERS!$E95="Existing partner")</f>
        <v>0</v>
      </c>
      <c r="AI91" s="2" t="b">
        <f>AND(PARTNERS!$C95="Elsewhere in the UK",PARTNERS!$E95="Existing partner")</f>
        <v>0</v>
      </c>
      <c r="AJ91" s="2" t="b">
        <f>AND(PARTNERS!$C95="Outside UK",PARTNERS!$E95="Existing partner")</f>
        <v>0</v>
      </c>
      <c r="AK91" s="2" t="b">
        <f>AND(PARTNERS!$D95="Artistic partner",PARTNERS!$E95="New partner")</f>
        <v>0</v>
      </c>
      <c r="AL91" s="2" t="b">
        <f>AND(PARTNERS!$D95="Heritage partner",PARTNERS!$E95="New partner")</f>
        <v>0</v>
      </c>
      <c r="AM91" s="2" t="b">
        <f>AND(PARTNERS!$D95="Funder",PARTNERS!$E95="New partner")</f>
        <v>0</v>
      </c>
      <c r="AN91" s="2" t="b">
        <f>AND(PARTNERS!$D95="Public Service partner",PARTNERS!$E95="New partner")</f>
        <v>0</v>
      </c>
      <c r="AO91" s="2" t="b">
        <f>AND(PARTNERS!$D95="Voluntary Sector / Charity partner",PARTNERS!$E95="New partner")</f>
        <v>0</v>
      </c>
      <c r="AP91" s="2" t="b">
        <f>AND(PARTNERS!$D95="Education partner",PARTNERS!$E95="New partner")</f>
        <v>0</v>
      </c>
      <c r="AQ91" s="2" t="b">
        <f>AND(PARTNERS!$D95="Other",PARTNERS!$E95="New partner")</f>
        <v>0</v>
      </c>
      <c r="AR91" s="2" t="b">
        <f>AND(PARTNERS!$D95="Artistic partner",PARTNERS!$E95="Existing partner")</f>
        <v>0</v>
      </c>
      <c r="AS91" s="2" t="b">
        <f>AND(PARTNERS!$D95="Heritage partner",PARTNERS!$E95="Existing partner")</f>
        <v>0</v>
      </c>
      <c r="AT91" s="2" t="b">
        <f>AND(PARTNERS!$D95="Funder",PARTNERS!$E95="Existing partner")</f>
        <v>0</v>
      </c>
      <c r="AU91" s="2" t="b">
        <f>AND(PARTNERS!$D95="Public Service partner",PARTNERS!$E95="Existing partner")</f>
        <v>0</v>
      </c>
      <c r="AV91" s="2" t="b">
        <f>AND(PARTNERS!$D95="Voluntary Sector / Charity partner",PARTNERS!$E95="Existing partner")</f>
        <v>0</v>
      </c>
      <c r="AW91" s="2" t="b">
        <f>AND(PARTNERS!$D95="Education partner",PARTNERS!$E95="Existing partner")</f>
        <v>0</v>
      </c>
      <c r="AX91" s="2" t="b">
        <f>AND(PARTNERS!$D95="Other",PARTNERS!$E95="Existing partner")</f>
        <v>0</v>
      </c>
    </row>
    <row r="92" spans="20:50" x14ac:dyDescent="0.3">
      <c r="T92" s="2" t="b">
        <f>AND(LEFT('EVENT DELIVERY'!B97,2)="HU",OR(LEN('EVENT DELIVERY'!B97)=6,AND(LEN('EVENT DELIVERY'!B97)=7,MID('EVENT DELIVERY'!B97,4,1)=" ")))</f>
        <v>0</v>
      </c>
      <c r="U92" s="2" t="b">
        <f>AND(LEFT('PROJECT DELIVERY TEAM'!B99,2)="HU",OR(LEN('PROJECT DELIVERY TEAM'!B99)=6,AND(LEN('PROJECT DELIVERY TEAM'!B99)=7,MID('PROJECT DELIVERY TEAM'!B99,4,1)=" ")))</f>
        <v>0</v>
      </c>
      <c r="V92" s="2" t="b">
        <f>AND(LEFT('AUDIENCES &amp; PART... - BY TYPE'!B122,2)="HU",OR(LEN('AUDIENCES &amp; PART... - BY TYPE'!B122)=6,AND(LEN('AUDIENCES &amp; PART... - BY TYPE'!B122)=7,MID('AUDIENCES &amp; PART... - BY TYPE'!B122,4,1)=" ")))</f>
        <v>0</v>
      </c>
      <c r="W92" s="2" t="b">
        <f>AND(LEFT(PARTNERS!B96,2)="HU",OR(LEN(PARTNERS!B96)=6,AND(LEN(PARTNERS!B96)=7,MID(PARTNERS!B96,4,1)=" ")),PARTNERS!E96="New partner")</f>
        <v>0</v>
      </c>
      <c r="X92" s="2" t="b">
        <f>AND(LEFT(PARTNERS!B96,2)="HU",OR(LEN(PARTNERS!B96)=6,AND(LEN(PARTNERS!B96)=7,MID(PARTNERS!B96,4,1)=" ")),PARTNERS!E96="Existing partner")</f>
        <v>0</v>
      </c>
      <c r="Y92" s="2" t="b">
        <f>AND(NOT(AND(LEFT(PARTNERS!B96,2)="HU",OR(LEN(PARTNERS!B96)=6,AND(LEN(PARTNERS!B96)=7,MID(PARTNERS!B96,4,1)=" ")))),PARTNERS!E96="New partner")</f>
        <v>0</v>
      </c>
      <c r="Z92" s="2" t="b">
        <f>AND(NOT(AND(LEFT(PARTNERS!B96,2)="HU",OR(LEN(PARTNERS!B96)=6,AND(LEN(PARTNERS!B96)=7,MID(PARTNERS!B96,4,1)=" ")))),PARTNERS!E96="Existing partner")</f>
        <v>0</v>
      </c>
      <c r="AA92" s="2" t="b">
        <f>AND(PARTNERS!$C96="Hull",PARTNERS!$E96="New partner")</f>
        <v>0</v>
      </c>
      <c r="AB92" s="2" t="b">
        <f>AND(PARTNERS!$C96="East Riding of Yorkshire",PARTNERS!$E96="New partner")</f>
        <v>0</v>
      </c>
      <c r="AC92" s="2" t="b">
        <f>AND(PARTNERS!$C96="Elsewhere in Yorkshire &amp; Humber",PARTNERS!$E96="New partner")</f>
        <v>0</v>
      </c>
      <c r="AD92" s="2" t="b">
        <f>AND(PARTNERS!$C96="Elsewhere in the UK",PARTNERS!$E96="New partner")</f>
        <v>0</v>
      </c>
      <c r="AE92" s="2" t="b">
        <f>AND(PARTNERS!$C96="Outside UK",PARTNERS!$E96="New partner")</f>
        <v>0</v>
      </c>
      <c r="AF92" s="2" t="b">
        <f>AND(PARTNERS!$C96="Hull",PARTNERS!$E96="Existing partner")</f>
        <v>0</v>
      </c>
      <c r="AG92" s="2" t="b">
        <f>AND(PARTNERS!$C96="East Riding of Yorkshire",PARTNERS!$E96="Existing partner")</f>
        <v>0</v>
      </c>
      <c r="AH92" s="2" t="b">
        <f>AND(PARTNERS!$C96="Elsewhere in Yorkshire &amp; Humber",PARTNERS!$E96="Existing partner")</f>
        <v>0</v>
      </c>
      <c r="AI92" s="2" t="b">
        <f>AND(PARTNERS!$C96="Elsewhere in the UK",PARTNERS!$E96="Existing partner")</f>
        <v>0</v>
      </c>
      <c r="AJ92" s="2" t="b">
        <f>AND(PARTNERS!$C96="Outside UK",PARTNERS!$E96="Existing partner")</f>
        <v>0</v>
      </c>
      <c r="AK92" s="2" t="b">
        <f>AND(PARTNERS!$D96="Artistic partner",PARTNERS!$E96="New partner")</f>
        <v>0</v>
      </c>
      <c r="AL92" s="2" t="b">
        <f>AND(PARTNERS!$D96="Heritage partner",PARTNERS!$E96="New partner")</f>
        <v>0</v>
      </c>
      <c r="AM92" s="2" t="b">
        <f>AND(PARTNERS!$D96="Funder",PARTNERS!$E96="New partner")</f>
        <v>0</v>
      </c>
      <c r="AN92" s="2" t="b">
        <f>AND(PARTNERS!$D96="Public Service partner",PARTNERS!$E96="New partner")</f>
        <v>0</v>
      </c>
      <c r="AO92" s="2" t="b">
        <f>AND(PARTNERS!$D96="Voluntary Sector / Charity partner",PARTNERS!$E96="New partner")</f>
        <v>0</v>
      </c>
      <c r="AP92" s="2" t="b">
        <f>AND(PARTNERS!$D96="Education partner",PARTNERS!$E96="New partner")</f>
        <v>0</v>
      </c>
      <c r="AQ92" s="2" t="b">
        <f>AND(PARTNERS!$D96="Other",PARTNERS!$E96="New partner")</f>
        <v>0</v>
      </c>
      <c r="AR92" s="2" t="b">
        <f>AND(PARTNERS!$D96="Artistic partner",PARTNERS!$E96="Existing partner")</f>
        <v>0</v>
      </c>
      <c r="AS92" s="2" t="b">
        <f>AND(PARTNERS!$D96="Heritage partner",PARTNERS!$E96="Existing partner")</f>
        <v>0</v>
      </c>
      <c r="AT92" s="2" t="b">
        <f>AND(PARTNERS!$D96="Funder",PARTNERS!$E96="Existing partner")</f>
        <v>0</v>
      </c>
      <c r="AU92" s="2" t="b">
        <f>AND(PARTNERS!$D96="Public Service partner",PARTNERS!$E96="Existing partner")</f>
        <v>0</v>
      </c>
      <c r="AV92" s="2" t="b">
        <f>AND(PARTNERS!$D96="Voluntary Sector / Charity partner",PARTNERS!$E96="Existing partner")</f>
        <v>0</v>
      </c>
      <c r="AW92" s="2" t="b">
        <f>AND(PARTNERS!$D96="Education partner",PARTNERS!$E96="Existing partner")</f>
        <v>0</v>
      </c>
      <c r="AX92" s="2" t="b">
        <f>AND(PARTNERS!$D96="Other",PARTNERS!$E96="Existing partner")</f>
        <v>0</v>
      </c>
    </row>
    <row r="93" spans="20:50" x14ac:dyDescent="0.3">
      <c r="T93" s="2" t="b">
        <f>AND(LEFT('EVENT DELIVERY'!B98,2)="HU",OR(LEN('EVENT DELIVERY'!B98)=6,AND(LEN('EVENT DELIVERY'!B98)=7,MID('EVENT DELIVERY'!B98,4,1)=" ")))</f>
        <v>0</v>
      </c>
      <c r="U93" s="2" t="b">
        <f>AND(LEFT('PROJECT DELIVERY TEAM'!B100,2)="HU",OR(LEN('PROJECT DELIVERY TEAM'!B100)=6,AND(LEN('PROJECT DELIVERY TEAM'!B100)=7,MID('PROJECT DELIVERY TEAM'!B100,4,1)=" ")))</f>
        <v>0</v>
      </c>
      <c r="V93" s="2" t="b">
        <f>AND(LEFT('AUDIENCES &amp; PART... - BY TYPE'!B123,2)="HU",OR(LEN('AUDIENCES &amp; PART... - BY TYPE'!B123)=6,AND(LEN('AUDIENCES &amp; PART... - BY TYPE'!B123)=7,MID('AUDIENCES &amp; PART... - BY TYPE'!B123,4,1)=" ")))</f>
        <v>0</v>
      </c>
      <c r="W93" s="2" t="b">
        <f>AND(LEFT(PARTNERS!B97,2)="HU",OR(LEN(PARTNERS!B97)=6,AND(LEN(PARTNERS!B97)=7,MID(PARTNERS!B97,4,1)=" ")),PARTNERS!E97="New partner")</f>
        <v>0</v>
      </c>
      <c r="X93" s="2" t="b">
        <f>AND(LEFT(PARTNERS!B97,2)="HU",OR(LEN(PARTNERS!B97)=6,AND(LEN(PARTNERS!B97)=7,MID(PARTNERS!B97,4,1)=" ")),PARTNERS!E97="Existing partner")</f>
        <v>0</v>
      </c>
      <c r="Y93" s="2" t="b">
        <f>AND(NOT(AND(LEFT(PARTNERS!B97,2)="HU",OR(LEN(PARTNERS!B97)=6,AND(LEN(PARTNERS!B97)=7,MID(PARTNERS!B97,4,1)=" ")))),PARTNERS!E97="New partner")</f>
        <v>0</v>
      </c>
      <c r="Z93" s="2" t="b">
        <f>AND(NOT(AND(LEFT(PARTNERS!B97,2)="HU",OR(LEN(PARTNERS!B97)=6,AND(LEN(PARTNERS!B97)=7,MID(PARTNERS!B97,4,1)=" ")))),PARTNERS!E97="Existing partner")</f>
        <v>0</v>
      </c>
      <c r="AA93" s="2" t="b">
        <f>AND(PARTNERS!$C97="Hull",PARTNERS!$E97="New partner")</f>
        <v>0</v>
      </c>
      <c r="AB93" s="2" t="b">
        <f>AND(PARTNERS!$C97="East Riding of Yorkshire",PARTNERS!$E97="New partner")</f>
        <v>0</v>
      </c>
      <c r="AC93" s="2" t="b">
        <f>AND(PARTNERS!$C97="Elsewhere in Yorkshire &amp; Humber",PARTNERS!$E97="New partner")</f>
        <v>0</v>
      </c>
      <c r="AD93" s="2" t="b">
        <f>AND(PARTNERS!$C97="Elsewhere in the UK",PARTNERS!$E97="New partner")</f>
        <v>0</v>
      </c>
      <c r="AE93" s="2" t="b">
        <f>AND(PARTNERS!$C97="Outside UK",PARTNERS!$E97="New partner")</f>
        <v>0</v>
      </c>
      <c r="AF93" s="2" t="b">
        <f>AND(PARTNERS!$C97="Hull",PARTNERS!$E97="Existing partner")</f>
        <v>0</v>
      </c>
      <c r="AG93" s="2" t="b">
        <f>AND(PARTNERS!$C97="East Riding of Yorkshire",PARTNERS!$E97="Existing partner")</f>
        <v>0</v>
      </c>
      <c r="AH93" s="2" t="b">
        <f>AND(PARTNERS!$C97="Elsewhere in Yorkshire &amp; Humber",PARTNERS!$E97="Existing partner")</f>
        <v>0</v>
      </c>
      <c r="AI93" s="2" t="b">
        <f>AND(PARTNERS!$C97="Elsewhere in the UK",PARTNERS!$E97="Existing partner")</f>
        <v>0</v>
      </c>
      <c r="AJ93" s="2" t="b">
        <f>AND(PARTNERS!$C97="Outside UK",PARTNERS!$E97="Existing partner")</f>
        <v>0</v>
      </c>
      <c r="AK93" s="2" t="b">
        <f>AND(PARTNERS!$D97="Artistic partner",PARTNERS!$E97="New partner")</f>
        <v>0</v>
      </c>
      <c r="AL93" s="2" t="b">
        <f>AND(PARTNERS!$D97="Heritage partner",PARTNERS!$E97="New partner")</f>
        <v>0</v>
      </c>
      <c r="AM93" s="2" t="b">
        <f>AND(PARTNERS!$D97="Funder",PARTNERS!$E97="New partner")</f>
        <v>0</v>
      </c>
      <c r="AN93" s="2" t="b">
        <f>AND(PARTNERS!$D97="Public Service partner",PARTNERS!$E97="New partner")</f>
        <v>0</v>
      </c>
      <c r="AO93" s="2" t="b">
        <f>AND(PARTNERS!$D97="Voluntary Sector / Charity partner",PARTNERS!$E97="New partner")</f>
        <v>0</v>
      </c>
      <c r="AP93" s="2" t="b">
        <f>AND(PARTNERS!$D97="Education partner",PARTNERS!$E97="New partner")</f>
        <v>0</v>
      </c>
      <c r="AQ93" s="2" t="b">
        <f>AND(PARTNERS!$D97="Other",PARTNERS!$E97="New partner")</f>
        <v>0</v>
      </c>
      <c r="AR93" s="2" t="b">
        <f>AND(PARTNERS!$D97="Artistic partner",PARTNERS!$E97="Existing partner")</f>
        <v>0</v>
      </c>
      <c r="AS93" s="2" t="b">
        <f>AND(PARTNERS!$D97="Heritage partner",PARTNERS!$E97="Existing partner")</f>
        <v>0</v>
      </c>
      <c r="AT93" s="2" t="b">
        <f>AND(PARTNERS!$D97="Funder",PARTNERS!$E97="Existing partner")</f>
        <v>0</v>
      </c>
      <c r="AU93" s="2" t="b">
        <f>AND(PARTNERS!$D97="Public Service partner",PARTNERS!$E97="Existing partner")</f>
        <v>0</v>
      </c>
      <c r="AV93" s="2" t="b">
        <f>AND(PARTNERS!$D97="Voluntary Sector / Charity partner",PARTNERS!$E97="Existing partner")</f>
        <v>0</v>
      </c>
      <c r="AW93" s="2" t="b">
        <f>AND(PARTNERS!$D97="Education partner",PARTNERS!$E97="Existing partner")</f>
        <v>0</v>
      </c>
      <c r="AX93" s="2" t="b">
        <f>AND(PARTNERS!$D97="Other",PARTNERS!$E97="Existing partner")</f>
        <v>0</v>
      </c>
    </row>
    <row r="94" spans="20:50" x14ac:dyDescent="0.3">
      <c r="T94" s="2" t="b">
        <f>AND(LEFT('EVENT DELIVERY'!B99,2)="HU",OR(LEN('EVENT DELIVERY'!B99)=6,AND(LEN('EVENT DELIVERY'!B99)=7,MID('EVENT DELIVERY'!B99,4,1)=" ")))</f>
        <v>0</v>
      </c>
      <c r="U94" s="2" t="b">
        <f>AND(LEFT('PROJECT DELIVERY TEAM'!B101,2)="HU",OR(LEN('PROJECT DELIVERY TEAM'!B101)=6,AND(LEN('PROJECT DELIVERY TEAM'!B101)=7,MID('PROJECT DELIVERY TEAM'!B101,4,1)=" ")))</f>
        <v>0</v>
      </c>
      <c r="V94" s="2" t="b">
        <f>AND(LEFT('AUDIENCES &amp; PART... - BY TYPE'!B124,2)="HU",OR(LEN('AUDIENCES &amp; PART... - BY TYPE'!B124)=6,AND(LEN('AUDIENCES &amp; PART... - BY TYPE'!B124)=7,MID('AUDIENCES &amp; PART... - BY TYPE'!B124,4,1)=" ")))</f>
        <v>0</v>
      </c>
      <c r="W94" s="2" t="b">
        <f>AND(LEFT(PARTNERS!B98,2)="HU",OR(LEN(PARTNERS!B98)=6,AND(LEN(PARTNERS!B98)=7,MID(PARTNERS!B98,4,1)=" ")),PARTNERS!E98="New partner")</f>
        <v>0</v>
      </c>
      <c r="X94" s="2" t="b">
        <f>AND(LEFT(PARTNERS!B98,2)="HU",OR(LEN(PARTNERS!B98)=6,AND(LEN(PARTNERS!B98)=7,MID(PARTNERS!B98,4,1)=" ")),PARTNERS!E98="Existing partner")</f>
        <v>0</v>
      </c>
      <c r="Y94" s="2" t="b">
        <f>AND(NOT(AND(LEFT(PARTNERS!B98,2)="HU",OR(LEN(PARTNERS!B98)=6,AND(LEN(PARTNERS!B98)=7,MID(PARTNERS!B98,4,1)=" ")))),PARTNERS!E98="New partner")</f>
        <v>0</v>
      </c>
      <c r="Z94" s="2" t="b">
        <f>AND(NOT(AND(LEFT(PARTNERS!B98,2)="HU",OR(LEN(PARTNERS!B98)=6,AND(LEN(PARTNERS!B98)=7,MID(PARTNERS!B98,4,1)=" ")))),PARTNERS!E98="Existing partner")</f>
        <v>0</v>
      </c>
      <c r="AA94" s="2" t="b">
        <f>AND(PARTNERS!$C98="Hull",PARTNERS!$E98="New partner")</f>
        <v>0</v>
      </c>
      <c r="AB94" s="2" t="b">
        <f>AND(PARTNERS!$C98="East Riding of Yorkshire",PARTNERS!$E98="New partner")</f>
        <v>0</v>
      </c>
      <c r="AC94" s="2" t="b">
        <f>AND(PARTNERS!$C98="Elsewhere in Yorkshire &amp; Humber",PARTNERS!$E98="New partner")</f>
        <v>0</v>
      </c>
      <c r="AD94" s="2" t="b">
        <f>AND(PARTNERS!$C98="Elsewhere in the UK",PARTNERS!$E98="New partner")</f>
        <v>0</v>
      </c>
      <c r="AE94" s="2" t="b">
        <f>AND(PARTNERS!$C98="Outside UK",PARTNERS!$E98="New partner")</f>
        <v>0</v>
      </c>
      <c r="AF94" s="2" t="b">
        <f>AND(PARTNERS!$C98="Hull",PARTNERS!$E98="Existing partner")</f>
        <v>0</v>
      </c>
      <c r="AG94" s="2" t="b">
        <f>AND(PARTNERS!$C98="East Riding of Yorkshire",PARTNERS!$E98="Existing partner")</f>
        <v>0</v>
      </c>
      <c r="AH94" s="2" t="b">
        <f>AND(PARTNERS!$C98="Elsewhere in Yorkshire &amp; Humber",PARTNERS!$E98="Existing partner")</f>
        <v>0</v>
      </c>
      <c r="AI94" s="2" t="b">
        <f>AND(PARTNERS!$C98="Elsewhere in the UK",PARTNERS!$E98="Existing partner")</f>
        <v>0</v>
      </c>
      <c r="AJ94" s="2" t="b">
        <f>AND(PARTNERS!$C98="Outside UK",PARTNERS!$E98="Existing partner")</f>
        <v>0</v>
      </c>
      <c r="AK94" s="2" t="b">
        <f>AND(PARTNERS!$D98="Artistic partner",PARTNERS!$E98="New partner")</f>
        <v>0</v>
      </c>
      <c r="AL94" s="2" t="b">
        <f>AND(PARTNERS!$D98="Heritage partner",PARTNERS!$E98="New partner")</f>
        <v>0</v>
      </c>
      <c r="AM94" s="2" t="b">
        <f>AND(PARTNERS!$D98="Funder",PARTNERS!$E98="New partner")</f>
        <v>0</v>
      </c>
      <c r="AN94" s="2" t="b">
        <f>AND(PARTNERS!$D98="Public Service partner",PARTNERS!$E98="New partner")</f>
        <v>0</v>
      </c>
      <c r="AO94" s="2" t="b">
        <f>AND(PARTNERS!$D98="Voluntary Sector / Charity partner",PARTNERS!$E98="New partner")</f>
        <v>0</v>
      </c>
      <c r="AP94" s="2" t="b">
        <f>AND(PARTNERS!$D98="Education partner",PARTNERS!$E98="New partner")</f>
        <v>0</v>
      </c>
      <c r="AQ94" s="2" t="b">
        <f>AND(PARTNERS!$D98="Other",PARTNERS!$E98="New partner")</f>
        <v>0</v>
      </c>
      <c r="AR94" s="2" t="b">
        <f>AND(PARTNERS!$D98="Artistic partner",PARTNERS!$E98="Existing partner")</f>
        <v>0</v>
      </c>
      <c r="AS94" s="2" t="b">
        <f>AND(PARTNERS!$D98="Heritage partner",PARTNERS!$E98="Existing partner")</f>
        <v>0</v>
      </c>
      <c r="AT94" s="2" t="b">
        <f>AND(PARTNERS!$D98="Funder",PARTNERS!$E98="Existing partner")</f>
        <v>0</v>
      </c>
      <c r="AU94" s="2" t="b">
        <f>AND(PARTNERS!$D98="Public Service partner",PARTNERS!$E98="Existing partner")</f>
        <v>0</v>
      </c>
      <c r="AV94" s="2" t="b">
        <f>AND(PARTNERS!$D98="Voluntary Sector / Charity partner",PARTNERS!$E98="Existing partner")</f>
        <v>0</v>
      </c>
      <c r="AW94" s="2" t="b">
        <f>AND(PARTNERS!$D98="Education partner",PARTNERS!$E98="Existing partner")</f>
        <v>0</v>
      </c>
      <c r="AX94" s="2" t="b">
        <f>AND(PARTNERS!$D98="Other",PARTNERS!$E98="Existing partner")</f>
        <v>0</v>
      </c>
    </row>
    <row r="95" spans="20:50" x14ac:dyDescent="0.3">
      <c r="T95" s="2" t="b">
        <f>AND(LEFT('EVENT DELIVERY'!B100,2)="HU",OR(LEN('EVENT DELIVERY'!B100)=6,AND(LEN('EVENT DELIVERY'!B100)=7,MID('EVENT DELIVERY'!B100,4,1)=" ")))</f>
        <v>0</v>
      </c>
      <c r="U95" s="2" t="b">
        <f>AND(LEFT('PROJECT DELIVERY TEAM'!B102,2)="HU",OR(LEN('PROJECT DELIVERY TEAM'!B102)=6,AND(LEN('PROJECT DELIVERY TEAM'!B102)=7,MID('PROJECT DELIVERY TEAM'!B102,4,1)=" ")))</f>
        <v>0</v>
      </c>
      <c r="V95" s="2" t="b">
        <f>AND(LEFT('AUDIENCES &amp; PART... - BY TYPE'!B125,2)="HU",OR(LEN('AUDIENCES &amp; PART... - BY TYPE'!B125)=6,AND(LEN('AUDIENCES &amp; PART... - BY TYPE'!B125)=7,MID('AUDIENCES &amp; PART... - BY TYPE'!B125,4,1)=" ")))</f>
        <v>0</v>
      </c>
      <c r="W95" s="2" t="b">
        <f>AND(LEFT(PARTNERS!B99,2)="HU",OR(LEN(PARTNERS!B99)=6,AND(LEN(PARTNERS!B99)=7,MID(PARTNERS!B99,4,1)=" ")),PARTNERS!E99="New partner")</f>
        <v>0</v>
      </c>
      <c r="X95" s="2" t="b">
        <f>AND(LEFT(PARTNERS!B99,2)="HU",OR(LEN(PARTNERS!B99)=6,AND(LEN(PARTNERS!B99)=7,MID(PARTNERS!B99,4,1)=" ")),PARTNERS!E99="Existing partner")</f>
        <v>0</v>
      </c>
      <c r="Y95" s="2" t="b">
        <f>AND(NOT(AND(LEFT(PARTNERS!B99,2)="HU",OR(LEN(PARTNERS!B99)=6,AND(LEN(PARTNERS!B99)=7,MID(PARTNERS!B99,4,1)=" ")))),PARTNERS!E99="New partner")</f>
        <v>0</v>
      </c>
      <c r="Z95" s="2" t="b">
        <f>AND(NOT(AND(LEFT(PARTNERS!B99,2)="HU",OR(LEN(PARTNERS!B99)=6,AND(LEN(PARTNERS!B99)=7,MID(PARTNERS!B99,4,1)=" ")))),PARTNERS!E99="Existing partner")</f>
        <v>0</v>
      </c>
      <c r="AA95" s="2" t="b">
        <f>AND(PARTNERS!$C99="Hull",PARTNERS!$E99="New partner")</f>
        <v>0</v>
      </c>
      <c r="AB95" s="2" t="b">
        <f>AND(PARTNERS!$C99="East Riding of Yorkshire",PARTNERS!$E99="New partner")</f>
        <v>0</v>
      </c>
      <c r="AC95" s="2" t="b">
        <f>AND(PARTNERS!$C99="Elsewhere in Yorkshire &amp; Humber",PARTNERS!$E99="New partner")</f>
        <v>0</v>
      </c>
      <c r="AD95" s="2" t="b">
        <f>AND(PARTNERS!$C99="Elsewhere in the UK",PARTNERS!$E99="New partner")</f>
        <v>0</v>
      </c>
      <c r="AE95" s="2" t="b">
        <f>AND(PARTNERS!$C99="Outside UK",PARTNERS!$E99="New partner")</f>
        <v>0</v>
      </c>
      <c r="AF95" s="2" t="b">
        <f>AND(PARTNERS!$C99="Hull",PARTNERS!$E99="Existing partner")</f>
        <v>0</v>
      </c>
      <c r="AG95" s="2" t="b">
        <f>AND(PARTNERS!$C99="East Riding of Yorkshire",PARTNERS!$E99="Existing partner")</f>
        <v>0</v>
      </c>
      <c r="AH95" s="2" t="b">
        <f>AND(PARTNERS!$C99="Elsewhere in Yorkshire &amp; Humber",PARTNERS!$E99="Existing partner")</f>
        <v>0</v>
      </c>
      <c r="AI95" s="2" t="b">
        <f>AND(PARTNERS!$C99="Elsewhere in the UK",PARTNERS!$E99="Existing partner")</f>
        <v>0</v>
      </c>
      <c r="AJ95" s="2" t="b">
        <f>AND(PARTNERS!$C99="Outside UK",PARTNERS!$E99="Existing partner")</f>
        <v>0</v>
      </c>
      <c r="AK95" s="2" t="b">
        <f>AND(PARTNERS!$D99="Artistic partner",PARTNERS!$E99="New partner")</f>
        <v>0</v>
      </c>
      <c r="AL95" s="2" t="b">
        <f>AND(PARTNERS!$D99="Heritage partner",PARTNERS!$E99="New partner")</f>
        <v>0</v>
      </c>
      <c r="AM95" s="2" t="b">
        <f>AND(PARTNERS!$D99="Funder",PARTNERS!$E99="New partner")</f>
        <v>0</v>
      </c>
      <c r="AN95" s="2" t="b">
        <f>AND(PARTNERS!$D99="Public Service partner",PARTNERS!$E99="New partner")</f>
        <v>0</v>
      </c>
      <c r="AO95" s="2" t="b">
        <f>AND(PARTNERS!$D99="Voluntary Sector / Charity partner",PARTNERS!$E99="New partner")</f>
        <v>0</v>
      </c>
      <c r="AP95" s="2" t="b">
        <f>AND(PARTNERS!$D99="Education partner",PARTNERS!$E99="New partner")</f>
        <v>0</v>
      </c>
      <c r="AQ95" s="2" t="b">
        <f>AND(PARTNERS!$D99="Other",PARTNERS!$E99="New partner")</f>
        <v>0</v>
      </c>
      <c r="AR95" s="2" t="b">
        <f>AND(PARTNERS!$D99="Artistic partner",PARTNERS!$E99="Existing partner")</f>
        <v>0</v>
      </c>
      <c r="AS95" s="2" t="b">
        <f>AND(PARTNERS!$D99="Heritage partner",PARTNERS!$E99="Existing partner")</f>
        <v>0</v>
      </c>
      <c r="AT95" s="2" t="b">
        <f>AND(PARTNERS!$D99="Funder",PARTNERS!$E99="Existing partner")</f>
        <v>0</v>
      </c>
      <c r="AU95" s="2" t="b">
        <f>AND(PARTNERS!$D99="Public Service partner",PARTNERS!$E99="Existing partner")</f>
        <v>0</v>
      </c>
      <c r="AV95" s="2" t="b">
        <f>AND(PARTNERS!$D99="Voluntary Sector / Charity partner",PARTNERS!$E99="Existing partner")</f>
        <v>0</v>
      </c>
      <c r="AW95" s="2" t="b">
        <f>AND(PARTNERS!$D99="Education partner",PARTNERS!$E99="Existing partner")</f>
        <v>0</v>
      </c>
      <c r="AX95" s="2" t="b">
        <f>AND(PARTNERS!$D99="Other",PARTNERS!$E99="Existing partner")</f>
        <v>0</v>
      </c>
    </row>
    <row r="96" spans="20:50" x14ac:dyDescent="0.3">
      <c r="T96" s="2" t="b">
        <f>AND(LEFT('EVENT DELIVERY'!B101,2)="HU",OR(LEN('EVENT DELIVERY'!B101)=6,AND(LEN('EVENT DELIVERY'!B101)=7,MID('EVENT DELIVERY'!B101,4,1)=" ")))</f>
        <v>0</v>
      </c>
      <c r="U96" s="2" t="b">
        <f>AND(LEFT('PROJECT DELIVERY TEAM'!B103,2)="HU",OR(LEN('PROJECT DELIVERY TEAM'!B103)=6,AND(LEN('PROJECT DELIVERY TEAM'!B103)=7,MID('PROJECT DELIVERY TEAM'!B103,4,1)=" ")))</f>
        <v>0</v>
      </c>
      <c r="V96" s="2" t="b">
        <f>AND(LEFT('AUDIENCES &amp; PART... - BY TYPE'!B126,2)="HU",OR(LEN('AUDIENCES &amp; PART... - BY TYPE'!B126)=6,AND(LEN('AUDIENCES &amp; PART... - BY TYPE'!B126)=7,MID('AUDIENCES &amp; PART... - BY TYPE'!B126,4,1)=" ")))</f>
        <v>0</v>
      </c>
      <c r="W96" s="2" t="b">
        <f>AND(LEFT(PARTNERS!B100,2)="HU",OR(LEN(PARTNERS!B100)=6,AND(LEN(PARTNERS!B100)=7,MID(PARTNERS!B100,4,1)=" ")),PARTNERS!E100="New partner")</f>
        <v>0</v>
      </c>
      <c r="X96" s="2" t="b">
        <f>AND(LEFT(PARTNERS!B100,2)="HU",OR(LEN(PARTNERS!B100)=6,AND(LEN(PARTNERS!B100)=7,MID(PARTNERS!B100,4,1)=" ")),PARTNERS!E100="Existing partner")</f>
        <v>0</v>
      </c>
      <c r="Y96" s="2" t="b">
        <f>AND(NOT(AND(LEFT(PARTNERS!B100,2)="HU",OR(LEN(PARTNERS!B100)=6,AND(LEN(PARTNERS!B100)=7,MID(PARTNERS!B100,4,1)=" ")))),PARTNERS!E100="New partner")</f>
        <v>0</v>
      </c>
      <c r="Z96" s="2" t="b">
        <f>AND(NOT(AND(LEFT(PARTNERS!B100,2)="HU",OR(LEN(PARTNERS!B100)=6,AND(LEN(PARTNERS!B100)=7,MID(PARTNERS!B100,4,1)=" ")))),PARTNERS!E100="Existing partner")</f>
        <v>0</v>
      </c>
      <c r="AA96" s="2" t="b">
        <f>AND(PARTNERS!$C100="Hull",PARTNERS!$E100="New partner")</f>
        <v>0</v>
      </c>
      <c r="AB96" s="2" t="b">
        <f>AND(PARTNERS!$C100="East Riding of Yorkshire",PARTNERS!$E100="New partner")</f>
        <v>0</v>
      </c>
      <c r="AC96" s="2" t="b">
        <f>AND(PARTNERS!$C100="Elsewhere in Yorkshire &amp; Humber",PARTNERS!$E100="New partner")</f>
        <v>0</v>
      </c>
      <c r="AD96" s="2" t="b">
        <f>AND(PARTNERS!$C100="Elsewhere in the UK",PARTNERS!$E100="New partner")</f>
        <v>0</v>
      </c>
      <c r="AE96" s="2" t="b">
        <f>AND(PARTNERS!$C100="Outside UK",PARTNERS!$E100="New partner")</f>
        <v>0</v>
      </c>
      <c r="AF96" s="2" t="b">
        <f>AND(PARTNERS!$C100="Hull",PARTNERS!$E100="Existing partner")</f>
        <v>0</v>
      </c>
      <c r="AG96" s="2" t="b">
        <f>AND(PARTNERS!$C100="East Riding of Yorkshire",PARTNERS!$E100="Existing partner")</f>
        <v>0</v>
      </c>
      <c r="AH96" s="2" t="b">
        <f>AND(PARTNERS!$C100="Elsewhere in Yorkshire &amp; Humber",PARTNERS!$E100="Existing partner")</f>
        <v>0</v>
      </c>
      <c r="AI96" s="2" t="b">
        <f>AND(PARTNERS!$C100="Elsewhere in the UK",PARTNERS!$E100="Existing partner")</f>
        <v>0</v>
      </c>
      <c r="AJ96" s="2" t="b">
        <f>AND(PARTNERS!$C100="Outside UK",PARTNERS!$E100="Existing partner")</f>
        <v>0</v>
      </c>
      <c r="AK96" s="2" t="b">
        <f>AND(PARTNERS!$D100="Artistic partner",PARTNERS!$E100="New partner")</f>
        <v>0</v>
      </c>
      <c r="AL96" s="2" t="b">
        <f>AND(PARTNERS!$D100="Heritage partner",PARTNERS!$E100="New partner")</f>
        <v>0</v>
      </c>
      <c r="AM96" s="2" t="b">
        <f>AND(PARTNERS!$D100="Funder",PARTNERS!$E100="New partner")</f>
        <v>0</v>
      </c>
      <c r="AN96" s="2" t="b">
        <f>AND(PARTNERS!$D100="Public Service partner",PARTNERS!$E100="New partner")</f>
        <v>0</v>
      </c>
      <c r="AO96" s="2" t="b">
        <f>AND(PARTNERS!$D100="Voluntary Sector / Charity partner",PARTNERS!$E100="New partner")</f>
        <v>0</v>
      </c>
      <c r="AP96" s="2" t="b">
        <f>AND(PARTNERS!$D100="Education partner",PARTNERS!$E100="New partner")</f>
        <v>0</v>
      </c>
      <c r="AQ96" s="2" t="b">
        <f>AND(PARTNERS!$D100="Other",PARTNERS!$E100="New partner")</f>
        <v>0</v>
      </c>
      <c r="AR96" s="2" t="b">
        <f>AND(PARTNERS!$D100="Artistic partner",PARTNERS!$E100="Existing partner")</f>
        <v>0</v>
      </c>
      <c r="AS96" s="2" t="b">
        <f>AND(PARTNERS!$D100="Heritage partner",PARTNERS!$E100="Existing partner")</f>
        <v>0</v>
      </c>
      <c r="AT96" s="2" t="b">
        <f>AND(PARTNERS!$D100="Funder",PARTNERS!$E100="Existing partner")</f>
        <v>0</v>
      </c>
      <c r="AU96" s="2" t="b">
        <f>AND(PARTNERS!$D100="Public Service partner",PARTNERS!$E100="Existing partner")</f>
        <v>0</v>
      </c>
      <c r="AV96" s="2" t="b">
        <f>AND(PARTNERS!$D100="Voluntary Sector / Charity partner",PARTNERS!$E100="Existing partner")</f>
        <v>0</v>
      </c>
      <c r="AW96" s="2" t="b">
        <f>AND(PARTNERS!$D100="Education partner",PARTNERS!$E100="Existing partner")</f>
        <v>0</v>
      </c>
      <c r="AX96" s="2" t="b">
        <f>AND(PARTNERS!$D100="Other",PARTNERS!$E100="Existing partner")</f>
        <v>0</v>
      </c>
    </row>
    <row r="97" spans="20:50" x14ac:dyDescent="0.3">
      <c r="T97" s="2" t="b">
        <f>AND(LEFT('EVENT DELIVERY'!B102,2)="HU",OR(LEN('EVENT DELIVERY'!B102)=6,AND(LEN('EVENT DELIVERY'!B102)=7,MID('EVENT DELIVERY'!B102,4,1)=" ")))</f>
        <v>0</v>
      </c>
      <c r="U97" s="2" t="b">
        <f>AND(LEFT('PROJECT DELIVERY TEAM'!B104,2)="HU",OR(LEN('PROJECT DELIVERY TEAM'!B104)=6,AND(LEN('PROJECT DELIVERY TEAM'!B104)=7,MID('PROJECT DELIVERY TEAM'!B104,4,1)=" ")))</f>
        <v>0</v>
      </c>
      <c r="V97" s="2" t="b">
        <f>AND(LEFT('AUDIENCES &amp; PART... - BY TYPE'!B127,2)="HU",OR(LEN('AUDIENCES &amp; PART... - BY TYPE'!B127)=6,AND(LEN('AUDIENCES &amp; PART... - BY TYPE'!B127)=7,MID('AUDIENCES &amp; PART... - BY TYPE'!B127,4,1)=" ")))</f>
        <v>0</v>
      </c>
      <c r="W97" s="2" t="b">
        <f>AND(LEFT(PARTNERS!B101,2)="HU",OR(LEN(PARTNERS!B101)=6,AND(LEN(PARTNERS!B101)=7,MID(PARTNERS!B101,4,1)=" ")),PARTNERS!E101="New partner")</f>
        <v>0</v>
      </c>
      <c r="X97" s="2" t="b">
        <f>AND(LEFT(PARTNERS!B101,2)="HU",OR(LEN(PARTNERS!B101)=6,AND(LEN(PARTNERS!B101)=7,MID(PARTNERS!B101,4,1)=" ")),PARTNERS!E101="Existing partner")</f>
        <v>0</v>
      </c>
      <c r="Y97" s="2" t="b">
        <f>AND(NOT(AND(LEFT(PARTNERS!B101,2)="HU",OR(LEN(PARTNERS!B101)=6,AND(LEN(PARTNERS!B101)=7,MID(PARTNERS!B101,4,1)=" ")))),PARTNERS!E101="New partner")</f>
        <v>0</v>
      </c>
      <c r="Z97" s="2" t="b">
        <f>AND(NOT(AND(LEFT(PARTNERS!B101,2)="HU",OR(LEN(PARTNERS!B101)=6,AND(LEN(PARTNERS!B101)=7,MID(PARTNERS!B101,4,1)=" ")))),PARTNERS!E101="Existing partner")</f>
        <v>0</v>
      </c>
      <c r="AA97" s="2" t="b">
        <f>AND(PARTNERS!$C101="Hull",PARTNERS!$E101="New partner")</f>
        <v>0</v>
      </c>
      <c r="AB97" s="2" t="b">
        <f>AND(PARTNERS!$C101="East Riding of Yorkshire",PARTNERS!$E101="New partner")</f>
        <v>0</v>
      </c>
      <c r="AC97" s="2" t="b">
        <f>AND(PARTNERS!$C101="Elsewhere in Yorkshire &amp; Humber",PARTNERS!$E101="New partner")</f>
        <v>0</v>
      </c>
      <c r="AD97" s="2" t="b">
        <f>AND(PARTNERS!$C101="Elsewhere in the UK",PARTNERS!$E101="New partner")</f>
        <v>0</v>
      </c>
      <c r="AE97" s="2" t="b">
        <f>AND(PARTNERS!$C101="Outside UK",PARTNERS!$E101="New partner")</f>
        <v>0</v>
      </c>
      <c r="AF97" s="2" t="b">
        <f>AND(PARTNERS!$C101="Hull",PARTNERS!$E101="Existing partner")</f>
        <v>0</v>
      </c>
      <c r="AG97" s="2" t="b">
        <f>AND(PARTNERS!$C101="East Riding of Yorkshire",PARTNERS!$E101="Existing partner")</f>
        <v>0</v>
      </c>
      <c r="AH97" s="2" t="b">
        <f>AND(PARTNERS!$C101="Elsewhere in Yorkshire &amp; Humber",PARTNERS!$E101="Existing partner")</f>
        <v>0</v>
      </c>
      <c r="AI97" s="2" t="b">
        <f>AND(PARTNERS!$C101="Elsewhere in the UK",PARTNERS!$E101="Existing partner")</f>
        <v>0</v>
      </c>
      <c r="AJ97" s="2" t="b">
        <f>AND(PARTNERS!$C101="Outside UK",PARTNERS!$E101="Existing partner")</f>
        <v>0</v>
      </c>
      <c r="AK97" s="2" t="b">
        <f>AND(PARTNERS!$D101="Artistic partner",PARTNERS!$E101="New partner")</f>
        <v>0</v>
      </c>
      <c r="AL97" s="2" t="b">
        <f>AND(PARTNERS!$D101="Heritage partner",PARTNERS!$E101="New partner")</f>
        <v>0</v>
      </c>
      <c r="AM97" s="2" t="b">
        <f>AND(PARTNERS!$D101="Funder",PARTNERS!$E101="New partner")</f>
        <v>0</v>
      </c>
      <c r="AN97" s="2" t="b">
        <f>AND(PARTNERS!$D101="Public Service partner",PARTNERS!$E101="New partner")</f>
        <v>0</v>
      </c>
      <c r="AO97" s="2" t="b">
        <f>AND(PARTNERS!$D101="Voluntary Sector / Charity partner",PARTNERS!$E101="New partner")</f>
        <v>0</v>
      </c>
      <c r="AP97" s="2" t="b">
        <f>AND(PARTNERS!$D101="Education partner",PARTNERS!$E101="New partner")</f>
        <v>0</v>
      </c>
      <c r="AQ97" s="2" t="b">
        <f>AND(PARTNERS!$D101="Other",PARTNERS!$E101="New partner")</f>
        <v>0</v>
      </c>
      <c r="AR97" s="2" t="b">
        <f>AND(PARTNERS!$D101="Artistic partner",PARTNERS!$E101="Existing partner")</f>
        <v>0</v>
      </c>
      <c r="AS97" s="2" t="b">
        <f>AND(PARTNERS!$D101="Heritage partner",PARTNERS!$E101="Existing partner")</f>
        <v>0</v>
      </c>
      <c r="AT97" s="2" t="b">
        <f>AND(PARTNERS!$D101="Funder",PARTNERS!$E101="Existing partner")</f>
        <v>0</v>
      </c>
      <c r="AU97" s="2" t="b">
        <f>AND(PARTNERS!$D101="Public Service partner",PARTNERS!$E101="Existing partner")</f>
        <v>0</v>
      </c>
      <c r="AV97" s="2" t="b">
        <f>AND(PARTNERS!$D101="Voluntary Sector / Charity partner",PARTNERS!$E101="Existing partner")</f>
        <v>0</v>
      </c>
      <c r="AW97" s="2" t="b">
        <f>AND(PARTNERS!$D101="Education partner",PARTNERS!$E101="Existing partner")</f>
        <v>0</v>
      </c>
      <c r="AX97" s="2" t="b">
        <f>AND(PARTNERS!$D101="Other",PARTNERS!$E101="Existing partner")</f>
        <v>0</v>
      </c>
    </row>
    <row r="98" spans="20:50" x14ac:dyDescent="0.3">
      <c r="T98" s="2" t="b">
        <f>AND(LEFT('EVENT DELIVERY'!B103,2)="HU",OR(LEN('EVENT DELIVERY'!B103)=6,AND(LEN('EVENT DELIVERY'!B103)=7,MID('EVENT DELIVERY'!B103,4,1)=" ")))</f>
        <v>0</v>
      </c>
      <c r="U98" s="2" t="b">
        <f>AND(LEFT('PROJECT DELIVERY TEAM'!B105,2)="HU",OR(LEN('PROJECT DELIVERY TEAM'!B105)=6,AND(LEN('PROJECT DELIVERY TEAM'!B105)=7,MID('PROJECT DELIVERY TEAM'!B105,4,1)=" ")))</f>
        <v>0</v>
      </c>
      <c r="V98" s="2" t="b">
        <f>AND(LEFT('AUDIENCES &amp; PART... - BY TYPE'!B128,2)="HU",OR(LEN('AUDIENCES &amp; PART... - BY TYPE'!B128)=6,AND(LEN('AUDIENCES &amp; PART... - BY TYPE'!B128)=7,MID('AUDIENCES &amp; PART... - BY TYPE'!B128,4,1)=" ")))</f>
        <v>0</v>
      </c>
      <c r="W98" s="2" t="b">
        <f>AND(LEFT(PARTNERS!B102,2)="HU",OR(LEN(PARTNERS!B102)=6,AND(LEN(PARTNERS!B102)=7,MID(PARTNERS!B102,4,1)=" ")),PARTNERS!E102="New partner")</f>
        <v>0</v>
      </c>
      <c r="X98" s="2" t="b">
        <f>AND(LEFT(PARTNERS!B102,2)="HU",OR(LEN(PARTNERS!B102)=6,AND(LEN(PARTNERS!B102)=7,MID(PARTNERS!B102,4,1)=" ")),PARTNERS!E102="Existing partner")</f>
        <v>0</v>
      </c>
      <c r="Y98" s="2" t="b">
        <f>AND(NOT(AND(LEFT(PARTNERS!B102,2)="HU",OR(LEN(PARTNERS!B102)=6,AND(LEN(PARTNERS!B102)=7,MID(PARTNERS!B102,4,1)=" ")))),PARTNERS!E102="New partner")</f>
        <v>0</v>
      </c>
      <c r="Z98" s="2" t="b">
        <f>AND(NOT(AND(LEFT(PARTNERS!B102,2)="HU",OR(LEN(PARTNERS!B102)=6,AND(LEN(PARTNERS!B102)=7,MID(PARTNERS!B102,4,1)=" ")))),PARTNERS!E102="Existing partner")</f>
        <v>0</v>
      </c>
      <c r="AA98" s="2" t="b">
        <f>AND(PARTNERS!$C102="Hull",PARTNERS!$E102="New partner")</f>
        <v>0</v>
      </c>
      <c r="AB98" s="2" t="b">
        <f>AND(PARTNERS!$C102="East Riding of Yorkshire",PARTNERS!$E102="New partner")</f>
        <v>0</v>
      </c>
      <c r="AC98" s="2" t="b">
        <f>AND(PARTNERS!$C102="Elsewhere in Yorkshire &amp; Humber",PARTNERS!$E102="New partner")</f>
        <v>0</v>
      </c>
      <c r="AD98" s="2" t="b">
        <f>AND(PARTNERS!$C102="Elsewhere in the UK",PARTNERS!$E102="New partner")</f>
        <v>0</v>
      </c>
      <c r="AE98" s="2" t="b">
        <f>AND(PARTNERS!$C102="Outside UK",PARTNERS!$E102="New partner")</f>
        <v>0</v>
      </c>
      <c r="AF98" s="2" t="b">
        <f>AND(PARTNERS!$C102="Hull",PARTNERS!$E102="Existing partner")</f>
        <v>0</v>
      </c>
      <c r="AG98" s="2" t="b">
        <f>AND(PARTNERS!$C102="East Riding of Yorkshire",PARTNERS!$E102="Existing partner")</f>
        <v>0</v>
      </c>
      <c r="AH98" s="2" t="b">
        <f>AND(PARTNERS!$C102="Elsewhere in Yorkshire &amp; Humber",PARTNERS!$E102="Existing partner")</f>
        <v>0</v>
      </c>
      <c r="AI98" s="2" t="b">
        <f>AND(PARTNERS!$C102="Elsewhere in the UK",PARTNERS!$E102="Existing partner")</f>
        <v>0</v>
      </c>
      <c r="AJ98" s="2" t="b">
        <f>AND(PARTNERS!$C102="Outside UK",PARTNERS!$E102="Existing partner")</f>
        <v>0</v>
      </c>
      <c r="AK98" s="2" t="b">
        <f>AND(PARTNERS!$D102="Artistic partner",PARTNERS!$E102="New partner")</f>
        <v>0</v>
      </c>
      <c r="AL98" s="2" t="b">
        <f>AND(PARTNERS!$D102="Heritage partner",PARTNERS!$E102="New partner")</f>
        <v>0</v>
      </c>
      <c r="AM98" s="2" t="b">
        <f>AND(PARTNERS!$D102="Funder",PARTNERS!$E102="New partner")</f>
        <v>0</v>
      </c>
      <c r="AN98" s="2" t="b">
        <f>AND(PARTNERS!$D102="Public Service partner",PARTNERS!$E102="New partner")</f>
        <v>0</v>
      </c>
      <c r="AO98" s="2" t="b">
        <f>AND(PARTNERS!$D102="Voluntary Sector / Charity partner",PARTNERS!$E102="New partner")</f>
        <v>0</v>
      </c>
      <c r="AP98" s="2" t="b">
        <f>AND(PARTNERS!$D102="Education partner",PARTNERS!$E102="New partner")</f>
        <v>0</v>
      </c>
      <c r="AQ98" s="2" t="b">
        <f>AND(PARTNERS!$D102="Other",PARTNERS!$E102="New partner")</f>
        <v>0</v>
      </c>
      <c r="AR98" s="2" t="b">
        <f>AND(PARTNERS!$D102="Artistic partner",PARTNERS!$E102="Existing partner")</f>
        <v>0</v>
      </c>
      <c r="AS98" s="2" t="b">
        <f>AND(PARTNERS!$D102="Heritage partner",PARTNERS!$E102="Existing partner")</f>
        <v>0</v>
      </c>
      <c r="AT98" s="2" t="b">
        <f>AND(PARTNERS!$D102="Funder",PARTNERS!$E102="Existing partner")</f>
        <v>0</v>
      </c>
      <c r="AU98" s="2" t="b">
        <f>AND(PARTNERS!$D102="Public Service partner",PARTNERS!$E102="Existing partner")</f>
        <v>0</v>
      </c>
      <c r="AV98" s="2" t="b">
        <f>AND(PARTNERS!$D102="Voluntary Sector / Charity partner",PARTNERS!$E102="Existing partner")</f>
        <v>0</v>
      </c>
      <c r="AW98" s="2" t="b">
        <f>AND(PARTNERS!$D102="Education partner",PARTNERS!$E102="Existing partner")</f>
        <v>0</v>
      </c>
      <c r="AX98" s="2" t="b">
        <f>AND(PARTNERS!$D102="Other",PARTNERS!$E102="Existing partner")</f>
        <v>0</v>
      </c>
    </row>
    <row r="99" spans="20:50" x14ac:dyDescent="0.3">
      <c r="T99" s="2" t="b">
        <f>AND(LEFT('EVENT DELIVERY'!B104,2)="HU",OR(LEN('EVENT DELIVERY'!B104)=6,AND(LEN('EVENT DELIVERY'!B104)=7,MID('EVENT DELIVERY'!B104,4,1)=" ")))</f>
        <v>0</v>
      </c>
      <c r="U99" s="2" t="b">
        <f>AND(LEFT('PROJECT DELIVERY TEAM'!B106,2)="HU",OR(LEN('PROJECT DELIVERY TEAM'!B106)=6,AND(LEN('PROJECT DELIVERY TEAM'!B106)=7,MID('PROJECT DELIVERY TEAM'!B106,4,1)=" ")))</f>
        <v>0</v>
      </c>
      <c r="V99" s="2" t="b">
        <f>AND(LEFT('AUDIENCES &amp; PART... - BY TYPE'!B129,2)="HU",OR(LEN('AUDIENCES &amp; PART... - BY TYPE'!B129)=6,AND(LEN('AUDIENCES &amp; PART... - BY TYPE'!B129)=7,MID('AUDIENCES &amp; PART... - BY TYPE'!B129,4,1)=" ")))</f>
        <v>0</v>
      </c>
      <c r="W99" s="2" t="b">
        <f>AND(LEFT(PARTNERS!B103,2)="HU",OR(LEN(PARTNERS!B103)=6,AND(LEN(PARTNERS!B103)=7,MID(PARTNERS!B103,4,1)=" ")),PARTNERS!E103="New partner")</f>
        <v>0</v>
      </c>
      <c r="X99" s="2" t="b">
        <f>AND(LEFT(PARTNERS!B103,2)="HU",OR(LEN(PARTNERS!B103)=6,AND(LEN(PARTNERS!B103)=7,MID(PARTNERS!B103,4,1)=" ")),PARTNERS!E103="Existing partner")</f>
        <v>0</v>
      </c>
      <c r="Y99" s="2" t="b">
        <f>AND(NOT(AND(LEFT(PARTNERS!B103,2)="HU",OR(LEN(PARTNERS!B103)=6,AND(LEN(PARTNERS!B103)=7,MID(PARTNERS!B103,4,1)=" ")))),PARTNERS!E103="New partner")</f>
        <v>0</v>
      </c>
      <c r="Z99" s="2" t="b">
        <f>AND(NOT(AND(LEFT(PARTNERS!B103,2)="HU",OR(LEN(PARTNERS!B103)=6,AND(LEN(PARTNERS!B103)=7,MID(PARTNERS!B103,4,1)=" ")))),PARTNERS!E103="Existing partner")</f>
        <v>0</v>
      </c>
      <c r="AA99" s="2" t="b">
        <f>AND(PARTNERS!$C103="Hull",PARTNERS!$E103="New partner")</f>
        <v>0</v>
      </c>
      <c r="AB99" s="2" t="b">
        <f>AND(PARTNERS!$C103="East Riding of Yorkshire",PARTNERS!$E103="New partner")</f>
        <v>0</v>
      </c>
      <c r="AC99" s="2" t="b">
        <f>AND(PARTNERS!$C103="Elsewhere in Yorkshire &amp; Humber",PARTNERS!$E103="New partner")</f>
        <v>0</v>
      </c>
      <c r="AD99" s="2" t="b">
        <f>AND(PARTNERS!$C103="Elsewhere in the UK",PARTNERS!$E103="New partner")</f>
        <v>0</v>
      </c>
      <c r="AE99" s="2" t="b">
        <f>AND(PARTNERS!$C103="Outside UK",PARTNERS!$E103="New partner")</f>
        <v>0</v>
      </c>
      <c r="AF99" s="2" t="b">
        <f>AND(PARTNERS!$C103="Hull",PARTNERS!$E103="Existing partner")</f>
        <v>0</v>
      </c>
      <c r="AG99" s="2" t="b">
        <f>AND(PARTNERS!$C103="East Riding of Yorkshire",PARTNERS!$E103="Existing partner")</f>
        <v>0</v>
      </c>
      <c r="AH99" s="2" t="b">
        <f>AND(PARTNERS!$C103="Elsewhere in Yorkshire &amp; Humber",PARTNERS!$E103="Existing partner")</f>
        <v>0</v>
      </c>
      <c r="AI99" s="2" t="b">
        <f>AND(PARTNERS!$C103="Elsewhere in the UK",PARTNERS!$E103="Existing partner")</f>
        <v>0</v>
      </c>
      <c r="AJ99" s="2" t="b">
        <f>AND(PARTNERS!$C103="Outside UK",PARTNERS!$E103="Existing partner")</f>
        <v>0</v>
      </c>
      <c r="AK99" s="2" t="b">
        <f>AND(PARTNERS!$D103="Artistic partner",PARTNERS!$E103="New partner")</f>
        <v>0</v>
      </c>
      <c r="AL99" s="2" t="b">
        <f>AND(PARTNERS!$D103="Heritage partner",PARTNERS!$E103="New partner")</f>
        <v>0</v>
      </c>
      <c r="AM99" s="2" t="b">
        <f>AND(PARTNERS!$D103="Funder",PARTNERS!$E103="New partner")</f>
        <v>0</v>
      </c>
      <c r="AN99" s="2" t="b">
        <f>AND(PARTNERS!$D103="Public Service partner",PARTNERS!$E103="New partner")</f>
        <v>0</v>
      </c>
      <c r="AO99" s="2" t="b">
        <f>AND(PARTNERS!$D103="Voluntary Sector / Charity partner",PARTNERS!$E103="New partner")</f>
        <v>0</v>
      </c>
      <c r="AP99" s="2" t="b">
        <f>AND(PARTNERS!$D103="Education partner",PARTNERS!$E103="New partner")</f>
        <v>0</v>
      </c>
      <c r="AQ99" s="2" t="b">
        <f>AND(PARTNERS!$D103="Other",PARTNERS!$E103="New partner")</f>
        <v>0</v>
      </c>
      <c r="AR99" s="2" t="b">
        <f>AND(PARTNERS!$D103="Artistic partner",PARTNERS!$E103="Existing partner")</f>
        <v>0</v>
      </c>
      <c r="AS99" s="2" t="b">
        <f>AND(PARTNERS!$D103="Heritage partner",PARTNERS!$E103="Existing partner")</f>
        <v>0</v>
      </c>
      <c r="AT99" s="2" t="b">
        <f>AND(PARTNERS!$D103="Funder",PARTNERS!$E103="Existing partner")</f>
        <v>0</v>
      </c>
      <c r="AU99" s="2" t="b">
        <f>AND(PARTNERS!$D103="Public Service partner",PARTNERS!$E103="Existing partner")</f>
        <v>0</v>
      </c>
      <c r="AV99" s="2" t="b">
        <f>AND(PARTNERS!$D103="Voluntary Sector / Charity partner",PARTNERS!$E103="Existing partner")</f>
        <v>0</v>
      </c>
      <c r="AW99" s="2" t="b">
        <f>AND(PARTNERS!$D103="Education partner",PARTNERS!$E103="Existing partner")</f>
        <v>0</v>
      </c>
      <c r="AX99" s="2" t="b">
        <f>AND(PARTNERS!$D103="Other",PARTNERS!$E103="Existing partner")</f>
        <v>0</v>
      </c>
    </row>
    <row r="100" spans="20:50" x14ac:dyDescent="0.3">
      <c r="T100" s="2" t="b">
        <f>AND(LEFT('EVENT DELIVERY'!B105,2)="HU",OR(LEN('EVENT DELIVERY'!B105)=6,AND(LEN('EVENT DELIVERY'!B105)=7,MID('EVENT DELIVERY'!B105,4,1)=" ")))</f>
        <v>0</v>
      </c>
      <c r="U100" s="2" t="b">
        <f>AND(LEFT('PROJECT DELIVERY TEAM'!B107,2)="HU",OR(LEN('PROJECT DELIVERY TEAM'!B107)=6,AND(LEN('PROJECT DELIVERY TEAM'!B107)=7,MID('PROJECT DELIVERY TEAM'!B107,4,1)=" ")))</f>
        <v>0</v>
      </c>
      <c r="V100" s="2" t="b">
        <f>AND(LEFT('AUDIENCES &amp; PART... - BY TYPE'!B130,2)="HU",OR(LEN('AUDIENCES &amp; PART... - BY TYPE'!B130)=6,AND(LEN('AUDIENCES &amp; PART... - BY TYPE'!B130)=7,MID('AUDIENCES &amp; PART... - BY TYPE'!B130,4,1)=" ")))</f>
        <v>0</v>
      </c>
      <c r="W100" s="2" t="b">
        <f>AND(LEFT(PARTNERS!B104,2)="HU",OR(LEN(PARTNERS!B104)=6,AND(LEN(PARTNERS!B104)=7,MID(PARTNERS!B104,4,1)=" ")),PARTNERS!E104="New partner")</f>
        <v>0</v>
      </c>
      <c r="X100" s="2" t="b">
        <f>AND(LEFT(PARTNERS!B104,2)="HU",OR(LEN(PARTNERS!B104)=6,AND(LEN(PARTNERS!B104)=7,MID(PARTNERS!B104,4,1)=" ")),PARTNERS!E104="Existing partner")</f>
        <v>0</v>
      </c>
      <c r="Y100" s="2" t="b">
        <f>AND(NOT(AND(LEFT(PARTNERS!B104,2)="HU",OR(LEN(PARTNERS!B104)=6,AND(LEN(PARTNERS!B104)=7,MID(PARTNERS!B104,4,1)=" ")))),PARTNERS!E104="New partner")</f>
        <v>0</v>
      </c>
      <c r="Z100" s="2" t="b">
        <f>AND(NOT(AND(LEFT(PARTNERS!B104,2)="HU",OR(LEN(PARTNERS!B104)=6,AND(LEN(PARTNERS!B104)=7,MID(PARTNERS!B104,4,1)=" ")))),PARTNERS!E104="Existing partner")</f>
        <v>0</v>
      </c>
      <c r="AA100" s="2" t="b">
        <f>AND(PARTNERS!$C104="Hull",PARTNERS!$E104="New partner")</f>
        <v>0</v>
      </c>
      <c r="AB100" s="2" t="b">
        <f>AND(PARTNERS!$C104="East Riding of Yorkshire",PARTNERS!$E104="New partner")</f>
        <v>0</v>
      </c>
      <c r="AC100" s="2" t="b">
        <f>AND(PARTNERS!$C104="Elsewhere in Yorkshire &amp; Humber",PARTNERS!$E104="New partner")</f>
        <v>0</v>
      </c>
      <c r="AD100" s="2" t="b">
        <f>AND(PARTNERS!$C104="Elsewhere in the UK",PARTNERS!$E104="New partner")</f>
        <v>0</v>
      </c>
      <c r="AE100" s="2" t="b">
        <f>AND(PARTNERS!$C104="Outside UK",PARTNERS!$E104="New partner")</f>
        <v>0</v>
      </c>
      <c r="AF100" s="2" t="b">
        <f>AND(PARTNERS!$C104="Hull",PARTNERS!$E104="Existing partner")</f>
        <v>0</v>
      </c>
      <c r="AG100" s="2" t="b">
        <f>AND(PARTNERS!$C104="East Riding of Yorkshire",PARTNERS!$E104="Existing partner")</f>
        <v>0</v>
      </c>
      <c r="AH100" s="2" t="b">
        <f>AND(PARTNERS!$C104="Elsewhere in Yorkshire &amp; Humber",PARTNERS!$E104="Existing partner")</f>
        <v>0</v>
      </c>
      <c r="AI100" s="2" t="b">
        <f>AND(PARTNERS!$C104="Elsewhere in the UK",PARTNERS!$E104="Existing partner")</f>
        <v>0</v>
      </c>
      <c r="AJ100" s="2" t="b">
        <f>AND(PARTNERS!$C104="Outside UK",PARTNERS!$E104="Existing partner")</f>
        <v>0</v>
      </c>
      <c r="AK100" s="2" t="b">
        <f>AND(PARTNERS!$D104="Artistic partner",PARTNERS!$E104="New partner")</f>
        <v>0</v>
      </c>
      <c r="AL100" s="2" t="b">
        <f>AND(PARTNERS!$D104="Heritage partner",PARTNERS!$E104="New partner")</f>
        <v>0</v>
      </c>
      <c r="AM100" s="2" t="b">
        <f>AND(PARTNERS!$D104="Funder",PARTNERS!$E104="New partner")</f>
        <v>0</v>
      </c>
      <c r="AN100" s="2" t="b">
        <f>AND(PARTNERS!$D104="Public Service partner",PARTNERS!$E104="New partner")</f>
        <v>0</v>
      </c>
      <c r="AO100" s="2" t="b">
        <f>AND(PARTNERS!$D104="Voluntary Sector / Charity partner",PARTNERS!$E104="New partner")</f>
        <v>0</v>
      </c>
      <c r="AP100" s="2" t="b">
        <f>AND(PARTNERS!$D104="Education partner",PARTNERS!$E104="New partner")</f>
        <v>0</v>
      </c>
      <c r="AQ100" s="2" t="b">
        <f>AND(PARTNERS!$D104="Other",PARTNERS!$E104="New partner")</f>
        <v>0</v>
      </c>
      <c r="AR100" s="2" t="b">
        <f>AND(PARTNERS!$D104="Artistic partner",PARTNERS!$E104="Existing partner")</f>
        <v>0</v>
      </c>
      <c r="AS100" s="2" t="b">
        <f>AND(PARTNERS!$D104="Heritage partner",PARTNERS!$E104="Existing partner")</f>
        <v>0</v>
      </c>
      <c r="AT100" s="2" t="b">
        <f>AND(PARTNERS!$D104="Funder",PARTNERS!$E104="Existing partner")</f>
        <v>0</v>
      </c>
      <c r="AU100" s="2" t="b">
        <f>AND(PARTNERS!$D104="Public Service partner",PARTNERS!$E104="Existing partner")</f>
        <v>0</v>
      </c>
      <c r="AV100" s="2" t="b">
        <f>AND(PARTNERS!$D104="Voluntary Sector / Charity partner",PARTNERS!$E104="Existing partner")</f>
        <v>0</v>
      </c>
      <c r="AW100" s="2" t="b">
        <f>AND(PARTNERS!$D104="Education partner",PARTNERS!$E104="Existing partner")</f>
        <v>0</v>
      </c>
      <c r="AX100" s="2" t="b">
        <f>AND(PARTNERS!$D104="Other",PARTNERS!$E104="Existing partner")</f>
        <v>0</v>
      </c>
    </row>
    <row r="101" spans="20:50" x14ac:dyDescent="0.3">
      <c r="T101" s="2" t="b">
        <f>AND(LEFT('EVENT DELIVERY'!B106,2)="HU",OR(LEN('EVENT DELIVERY'!B106)=6,AND(LEN('EVENT DELIVERY'!B106)=7,MID('EVENT DELIVERY'!B106,4,1)=" ")))</f>
        <v>0</v>
      </c>
      <c r="U101" s="2" t="b">
        <f>AND(LEFT('PROJECT DELIVERY TEAM'!B108,2)="HU",OR(LEN('PROJECT DELIVERY TEAM'!B108)=6,AND(LEN('PROJECT DELIVERY TEAM'!B108)=7,MID('PROJECT DELIVERY TEAM'!B108,4,1)=" ")))</f>
        <v>0</v>
      </c>
      <c r="V101" s="2" t="b">
        <f>AND(LEFT('AUDIENCES &amp; PART... - BY TYPE'!B131,2)="HU",OR(LEN('AUDIENCES &amp; PART... - BY TYPE'!B131)=6,AND(LEN('AUDIENCES &amp; PART... - BY TYPE'!B131)=7,MID('AUDIENCES &amp; PART... - BY TYPE'!B131,4,1)=" ")))</f>
        <v>0</v>
      </c>
      <c r="W101" s="2" t="b">
        <f>AND(LEFT(PARTNERS!B105,2)="HU",OR(LEN(PARTNERS!B105)=6,AND(LEN(PARTNERS!B105)=7,MID(PARTNERS!B105,4,1)=" ")),PARTNERS!E105="New partner")</f>
        <v>0</v>
      </c>
      <c r="X101" s="2" t="b">
        <f>AND(LEFT(PARTNERS!B105,2)="HU",OR(LEN(PARTNERS!B105)=6,AND(LEN(PARTNERS!B105)=7,MID(PARTNERS!B105,4,1)=" ")),PARTNERS!E105="Existing partner")</f>
        <v>0</v>
      </c>
      <c r="Y101" s="2" t="b">
        <f>AND(NOT(AND(LEFT(PARTNERS!B105,2)="HU",OR(LEN(PARTNERS!B105)=6,AND(LEN(PARTNERS!B105)=7,MID(PARTNERS!B105,4,1)=" ")))),PARTNERS!E105="New partner")</f>
        <v>0</v>
      </c>
      <c r="Z101" s="2" t="b">
        <f>AND(NOT(AND(LEFT(PARTNERS!B105,2)="HU",OR(LEN(PARTNERS!B105)=6,AND(LEN(PARTNERS!B105)=7,MID(PARTNERS!B105,4,1)=" ")))),PARTNERS!E105="Existing partner")</f>
        <v>0</v>
      </c>
      <c r="AA101" s="2" t="b">
        <f>AND(PARTNERS!$C105="Hull",PARTNERS!$E105="New partner")</f>
        <v>0</v>
      </c>
      <c r="AB101" s="2" t="b">
        <f>AND(PARTNERS!$C105="East Riding of Yorkshire",PARTNERS!$E105="New partner")</f>
        <v>0</v>
      </c>
      <c r="AC101" s="2" t="b">
        <f>AND(PARTNERS!$C105="Elsewhere in Yorkshire &amp; Humber",PARTNERS!$E105="New partner")</f>
        <v>0</v>
      </c>
      <c r="AD101" s="2" t="b">
        <f>AND(PARTNERS!$C105="Elsewhere in the UK",PARTNERS!$E105="New partner")</f>
        <v>0</v>
      </c>
      <c r="AE101" s="2" t="b">
        <f>AND(PARTNERS!$C105="Outside UK",PARTNERS!$E105="New partner")</f>
        <v>0</v>
      </c>
      <c r="AF101" s="2" t="b">
        <f>AND(PARTNERS!$C105="Hull",PARTNERS!$E105="Existing partner")</f>
        <v>0</v>
      </c>
      <c r="AG101" s="2" t="b">
        <f>AND(PARTNERS!$C105="East Riding of Yorkshire",PARTNERS!$E105="Existing partner")</f>
        <v>0</v>
      </c>
      <c r="AH101" s="2" t="b">
        <f>AND(PARTNERS!$C105="Elsewhere in Yorkshire &amp; Humber",PARTNERS!$E105="Existing partner")</f>
        <v>0</v>
      </c>
      <c r="AI101" s="2" t="b">
        <f>AND(PARTNERS!$C105="Elsewhere in the UK",PARTNERS!$E105="Existing partner")</f>
        <v>0</v>
      </c>
      <c r="AJ101" s="2" t="b">
        <f>AND(PARTNERS!$C105="Outside UK",PARTNERS!$E105="Existing partner")</f>
        <v>0</v>
      </c>
      <c r="AK101" s="2" t="b">
        <f>AND(PARTNERS!$D105="Artistic partner",PARTNERS!$E105="New partner")</f>
        <v>0</v>
      </c>
      <c r="AL101" s="2" t="b">
        <f>AND(PARTNERS!$D105="Heritage partner",PARTNERS!$E105="New partner")</f>
        <v>0</v>
      </c>
      <c r="AM101" s="2" t="b">
        <f>AND(PARTNERS!$D105="Funder",PARTNERS!$E105="New partner")</f>
        <v>0</v>
      </c>
      <c r="AN101" s="2" t="b">
        <f>AND(PARTNERS!$D105="Public Service partner",PARTNERS!$E105="New partner")</f>
        <v>0</v>
      </c>
      <c r="AO101" s="2" t="b">
        <f>AND(PARTNERS!$D105="Voluntary Sector / Charity partner",PARTNERS!$E105="New partner")</f>
        <v>0</v>
      </c>
      <c r="AP101" s="2" t="b">
        <f>AND(PARTNERS!$D105="Education partner",PARTNERS!$E105="New partner")</f>
        <v>0</v>
      </c>
      <c r="AQ101" s="2" t="b">
        <f>AND(PARTNERS!$D105="Other",PARTNERS!$E105="New partner")</f>
        <v>0</v>
      </c>
      <c r="AR101" s="2" t="b">
        <f>AND(PARTNERS!$D105="Artistic partner",PARTNERS!$E105="Existing partner")</f>
        <v>0</v>
      </c>
      <c r="AS101" s="2" t="b">
        <f>AND(PARTNERS!$D105="Heritage partner",PARTNERS!$E105="Existing partner")</f>
        <v>0</v>
      </c>
      <c r="AT101" s="2" t="b">
        <f>AND(PARTNERS!$D105="Funder",PARTNERS!$E105="Existing partner")</f>
        <v>0</v>
      </c>
      <c r="AU101" s="2" t="b">
        <f>AND(PARTNERS!$D105="Public Service partner",PARTNERS!$E105="Existing partner")</f>
        <v>0</v>
      </c>
      <c r="AV101" s="2" t="b">
        <f>AND(PARTNERS!$D105="Voluntary Sector / Charity partner",PARTNERS!$E105="Existing partner")</f>
        <v>0</v>
      </c>
      <c r="AW101" s="2" t="b">
        <f>AND(PARTNERS!$D105="Education partner",PARTNERS!$E105="Existing partner")</f>
        <v>0</v>
      </c>
      <c r="AX101" s="2" t="b">
        <f>AND(PARTNERS!$D105="Other",PARTNERS!$E105="Existing partner")</f>
        <v>0</v>
      </c>
    </row>
    <row r="102" spans="20:50" x14ac:dyDescent="0.3">
      <c r="T102" s="2" t="b">
        <f>AND(LEFT('EVENT DELIVERY'!B107,2)="HU",OR(LEN('EVENT DELIVERY'!B107)=6,AND(LEN('EVENT DELIVERY'!B107)=7,MID('EVENT DELIVERY'!B107,4,1)=" ")))</f>
        <v>0</v>
      </c>
      <c r="U102" s="2" t="b">
        <f>AND(LEFT('PROJECT DELIVERY TEAM'!B109,2)="HU",OR(LEN('PROJECT DELIVERY TEAM'!B109)=6,AND(LEN('PROJECT DELIVERY TEAM'!B109)=7,MID('PROJECT DELIVERY TEAM'!B109,4,1)=" ")))</f>
        <v>0</v>
      </c>
      <c r="V102" s="2" t="b">
        <f>AND(LEFT('AUDIENCES &amp; PART... - BY TYPE'!B132,2)="HU",OR(LEN('AUDIENCES &amp; PART... - BY TYPE'!B132)=6,AND(LEN('AUDIENCES &amp; PART... - BY TYPE'!B132)=7,MID('AUDIENCES &amp; PART... - BY TYPE'!B132,4,1)=" ")))</f>
        <v>0</v>
      </c>
      <c r="W102" s="2" t="b">
        <f>AND(LEFT(PARTNERS!B106,2)="HU",OR(LEN(PARTNERS!B106)=6,AND(LEN(PARTNERS!B106)=7,MID(PARTNERS!B106,4,1)=" ")),PARTNERS!E106="New partner")</f>
        <v>0</v>
      </c>
      <c r="X102" s="2" t="b">
        <f>AND(LEFT(PARTNERS!B106,2)="HU",OR(LEN(PARTNERS!B106)=6,AND(LEN(PARTNERS!B106)=7,MID(PARTNERS!B106,4,1)=" ")),PARTNERS!E106="Existing partner")</f>
        <v>0</v>
      </c>
      <c r="Y102" s="2" t="b">
        <f>AND(NOT(AND(LEFT(PARTNERS!B106,2)="HU",OR(LEN(PARTNERS!B106)=6,AND(LEN(PARTNERS!B106)=7,MID(PARTNERS!B106,4,1)=" ")))),PARTNERS!E106="New partner")</f>
        <v>0</v>
      </c>
      <c r="Z102" s="2" t="b">
        <f>AND(NOT(AND(LEFT(PARTNERS!B106,2)="HU",OR(LEN(PARTNERS!B106)=6,AND(LEN(PARTNERS!B106)=7,MID(PARTNERS!B106,4,1)=" ")))),PARTNERS!E106="Existing partner")</f>
        <v>0</v>
      </c>
      <c r="AA102" s="2" t="b">
        <f>AND(PARTNERS!$C106="Hull",PARTNERS!$E106="New partner")</f>
        <v>0</v>
      </c>
      <c r="AB102" s="2" t="b">
        <f>AND(PARTNERS!$C106="East Riding of Yorkshire",PARTNERS!$E106="New partner")</f>
        <v>0</v>
      </c>
      <c r="AC102" s="2" t="b">
        <f>AND(PARTNERS!$C106="Elsewhere in Yorkshire &amp; Humber",PARTNERS!$E106="New partner")</f>
        <v>0</v>
      </c>
      <c r="AD102" s="2" t="b">
        <f>AND(PARTNERS!$C106="Elsewhere in the UK",PARTNERS!$E106="New partner")</f>
        <v>0</v>
      </c>
      <c r="AE102" s="2" t="b">
        <f>AND(PARTNERS!$C106="Outside UK",PARTNERS!$E106="New partner")</f>
        <v>0</v>
      </c>
      <c r="AF102" s="2" t="b">
        <f>AND(PARTNERS!$C106="Hull",PARTNERS!$E106="Existing partner")</f>
        <v>0</v>
      </c>
      <c r="AG102" s="2" t="b">
        <f>AND(PARTNERS!$C106="East Riding of Yorkshire",PARTNERS!$E106="Existing partner")</f>
        <v>0</v>
      </c>
      <c r="AH102" s="2" t="b">
        <f>AND(PARTNERS!$C106="Elsewhere in Yorkshire &amp; Humber",PARTNERS!$E106="Existing partner")</f>
        <v>0</v>
      </c>
      <c r="AI102" s="2" t="b">
        <f>AND(PARTNERS!$C106="Elsewhere in the UK",PARTNERS!$E106="Existing partner")</f>
        <v>0</v>
      </c>
      <c r="AJ102" s="2" t="b">
        <f>AND(PARTNERS!$C106="Outside UK",PARTNERS!$E106="Existing partner")</f>
        <v>0</v>
      </c>
      <c r="AK102" s="2" t="b">
        <f>AND(PARTNERS!$D106="Artistic partner",PARTNERS!$E106="New partner")</f>
        <v>0</v>
      </c>
      <c r="AL102" s="2" t="b">
        <f>AND(PARTNERS!$D106="Heritage partner",PARTNERS!$E106="New partner")</f>
        <v>0</v>
      </c>
      <c r="AM102" s="2" t="b">
        <f>AND(PARTNERS!$D106="Funder",PARTNERS!$E106="New partner")</f>
        <v>0</v>
      </c>
      <c r="AN102" s="2" t="b">
        <f>AND(PARTNERS!$D106="Public Service partner",PARTNERS!$E106="New partner")</f>
        <v>0</v>
      </c>
      <c r="AO102" s="2" t="b">
        <f>AND(PARTNERS!$D106="Voluntary Sector / Charity partner",PARTNERS!$E106="New partner")</f>
        <v>0</v>
      </c>
      <c r="AP102" s="2" t="b">
        <f>AND(PARTNERS!$D106="Education partner",PARTNERS!$E106="New partner")</f>
        <v>0</v>
      </c>
      <c r="AQ102" s="2" t="b">
        <f>AND(PARTNERS!$D106="Other",PARTNERS!$E106="New partner")</f>
        <v>0</v>
      </c>
      <c r="AR102" s="2" t="b">
        <f>AND(PARTNERS!$D106="Artistic partner",PARTNERS!$E106="Existing partner")</f>
        <v>0</v>
      </c>
      <c r="AS102" s="2" t="b">
        <f>AND(PARTNERS!$D106="Heritage partner",PARTNERS!$E106="Existing partner")</f>
        <v>0</v>
      </c>
      <c r="AT102" s="2" t="b">
        <f>AND(PARTNERS!$D106="Funder",PARTNERS!$E106="Existing partner")</f>
        <v>0</v>
      </c>
      <c r="AU102" s="2" t="b">
        <f>AND(PARTNERS!$D106="Public Service partner",PARTNERS!$E106="Existing partner")</f>
        <v>0</v>
      </c>
      <c r="AV102" s="2" t="b">
        <f>AND(PARTNERS!$D106="Voluntary Sector / Charity partner",PARTNERS!$E106="Existing partner")</f>
        <v>0</v>
      </c>
      <c r="AW102" s="2" t="b">
        <f>AND(PARTNERS!$D106="Education partner",PARTNERS!$E106="Existing partner")</f>
        <v>0</v>
      </c>
      <c r="AX102" s="2" t="b">
        <f>AND(PARTNERS!$D106="Other",PARTNERS!$E106="Existing partner")</f>
        <v>0</v>
      </c>
    </row>
    <row r="103" spans="20:50" x14ac:dyDescent="0.3">
      <c r="T103" s="2" t="b">
        <f>AND(LEFT('EVENT DELIVERY'!B108,2)="HU",OR(LEN('EVENT DELIVERY'!B108)=6,AND(LEN('EVENT DELIVERY'!B108)=7,MID('EVENT DELIVERY'!B108,4,1)=" ")))</f>
        <v>0</v>
      </c>
      <c r="U103" s="2" t="b">
        <f>AND(LEFT('PROJECT DELIVERY TEAM'!B110,2)="HU",OR(LEN('PROJECT DELIVERY TEAM'!B110)=6,AND(LEN('PROJECT DELIVERY TEAM'!B110)=7,MID('PROJECT DELIVERY TEAM'!B110,4,1)=" ")))</f>
        <v>0</v>
      </c>
      <c r="V103" s="2" t="b">
        <f>AND(LEFT('AUDIENCES &amp; PART... - BY TYPE'!B133,2)="HU",OR(LEN('AUDIENCES &amp; PART... - BY TYPE'!B133)=6,AND(LEN('AUDIENCES &amp; PART... - BY TYPE'!B133)=7,MID('AUDIENCES &amp; PART... - BY TYPE'!B133,4,1)=" ")))</f>
        <v>0</v>
      </c>
      <c r="W103" s="2" t="b">
        <f>AND(LEFT(PARTNERS!B107,2)="HU",OR(LEN(PARTNERS!B107)=6,AND(LEN(PARTNERS!B107)=7,MID(PARTNERS!B107,4,1)=" ")),PARTNERS!E107="New partner")</f>
        <v>0</v>
      </c>
      <c r="X103" s="2" t="b">
        <f>AND(LEFT(PARTNERS!B107,2)="HU",OR(LEN(PARTNERS!B107)=6,AND(LEN(PARTNERS!B107)=7,MID(PARTNERS!B107,4,1)=" ")),PARTNERS!E107="Existing partner")</f>
        <v>0</v>
      </c>
      <c r="Y103" s="2" t="b">
        <f>AND(NOT(AND(LEFT(PARTNERS!B107,2)="HU",OR(LEN(PARTNERS!B107)=6,AND(LEN(PARTNERS!B107)=7,MID(PARTNERS!B107,4,1)=" ")))),PARTNERS!E107="New partner")</f>
        <v>0</v>
      </c>
      <c r="Z103" s="2" t="b">
        <f>AND(NOT(AND(LEFT(PARTNERS!B107,2)="HU",OR(LEN(PARTNERS!B107)=6,AND(LEN(PARTNERS!B107)=7,MID(PARTNERS!B107,4,1)=" ")))),PARTNERS!E107="Existing partner")</f>
        <v>0</v>
      </c>
      <c r="AA103" s="2" t="b">
        <f>AND(PARTNERS!$C107="Hull",PARTNERS!$E107="New partner")</f>
        <v>0</v>
      </c>
      <c r="AB103" s="2" t="b">
        <f>AND(PARTNERS!$C107="East Riding of Yorkshire",PARTNERS!$E107="New partner")</f>
        <v>0</v>
      </c>
      <c r="AC103" s="2" t="b">
        <f>AND(PARTNERS!$C107="Elsewhere in Yorkshire &amp; Humber",PARTNERS!$E107="New partner")</f>
        <v>0</v>
      </c>
      <c r="AD103" s="2" t="b">
        <f>AND(PARTNERS!$C107="Elsewhere in the UK",PARTNERS!$E107="New partner")</f>
        <v>0</v>
      </c>
      <c r="AE103" s="2" t="b">
        <f>AND(PARTNERS!$C107="Outside UK",PARTNERS!$E107="New partner")</f>
        <v>0</v>
      </c>
      <c r="AF103" s="2" t="b">
        <f>AND(PARTNERS!$C107="Hull",PARTNERS!$E107="Existing partner")</f>
        <v>0</v>
      </c>
      <c r="AG103" s="2" t="b">
        <f>AND(PARTNERS!$C107="East Riding of Yorkshire",PARTNERS!$E107="Existing partner")</f>
        <v>0</v>
      </c>
      <c r="AH103" s="2" t="b">
        <f>AND(PARTNERS!$C107="Elsewhere in Yorkshire &amp; Humber",PARTNERS!$E107="Existing partner")</f>
        <v>0</v>
      </c>
      <c r="AI103" s="2" t="b">
        <f>AND(PARTNERS!$C107="Elsewhere in the UK",PARTNERS!$E107="Existing partner")</f>
        <v>0</v>
      </c>
      <c r="AJ103" s="2" t="b">
        <f>AND(PARTNERS!$C107="Outside UK",PARTNERS!$E107="Existing partner")</f>
        <v>0</v>
      </c>
      <c r="AK103" s="2" t="b">
        <f>AND(PARTNERS!$D107="Artistic partner",PARTNERS!$E107="New partner")</f>
        <v>0</v>
      </c>
      <c r="AL103" s="2" t="b">
        <f>AND(PARTNERS!$D107="Heritage partner",PARTNERS!$E107="New partner")</f>
        <v>0</v>
      </c>
      <c r="AM103" s="2" t="b">
        <f>AND(PARTNERS!$D107="Funder",PARTNERS!$E107="New partner")</f>
        <v>0</v>
      </c>
      <c r="AN103" s="2" t="b">
        <f>AND(PARTNERS!$D107="Public Service partner",PARTNERS!$E107="New partner")</f>
        <v>0</v>
      </c>
      <c r="AO103" s="2" t="b">
        <f>AND(PARTNERS!$D107="Voluntary Sector / Charity partner",PARTNERS!$E107="New partner")</f>
        <v>0</v>
      </c>
      <c r="AP103" s="2" t="b">
        <f>AND(PARTNERS!$D107="Education partner",PARTNERS!$E107="New partner")</f>
        <v>0</v>
      </c>
      <c r="AQ103" s="2" t="b">
        <f>AND(PARTNERS!$D107="Other",PARTNERS!$E107="New partner")</f>
        <v>0</v>
      </c>
      <c r="AR103" s="2" t="b">
        <f>AND(PARTNERS!$D107="Artistic partner",PARTNERS!$E107="Existing partner")</f>
        <v>0</v>
      </c>
      <c r="AS103" s="2" t="b">
        <f>AND(PARTNERS!$D107="Heritage partner",PARTNERS!$E107="Existing partner")</f>
        <v>0</v>
      </c>
      <c r="AT103" s="2" t="b">
        <f>AND(PARTNERS!$D107="Funder",PARTNERS!$E107="Existing partner")</f>
        <v>0</v>
      </c>
      <c r="AU103" s="2" t="b">
        <f>AND(PARTNERS!$D107="Public Service partner",PARTNERS!$E107="Existing partner")</f>
        <v>0</v>
      </c>
      <c r="AV103" s="2" t="b">
        <f>AND(PARTNERS!$D107="Voluntary Sector / Charity partner",PARTNERS!$E107="Existing partner")</f>
        <v>0</v>
      </c>
      <c r="AW103" s="2" t="b">
        <f>AND(PARTNERS!$D107="Education partner",PARTNERS!$E107="Existing partner")</f>
        <v>0</v>
      </c>
      <c r="AX103" s="2" t="b">
        <f>AND(PARTNERS!$D107="Other",PARTNERS!$E107="Existing partner")</f>
        <v>0</v>
      </c>
    </row>
    <row r="104" spans="20:50" x14ac:dyDescent="0.3">
      <c r="T104" s="2" t="b">
        <f>AND(LEFT('EVENT DELIVERY'!B109,2)="HU",OR(LEN('EVENT DELIVERY'!B109)=6,AND(LEN('EVENT DELIVERY'!B109)=7,MID('EVENT DELIVERY'!B109,4,1)=" ")))</f>
        <v>0</v>
      </c>
      <c r="U104" s="2" t="b">
        <f>AND(LEFT('PROJECT DELIVERY TEAM'!B111,2)="HU",OR(LEN('PROJECT DELIVERY TEAM'!B111)=6,AND(LEN('PROJECT DELIVERY TEAM'!B111)=7,MID('PROJECT DELIVERY TEAM'!B111,4,1)=" ")))</f>
        <v>0</v>
      </c>
      <c r="V104" s="2" t="b">
        <f>AND(LEFT('AUDIENCES &amp; PART... - BY TYPE'!B134,2)="HU",OR(LEN('AUDIENCES &amp; PART... - BY TYPE'!B134)=6,AND(LEN('AUDIENCES &amp; PART... - BY TYPE'!B134)=7,MID('AUDIENCES &amp; PART... - BY TYPE'!B134,4,1)=" ")))</f>
        <v>0</v>
      </c>
      <c r="W104" s="2" t="b">
        <f>AND(LEFT(PARTNERS!B108,2)="HU",OR(LEN(PARTNERS!B108)=6,AND(LEN(PARTNERS!B108)=7,MID(PARTNERS!B108,4,1)=" ")),PARTNERS!E108="New partner")</f>
        <v>0</v>
      </c>
      <c r="X104" s="2" t="b">
        <f>AND(LEFT(PARTNERS!B108,2)="HU",OR(LEN(PARTNERS!B108)=6,AND(LEN(PARTNERS!B108)=7,MID(PARTNERS!B108,4,1)=" ")),PARTNERS!E108="Existing partner")</f>
        <v>0</v>
      </c>
      <c r="Y104" s="2" t="b">
        <f>AND(NOT(AND(LEFT(PARTNERS!B108,2)="HU",OR(LEN(PARTNERS!B108)=6,AND(LEN(PARTNERS!B108)=7,MID(PARTNERS!B108,4,1)=" ")))),PARTNERS!E108="New partner")</f>
        <v>0</v>
      </c>
      <c r="Z104" s="2" t="b">
        <f>AND(NOT(AND(LEFT(PARTNERS!B108,2)="HU",OR(LEN(PARTNERS!B108)=6,AND(LEN(PARTNERS!B108)=7,MID(PARTNERS!B108,4,1)=" ")))),PARTNERS!E108="Existing partner")</f>
        <v>0</v>
      </c>
      <c r="AA104" s="2" t="b">
        <f>AND(PARTNERS!$C108="Hull",PARTNERS!$E108="New partner")</f>
        <v>0</v>
      </c>
      <c r="AB104" s="2" t="b">
        <f>AND(PARTNERS!$C108="East Riding of Yorkshire",PARTNERS!$E108="New partner")</f>
        <v>0</v>
      </c>
      <c r="AC104" s="2" t="b">
        <f>AND(PARTNERS!$C108="Elsewhere in Yorkshire &amp; Humber",PARTNERS!$E108="New partner")</f>
        <v>0</v>
      </c>
      <c r="AD104" s="2" t="b">
        <f>AND(PARTNERS!$C108="Elsewhere in the UK",PARTNERS!$E108="New partner")</f>
        <v>0</v>
      </c>
      <c r="AE104" s="2" t="b">
        <f>AND(PARTNERS!$C108="Outside UK",PARTNERS!$E108="New partner")</f>
        <v>0</v>
      </c>
      <c r="AF104" s="2" t="b">
        <f>AND(PARTNERS!$C108="Hull",PARTNERS!$E108="Existing partner")</f>
        <v>0</v>
      </c>
      <c r="AG104" s="2" t="b">
        <f>AND(PARTNERS!$C108="East Riding of Yorkshire",PARTNERS!$E108="Existing partner")</f>
        <v>0</v>
      </c>
      <c r="AH104" s="2" t="b">
        <f>AND(PARTNERS!$C108="Elsewhere in Yorkshire &amp; Humber",PARTNERS!$E108="Existing partner")</f>
        <v>0</v>
      </c>
      <c r="AI104" s="2" t="b">
        <f>AND(PARTNERS!$C108="Elsewhere in the UK",PARTNERS!$E108="Existing partner")</f>
        <v>0</v>
      </c>
      <c r="AJ104" s="2" t="b">
        <f>AND(PARTNERS!$C108="Outside UK",PARTNERS!$E108="Existing partner")</f>
        <v>0</v>
      </c>
      <c r="AK104" s="2" t="b">
        <f>AND(PARTNERS!$D108="Artistic partner",PARTNERS!$E108="New partner")</f>
        <v>0</v>
      </c>
      <c r="AL104" s="2" t="b">
        <f>AND(PARTNERS!$D108="Heritage partner",PARTNERS!$E108="New partner")</f>
        <v>0</v>
      </c>
      <c r="AM104" s="2" t="b">
        <f>AND(PARTNERS!$D108="Funder",PARTNERS!$E108="New partner")</f>
        <v>0</v>
      </c>
      <c r="AN104" s="2" t="b">
        <f>AND(PARTNERS!$D108="Public Service partner",PARTNERS!$E108="New partner")</f>
        <v>0</v>
      </c>
      <c r="AO104" s="2" t="b">
        <f>AND(PARTNERS!$D108="Voluntary Sector / Charity partner",PARTNERS!$E108="New partner")</f>
        <v>0</v>
      </c>
      <c r="AP104" s="2" t="b">
        <f>AND(PARTNERS!$D108="Education partner",PARTNERS!$E108="New partner")</f>
        <v>0</v>
      </c>
      <c r="AQ104" s="2" t="b">
        <f>AND(PARTNERS!$D108="Other",PARTNERS!$E108="New partner")</f>
        <v>0</v>
      </c>
      <c r="AR104" s="2" t="b">
        <f>AND(PARTNERS!$D108="Artistic partner",PARTNERS!$E108="Existing partner")</f>
        <v>0</v>
      </c>
      <c r="AS104" s="2" t="b">
        <f>AND(PARTNERS!$D108="Heritage partner",PARTNERS!$E108="Existing partner")</f>
        <v>0</v>
      </c>
      <c r="AT104" s="2" t="b">
        <f>AND(PARTNERS!$D108="Funder",PARTNERS!$E108="Existing partner")</f>
        <v>0</v>
      </c>
      <c r="AU104" s="2" t="b">
        <f>AND(PARTNERS!$D108="Public Service partner",PARTNERS!$E108="Existing partner")</f>
        <v>0</v>
      </c>
      <c r="AV104" s="2" t="b">
        <f>AND(PARTNERS!$D108="Voluntary Sector / Charity partner",PARTNERS!$E108="Existing partner")</f>
        <v>0</v>
      </c>
      <c r="AW104" s="2" t="b">
        <f>AND(PARTNERS!$D108="Education partner",PARTNERS!$E108="Existing partner")</f>
        <v>0</v>
      </c>
      <c r="AX104" s="2" t="b">
        <f>AND(PARTNERS!$D108="Other",PARTNERS!$E108="Existing partner")</f>
        <v>0</v>
      </c>
    </row>
    <row r="105" spans="20:50" x14ac:dyDescent="0.3">
      <c r="T105" s="2" t="b">
        <f>AND(LEFT('EVENT DELIVERY'!B110,2)="HU",OR(LEN('EVENT DELIVERY'!B110)=6,AND(LEN('EVENT DELIVERY'!B110)=7,MID('EVENT DELIVERY'!B110,4,1)=" ")))</f>
        <v>0</v>
      </c>
      <c r="U105" s="2" t="b">
        <f>AND(LEFT('PROJECT DELIVERY TEAM'!B112,2)="HU",OR(LEN('PROJECT DELIVERY TEAM'!B112)=6,AND(LEN('PROJECT DELIVERY TEAM'!B112)=7,MID('PROJECT DELIVERY TEAM'!B112,4,1)=" ")))</f>
        <v>0</v>
      </c>
      <c r="V105" s="2" t="b">
        <f>AND(LEFT('AUDIENCES &amp; PART... - BY TYPE'!B135,2)="HU",OR(LEN('AUDIENCES &amp; PART... - BY TYPE'!B135)=6,AND(LEN('AUDIENCES &amp; PART... - BY TYPE'!B135)=7,MID('AUDIENCES &amp; PART... - BY TYPE'!B135,4,1)=" ")))</f>
        <v>0</v>
      </c>
      <c r="W105" s="2" t="b">
        <f>AND(LEFT(PARTNERS!B109,2)="HU",OR(LEN(PARTNERS!B109)=6,AND(LEN(PARTNERS!B109)=7,MID(PARTNERS!B109,4,1)=" ")),PARTNERS!E109="New partner")</f>
        <v>0</v>
      </c>
      <c r="X105" s="2" t="b">
        <f>AND(LEFT(PARTNERS!B109,2)="HU",OR(LEN(PARTNERS!B109)=6,AND(LEN(PARTNERS!B109)=7,MID(PARTNERS!B109,4,1)=" ")),PARTNERS!E109="Existing partner")</f>
        <v>0</v>
      </c>
      <c r="Y105" s="2" t="b">
        <f>AND(NOT(AND(LEFT(PARTNERS!B109,2)="HU",OR(LEN(PARTNERS!B109)=6,AND(LEN(PARTNERS!B109)=7,MID(PARTNERS!B109,4,1)=" ")))),PARTNERS!E109="New partner")</f>
        <v>0</v>
      </c>
      <c r="Z105" s="2" t="b">
        <f>AND(NOT(AND(LEFT(PARTNERS!B109,2)="HU",OR(LEN(PARTNERS!B109)=6,AND(LEN(PARTNERS!B109)=7,MID(PARTNERS!B109,4,1)=" ")))),PARTNERS!E109="Existing partner")</f>
        <v>0</v>
      </c>
      <c r="AA105" s="2" t="b">
        <f>AND(PARTNERS!$C109="Hull",PARTNERS!$E109="New partner")</f>
        <v>0</v>
      </c>
      <c r="AB105" s="2" t="b">
        <f>AND(PARTNERS!$C109="East Riding of Yorkshire",PARTNERS!$E109="New partner")</f>
        <v>0</v>
      </c>
      <c r="AC105" s="2" t="b">
        <f>AND(PARTNERS!$C109="Elsewhere in Yorkshire &amp; Humber",PARTNERS!$E109="New partner")</f>
        <v>0</v>
      </c>
      <c r="AD105" s="2" t="b">
        <f>AND(PARTNERS!$C109="Elsewhere in the UK",PARTNERS!$E109="New partner")</f>
        <v>0</v>
      </c>
      <c r="AE105" s="2" t="b">
        <f>AND(PARTNERS!$C109="Outside UK",PARTNERS!$E109="New partner")</f>
        <v>0</v>
      </c>
      <c r="AF105" s="2" t="b">
        <f>AND(PARTNERS!$C109="Hull",PARTNERS!$E109="Existing partner")</f>
        <v>0</v>
      </c>
      <c r="AG105" s="2" t="b">
        <f>AND(PARTNERS!$C109="East Riding of Yorkshire",PARTNERS!$E109="Existing partner")</f>
        <v>0</v>
      </c>
      <c r="AH105" s="2" t="b">
        <f>AND(PARTNERS!$C109="Elsewhere in Yorkshire &amp; Humber",PARTNERS!$E109="Existing partner")</f>
        <v>0</v>
      </c>
      <c r="AI105" s="2" t="b">
        <f>AND(PARTNERS!$C109="Elsewhere in the UK",PARTNERS!$E109="Existing partner")</f>
        <v>0</v>
      </c>
      <c r="AJ105" s="2" t="b">
        <f>AND(PARTNERS!$C109="Outside UK",PARTNERS!$E109="Existing partner")</f>
        <v>0</v>
      </c>
      <c r="AK105" s="2" t="b">
        <f>AND(PARTNERS!$D109="Artistic partner",PARTNERS!$E109="New partner")</f>
        <v>0</v>
      </c>
      <c r="AL105" s="2" t="b">
        <f>AND(PARTNERS!$D109="Heritage partner",PARTNERS!$E109="New partner")</f>
        <v>0</v>
      </c>
      <c r="AM105" s="2" t="b">
        <f>AND(PARTNERS!$D109="Funder",PARTNERS!$E109="New partner")</f>
        <v>0</v>
      </c>
      <c r="AN105" s="2" t="b">
        <f>AND(PARTNERS!$D109="Public Service partner",PARTNERS!$E109="New partner")</f>
        <v>0</v>
      </c>
      <c r="AO105" s="2" t="b">
        <f>AND(PARTNERS!$D109="Voluntary Sector / Charity partner",PARTNERS!$E109="New partner")</f>
        <v>0</v>
      </c>
      <c r="AP105" s="2" t="b">
        <f>AND(PARTNERS!$D109="Education partner",PARTNERS!$E109="New partner")</f>
        <v>0</v>
      </c>
      <c r="AQ105" s="2" t="b">
        <f>AND(PARTNERS!$D109="Other",PARTNERS!$E109="New partner")</f>
        <v>0</v>
      </c>
      <c r="AR105" s="2" t="b">
        <f>AND(PARTNERS!$D109="Artistic partner",PARTNERS!$E109="Existing partner")</f>
        <v>0</v>
      </c>
      <c r="AS105" s="2" t="b">
        <f>AND(PARTNERS!$D109="Heritage partner",PARTNERS!$E109="Existing partner")</f>
        <v>0</v>
      </c>
      <c r="AT105" s="2" t="b">
        <f>AND(PARTNERS!$D109="Funder",PARTNERS!$E109="Existing partner")</f>
        <v>0</v>
      </c>
      <c r="AU105" s="2" t="b">
        <f>AND(PARTNERS!$D109="Public Service partner",PARTNERS!$E109="Existing partner")</f>
        <v>0</v>
      </c>
      <c r="AV105" s="2" t="b">
        <f>AND(PARTNERS!$D109="Voluntary Sector / Charity partner",PARTNERS!$E109="Existing partner")</f>
        <v>0</v>
      </c>
      <c r="AW105" s="2" t="b">
        <f>AND(PARTNERS!$D109="Education partner",PARTNERS!$E109="Existing partner")</f>
        <v>0</v>
      </c>
      <c r="AX105" s="2" t="b">
        <f>AND(PARTNERS!$D109="Other",PARTNERS!$E109="Existing partner")</f>
        <v>0</v>
      </c>
    </row>
    <row r="106" spans="20:50" x14ac:dyDescent="0.3">
      <c r="T106" s="2" t="b">
        <f>AND(LEFT('EVENT DELIVERY'!B111,2)="HU",OR(LEN('EVENT DELIVERY'!B111)=6,AND(LEN('EVENT DELIVERY'!B111)=7,MID('EVENT DELIVERY'!B111,4,1)=" ")))</f>
        <v>0</v>
      </c>
      <c r="U106" s="2" t="b">
        <f>AND(LEFT('PROJECT DELIVERY TEAM'!B113,2)="HU",OR(LEN('PROJECT DELIVERY TEAM'!B113)=6,AND(LEN('PROJECT DELIVERY TEAM'!B113)=7,MID('PROJECT DELIVERY TEAM'!B113,4,1)=" ")))</f>
        <v>0</v>
      </c>
      <c r="V106" s="2" t="b">
        <f>AND(LEFT('AUDIENCES &amp; PART... - BY TYPE'!B136,2)="HU",OR(LEN('AUDIENCES &amp; PART... - BY TYPE'!B136)=6,AND(LEN('AUDIENCES &amp; PART... - BY TYPE'!B136)=7,MID('AUDIENCES &amp; PART... - BY TYPE'!B136,4,1)=" ")))</f>
        <v>0</v>
      </c>
      <c r="W106" s="2" t="b">
        <f>AND(LEFT(PARTNERS!B110,2)="HU",OR(LEN(PARTNERS!B110)=6,AND(LEN(PARTNERS!B110)=7,MID(PARTNERS!B110,4,1)=" ")),PARTNERS!E110="New partner")</f>
        <v>0</v>
      </c>
      <c r="X106" s="2" t="b">
        <f>AND(LEFT(PARTNERS!B110,2)="HU",OR(LEN(PARTNERS!B110)=6,AND(LEN(PARTNERS!B110)=7,MID(PARTNERS!B110,4,1)=" ")),PARTNERS!E110="Existing partner")</f>
        <v>0</v>
      </c>
      <c r="Y106" s="2" t="b">
        <f>AND(NOT(AND(LEFT(PARTNERS!B110,2)="HU",OR(LEN(PARTNERS!B110)=6,AND(LEN(PARTNERS!B110)=7,MID(PARTNERS!B110,4,1)=" ")))),PARTNERS!E110="New partner")</f>
        <v>0</v>
      </c>
      <c r="Z106" s="2" t="b">
        <f>AND(NOT(AND(LEFT(PARTNERS!B110,2)="HU",OR(LEN(PARTNERS!B110)=6,AND(LEN(PARTNERS!B110)=7,MID(PARTNERS!B110,4,1)=" ")))),PARTNERS!E110="Existing partner")</f>
        <v>0</v>
      </c>
      <c r="AA106" s="2" t="b">
        <f>AND(PARTNERS!$C110="Hull",PARTNERS!$E110="New partner")</f>
        <v>0</v>
      </c>
      <c r="AB106" s="2" t="b">
        <f>AND(PARTNERS!$C110="East Riding of Yorkshire",PARTNERS!$E110="New partner")</f>
        <v>0</v>
      </c>
      <c r="AC106" s="2" t="b">
        <f>AND(PARTNERS!$C110="Elsewhere in Yorkshire &amp; Humber",PARTNERS!$E110="New partner")</f>
        <v>0</v>
      </c>
      <c r="AD106" s="2" t="b">
        <f>AND(PARTNERS!$C110="Elsewhere in the UK",PARTNERS!$E110="New partner")</f>
        <v>0</v>
      </c>
      <c r="AE106" s="2" t="b">
        <f>AND(PARTNERS!$C110="Outside UK",PARTNERS!$E110="New partner")</f>
        <v>0</v>
      </c>
      <c r="AF106" s="2" t="b">
        <f>AND(PARTNERS!$C110="Hull",PARTNERS!$E110="Existing partner")</f>
        <v>0</v>
      </c>
      <c r="AG106" s="2" t="b">
        <f>AND(PARTNERS!$C110="East Riding of Yorkshire",PARTNERS!$E110="Existing partner")</f>
        <v>0</v>
      </c>
      <c r="AH106" s="2" t="b">
        <f>AND(PARTNERS!$C110="Elsewhere in Yorkshire &amp; Humber",PARTNERS!$E110="Existing partner")</f>
        <v>0</v>
      </c>
      <c r="AI106" s="2" t="b">
        <f>AND(PARTNERS!$C110="Elsewhere in the UK",PARTNERS!$E110="Existing partner")</f>
        <v>0</v>
      </c>
      <c r="AJ106" s="2" t="b">
        <f>AND(PARTNERS!$C110="Outside UK",PARTNERS!$E110="Existing partner")</f>
        <v>0</v>
      </c>
      <c r="AK106" s="2" t="b">
        <f>AND(PARTNERS!$D110="Artistic partner",PARTNERS!$E110="New partner")</f>
        <v>0</v>
      </c>
      <c r="AL106" s="2" t="b">
        <f>AND(PARTNERS!$D110="Heritage partner",PARTNERS!$E110="New partner")</f>
        <v>0</v>
      </c>
      <c r="AM106" s="2" t="b">
        <f>AND(PARTNERS!$D110="Funder",PARTNERS!$E110="New partner")</f>
        <v>0</v>
      </c>
      <c r="AN106" s="2" t="b">
        <f>AND(PARTNERS!$D110="Public Service partner",PARTNERS!$E110="New partner")</f>
        <v>0</v>
      </c>
      <c r="AO106" s="2" t="b">
        <f>AND(PARTNERS!$D110="Voluntary Sector / Charity partner",PARTNERS!$E110="New partner")</f>
        <v>0</v>
      </c>
      <c r="AP106" s="2" t="b">
        <f>AND(PARTNERS!$D110="Education partner",PARTNERS!$E110="New partner")</f>
        <v>0</v>
      </c>
      <c r="AQ106" s="2" t="b">
        <f>AND(PARTNERS!$D110="Other",PARTNERS!$E110="New partner")</f>
        <v>0</v>
      </c>
      <c r="AR106" s="2" t="b">
        <f>AND(PARTNERS!$D110="Artistic partner",PARTNERS!$E110="Existing partner")</f>
        <v>0</v>
      </c>
      <c r="AS106" s="2" t="b">
        <f>AND(PARTNERS!$D110="Heritage partner",PARTNERS!$E110="Existing partner")</f>
        <v>0</v>
      </c>
      <c r="AT106" s="2" t="b">
        <f>AND(PARTNERS!$D110="Funder",PARTNERS!$E110="Existing partner")</f>
        <v>0</v>
      </c>
      <c r="AU106" s="2" t="b">
        <f>AND(PARTNERS!$D110="Public Service partner",PARTNERS!$E110="Existing partner")</f>
        <v>0</v>
      </c>
      <c r="AV106" s="2" t="b">
        <f>AND(PARTNERS!$D110="Voluntary Sector / Charity partner",PARTNERS!$E110="Existing partner")</f>
        <v>0</v>
      </c>
      <c r="AW106" s="2" t="b">
        <f>AND(PARTNERS!$D110="Education partner",PARTNERS!$E110="Existing partner")</f>
        <v>0</v>
      </c>
      <c r="AX106" s="2" t="b">
        <f>AND(PARTNERS!$D110="Other",PARTNERS!$E110="Existing partner")</f>
        <v>0</v>
      </c>
    </row>
    <row r="107" spans="20:50" x14ac:dyDescent="0.3">
      <c r="T107" s="2" t="b">
        <f>AND(LEFT('EVENT DELIVERY'!B112,2)="HU",OR(LEN('EVENT DELIVERY'!B112)=6,AND(LEN('EVENT DELIVERY'!B112)=7,MID('EVENT DELIVERY'!B112,4,1)=" ")))</f>
        <v>0</v>
      </c>
      <c r="U107" s="2" t="b">
        <f>AND(LEFT('PROJECT DELIVERY TEAM'!B114,2)="HU",OR(LEN('PROJECT DELIVERY TEAM'!B114)=6,AND(LEN('PROJECT DELIVERY TEAM'!B114)=7,MID('PROJECT DELIVERY TEAM'!B114,4,1)=" ")))</f>
        <v>0</v>
      </c>
      <c r="V107" s="2" t="b">
        <f>AND(LEFT('AUDIENCES &amp; PART... - BY TYPE'!B137,2)="HU",OR(LEN('AUDIENCES &amp; PART... - BY TYPE'!B137)=6,AND(LEN('AUDIENCES &amp; PART... - BY TYPE'!B137)=7,MID('AUDIENCES &amp; PART... - BY TYPE'!B137,4,1)=" ")))</f>
        <v>0</v>
      </c>
      <c r="W107" s="2" t="b">
        <f>AND(LEFT(PARTNERS!B111,2)="HU",OR(LEN(PARTNERS!B111)=6,AND(LEN(PARTNERS!B111)=7,MID(PARTNERS!B111,4,1)=" ")),PARTNERS!E111="New partner")</f>
        <v>0</v>
      </c>
      <c r="X107" s="2" t="b">
        <f>AND(LEFT(PARTNERS!B111,2)="HU",OR(LEN(PARTNERS!B111)=6,AND(LEN(PARTNERS!B111)=7,MID(PARTNERS!B111,4,1)=" ")),PARTNERS!E111="Existing partner")</f>
        <v>0</v>
      </c>
      <c r="Y107" s="2" t="b">
        <f>AND(NOT(AND(LEFT(PARTNERS!B111,2)="HU",OR(LEN(PARTNERS!B111)=6,AND(LEN(PARTNERS!B111)=7,MID(PARTNERS!B111,4,1)=" ")))),PARTNERS!E111="New partner")</f>
        <v>0</v>
      </c>
      <c r="Z107" s="2" t="b">
        <f>AND(NOT(AND(LEFT(PARTNERS!B111,2)="HU",OR(LEN(PARTNERS!B111)=6,AND(LEN(PARTNERS!B111)=7,MID(PARTNERS!B111,4,1)=" ")))),PARTNERS!E111="Existing partner")</f>
        <v>0</v>
      </c>
      <c r="AA107" s="2" t="b">
        <f>AND(PARTNERS!$C111="Hull",PARTNERS!$E111="New partner")</f>
        <v>0</v>
      </c>
      <c r="AB107" s="2" t="b">
        <f>AND(PARTNERS!$C111="East Riding of Yorkshire",PARTNERS!$E111="New partner")</f>
        <v>0</v>
      </c>
      <c r="AC107" s="2" t="b">
        <f>AND(PARTNERS!$C111="Elsewhere in Yorkshire &amp; Humber",PARTNERS!$E111="New partner")</f>
        <v>0</v>
      </c>
      <c r="AD107" s="2" t="b">
        <f>AND(PARTNERS!$C111="Elsewhere in the UK",PARTNERS!$E111="New partner")</f>
        <v>0</v>
      </c>
      <c r="AE107" s="2" t="b">
        <f>AND(PARTNERS!$C111="Outside UK",PARTNERS!$E111="New partner")</f>
        <v>0</v>
      </c>
      <c r="AF107" s="2" t="b">
        <f>AND(PARTNERS!$C111="Hull",PARTNERS!$E111="Existing partner")</f>
        <v>0</v>
      </c>
      <c r="AG107" s="2" t="b">
        <f>AND(PARTNERS!$C111="East Riding of Yorkshire",PARTNERS!$E111="Existing partner")</f>
        <v>0</v>
      </c>
      <c r="AH107" s="2" t="b">
        <f>AND(PARTNERS!$C111="Elsewhere in Yorkshire &amp; Humber",PARTNERS!$E111="Existing partner")</f>
        <v>0</v>
      </c>
      <c r="AI107" s="2" t="b">
        <f>AND(PARTNERS!$C111="Elsewhere in the UK",PARTNERS!$E111="Existing partner")</f>
        <v>0</v>
      </c>
      <c r="AJ107" s="2" t="b">
        <f>AND(PARTNERS!$C111="Outside UK",PARTNERS!$E111="Existing partner")</f>
        <v>0</v>
      </c>
      <c r="AK107" s="2" t="b">
        <f>AND(PARTNERS!$D111="Artistic partner",PARTNERS!$E111="New partner")</f>
        <v>0</v>
      </c>
      <c r="AL107" s="2" t="b">
        <f>AND(PARTNERS!$D111="Heritage partner",PARTNERS!$E111="New partner")</f>
        <v>0</v>
      </c>
      <c r="AM107" s="2" t="b">
        <f>AND(PARTNERS!$D111="Funder",PARTNERS!$E111="New partner")</f>
        <v>0</v>
      </c>
      <c r="AN107" s="2" t="b">
        <f>AND(PARTNERS!$D111="Public Service partner",PARTNERS!$E111="New partner")</f>
        <v>0</v>
      </c>
      <c r="AO107" s="2" t="b">
        <f>AND(PARTNERS!$D111="Voluntary Sector / Charity partner",PARTNERS!$E111="New partner")</f>
        <v>0</v>
      </c>
      <c r="AP107" s="2" t="b">
        <f>AND(PARTNERS!$D111="Education partner",PARTNERS!$E111="New partner")</f>
        <v>0</v>
      </c>
      <c r="AQ107" s="2" t="b">
        <f>AND(PARTNERS!$D111="Other",PARTNERS!$E111="New partner")</f>
        <v>0</v>
      </c>
      <c r="AR107" s="2" t="b">
        <f>AND(PARTNERS!$D111="Artistic partner",PARTNERS!$E111="Existing partner")</f>
        <v>0</v>
      </c>
      <c r="AS107" s="2" t="b">
        <f>AND(PARTNERS!$D111="Heritage partner",PARTNERS!$E111="Existing partner")</f>
        <v>0</v>
      </c>
      <c r="AT107" s="2" t="b">
        <f>AND(PARTNERS!$D111="Funder",PARTNERS!$E111="Existing partner")</f>
        <v>0</v>
      </c>
      <c r="AU107" s="2" t="b">
        <f>AND(PARTNERS!$D111="Public Service partner",PARTNERS!$E111="Existing partner")</f>
        <v>0</v>
      </c>
      <c r="AV107" s="2" t="b">
        <f>AND(PARTNERS!$D111="Voluntary Sector / Charity partner",PARTNERS!$E111="Existing partner")</f>
        <v>0</v>
      </c>
      <c r="AW107" s="2" t="b">
        <f>AND(PARTNERS!$D111="Education partner",PARTNERS!$E111="Existing partner")</f>
        <v>0</v>
      </c>
      <c r="AX107" s="2" t="b">
        <f>AND(PARTNERS!$D111="Other",PARTNERS!$E111="Existing partner")</f>
        <v>0</v>
      </c>
    </row>
    <row r="108" spans="20:50" x14ac:dyDescent="0.3">
      <c r="T108" s="2" t="b">
        <f>AND(LEFT('EVENT DELIVERY'!B113,2)="HU",OR(LEN('EVENT DELIVERY'!B113)=6,AND(LEN('EVENT DELIVERY'!B113)=7,MID('EVENT DELIVERY'!B113,4,1)=" ")))</f>
        <v>0</v>
      </c>
      <c r="U108" s="2" t="b">
        <f>AND(LEFT('PROJECT DELIVERY TEAM'!B115,2)="HU",OR(LEN('PROJECT DELIVERY TEAM'!B115)=6,AND(LEN('PROJECT DELIVERY TEAM'!B115)=7,MID('PROJECT DELIVERY TEAM'!B115,4,1)=" ")))</f>
        <v>0</v>
      </c>
      <c r="V108" s="2" t="b">
        <f>AND(LEFT('AUDIENCES &amp; PART... - BY TYPE'!B138,2)="HU",OR(LEN('AUDIENCES &amp; PART... - BY TYPE'!B138)=6,AND(LEN('AUDIENCES &amp; PART... - BY TYPE'!B138)=7,MID('AUDIENCES &amp; PART... - BY TYPE'!B138,4,1)=" ")))</f>
        <v>0</v>
      </c>
      <c r="W108" s="2" t="b">
        <f>AND(LEFT(PARTNERS!B112,2)="HU",OR(LEN(PARTNERS!B112)=6,AND(LEN(PARTNERS!B112)=7,MID(PARTNERS!B112,4,1)=" ")),PARTNERS!E112="New partner")</f>
        <v>0</v>
      </c>
      <c r="X108" s="2" t="b">
        <f>AND(LEFT(PARTNERS!B112,2)="HU",OR(LEN(PARTNERS!B112)=6,AND(LEN(PARTNERS!B112)=7,MID(PARTNERS!B112,4,1)=" ")),PARTNERS!E112="Existing partner")</f>
        <v>0</v>
      </c>
      <c r="Y108" s="2" t="b">
        <f>AND(NOT(AND(LEFT(PARTNERS!B112,2)="HU",OR(LEN(PARTNERS!B112)=6,AND(LEN(PARTNERS!B112)=7,MID(PARTNERS!B112,4,1)=" ")))),PARTNERS!E112="New partner")</f>
        <v>0</v>
      </c>
      <c r="Z108" s="2" t="b">
        <f>AND(NOT(AND(LEFT(PARTNERS!B112,2)="HU",OR(LEN(PARTNERS!B112)=6,AND(LEN(PARTNERS!B112)=7,MID(PARTNERS!B112,4,1)=" ")))),PARTNERS!E112="Existing partner")</f>
        <v>0</v>
      </c>
      <c r="AA108" s="2" t="b">
        <f>AND(PARTNERS!$C112="Hull",PARTNERS!$E112="New partner")</f>
        <v>0</v>
      </c>
      <c r="AB108" s="2" t="b">
        <f>AND(PARTNERS!$C112="East Riding of Yorkshire",PARTNERS!$E112="New partner")</f>
        <v>0</v>
      </c>
      <c r="AC108" s="2" t="b">
        <f>AND(PARTNERS!$C112="Elsewhere in Yorkshire &amp; Humber",PARTNERS!$E112="New partner")</f>
        <v>0</v>
      </c>
      <c r="AD108" s="2" t="b">
        <f>AND(PARTNERS!$C112="Elsewhere in the UK",PARTNERS!$E112="New partner")</f>
        <v>0</v>
      </c>
      <c r="AE108" s="2" t="b">
        <f>AND(PARTNERS!$C112="Outside UK",PARTNERS!$E112="New partner")</f>
        <v>0</v>
      </c>
      <c r="AF108" s="2" t="b">
        <f>AND(PARTNERS!$C112="Hull",PARTNERS!$E112="Existing partner")</f>
        <v>0</v>
      </c>
      <c r="AG108" s="2" t="b">
        <f>AND(PARTNERS!$C112="East Riding of Yorkshire",PARTNERS!$E112="Existing partner")</f>
        <v>0</v>
      </c>
      <c r="AH108" s="2" t="b">
        <f>AND(PARTNERS!$C112="Elsewhere in Yorkshire &amp; Humber",PARTNERS!$E112="Existing partner")</f>
        <v>0</v>
      </c>
      <c r="AI108" s="2" t="b">
        <f>AND(PARTNERS!$C112="Elsewhere in the UK",PARTNERS!$E112="Existing partner")</f>
        <v>0</v>
      </c>
      <c r="AJ108" s="2" t="b">
        <f>AND(PARTNERS!$C112="Outside UK",PARTNERS!$E112="Existing partner")</f>
        <v>0</v>
      </c>
      <c r="AK108" s="2" t="b">
        <f>AND(PARTNERS!$D112="Artistic partner",PARTNERS!$E112="New partner")</f>
        <v>0</v>
      </c>
      <c r="AL108" s="2" t="b">
        <f>AND(PARTNERS!$D112="Heritage partner",PARTNERS!$E112="New partner")</f>
        <v>0</v>
      </c>
      <c r="AM108" s="2" t="b">
        <f>AND(PARTNERS!$D112="Funder",PARTNERS!$E112="New partner")</f>
        <v>0</v>
      </c>
      <c r="AN108" s="2" t="b">
        <f>AND(PARTNERS!$D112="Public Service partner",PARTNERS!$E112="New partner")</f>
        <v>0</v>
      </c>
      <c r="AO108" s="2" t="b">
        <f>AND(PARTNERS!$D112="Voluntary Sector / Charity partner",PARTNERS!$E112="New partner")</f>
        <v>0</v>
      </c>
      <c r="AP108" s="2" t="b">
        <f>AND(PARTNERS!$D112="Education partner",PARTNERS!$E112="New partner")</f>
        <v>0</v>
      </c>
      <c r="AQ108" s="2" t="b">
        <f>AND(PARTNERS!$D112="Other",PARTNERS!$E112="New partner")</f>
        <v>0</v>
      </c>
      <c r="AR108" s="2" t="b">
        <f>AND(PARTNERS!$D112="Artistic partner",PARTNERS!$E112="Existing partner")</f>
        <v>0</v>
      </c>
      <c r="AS108" s="2" t="b">
        <f>AND(PARTNERS!$D112="Heritage partner",PARTNERS!$E112="Existing partner")</f>
        <v>0</v>
      </c>
      <c r="AT108" s="2" t="b">
        <f>AND(PARTNERS!$D112="Funder",PARTNERS!$E112="Existing partner")</f>
        <v>0</v>
      </c>
      <c r="AU108" s="2" t="b">
        <f>AND(PARTNERS!$D112="Public Service partner",PARTNERS!$E112="Existing partner")</f>
        <v>0</v>
      </c>
      <c r="AV108" s="2" t="b">
        <f>AND(PARTNERS!$D112="Voluntary Sector / Charity partner",PARTNERS!$E112="Existing partner")</f>
        <v>0</v>
      </c>
      <c r="AW108" s="2" t="b">
        <f>AND(PARTNERS!$D112="Education partner",PARTNERS!$E112="Existing partner")</f>
        <v>0</v>
      </c>
      <c r="AX108" s="2" t="b">
        <f>AND(PARTNERS!$D112="Other",PARTNERS!$E112="Existing partner")</f>
        <v>0</v>
      </c>
    </row>
    <row r="109" spans="20:50" x14ac:dyDescent="0.3">
      <c r="T109" s="2" t="b">
        <f>AND(LEFT('EVENT DELIVERY'!B114,2)="HU",OR(LEN('EVENT DELIVERY'!B114)=6,AND(LEN('EVENT DELIVERY'!B114)=7,MID('EVENT DELIVERY'!B114,4,1)=" ")))</f>
        <v>0</v>
      </c>
      <c r="U109" s="2" t="b">
        <f>AND(LEFT('PROJECT DELIVERY TEAM'!B116,2)="HU",OR(LEN('PROJECT DELIVERY TEAM'!B116)=6,AND(LEN('PROJECT DELIVERY TEAM'!B116)=7,MID('PROJECT DELIVERY TEAM'!B116,4,1)=" ")))</f>
        <v>0</v>
      </c>
      <c r="V109" s="2" t="b">
        <f>AND(LEFT('AUDIENCES &amp; PART... - BY TYPE'!B139,2)="HU",OR(LEN('AUDIENCES &amp; PART... - BY TYPE'!B139)=6,AND(LEN('AUDIENCES &amp; PART... - BY TYPE'!B139)=7,MID('AUDIENCES &amp; PART... - BY TYPE'!B139,4,1)=" ")))</f>
        <v>0</v>
      </c>
      <c r="W109" s="2" t="b">
        <f>AND(LEFT(PARTNERS!B113,2)="HU",OR(LEN(PARTNERS!B113)=6,AND(LEN(PARTNERS!B113)=7,MID(PARTNERS!B113,4,1)=" ")),PARTNERS!E113="New partner")</f>
        <v>0</v>
      </c>
      <c r="X109" s="2" t="b">
        <f>AND(LEFT(PARTNERS!B113,2)="HU",OR(LEN(PARTNERS!B113)=6,AND(LEN(PARTNERS!B113)=7,MID(PARTNERS!B113,4,1)=" ")),PARTNERS!E113="Existing partner")</f>
        <v>0</v>
      </c>
      <c r="Y109" s="2" t="b">
        <f>AND(NOT(AND(LEFT(PARTNERS!B113,2)="HU",OR(LEN(PARTNERS!B113)=6,AND(LEN(PARTNERS!B113)=7,MID(PARTNERS!B113,4,1)=" ")))),PARTNERS!E113="New partner")</f>
        <v>0</v>
      </c>
      <c r="Z109" s="2" t="b">
        <f>AND(NOT(AND(LEFT(PARTNERS!B113,2)="HU",OR(LEN(PARTNERS!B113)=6,AND(LEN(PARTNERS!B113)=7,MID(PARTNERS!B113,4,1)=" ")))),PARTNERS!E113="Existing partner")</f>
        <v>0</v>
      </c>
      <c r="AA109" s="2" t="b">
        <f>AND(PARTNERS!$C113="Hull",PARTNERS!$E113="New partner")</f>
        <v>0</v>
      </c>
      <c r="AB109" s="2" t="b">
        <f>AND(PARTNERS!$C113="East Riding of Yorkshire",PARTNERS!$E113="New partner")</f>
        <v>0</v>
      </c>
      <c r="AC109" s="2" t="b">
        <f>AND(PARTNERS!$C113="Elsewhere in Yorkshire &amp; Humber",PARTNERS!$E113="New partner")</f>
        <v>0</v>
      </c>
      <c r="AD109" s="2" t="b">
        <f>AND(PARTNERS!$C113="Elsewhere in the UK",PARTNERS!$E113="New partner")</f>
        <v>0</v>
      </c>
      <c r="AE109" s="2" t="b">
        <f>AND(PARTNERS!$C113="Outside UK",PARTNERS!$E113="New partner")</f>
        <v>0</v>
      </c>
      <c r="AF109" s="2" t="b">
        <f>AND(PARTNERS!$C113="Hull",PARTNERS!$E113="Existing partner")</f>
        <v>0</v>
      </c>
      <c r="AG109" s="2" t="b">
        <f>AND(PARTNERS!$C113="East Riding of Yorkshire",PARTNERS!$E113="Existing partner")</f>
        <v>0</v>
      </c>
      <c r="AH109" s="2" t="b">
        <f>AND(PARTNERS!$C113="Elsewhere in Yorkshire &amp; Humber",PARTNERS!$E113="Existing partner")</f>
        <v>0</v>
      </c>
      <c r="AI109" s="2" t="b">
        <f>AND(PARTNERS!$C113="Elsewhere in the UK",PARTNERS!$E113="Existing partner")</f>
        <v>0</v>
      </c>
      <c r="AJ109" s="2" t="b">
        <f>AND(PARTNERS!$C113="Outside UK",PARTNERS!$E113="Existing partner")</f>
        <v>0</v>
      </c>
      <c r="AK109" s="2" t="b">
        <f>AND(PARTNERS!$D113="Artistic partner",PARTNERS!$E113="New partner")</f>
        <v>0</v>
      </c>
      <c r="AL109" s="2" t="b">
        <f>AND(PARTNERS!$D113="Heritage partner",PARTNERS!$E113="New partner")</f>
        <v>0</v>
      </c>
      <c r="AM109" s="2" t="b">
        <f>AND(PARTNERS!$D113="Funder",PARTNERS!$E113="New partner")</f>
        <v>0</v>
      </c>
      <c r="AN109" s="2" t="b">
        <f>AND(PARTNERS!$D113="Public Service partner",PARTNERS!$E113="New partner")</f>
        <v>0</v>
      </c>
      <c r="AO109" s="2" t="b">
        <f>AND(PARTNERS!$D113="Voluntary Sector / Charity partner",PARTNERS!$E113="New partner")</f>
        <v>0</v>
      </c>
      <c r="AP109" s="2" t="b">
        <f>AND(PARTNERS!$D113="Education partner",PARTNERS!$E113="New partner")</f>
        <v>0</v>
      </c>
      <c r="AQ109" s="2" t="b">
        <f>AND(PARTNERS!$D113="Other",PARTNERS!$E113="New partner")</f>
        <v>0</v>
      </c>
      <c r="AR109" s="2" t="b">
        <f>AND(PARTNERS!$D113="Artistic partner",PARTNERS!$E113="Existing partner")</f>
        <v>0</v>
      </c>
      <c r="AS109" s="2" t="b">
        <f>AND(PARTNERS!$D113="Heritage partner",PARTNERS!$E113="Existing partner")</f>
        <v>0</v>
      </c>
      <c r="AT109" s="2" t="b">
        <f>AND(PARTNERS!$D113="Funder",PARTNERS!$E113="Existing partner")</f>
        <v>0</v>
      </c>
      <c r="AU109" s="2" t="b">
        <f>AND(PARTNERS!$D113="Public Service partner",PARTNERS!$E113="Existing partner")</f>
        <v>0</v>
      </c>
      <c r="AV109" s="2" t="b">
        <f>AND(PARTNERS!$D113="Voluntary Sector / Charity partner",PARTNERS!$E113="Existing partner")</f>
        <v>0</v>
      </c>
      <c r="AW109" s="2" t="b">
        <f>AND(PARTNERS!$D113="Education partner",PARTNERS!$E113="Existing partner")</f>
        <v>0</v>
      </c>
      <c r="AX109" s="2" t="b">
        <f>AND(PARTNERS!$D113="Other",PARTNERS!$E113="Existing partner")</f>
        <v>0</v>
      </c>
    </row>
    <row r="110" spans="20:50" x14ac:dyDescent="0.3">
      <c r="T110" s="2" t="b">
        <f>AND(LEFT('EVENT DELIVERY'!B115,2)="HU",OR(LEN('EVENT DELIVERY'!B115)=6,AND(LEN('EVENT DELIVERY'!B115)=7,MID('EVENT DELIVERY'!B115,4,1)=" ")))</f>
        <v>0</v>
      </c>
      <c r="U110" s="2" t="b">
        <f>AND(LEFT('PROJECT DELIVERY TEAM'!B117,2)="HU",OR(LEN('PROJECT DELIVERY TEAM'!B117)=6,AND(LEN('PROJECT DELIVERY TEAM'!B117)=7,MID('PROJECT DELIVERY TEAM'!B117,4,1)=" ")))</f>
        <v>0</v>
      </c>
      <c r="V110" s="2" t="b">
        <f>AND(LEFT('AUDIENCES &amp; PART... - BY TYPE'!B140,2)="HU",OR(LEN('AUDIENCES &amp; PART... - BY TYPE'!B140)=6,AND(LEN('AUDIENCES &amp; PART... - BY TYPE'!B140)=7,MID('AUDIENCES &amp; PART... - BY TYPE'!B140,4,1)=" ")))</f>
        <v>0</v>
      </c>
      <c r="W110" s="2" t="b">
        <f>AND(LEFT(PARTNERS!B114,2)="HU",OR(LEN(PARTNERS!B114)=6,AND(LEN(PARTNERS!B114)=7,MID(PARTNERS!B114,4,1)=" ")),PARTNERS!E114="New partner")</f>
        <v>0</v>
      </c>
      <c r="X110" s="2" t="b">
        <f>AND(LEFT(PARTNERS!B114,2)="HU",OR(LEN(PARTNERS!B114)=6,AND(LEN(PARTNERS!B114)=7,MID(PARTNERS!B114,4,1)=" ")),PARTNERS!E114="Existing partner")</f>
        <v>0</v>
      </c>
      <c r="Y110" s="2" t="b">
        <f>AND(NOT(AND(LEFT(PARTNERS!B114,2)="HU",OR(LEN(PARTNERS!B114)=6,AND(LEN(PARTNERS!B114)=7,MID(PARTNERS!B114,4,1)=" ")))),PARTNERS!E114="New partner")</f>
        <v>0</v>
      </c>
      <c r="Z110" s="2" t="b">
        <f>AND(NOT(AND(LEFT(PARTNERS!B114,2)="HU",OR(LEN(PARTNERS!B114)=6,AND(LEN(PARTNERS!B114)=7,MID(PARTNERS!B114,4,1)=" ")))),PARTNERS!E114="Existing partner")</f>
        <v>0</v>
      </c>
      <c r="AA110" s="2" t="b">
        <f>AND(PARTNERS!$C114="Hull",PARTNERS!$E114="New partner")</f>
        <v>0</v>
      </c>
      <c r="AB110" s="2" t="b">
        <f>AND(PARTNERS!$C114="East Riding of Yorkshire",PARTNERS!$E114="New partner")</f>
        <v>0</v>
      </c>
      <c r="AC110" s="2" t="b">
        <f>AND(PARTNERS!$C114="Elsewhere in Yorkshire &amp; Humber",PARTNERS!$E114="New partner")</f>
        <v>0</v>
      </c>
      <c r="AD110" s="2" t="b">
        <f>AND(PARTNERS!$C114="Elsewhere in the UK",PARTNERS!$E114="New partner")</f>
        <v>0</v>
      </c>
      <c r="AE110" s="2" t="b">
        <f>AND(PARTNERS!$C114="Outside UK",PARTNERS!$E114="New partner")</f>
        <v>0</v>
      </c>
      <c r="AF110" s="2" t="b">
        <f>AND(PARTNERS!$C114="Hull",PARTNERS!$E114="Existing partner")</f>
        <v>0</v>
      </c>
      <c r="AG110" s="2" t="b">
        <f>AND(PARTNERS!$C114="East Riding of Yorkshire",PARTNERS!$E114="Existing partner")</f>
        <v>0</v>
      </c>
      <c r="AH110" s="2" t="b">
        <f>AND(PARTNERS!$C114="Elsewhere in Yorkshire &amp; Humber",PARTNERS!$E114="Existing partner")</f>
        <v>0</v>
      </c>
      <c r="AI110" s="2" t="b">
        <f>AND(PARTNERS!$C114="Elsewhere in the UK",PARTNERS!$E114="Existing partner")</f>
        <v>0</v>
      </c>
      <c r="AJ110" s="2" t="b">
        <f>AND(PARTNERS!$C114="Outside UK",PARTNERS!$E114="Existing partner")</f>
        <v>0</v>
      </c>
      <c r="AK110" s="2" t="b">
        <f>AND(PARTNERS!$D114="Artistic partner",PARTNERS!$E114="New partner")</f>
        <v>0</v>
      </c>
      <c r="AL110" s="2" t="b">
        <f>AND(PARTNERS!$D114="Heritage partner",PARTNERS!$E114="New partner")</f>
        <v>0</v>
      </c>
      <c r="AM110" s="2" t="b">
        <f>AND(PARTNERS!$D114="Funder",PARTNERS!$E114="New partner")</f>
        <v>0</v>
      </c>
      <c r="AN110" s="2" t="b">
        <f>AND(PARTNERS!$D114="Public Service partner",PARTNERS!$E114="New partner")</f>
        <v>0</v>
      </c>
      <c r="AO110" s="2" t="b">
        <f>AND(PARTNERS!$D114="Voluntary Sector / Charity partner",PARTNERS!$E114="New partner")</f>
        <v>0</v>
      </c>
      <c r="AP110" s="2" t="b">
        <f>AND(PARTNERS!$D114="Education partner",PARTNERS!$E114="New partner")</f>
        <v>0</v>
      </c>
      <c r="AQ110" s="2" t="b">
        <f>AND(PARTNERS!$D114="Other",PARTNERS!$E114="New partner")</f>
        <v>0</v>
      </c>
      <c r="AR110" s="2" t="b">
        <f>AND(PARTNERS!$D114="Artistic partner",PARTNERS!$E114="Existing partner")</f>
        <v>0</v>
      </c>
      <c r="AS110" s="2" t="b">
        <f>AND(PARTNERS!$D114="Heritage partner",PARTNERS!$E114="Existing partner")</f>
        <v>0</v>
      </c>
      <c r="AT110" s="2" t="b">
        <f>AND(PARTNERS!$D114="Funder",PARTNERS!$E114="Existing partner")</f>
        <v>0</v>
      </c>
      <c r="AU110" s="2" t="b">
        <f>AND(PARTNERS!$D114="Public Service partner",PARTNERS!$E114="Existing partner")</f>
        <v>0</v>
      </c>
      <c r="AV110" s="2" t="b">
        <f>AND(PARTNERS!$D114="Voluntary Sector / Charity partner",PARTNERS!$E114="Existing partner")</f>
        <v>0</v>
      </c>
      <c r="AW110" s="2" t="b">
        <f>AND(PARTNERS!$D114="Education partner",PARTNERS!$E114="Existing partner")</f>
        <v>0</v>
      </c>
      <c r="AX110" s="2" t="b">
        <f>AND(PARTNERS!$D114="Other",PARTNERS!$E114="Existing partner")</f>
        <v>0</v>
      </c>
    </row>
    <row r="111" spans="20:50" x14ac:dyDescent="0.3">
      <c r="T111" s="2" t="b">
        <f>AND(LEFT('EVENT DELIVERY'!B116,2)="HU",OR(LEN('EVENT DELIVERY'!B116)=6,AND(LEN('EVENT DELIVERY'!B116)=7,MID('EVENT DELIVERY'!B116,4,1)=" ")))</f>
        <v>0</v>
      </c>
      <c r="U111" s="2" t="b">
        <f>AND(LEFT('PROJECT DELIVERY TEAM'!B118,2)="HU",OR(LEN('PROJECT DELIVERY TEAM'!B118)=6,AND(LEN('PROJECT DELIVERY TEAM'!B118)=7,MID('PROJECT DELIVERY TEAM'!B118,4,1)=" ")))</f>
        <v>0</v>
      </c>
      <c r="V111" s="2" t="b">
        <f>AND(LEFT('AUDIENCES &amp; PART... - BY TYPE'!B141,2)="HU",OR(LEN('AUDIENCES &amp; PART... - BY TYPE'!B141)=6,AND(LEN('AUDIENCES &amp; PART... - BY TYPE'!B141)=7,MID('AUDIENCES &amp; PART... - BY TYPE'!B141,4,1)=" ")))</f>
        <v>0</v>
      </c>
      <c r="W111" s="2" t="b">
        <f>AND(LEFT(PARTNERS!B115,2)="HU",OR(LEN(PARTNERS!B115)=6,AND(LEN(PARTNERS!B115)=7,MID(PARTNERS!B115,4,1)=" ")),PARTNERS!E115="New partner")</f>
        <v>0</v>
      </c>
      <c r="X111" s="2" t="b">
        <f>AND(LEFT(PARTNERS!B115,2)="HU",OR(LEN(PARTNERS!B115)=6,AND(LEN(PARTNERS!B115)=7,MID(PARTNERS!B115,4,1)=" ")),PARTNERS!E115="Existing partner")</f>
        <v>0</v>
      </c>
      <c r="Y111" s="2" t="b">
        <f>AND(NOT(AND(LEFT(PARTNERS!B115,2)="HU",OR(LEN(PARTNERS!B115)=6,AND(LEN(PARTNERS!B115)=7,MID(PARTNERS!B115,4,1)=" ")))),PARTNERS!E115="New partner")</f>
        <v>0</v>
      </c>
      <c r="Z111" s="2" t="b">
        <f>AND(NOT(AND(LEFT(PARTNERS!B115,2)="HU",OR(LEN(PARTNERS!B115)=6,AND(LEN(PARTNERS!B115)=7,MID(PARTNERS!B115,4,1)=" ")))),PARTNERS!E115="Existing partner")</f>
        <v>0</v>
      </c>
      <c r="AA111" s="2" t="b">
        <f>AND(PARTNERS!$C115="Hull",PARTNERS!$E115="New partner")</f>
        <v>0</v>
      </c>
      <c r="AB111" s="2" t="b">
        <f>AND(PARTNERS!$C115="East Riding of Yorkshire",PARTNERS!$E115="New partner")</f>
        <v>0</v>
      </c>
      <c r="AC111" s="2" t="b">
        <f>AND(PARTNERS!$C115="Elsewhere in Yorkshire &amp; Humber",PARTNERS!$E115="New partner")</f>
        <v>0</v>
      </c>
      <c r="AD111" s="2" t="b">
        <f>AND(PARTNERS!$C115="Elsewhere in the UK",PARTNERS!$E115="New partner")</f>
        <v>0</v>
      </c>
      <c r="AE111" s="2" t="b">
        <f>AND(PARTNERS!$C115="Outside UK",PARTNERS!$E115="New partner")</f>
        <v>0</v>
      </c>
      <c r="AF111" s="2" t="b">
        <f>AND(PARTNERS!$C115="Hull",PARTNERS!$E115="Existing partner")</f>
        <v>0</v>
      </c>
      <c r="AG111" s="2" t="b">
        <f>AND(PARTNERS!$C115="East Riding of Yorkshire",PARTNERS!$E115="Existing partner")</f>
        <v>0</v>
      </c>
      <c r="AH111" s="2" t="b">
        <f>AND(PARTNERS!$C115="Elsewhere in Yorkshire &amp; Humber",PARTNERS!$E115="Existing partner")</f>
        <v>0</v>
      </c>
      <c r="AI111" s="2" t="b">
        <f>AND(PARTNERS!$C115="Elsewhere in the UK",PARTNERS!$E115="Existing partner")</f>
        <v>0</v>
      </c>
      <c r="AJ111" s="2" t="b">
        <f>AND(PARTNERS!$C115="Outside UK",PARTNERS!$E115="Existing partner")</f>
        <v>0</v>
      </c>
      <c r="AK111" s="2" t="b">
        <f>AND(PARTNERS!$D115="Artistic partner",PARTNERS!$E115="New partner")</f>
        <v>0</v>
      </c>
      <c r="AL111" s="2" t="b">
        <f>AND(PARTNERS!$D115="Heritage partner",PARTNERS!$E115="New partner")</f>
        <v>0</v>
      </c>
      <c r="AM111" s="2" t="b">
        <f>AND(PARTNERS!$D115="Funder",PARTNERS!$E115="New partner")</f>
        <v>0</v>
      </c>
      <c r="AN111" s="2" t="b">
        <f>AND(PARTNERS!$D115="Public Service partner",PARTNERS!$E115="New partner")</f>
        <v>0</v>
      </c>
      <c r="AO111" s="2" t="b">
        <f>AND(PARTNERS!$D115="Voluntary Sector / Charity partner",PARTNERS!$E115="New partner")</f>
        <v>0</v>
      </c>
      <c r="AP111" s="2" t="b">
        <f>AND(PARTNERS!$D115="Education partner",PARTNERS!$E115="New partner")</f>
        <v>0</v>
      </c>
      <c r="AQ111" s="2" t="b">
        <f>AND(PARTNERS!$D115="Other",PARTNERS!$E115="New partner")</f>
        <v>0</v>
      </c>
      <c r="AR111" s="2" t="b">
        <f>AND(PARTNERS!$D115="Artistic partner",PARTNERS!$E115="Existing partner")</f>
        <v>0</v>
      </c>
      <c r="AS111" s="2" t="b">
        <f>AND(PARTNERS!$D115="Heritage partner",PARTNERS!$E115="Existing partner")</f>
        <v>0</v>
      </c>
      <c r="AT111" s="2" t="b">
        <f>AND(PARTNERS!$D115="Funder",PARTNERS!$E115="Existing partner")</f>
        <v>0</v>
      </c>
      <c r="AU111" s="2" t="b">
        <f>AND(PARTNERS!$D115="Public Service partner",PARTNERS!$E115="Existing partner")</f>
        <v>0</v>
      </c>
      <c r="AV111" s="2" t="b">
        <f>AND(PARTNERS!$D115="Voluntary Sector / Charity partner",PARTNERS!$E115="Existing partner")</f>
        <v>0</v>
      </c>
      <c r="AW111" s="2" t="b">
        <f>AND(PARTNERS!$D115="Education partner",PARTNERS!$E115="Existing partner")</f>
        <v>0</v>
      </c>
      <c r="AX111" s="2" t="b">
        <f>AND(PARTNERS!$D115="Other",PARTNERS!$E115="Existing partner")</f>
        <v>0</v>
      </c>
    </row>
    <row r="112" spans="20:50" x14ac:dyDescent="0.3">
      <c r="T112" s="2" t="b">
        <f>AND(LEFT('EVENT DELIVERY'!B117,2)="HU",OR(LEN('EVENT DELIVERY'!B117)=6,AND(LEN('EVENT DELIVERY'!B117)=7,MID('EVENT DELIVERY'!B117,4,1)=" ")))</f>
        <v>0</v>
      </c>
      <c r="U112" s="2" t="b">
        <f>AND(LEFT('PROJECT DELIVERY TEAM'!B119,2)="HU",OR(LEN('PROJECT DELIVERY TEAM'!B119)=6,AND(LEN('PROJECT DELIVERY TEAM'!B119)=7,MID('PROJECT DELIVERY TEAM'!B119,4,1)=" ")))</f>
        <v>0</v>
      </c>
      <c r="V112" s="2" t="b">
        <f>AND(LEFT('AUDIENCES &amp; PART... - BY TYPE'!B142,2)="HU",OR(LEN('AUDIENCES &amp; PART... - BY TYPE'!B142)=6,AND(LEN('AUDIENCES &amp; PART... - BY TYPE'!B142)=7,MID('AUDIENCES &amp; PART... - BY TYPE'!B142,4,1)=" ")))</f>
        <v>0</v>
      </c>
      <c r="W112" s="2" t="b">
        <f>AND(LEFT(PARTNERS!B116,2)="HU",OR(LEN(PARTNERS!B116)=6,AND(LEN(PARTNERS!B116)=7,MID(PARTNERS!B116,4,1)=" ")),PARTNERS!E116="New partner")</f>
        <v>0</v>
      </c>
      <c r="X112" s="2" t="b">
        <f>AND(LEFT(PARTNERS!B116,2)="HU",OR(LEN(PARTNERS!B116)=6,AND(LEN(PARTNERS!B116)=7,MID(PARTNERS!B116,4,1)=" ")),PARTNERS!E116="Existing partner")</f>
        <v>0</v>
      </c>
      <c r="Y112" s="2" t="b">
        <f>AND(NOT(AND(LEFT(PARTNERS!B116,2)="HU",OR(LEN(PARTNERS!B116)=6,AND(LEN(PARTNERS!B116)=7,MID(PARTNERS!B116,4,1)=" ")))),PARTNERS!E116="New partner")</f>
        <v>0</v>
      </c>
      <c r="Z112" s="2" t="b">
        <f>AND(NOT(AND(LEFT(PARTNERS!B116,2)="HU",OR(LEN(PARTNERS!B116)=6,AND(LEN(PARTNERS!B116)=7,MID(PARTNERS!B116,4,1)=" ")))),PARTNERS!E116="Existing partner")</f>
        <v>0</v>
      </c>
      <c r="AA112" s="2" t="b">
        <f>AND(PARTNERS!$C116="Hull",PARTNERS!$E116="New partner")</f>
        <v>0</v>
      </c>
      <c r="AB112" s="2" t="b">
        <f>AND(PARTNERS!$C116="East Riding of Yorkshire",PARTNERS!$E116="New partner")</f>
        <v>0</v>
      </c>
      <c r="AC112" s="2" t="b">
        <f>AND(PARTNERS!$C116="Elsewhere in Yorkshire &amp; Humber",PARTNERS!$E116="New partner")</f>
        <v>0</v>
      </c>
      <c r="AD112" s="2" t="b">
        <f>AND(PARTNERS!$C116="Elsewhere in the UK",PARTNERS!$E116="New partner")</f>
        <v>0</v>
      </c>
      <c r="AE112" s="2" t="b">
        <f>AND(PARTNERS!$C116="Outside UK",PARTNERS!$E116="New partner")</f>
        <v>0</v>
      </c>
      <c r="AF112" s="2" t="b">
        <f>AND(PARTNERS!$C116="Hull",PARTNERS!$E116="Existing partner")</f>
        <v>0</v>
      </c>
      <c r="AG112" s="2" t="b">
        <f>AND(PARTNERS!$C116="East Riding of Yorkshire",PARTNERS!$E116="Existing partner")</f>
        <v>0</v>
      </c>
      <c r="AH112" s="2" t="b">
        <f>AND(PARTNERS!$C116="Elsewhere in Yorkshire &amp; Humber",PARTNERS!$E116="Existing partner")</f>
        <v>0</v>
      </c>
      <c r="AI112" s="2" t="b">
        <f>AND(PARTNERS!$C116="Elsewhere in the UK",PARTNERS!$E116="Existing partner")</f>
        <v>0</v>
      </c>
      <c r="AJ112" s="2" t="b">
        <f>AND(PARTNERS!$C116="Outside UK",PARTNERS!$E116="Existing partner")</f>
        <v>0</v>
      </c>
      <c r="AK112" s="2" t="b">
        <f>AND(PARTNERS!$D116="Artistic partner",PARTNERS!$E116="New partner")</f>
        <v>0</v>
      </c>
      <c r="AL112" s="2" t="b">
        <f>AND(PARTNERS!$D116="Heritage partner",PARTNERS!$E116="New partner")</f>
        <v>0</v>
      </c>
      <c r="AM112" s="2" t="b">
        <f>AND(PARTNERS!$D116="Funder",PARTNERS!$E116="New partner")</f>
        <v>0</v>
      </c>
      <c r="AN112" s="2" t="b">
        <f>AND(PARTNERS!$D116="Public Service partner",PARTNERS!$E116="New partner")</f>
        <v>0</v>
      </c>
      <c r="AO112" s="2" t="b">
        <f>AND(PARTNERS!$D116="Voluntary Sector / Charity partner",PARTNERS!$E116="New partner")</f>
        <v>0</v>
      </c>
      <c r="AP112" s="2" t="b">
        <f>AND(PARTNERS!$D116="Education partner",PARTNERS!$E116="New partner")</f>
        <v>0</v>
      </c>
      <c r="AQ112" s="2" t="b">
        <f>AND(PARTNERS!$D116="Other",PARTNERS!$E116="New partner")</f>
        <v>0</v>
      </c>
      <c r="AR112" s="2" t="b">
        <f>AND(PARTNERS!$D116="Artistic partner",PARTNERS!$E116="Existing partner")</f>
        <v>0</v>
      </c>
      <c r="AS112" s="2" t="b">
        <f>AND(PARTNERS!$D116="Heritage partner",PARTNERS!$E116="Existing partner")</f>
        <v>0</v>
      </c>
      <c r="AT112" s="2" t="b">
        <f>AND(PARTNERS!$D116="Funder",PARTNERS!$E116="Existing partner")</f>
        <v>0</v>
      </c>
      <c r="AU112" s="2" t="b">
        <f>AND(PARTNERS!$D116="Public Service partner",PARTNERS!$E116="Existing partner")</f>
        <v>0</v>
      </c>
      <c r="AV112" s="2" t="b">
        <f>AND(PARTNERS!$D116="Voluntary Sector / Charity partner",PARTNERS!$E116="Existing partner")</f>
        <v>0</v>
      </c>
      <c r="AW112" s="2" t="b">
        <f>AND(PARTNERS!$D116="Education partner",PARTNERS!$E116="Existing partner")</f>
        <v>0</v>
      </c>
      <c r="AX112" s="2" t="b">
        <f>AND(PARTNERS!$D116="Other",PARTNERS!$E116="Existing partner")</f>
        <v>0</v>
      </c>
    </row>
    <row r="113" spans="20:50" x14ac:dyDescent="0.3">
      <c r="T113" s="2" t="b">
        <f>AND(LEFT('EVENT DELIVERY'!B118,2)="HU",OR(LEN('EVENT DELIVERY'!B118)=6,AND(LEN('EVENT DELIVERY'!B118)=7,MID('EVENT DELIVERY'!B118,4,1)=" ")))</f>
        <v>0</v>
      </c>
      <c r="U113" s="2" t="b">
        <f>AND(LEFT('PROJECT DELIVERY TEAM'!B120,2)="HU",OR(LEN('PROJECT DELIVERY TEAM'!B120)=6,AND(LEN('PROJECT DELIVERY TEAM'!B120)=7,MID('PROJECT DELIVERY TEAM'!B120,4,1)=" ")))</f>
        <v>0</v>
      </c>
      <c r="V113" s="2" t="b">
        <f>AND(LEFT('AUDIENCES &amp; PART... - BY TYPE'!B143,2)="HU",OR(LEN('AUDIENCES &amp; PART... - BY TYPE'!B143)=6,AND(LEN('AUDIENCES &amp; PART... - BY TYPE'!B143)=7,MID('AUDIENCES &amp; PART... - BY TYPE'!B143,4,1)=" ")))</f>
        <v>0</v>
      </c>
      <c r="W113" s="2" t="b">
        <f>AND(LEFT(PARTNERS!B117,2)="HU",OR(LEN(PARTNERS!B117)=6,AND(LEN(PARTNERS!B117)=7,MID(PARTNERS!B117,4,1)=" ")),PARTNERS!E117="New partner")</f>
        <v>0</v>
      </c>
      <c r="X113" s="2" t="b">
        <f>AND(LEFT(PARTNERS!B117,2)="HU",OR(LEN(PARTNERS!B117)=6,AND(LEN(PARTNERS!B117)=7,MID(PARTNERS!B117,4,1)=" ")),PARTNERS!E117="Existing partner")</f>
        <v>0</v>
      </c>
      <c r="Y113" s="2" t="b">
        <f>AND(NOT(AND(LEFT(PARTNERS!B117,2)="HU",OR(LEN(PARTNERS!B117)=6,AND(LEN(PARTNERS!B117)=7,MID(PARTNERS!B117,4,1)=" ")))),PARTNERS!E117="New partner")</f>
        <v>0</v>
      </c>
      <c r="Z113" s="2" t="b">
        <f>AND(NOT(AND(LEFT(PARTNERS!B117,2)="HU",OR(LEN(PARTNERS!B117)=6,AND(LEN(PARTNERS!B117)=7,MID(PARTNERS!B117,4,1)=" ")))),PARTNERS!E117="Existing partner")</f>
        <v>0</v>
      </c>
      <c r="AA113" s="2" t="b">
        <f>AND(PARTNERS!$C117="Hull",PARTNERS!$E117="New partner")</f>
        <v>0</v>
      </c>
      <c r="AB113" s="2" t="b">
        <f>AND(PARTNERS!$C117="East Riding of Yorkshire",PARTNERS!$E117="New partner")</f>
        <v>0</v>
      </c>
      <c r="AC113" s="2" t="b">
        <f>AND(PARTNERS!$C117="Elsewhere in Yorkshire &amp; Humber",PARTNERS!$E117="New partner")</f>
        <v>0</v>
      </c>
      <c r="AD113" s="2" t="b">
        <f>AND(PARTNERS!$C117="Elsewhere in the UK",PARTNERS!$E117="New partner")</f>
        <v>0</v>
      </c>
      <c r="AE113" s="2" t="b">
        <f>AND(PARTNERS!$C117="Outside UK",PARTNERS!$E117="New partner")</f>
        <v>0</v>
      </c>
      <c r="AF113" s="2" t="b">
        <f>AND(PARTNERS!$C117="Hull",PARTNERS!$E117="Existing partner")</f>
        <v>0</v>
      </c>
      <c r="AG113" s="2" t="b">
        <f>AND(PARTNERS!$C117="East Riding of Yorkshire",PARTNERS!$E117="Existing partner")</f>
        <v>0</v>
      </c>
      <c r="AH113" s="2" t="b">
        <f>AND(PARTNERS!$C117="Elsewhere in Yorkshire &amp; Humber",PARTNERS!$E117="Existing partner")</f>
        <v>0</v>
      </c>
      <c r="AI113" s="2" t="b">
        <f>AND(PARTNERS!$C117="Elsewhere in the UK",PARTNERS!$E117="Existing partner")</f>
        <v>0</v>
      </c>
      <c r="AJ113" s="2" t="b">
        <f>AND(PARTNERS!$C117="Outside UK",PARTNERS!$E117="Existing partner")</f>
        <v>0</v>
      </c>
      <c r="AK113" s="2" t="b">
        <f>AND(PARTNERS!$D117="Artistic partner",PARTNERS!$E117="New partner")</f>
        <v>0</v>
      </c>
      <c r="AL113" s="2" t="b">
        <f>AND(PARTNERS!$D117="Heritage partner",PARTNERS!$E117="New partner")</f>
        <v>0</v>
      </c>
      <c r="AM113" s="2" t="b">
        <f>AND(PARTNERS!$D117="Funder",PARTNERS!$E117="New partner")</f>
        <v>0</v>
      </c>
      <c r="AN113" s="2" t="b">
        <f>AND(PARTNERS!$D117="Public Service partner",PARTNERS!$E117="New partner")</f>
        <v>0</v>
      </c>
      <c r="AO113" s="2" t="b">
        <f>AND(PARTNERS!$D117="Voluntary Sector / Charity partner",PARTNERS!$E117="New partner")</f>
        <v>0</v>
      </c>
      <c r="AP113" s="2" t="b">
        <f>AND(PARTNERS!$D117="Education partner",PARTNERS!$E117="New partner")</f>
        <v>0</v>
      </c>
      <c r="AQ113" s="2" t="b">
        <f>AND(PARTNERS!$D117="Other",PARTNERS!$E117="New partner")</f>
        <v>0</v>
      </c>
      <c r="AR113" s="2" t="b">
        <f>AND(PARTNERS!$D117="Artistic partner",PARTNERS!$E117="Existing partner")</f>
        <v>0</v>
      </c>
      <c r="AS113" s="2" t="b">
        <f>AND(PARTNERS!$D117="Heritage partner",PARTNERS!$E117="Existing partner")</f>
        <v>0</v>
      </c>
      <c r="AT113" s="2" t="b">
        <f>AND(PARTNERS!$D117="Funder",PARTNERS!$E117="Existing partner")</f>
        <v>0</v>
      </c>
      <c r="AU113" s="2" t="b">
        <f>AND(PARTNERS!$D117="Public Service partner",PARTNERS!$E117="Existing partner")</f>
        <v>0</v>
      </c>
      <c r="AV113" s="2" t="b">
        <f>AND(PARTNERS!$D117="Voluntary Sector / Charity partner",PARTNERS!$E117="Existing partner")</f>
        <v>0</v>
      </c>
      <c r="AW113" s="2" t="b">
        <f>AND(PARTNERS!$D117="Education partner",PARTNERS!$E117="Existing partner")</f>
        <v>0</v>
      </c>
      <c r="AX113" s="2" t="b">
        <f>AND(PARTNERS!$D117="Other",PARTNERS!$E117="Existing partner")</f>
        <v>0</v>
      </c>
    </row>
    <row r="114" spans="20:50" x14ac:dyDescent="0.3">
      <c r="T114" s="2" t="b">
        <f>AND(LEFT('EVENT DELIVERY'!B119,2)="HU",OR(LEN('EVENT DELIVERY'!B119)=6,AND(LEN('EVENT DELIVERY'!B119)=7,MID('EVENT DELIVERY'!B119,4,1)=" ")))</f>
        <v>0</v>
      </c>
      <c r="U114" s="2" t="b">
        <f>AND(LEFT('PROJECT DELIVERY TEAM'!B121,2)="HU",OR(LEN('PROJECT DELIVERY TEAM'!B121)=6,AND(LEN('PROJECT DELIVERY TEAM'!B121)=7,MID('PROJECT DELIVERY TEAM'!B121,4,1)=" ")))</f>
        <v>0</v>
      </c>
      <c r="V114" s="2" t="b">
        <f>AND(LEFT('AUDIENCES &amp; PART... - BY TYPE'!B144,2)="HU",OR(LEN('AUDIENCES &amp; PART... - BY TYPE'!B144)=6,AND(LEN('AUDIENCES &amp; PART... - BY TYPE'!B144)=7,MID('AUDIENCES &amp; PART... - BY TYPE'!B144,4,1)=" ")))</f>
        <v>0</v>
      </c>
      <c r="W114" s="2" t="b">
        <f>AND(LEFT(PARTNERS!B118,2)="HU",OR(LEN(PARTNERS!B118)=6,AND(LEN(PARTNERS!B118)=7,MID(PARTNERS!B118,4,1)=" ")),PARTNERS!E118="New partner")</f>
        <v>0</v>
      </c>
      <c r="X114" s="2" t="b">
        <f>AND(LEFT(PARTNERS!B118,2)="HU",OR(LEN(PARTNERS!B118)=6,AND(LEN(PARTNERS!B118)=7,MID(PARTNERS!B118,4,1)=" ")),PARTNERS!E118="Existing partner")</f>
        <v>0</v>
      </c>
      <c r="Y114" s="2" t="b">
        <f>AND(NOT(AND(LEFT(PARTNERS!B118,2)="HU",OR(LEN(PARTNERS!B118)=6,AND(LEN(PARTNERS!B118)=7,MID(PARTNERS!B118,4,1)=" ")))),PARTNERS!E118="New partner")</f>
        <v>0</v>
      </c>
      <c r="Z114" s="2" t="b">
        <f>AND(NOT(AND(LEFT(PARTNERS!B118,2)="HU",OR(LEN(PARTNERS!B118)=6,AND(LEN(PARTNERS!B118)=7,MID(PARTNERS!B118,4,1)=" ")))),PARTNERS!E118="Existing partner")</f>
        <v>0</v>
      </c>
      <c r="AA114" s="2" t="b">
        <f>AND(PARTNERS!$C118="Hull",PARTNERS!$E118="New partner")</f>
        <v>0</v>
      </c>
      <c r="AB114" s="2" t="b">
        <f>AND(PARTNERS!$C118="East Riding of Yorkshire",PARTNERS!$E118="New partner")</f>
        <v>0</v>
      </c>
      <c r="AC114" s="2" t="b">
        <f>AND(PARTNERS!$C118="Elsewhere in Yorkshire &amp; Humber",PARTNERS!$E118="New partner")</f>
        <v>0</v>
      </c>
      <c r="AD114" s="2" t="b">
        <f>AND(PARTNERS!$C118="Elsewhere in the UK",PARTNERS!$E118="New partner")</f>
        <v>0</v>
      </c>
      <c r="AE114" s="2" t="b">
        <f>AND(PARTNERS!$C118="Outside UK",PARTNERS!$E118="New partner")</f>
        <v>0</v>
      </c>
      <c r="AF114" s="2" t="b">
        <f>AND(PARTNERS!$C118="Hull",PARTNERS!$E118="Existing partner")</f>
        <v>0</v>
      </c>
      <c r="AG114" s="2" t="b">
        <f>AND(PARTNERS!$C118="East Riding of Yorkshire",PARTNERS!$E118="Existing partner")</f>
        <v>0</v>
      </c>
      <c r="AH114" s="2" t="b">
        <f>AND(PARTNERS!$C118="Elsewhere in Yorkshire &amp; Humber",PARTNERS!$E118="Existing partner")</f>
        <v>0</v>
      </c>
      <c r="AI114" s="2" t="b">
        <f>AND(PARTNERS!$C118="Elsewhere in the UK",PARTNERS!$E118="Existing partner")</f>
        <v>0</v>
      </c>
      <c r="AJ114" s="2" t="b">
        <f>AND(PARTNERS!$C118="Outside UK",PARTNERS!$E118="Existing partner")</f>
        <v>0</v>
      </c>
      <c r="AK114" s="2" t="b">
        <f>AND(PARTNERS!$D118="Artistic partner",PARTNERS!$E118="New partner")</f>
        <v>0</v>
      </c>
      <c r="AL114" s="2" t="b">
        <f>AND(PARTNERS!$D118="Heritage partner",PARTNERS!$E118="New partner")</f>
        <v>0</v>
      </c>
      <c r="AM114" s="2" t="b">
        <f>AND(PARTNERS!$D118="Funder",PARTNERS!$E118="New partner")</f>
        <v>0</v>
      </c>
      <c r="AN114" s="2" t="b">
        <f>AND(PARTNERS!$D118="Public Service partner",PARTNERS!$E118="New partner")</f>
        <v>0</v>
      </c>
      <c r="AO114" s="2" t="b">
        <f>AND(PARTNERS!$D118="Voluntary Sector / Charity partner",PARTNERS!$E118="New partner")</f>
        <v>0</v>
      </c>
      <c r="AP114" s="2" t="b">
        <f>AND(PARTNERS!$D118="Education partner",PARTNERS!$E118="New partner")</f>
        <v>0</v>
      </c>
      <c r="AQ114" s="2" t="b">
        <f>AND(PARTNERS!$D118="Other",PARTNERS!$E118="New partner")</f>
        <v>0</v>
      </c>
      <c r="AR114" s="2" t="b">
        <f>AND(PARTNERS!$D118="Artistic partner",PARTNERS!$E118="Existing partner")</f>
        <v>0</v>
      </c>
      <c r="AS114" s="2" t="b">
        <f>AND(PARTNERS!$D118="Heritage partner",PARTNERS!$E118="Existing partner")</f>
        <v>0</v>
      </c>
      <c r="AT114" s="2" t="b">
        <f>AND(PARTNERS!$D118="Funder",PARTNERS!$E118="Existing partner")</f>
        <v>0</v>
      </c>
      <c r="AU114" s="2" t="b">
        <f>AND(PARTNERS!$D118="Public Service partner",PARTNERS!$E118="Existing partner")</f>
        <v>0</v>
      </c>
      <c r="AV114" s="2" t="b">
        <f>AND(PARTNERS!$D118="Voluntary Sector / Charity partner",PARTNERS!$E118="Existing partner")</f>
        <v>0</v>
      </c>
      <c r="AW114" s="2" t="b">
        <f>AND(PARTNERS!$D118="Education partner",PARTNERS!$E118="Existing partner")</f>
        <v>0</v>
      </c>
      <c r="AX114" s="2" t="b">
        <f>AND(PARTNERS!$D118="Other",PARTNERS!$E118="Existing partner")</f>
        <v>0</v>
      </c>
    </row>
    <row r="115" spans="20:50" x14ac:dyDescent="0.3">
      <c r="T115" s="2" t="b">
        <f>AND(LEFT('EVENT DELIVERY'!B120,2)="HU",OR(LEN('EVENT DELIVERY'!B120)=6,AND(LEN('EVENT DELIVERY'!B120)=7,MID('EVENT DELIVERY'!B120,4,1)=" ")))</f>
        <v>0</v>
      </c>
      <c r="U115" s="2" t="b">
        <f>AND(LEFT('PROJECT DELIVERY TEAM'!B122,2)="HU",OR(LEN('PROJECT DELIVERY TEAM'!B122)=6,AND(LEN('PROJECT DELIVERY TEAM'!B122)=7,MID('PROJECT DELIVERY TEAM'!B122,4,1)=" ")))</f>
        <v>0</v>
      </c>
      <c r="V115" s="2" t="b">
        <f>AND(LEFT('AUDIENCES &amp; PART... - BY TYPE'!B145,2)="HU",OR(LEN('AUDIENCES &amp; PART... - BY TYPE'!B145)=6,AND(LEN('AUDIENCES &amp; PART... - BY TYPE'!B145)=7,MID('AUDIENCES &amp; PART... - BY TYPE'!B145,4,1)=" ")))</f>
        <v>0</v>
      </c>
      <c r="W115" s="2" t="b">
        <f>AND(LEFT(PARTNERS!B119,2)="HU",OR(LEN(PARTNERS!B119)=6,AND(LEN(PARTNERS!B119)=7,MID(PARTNERS!B119,4,1)=" ")),PARTNERS!E119="New partner")</f>
        <v>0</v>
      </c>
      <c r="X115" s="2" t="b">
        <f>AND(LEFT(PARTNERS!B119,2)="HU",OR(LEN(PARTNERS!B119)=6,AND(LEN(PARTNERS!B119)=7,MID(PARTNERS!B119,4,1)=" ")),PARTNERS!E119="Existing partner")</f>
        <v>0</v>
      </c>
      <c r="Y115" s="2" t="b">
        <f>AND(NOT(AND(LEFT(PARTNERS!B119,2)="HU",OR(LEN(PARTNERS!B119)=6,AND(LEN(PARTNERS!B119)=7,MID(PARTNERS!B119,4,1)=" ")))),PARTNERS!E119="New partner")</f>
        <v>0</v>
      </c>
      <c r="Z115" s="2" t="b">
        <f>AND(NOT(AND(LEFT(PARTNERS!B119,2)="HU",OR(LEN(PARTNERS!B119)=6,AND(LEN(PARTNERS!B119)=7,MID(PARTNERS!B119,4,1)=" ")))),PARTNERS!E119="Existing partner")</f>
        <v>0</v>
      </c>
      <c r="AA115" s="2" t="b">
        <f>AND(PARTNERS!$C119="Hull",PARTNERS!$E119="New partner")</f>
        <v>0</v>
      </c>
      <c r="AB115" s="2" t="b">
        <f>AND(PARTNERS!$C119="East Riding of Yorkshire",PARTNERS!$E119="New partner")</f>
        <v>0</v>
      </c>
      <c r="AC115" s="2" t="b">
        <f>AND(PARTNERS!$C119="Elsewhere in Yorkshire &amp; Humber",PARTNERS!$E119="New partner")</f>
        <v>0</v>
      </c>
      <c r="AD115" s="2" t="b">
        <f>AND(PARTNERS!$C119="Elsewhere in the UK",PARTNERS!$E119="New partner")</f>
        <v>0</v>
      </c>
      <c r="AE115" s="2" t="b">
        <f>AND(PARTNERS!$C119="Outside UK",PARTNERS!$E119="New partner")</f>
        <v>0</v>
      </c>
      <c r="AF115" s="2" t="b">
        <f>AND(PARTNERS!$C119="Hull",PARTNERS!$E119="Existing partner")</f>
        <v>0</v>
      </c>
      <c r="AG115" s="2" t="b">
        <f>AND(PARTNERS!$C119="East Riding of Yorkshire",PARTNERS!$E119="Existing partner")</f>
        <v>0</v>
      </c>
      <c r="AH115" s="2" t="b">
        <f>AND(PARTNERS!$C119="Elsewhere in Yorkshire &amp; Humber",PARTNERS!$E119="Existing partner")</f>
        <v>0</v>
      </c>
      <c r="AI115" s="2" t="b">
        <f>AND(PARTNERS!$C119="Elsewhere in the UK",PARTNERS!$E119="Existing partner")</f>
        <v>0</v>
      </c>
      <c r="AJ115" s="2" t="b">
        <f>AND(PARTNERS!$C119="Outside UK",PARTNERS!$E119="Existing partner")</f>
        <v>0</v>
      </c>
      <c r="AK115" s="2" t="b">
        <f>AND(PARTNERS!$D119="Artistic partner",PARTNERS!$E119="New partner")</f>
        <v>0</v>
      </c>
      <c r="AL115" s="2" t="b">
        <f>AND(PARTNERS!$D119="Heritage partner",PARTNERS!$E119="New partner")</f>
        <v>0</v>
      </c>
      <c r="AM115" s="2" t="b">
        <f>AND(PARTNERS!$D119="Funder",PARTNERS!$E119="New partner")</f>
        <v>0</v>
      </c>
      <c r="AN115" s="2" t="b">
        <f>AND(PARTNERS!$D119="Public Service partner",PARTNERS!$E119="New partner")</f>
        <v>0</v>
      </c>
      <c r="AO115" s="2" t="b">
        <f>AND(PARTNERS!$D119="Voluntary Sector / Charity partner",PARTNERS!$E119="New partner")</f>
        <v>0</v>
      </c>
      <c r="AP115" s="2" t="b">
        <f>AND(PARTNERS!$D119="Education partner",PARTNERS!$E119="New partner")</f>
        <v>0</v>
      </c>
      <c r="AQ115" s="2" t="b">
        <f>AND(PARTNERS!$D119="Other",PARTNERS!$E119="New partner")</f>
        <v>0</v>
      </c>
      <c r="AR115" s="2" t="b">
        <f>AND(PARTNERS!$D119="Artistic partner",PARTNERS!$E119="Existing partner")</f>
        <v>0</v>
      </c>
      <c r="AS115" s="2" t="b">
        <f>AND(PARTNERS!$D119="Heritage partner",PARTNERS!$E119="Existing partner")</f>
        <v>0</v>
      </c>
      <c r="AT115" s="2" t="b">
        <f>AND(PARTNERS!$D119="Funder",PARTNERS!$E119="Existing partner")</f>
        <v>0</v>
      </c>
      <c r="AU115" s="2" t="b">
        <f>AND(PARTNERS!$D119="Public Service partner",PARTNERS!$E119="Existing partner")</f>
        <v>0</v>
      </c>
      <c r="AV115" s="2" t="b">
        <f>AND(PARTNERS!$D119="Voluntary Sector / Charity partner",PARTNERS!$E119="Existing partner")</f>
        <v>0</v>
      </c>
      <c r="AW115" s="2" t="b">
        <f>AND(PARTNERS!$D119="Education partner",PARTNERS!$E119="Existing partner")</f>
        <v>0</v>
      </c>
      <c r="AX115" s="2" t="b">
        <f>AND(PARTNERS!$D119="Other",PARTNERS!$E119="Existing partner")</f>
        <v>0</v>
      </c>
    </row>
    <row r="116" spans="20:50" x14ac:dyDescent="0.3">
      <c r="T116" s="2" t="b">
        <f>AND(LEFT('EVENT DELIVERY'!B121,2)="HU",OR(LEN('EVENT DELIVERY'!B121)=6,AND(LEN('EVENT DELIVERY'!B121)=7,MID('EVENT DELIVERY'!B121,4,1)=" ")))</f>
        <v>0</v>
      </c>
      <c r="U116" s="2" t="b">
        <f>AND(LEFT('PROJECT DELIVERY TEAM'!B123,2)="HU",OR(LEN('PROJECT DELIVERY TEAM'!B123)=6,AND(LEN('PROJECT DELIVERY TEAM'!B123)=7,MID('PROJECT DELIVERY TEAM'!B123,4,1)=" ")))</f>
        <v>0</v>
      </c>
      <c r="V116" s="2" t="b">
        <f>AND(LEFT('AUDIENCES &amp; PART... - BY TYPE'!B146,2)="HU",OR(LEN('AUDIENCES &amp; PART... - BY TYPE'!B146)=6,AND(LEN('AUDIENCES &amp; PART... - BY TYPE'!B146)=7,MID('AUDIENCES &amp; PART... - BY TYPE'!B146,4,1)=" ")))</f>
        <v>0</v>
      </c>
      <c r="W116" s="2" t="b">
        <f>AND(LEFT(PARTNERS!B120,2)="HU",OR(LEN(PARTNERS!B120)=6,AND(LEN(PARTNERS!B120)=7,MID(PARTNERS!B120,4,1)=" ")),PARTNERS!E120="New partner")</f>
        <v>0</v>
      </c>
      <c r="X116" s="2" t="b">
        <f>AND(LEFT(PARTNERS!B120,2)="HU",OR(LEN(PARTNERS!B120)=6,AND(LEN(PARTNERS!B120)=7,MID(PARTNERS!B120,4,1)=" ")),PARTNERS!E120="Existing partner")</f>
        <v>0</v>
      </c>
      <c r="Y116" s="2" t="b">
        <f>AND(NOT(AND(LEFT(PARTNERS!B120,2)="HU",OR(LEN(PARTNERS!B120)=6,AND(LEN(PARTNERS!B120)=7,MID(PARTNERS!B120,4,1)=" ")))),PARTNERS!E120="New partner")</f>
        <v>0</v>
      </c>
      <c r="Z116" s="2" t="b">
        <f>AND(NOT(AND(LEFT(PARTNERS!B120,2)="HU",OR(LEN(PARTNERS!B120)=6,AND(LEN(PARTNERS!B120)=7,MID(PARTNERS!B120,4,1)=" ")))),PARTNERS!E120="Existing partner")</f>
        <v>0</v>
      </c>
      <c r="AA116" s="2" t="b">
        <f>AND(PARTNERS!$C120="Hull",PARTNERS!$E120="New partner")</f>
        <v>0</v>
      </c>
      <c r="AB116" s="2" t="b">
        <f>AND(PARTNERS!$C120="East Riding of Yorkshire",PARTNERS!$E120="New partner")</f>
        <v>0</v>
      </c>
      <c r="AC116" s="2" t="b">
        <f>AND(PARTNERS!$C120="Elsewhere in Yorkshire &amp; Humber",PARTNERS!$E120="New partner")</f>
        <v>0</v>
      </c>
      <c r="AD116" s="2" t="b">
        <f>AND(PARTNERS!$C120="Elsewhere in the UK",PARTNERS!$E120="New partner")</f>
        <v>0</v>
      </c>
      <c r="AE116" s="2" t="b">
        <f>AND(PARTNERS!$C120="Outside UK",PARTNERS!$E120="New partner")</f>
        <v>0</v>
      </c>
      <c r="AF116" s="2" t="b">
        <f>AND(PARTNERS!$C120="Hull",PARTNERS!$E120="Existing partner")</f>
        <v>0</v>
      </c>
      <c r="AG116" s="2" t="b">
        <f>AND(PARTNERS!$C120="East Riding of Yorkshire",PARTNERS!$E120="Existing partner")</f>
        <v>0</v>
      </c>
      <c r="AH116" s="2" t="b">
        <f>AND(PARTNERS!$C120="Elsewhere in Yorkshire &amp; Humber",PARTNERS!$E120="Existing partner")</f>
        <v>0</v>
      </c>
      <c r="AI116" s="2" t="b">
        <f>AND(PARTNERS!$C120="Elsewhere in the UK",PARTNERS!$E120="Existing partner")</f>
        <v>0</v>
      </c>
      <c r="AJ116" s="2" t="b">
        <f>AND(PARTNERS!$C120="Outside UK",PARTNERS!$E120="Existing partner")</f>
        <v>0</v>
      </c>
      <c r="AK116" s="2" t="b">
        <f>AND(PARTNERS!$D120="Artistic partner",PARTNERS!$E120="New partner")</f>
        <v>0</v>
      </c>
      <c r="AL116" s="2" t="b">
        <f>AND(PARTNERS!$D120="Heritage partner",PARTNERS!$E120="New partner")</f>
        <v>0</v>
      </c>
      <c r="AM116" s="2" t="b">
        <f>AND(PARTNERS!$D120="Funder",PARTNERS!$E120="New partner")</f>
        <v>0</v>
      </c>
      <c r="AN116" s="2" t="b">
        <f>AND(PARTNERS!$D120="Public Service partner",PARTNERS!$E120="New partner")</f>
        <v>0</v>
      </c>
      <c r="AO116" s="2" t="b">
        <f>AND(PARTNERS!$D120="Voluntary Sector / Charity partner",PARTNERS!$E120="New partner")</f>
        <v>0</v>
      </c>
      <c r="AP116" s="2" t="b">
        <f>AND(PARTNERS!$D120="Education partner",PARTNERS!$E120="New partner")</f>
        <v>0</v>
      </c>
      <c r="AQ116" s="2" t="b">
        <f>AND(PARTNERS!$D120="Other",PARTNERS!$E120="New partner")</f>
        <v>0</v>
      </c>
      <c r="AR116" s="2" t="b">
        <f>AND(PARTNERS!$D120="Artistic partner",PARTNERS!$E120="Existing partner")</f>
        <v>0</v>
      </c>
      <c r="AS116" s="2" t="b">
        <f>AND(PARTNERS!$D120="Heritage partner",PARTNERS!$E120="Existing partner")</f>
        <v>0</v>
      </c>
      <c r="AT116" s="2" t="b">
        <f>AND(PARTNERS!$D120="Funder",PARTNERS!$E120="Existing partner")</f>
        <v>0</v>
      </c>
      <c r="AU116" s="2" t="b">
        <f>AND(PARTNERS!$D120="Public Service partner",PARTNERS!$E120="Existing partner")</f>
        <v>0</v>
      </c>
      <c r="AV116" s="2" t="b">
        <f>AND(PARTNERS!$D120="Voluntary Sector / Charity partner",PARTNERS!$E120="Existing partner")</f>
        <v>0</v>
      </c>
      <c r="AW116" s="2" t="b">
        <f>AND(PARTNERS!$D120="Education partner",PARTNERS!$E120="Existing partner")</f>
        <v>0</v>
      </c>
      <c r="AX116" s="2" t="b">
        <f>AND(PARTNERS!$D120="Other",PARTNERS!$E120="Existing partner")</f>
        <v>0</v>
      </c>
    </row>
    <row r="117" spans="20:50" x14ac:dyDescent="0.3">
      <c r="T117" s="2" t="b">
        <f>AND(LEFT('EVENT DELIVERY'!B122,2)="HU",OR(LEN('EVENT DELIVERY'!B122)=6,AND(LEN('EVENT DELIVERY'!B122)=7,MID('EVENT DELIVERY'!B122,4,1)=" ")))</f>
        <v>0</v>
      </c>
      <c r="U117" s="2" t="b">
        <f>AND(LEFT('PROJECT DELIVERY TEAM'!B124,2)="HU",OR(LEN('PROJECT DELIVERY TEAM'!B124)=6,AND(LEN('PROJECT DELIVERY TEAM'!B124)=7,MID('PROJECT DELIVERY TEAM'!B124,4,1)=" ")))</f>
        <v>0</v>
      </c>
      <c r="V117" s="2" t="b">
        <f>AND(LEFT('AUDIENCES &amp; PART... - BY TYPE'!B147,2)="HU",OR(LEN('AUDIENCES &amp; PART... - BY TYPE'!B147)=6,AND(LEN('AUDIENCES &amp; PART... - BY TYPE'!B147)=7,MID('AUDIENCES &amp; PART... - BY TYPE'!B147,4,1)=" ")))</f>
        <v>0</v>
      </c>
      <c r="W117" s="2" t="b">
        <f>AND(LEFT(PARTNERS!B121,2)="HU",OR(LEN(PARTNERS!B121)=6,AND(LEN(PARTNERS!B121)=7,MID(PARTNERS!B121,4,1)=" ")),PARTNERS!E121="New partner")</f>
        <v>0</v>
      </c>
      <c r="X117" s="2" t="b">
        <f>AND(LEFT(PARTNERS!B121,2)="HU",OR(LEN(PARTNERS!B121)=6,AND(LEN(PARTNERS!B121)=7,MID(PARTNERS!B121,4,1)=" ")),PARTNERS!E121="Existing partner")</f>
        <v>0</v>
      </c>
      <c r="Y117" s="2" t="b">
        <f>AND(NOT(AND(LEFT(PARTNERS!B121,2)="HU",OR(LEN(PARTNERS!B121)=6,AND(LEN(PARTNERS!B121)=7,MID(PARTNERS!B121,4,1)=" ")))),PARTNERS!E121="New partner")</f>
        <v>0</v>
      </c>
      <c r="Z117" s="2" t="b">
        <f>AND(NOT(AND(LEFT(PARTNERS!B121,2)="HU",OR(LEN(PARTNERS!B121)=6,AND(LEN(PARTNERS!B121)=7,MID(PARTNERS!B121,4,1)=" ")))),PARTNERS!E121="Existing partner")</f>
        <v>0</v>
      </c>
      <c r="AA117" s="2" t="b">
        <f>AND(PARTNERS!$C121="Hull",PARTNERS!$E121="New partner")</f>
        <v>0</v>
      </c>
      <c r="AB117" s="2" t="b">
        <f>AND(PARTNERS!$C121="East Riding of Yorkshire",PARTNERS!$E121="New partner")</f>
        <v>0</v>
      </c>
      <c r="AC117" s="2" t="b">
        <f>AND(PARTNERS!$C121="Elsewhere in Yorkshire &amp; Humber",PARTNERS!$E121="New partner")</f>
        <v>0</v>
      </c>
      <c r="AD117" s="2" t="b">
        <f>AND(PARTNERS!$C121="Elsewhere in the UK",PARTNERS!$E121="New partner")</f>
        <v>0</v>
      </c>
      <c r="AE117" s="2" t="b">
        <f>AND(PARTNERS!$C121="Outside UK",PARTNERS!$E121="New partner")</f>
        <v>0</v>
      </c>
      <c r="AF117" s="2" t="b">
        <f>AND(PARTNERS!$C121="Hull",PARTNERS!$E121="Existing partner")</f>
        <v>0</v>
      </c>
      <c r="AG117" s="2" t="b">
        <f>AND(PARTNERS!$C121="East Riding of Yorkshire",PARTNERS!$E121="Existing partner")</f>
        <v>0</v>
      </c>
      <c r="AH117" s="2" t="b">
        <f>AND(PARTNERS!$C121="Elsewhere in Yorkshire &amp; Humber",PARTNERS!$E121="Existing partner")</f>
        <v>0</v>
      </c>
      <c r="AI117" s="2" t="b">
        <f>AND(PARTNERS!$C121="Elsewhere in the UK",PARTNERS!$E121="Existing partner")</f>
        <v>0</v>
      </c>
      <c r="AJ117" s="2" t="b">
        <f>AND(PARTNERS!$C121="Outside UK",PARTNERS!$E121="Existing partner")</f>
        <v>0</v>
      </c>
      <c r="AK117" s="2" t="b">
        <f>AND(PARTNERS!$D121="Artistic partner",PARTNERS!$E121="New partner")</f>
        <v>0</v>
      </c>
      <c r="AL117" s="2" t="b">
        <f>AND(PARTNERS!$D121="Heritage partner",PARTNERS!$E121="New partner")</f>
        <v>0</v>
      </c>
      <c r="AM117" s="2" t="b">
        <f>AND(PARTNERS!$D121="Funder",PARTNERS!$E121="New partner")</f>
        <v>0</v>
      </c>
      <c r="AN117" s="2" t="b">
        <f>AND(PARTNERS!$D121="Public Service partner",PARTNERS!$E121="New partner")</f>
        <v>0</v>
      </c>
      <c r="AO117" s="2" t="b">
        <f>AND(PARTNERS!$D121="Voluntary Sector / Charity partner",PARTNERS!$E121="New partner")</f>
        <v>0</v>
      </c>
      <c r="AP117" s="2" t="b">
        <f>AND(PARTNERS!$D121="Education partner",PARTNERS!$E121="New partner")</f>
        <v>0</v>
      </c>
      <c r="AQ117" s="2" t="b">
        <f>AND(PARTNERS!$D121="Other",PARTNERS!$E121="New partner")</f>
        <v>0</v>
      </c>
      <c r="AR117" s="2" t="b">
        <f>AND(PARTNERS!$D121="Artistic partner",PARTNERS!$E121="Existing partner")</f>
        <v>0</v>
      </c>
      <c r="AS117" s="2" t="b">
        <f>AND(PARTNERS!$D121="Heritage partner",PARTNERS!$E121="Existing partner")</f>
        <v>0</v>
      </c>
      <c r="AT117" s="2" t="b">
        <f>AND(PARTNERS!$D121="Funder",PARTNERS!$E121="Existing partner")</f>
        <v>0</v>
      </c>
      <c r="AU117" s="2" t="b">
        <f>AND(PARTNERS!$D121="Public Service partner",PARTNERS!$E121="Existing partner")</f>
        <v>0</v>
      </c>
      <c r="AV117" s="2" t="b">
        <f>AND(PARTNERS!$D121="Voluntary Sector / Charity partner",PARTNERS!$E121="Existing partner")</f>
        <v>0</v>
      </c>
      <c r="AW117" s="2" t="b">
        <f>AND(PARTNERS!$D121="Education partner",PARTNERS!$E121="Existing partner")</f>
        <v>0</v>
      </c>
      <c r="AX117" s="2" t="b">
        <f>AND(PARTNERS!$D121="Other",PARTNERS!$E121="Existing partner")</f>
        <v>0</v>
      </c>
    </row>
    <row r="118" spans="20:50" x14ac:dyDescent="0.3">
      <c r="T118" s="2" t="b">
        <f>AND(LEFT('EVENT DELIVERY'!B123,2)="HU",OR(LEN('EVENT DELIVERY'!B123)=6,AND(LEN('EVENT DELIVERY'!B123)=7,MID('EVENT DELIVERY'!B123,4,1)=" ")))</f>
        <v>0</v>
      </c>
      <c r="U118" s="2" t="b">
        <f>AND(LEFT('PROJECT DELIVERY TEAM'!B125,2)="HU",OR(LEN('PROJECT DELIVERY TEAM'!B125)=6,AND(LEN('PROJECT DELIVERY TEAM'!B125)=7,MID('PROJECT DELIVERY TEAM'!B125,4,1)=" ")))</f>
        <v>0</v>
      </c>
      <c r="V118" s="2" t="b">
        <f>AND(LEFT('AUDIENCES &amp; PART... - BY TYPE'!B148,2)="HU",OR(LEN('AUDIENCES &amp; PART... - BY TYPE'!B148)=6,AND(LEN('AUDIENCES &amp; PART... - BY TYPE'!B148)=7,MID('AUDIENCES &amp; PART... - BY TYPE'!B148,4,1)=" ")))</f>
        <v>0</v>
      </c>
      <c r="W118" s="2" t="b">
        <f>AND(LEFT(PARTNERS!B122,2)="HU",OR(LEN(PARTNERS!B122)=6,AND(LEN(PARTNERS!B122)=7,MID(PARTNERS!B122,4,1)=" ")),PARTNERS!E122="New partner")</f>
        <v>0</v>
      </c>
      <c r="X118" s="2" t="b">
        <f>AND(LEFT(PARTNERS!B122,2)="HU",OR(LEN(PARTNERS!B122)=6,AND(LEN(PARTNERS!B122)=7,MID(PARTNERS!B122,4,1)=" ")),PARTNERS!E122="Existing partner")</f>
        <v>0</v>
      </c>
      <c r="Y118" s="2" t="b">
        <f>AND(NOT(AND(LEFT(PARTNERS!B122,2)="HU",OR(LEN(PARTNERS!B122)=6,AND(LEN(PARTNERS!B122)=7,MID(PARTNERS!B122,4,1)=" ")))),PARTNERS!E122="New partner")</f>
        <v>0</v>
      </c>
      <c r="Z118" s="2" t="b">
        <f>AND(NOT(AND(LEFT(PARTNERS!B122,2)="HU",OR(LEN(PARTNERS!B122)=6,AND(LEN(PARTNERS!B122)=7,MID(PARTNERS!B122,4,1)=" ")))),PARTNERS!E122="Existing partner")</f>
        <v>0</v>
      </c>
      <c r="AA118" s="2" t="b">
        <f>AND(PARTNERS!$C122="Hull",PARTNERS!$E122="New partner")</f>
        <v>0</v>
      </c>
      <c r="AB118" s="2" t="b">
        <f>AND(PARTNERS!$C122="East Riding of Yorkshire",PARTNERS!$E122="New partner")</f>
        <v>0</v>
      </c>
      <c r="AC118" s="2" t="b">
        <f>AND(PARTNERS!$C122="Elsewhere in Yorkshire &amp; Humber",PARTNERS!$E122="New partner")</f>
        <v>0</v>
      </c>
      <c r="AD118" s="2" t="b">
        <f>AND(PARTNERS!$C122="Elsewhere in the UK",PARTNERS!$E122="New partner")</f>
        <v>0</v>
      </c>
      <c r="AE118" s="2" t="b">
        <f>AND(PARTNERS!$C122="Outside UK",PARTNERS!$E122="New partner")</f>
        <v>0</v>
      </c>
      <c r="AF118" s="2" t="b">
        <f>AND(PARTNERS!$C122="Hull",PARTNERS!$E122="Existing partner")</f>
        <v>0</v>
      </c>
      <c r="AG118" s="2" t="b">
        <f>AND(PARTNERS!$C122="East Riding of Yorkshire",PARTNERS!$E122="Existing partner")</f>
        <v>0</v>
      </c>
      <c r="AH118" s="2" t="b">
        <f>AND(PARTNERS!$C122="Elsewhere in Yorkshire &amp; Humber",PARTNERS!$E122="Existing partner")</f>
        <v>0</v>
      </c>
      <c r="AI118" s="2" t="b">
        <f>AND(PARTNERS!$C122="Elsewhere in the UK",PARTNERS!$E122="Existing partner")</f>
        <v>0</v>
      </c>
      <c r="AJ118" s="2" t="b">
        <f>AND(PARTNERS!$C122="Outside UK",PARTNERS!$E122="Existing partner")</f>
        <v>0</v>
      </c>
      <c r="AK118" s="2" t="b">
        <f>AND(PARTNERS!$D122="Artistic partner",PARTNERS!$E122="New partner")</f>
        <v>0</v>
      </c>
      <c r="AL118" s="2" t="b">
        <f>AND(PARTNERS!$D122="Heritage partner",PARTNERS!$E122="New partner")</f>
        <v>0</v>
      </c>
      <c r="AM118" s="2" t="b">
        <f>AND(PARTNERS!$D122="Funder",PARTNERS!$E122="New partner")</f>
        <v>0</v>
      </c>
      <c r="AN118" s="2" t="b">
        <f>AND(PARTNERS!$D122="Public Service partner",PARTNERS!$E122="New partner")</f>
        <v>0</v>
      </c>
      <c r="AO118" s="2" t="b">
        <f>AND(PARTNERS!$D122="Voluntary Sector / Charity partner",PARTNERS!$E122="New partner")</f>
        <v>0</v>
      </c>
      <c r="AP118" s="2" t="b">
        <f>AND(PARTNERS!$D122="Education partner",PARTNERS!$E122="New partner")</f>
        <v>0</v>
      </c>
      <c r="AQ118" s="2" t="b">
        <f>AND(PARTNERS!$D122="Other",PARTNERS!$E122="New partner")</f>
        <v>0</v>
      </c>
      <c r="AR118" s="2" t="b">
        <f>AND(PARTNERS!$D122="Artistic partner",PARTNERS!$E122="Existing partner")</f>
        <v>0</v>
      </c>
      <c r="AS118" s="2" t="b">
        <f>AND(PARTNERS!$D122="Heritage partner",PARTNERS!$E122="Existing partner")</f>
        <v>0</v>
      </c>
      <c r="AT118" s="2" t="b">
        <f>AND(PARTNERS!$D122="Funder",PARTNERS!$E122="Existing partner")</f>
        <v>0</v>
      </c>
      <c r="AU118" s="2" t="b">
        <f>AND(PARTNERS!$D122="Public Service partner",PARTNERS!$E122="Existing partner")</f>
        <v>0</v>
      </c>
      <c r="AV118" s="2" t="b">
        <f>AND(PARTNERS!$D122="Voluntary Sector / Charity partner",PARTNERS!$E122="Existing partner")</f>
        <v>0</v>
      </c>
      <c r="AW118" s="2" t="b">
        <f>AND(PARTNERS!$D122="Education partner",PARTNERS!$E122="Existing partner")</f>
        <v>0</v>
      </c>
      <c r="AX118" s="2" t="b">
        <f>AND(PARTNERS!$D122="Other",PARTNERS!$E122="Existing partner")</f>
        <v>0</v>
      </c>
    </row>
    <row r="119" spans="20:50" x14ac:dyDescent="0.3">
      <c r="T119" s="2" t="b">
        <f>AND(LEFT('EVENT DELIVERY'!B124,2)="HU",OR(LEN('EVENT DELIVERY'!B124)=6,AND(LEN('EVENT DELIVERY'!B124)=7,MID('EVENT DELIVERY'!B124,4,1)=" ")))</f>
        <v>0</v>
      </c>
      <c r="U119" s="2" t="b">
        <f>AND(LEFT('PROJECT DELIVERY TEAM'!B126,2)="HU",OR(LEN('PROJECT DELIVERY TEAM'!B126)=6,AND(LEN('PROJECT DELIVERY TEAM'!B126)=7,MID('PROJECT DELIVERY TEAM'!B126,4,1)=" ")))</f>
        <v>0</v>
      </c>
      <c r="V119" s="2" t="b">
        <f>AND(LEFT('AUDIENCES &amp; PART... - BY TYPE'!B149,2)="HU",OR(LEN('AUDIENCES &amp; PART... - BY TYPE'!B149)=6,AND(LEN('AUDIENCES &amp; PART... - BY TYPE'!B149)=7,MID('AUDIENCES &amp; PART... - BY TYPE'!B149,4,1)=" ")))</f>
        <v>0</v>
      </c>
      <c r="W119" s="2" t="b">
        <f>AND(LEFT(PARTNERS!B123,2)="HU",OR(LEN(PARTNERS!B123)=6,AND(LEN(PARTNERS!B123)=7,MID(PARTNERS!B123,4,1)=" ")),PARTNERS!E123="New partner")</f>
        <v>0</v>
      </c>
      <c r="X119" s="2" t="b">
        <f>AND(LEFT(PARTNERS!B123,2)="HU",OR(LEN(PARTNERS!B123)=6,AND(LEN(PARTNERS!B123)=7,MID(PARTNERS!B123,4,1)=" ")),PARTNERS!E123="Existing partner")</f>
        <v>0</v>
      </c>
      <c r="Y119" s="2" t="b">
        <f>AND(NOT(AND(LEFT(PARTNERS!B123,2)="HU",OR(LEN(PARTNERS!B123)=6,AND(LEN(PARTNERS!B123)=7,MID(PARTNERS!B123,4,1)=" ")))),PARTNERS!E123="New partner")</f>
        <v>0</v>
      </c>
      <c r="Z119" s="2" t="b">
        <f>AND(NOT(AND(LEFT(PARTNERS!B123,2)="HU",OR(LEN(PARTNERS!B123)=6,AND(LEN(PARTNERS!B123)=7,MID(PARTNERS!B123,4,1)=" ")))),PARTNERS!E123="Existing partner")</f>
        <v>0</v>
      </c>
      <c r="AA119" s="2" t="b">
        <f>AND(PARTNERS!$C123="Hull",PARTNERS!$E123="New partner")</f>
        <v>0</v>
      </c>
      <c r="AB119" s="2" t="b">
        <f>AND(PARTNERS!$C123="East Riding of Yorkshire",PARTNERS!$E123="New partner")</f>
        <v>0</v>
      </c>
      <c r="AC119" s="2" t="b">
        <f>AND(PARTNERS!$C123="Elsewhere in Yorkshire &amp; Humber",PARTNERS!$E123="New partner")</f>
        <v>0</v>
      </c>
      <c r="AD119" s="2" t="b">
        <f>AND(PARTNERS!$C123="Elsewhere in the UK",PARTNERS!$E123="New partner")</f>
        <v>0</v>
      </c>
      <c r="AE119" s="2" t="b">
        <f>AND(PARTNERS!$C123="Outside UK",PARTNERS!$E123="New partner")</f>
        <v>0</v>
      </c>
      <c r="AF119" s="2" t="b">
        <f>AND(PARTNERS!$C123="Hull",PARTNERS!$E123="Existing partner")</f>
        <v>0</v>
      </c>
      <c r="AG119" s="2" t="b">
        <f>AND(PARTNERS!$C123="East Riding of Yorkshire",PARTNERS!$E123="Existing partner")</f>
        <v>0</v>
      </c>
      <c r="AH119" s="2" t="b">
        <f>AND(PARTNERS!$C123="Elsewhere in Yorkshire &amp; Humber",PARTNERS!$E123="Existing partner")</f>
        <v>0</v>
      </c>
      <c r="AI119" s="2" t="b">
        <f>AND(PARTNERS!$C123="Elsewhere in the UK",PARTNERS!$E123="Existing partner")</f>
        <v>0</v>
      </c>
      <c r="AJ119" s="2" t="b">
        <f>AND(PARTNERS!$C123="Outside UK",PARTNERS!$E123="Existing partner")</f>
        <v>0</v>
      </c>
      <c r="AK119" s="2" t="b">
        <f>AND(PARTNERS!$D123="Artistic partner",PARTNERS!$E123="New partner")</f>
        <v>0</v>
      </c>
      <c r="AL119" s="2" t="b">
        <f>AND(PARTNERS!$D123="Heritage partner",PARTNERS!$E123="New partner")</f>
        <v>0</v>
      </c>
      <c r="AM119" s="2" t="b">
        <f>AND(PARTNERS!$D123="Funder",PARTNERS!$E123="New partner")</f>
        <v>0</v>
      </c>
      <c r="AN119" s="2" t="b">
        <f>AND(PARTNERS!$D123="Public Service partner",PARTNERS!$E123="New partner")</f>
        <v>0</v>
      </c>
      <c r="AO119" s="2" t="b">
        <f>AND(PARTNERS!$D123="Voluntary Sector / Charity partner",PARTNERS!$E123="New partner")</f>
        <v>0</v>
      </c>
      <c r="AP119" s="2" t="b">
        <f>AND(PARTNERS!$D123="Education partner",PARTNERS!$E123="New partner")</f>
        <v>0</v>
      </c>
      <c r="AQ119" s="2" t="b">
        <f>AND(PARTNERS!$D123="Other",PARTNERS!$E123="New partner")</f>
        <v>0</v>
      </c>
      <c r="AR119" s="2" t="b">
        <f>AND(PARTNERS!$D123="Artistic partner",PARTNERS!$E123="Existing partner")</f>
        <v>0</v>
      </c>
      <c r="AS119" s="2" t="b">
        <f>AND(PARTNERS!$D123="Heritage partner",PARTNERS!$E123="Existing partner")</f>
        <v>0</v>
      </c>
      <c r="AT119" s="2" t="b">
        <f>AND(PARTNERS!$D123="Funder",PARTNERS!$E123="Existing partner")</f>
        <v>0</v>
      </c>
      <c r="AU119" s="2" t="b">
        <f>AND(PARTNERS!$D123="Public Service partner",PARTNERS!$E123="Existing partner")</f>
        <v>0</v>
      </c>
      <c r="AV119" s="2" t="b">
        <f>AND(PARTNERS!$D123="Voluntary Sector / Charity partner",PARTNERS!$E123="Existing partner")</f>
        <v>0</v>
      </c>
      <c r="AW119" s="2" t="b">
        <f>AND(PARTNERS!$D123="Education partner",PARTNERS!$E123="Existing partner")</f>
        <v>0</v>
      </c>
      <c r="AX119" s="2" t="b">
        <f>AND(PARTNERS!$D123="Other",PARTNERS!$E123="Existing partner")</f>
        <v>0</v>
      </c>
    </row>
    <row r="120" spans="20:50" x14ac:dyDescent="0.3">
      <c r="T120" s="2" t="b">
        <f>AND(LEFT('EVENT DELIVERY'!B125,2)="HU",OR(LEN('EVENT DELIVERY'!B125)=6,AND(LEN('EVENT DELIVERY'!B125)=7,MID('EVENT DELIVERY'!B125,4,1)=" ")))</f>
        <v>0</v>
      </c>
      <c r="U120" s="2" t="b">
        <f>AND(LEFT('PROJECT DELIVERY TEAM'!B127,2)="HU",OR(LEN('PROJECT DELIVERY TEAM'!B127)=6,AND(LEN('PROJECT DELIVERY TEAM'!B127)=7,MID('PROJECT DELIVERY TEAM'!B127,4,1)=" ")))</f>
        <v>0</v>
      </c>
      <c r="V120" s="2" t="b">
        <f>AND(LEFT('AUDIENCES &amp; PART... - BY TYPE'!B150,2)="HU",OR(LEN('AUDIENCES &amp; PART... - BY TYPE'!B150)=6,AND(LEN('AUDIENCES &amp; PART... - BY TYPE'!B150)=7,MID('AUDIENCES &amp; PART... - BY TYPE'!B150,4,1)=" ")))</f>
        <v>0</v>
      </c>
      <c r="W120" s="2" t="b">
        <f>AND(LEFT(PARTNERS!B124,2)="HU",OR(LEN(PARTNERS!B124)=6,AND(LEN(PARTNERS!B124)=7,MID(PARTNERS!B124,4,1)=" ")),PARTNERS!E124="New partner")</f>
        <v>0</v>
      </c>
      <c r="X120" s="2" t="b">
        <f>AND(LEFT(PARTNERS!B124,2)="HU",OR(LEN(PARTNERS!B124)=6,AND(LEN(PARTNERS!B124)=7,MID(PARTNERS!B124,4,1)=" ")),PARTNERS!E124="Existing partner")</f>
        <v>0</v>
      </c>
      <c r="Y120" s="2" t="b">
        <f>AND(NOT(AND(LEFT(PARTNERS!B124,2)="HU",OR(LEN(PARTNERS!B124)=6,AND(LEN(PARTNERS!B124)=7,MID(PARTNERS!B124,4,1)=" ")))),PARTNERS!E124="New partner")</f>
        <v>0</v>
      </c>
      <c r="Z120" s="2" t="b">
        <f>AND(NOT(AND(LEFT(PARTNERS!B124,2)="HU",OR(LEN(PARTNERS!B124)=6,AND(LEN(PARTNERS!B124)=7,MID(PARTNERS!B124,4,1)=" ")))),PARTNERS!E124="Existing partner")</f>
        <v>0</v>
      </c>
      <c r="AA120" s="2" t="b">
        <f>AND(PARTNERS!$C124="Hull",PARTNERS!$E124="New partner")</f>
        <v>0</v>
      </c>
      <c r="AB120" s="2" t="b">
        <f>AND(PARTNERS!$C124="East Riding of Yorkshire",PARTNERS!$E124="New partner")</f>
        <v>0</v>
      </c>
      <c r="AC120" s="2" t="b">
        <f>AND(PARTNERS!$C124="Elsewhere in Yorkshire &amp; Humber",PARTNERS!$E124="New partner")</f>
        <v>0</v>
      </c>
      <c r="AD120" s="2" t="b">
        <f>AND(PARTNERS!$C124="Elsewhere in the UK",PARTNERS!$E124="New partner")</f>
        <v>0</v>
      </c>
      <c r="AE120" s="2" t="b">
        <f>AND(PARTNERS!$C124="Outside UK",PARTNERS!$E124="New partner")</f>
        <v>0</v>
      </c>
      <c r="AF120" s="2" t="b">
        <f>AND(PARTNERS!$C124="Hull",PARTNERS!$E124="Existing partner")</f>
        <v>0</v>
      </c>
      <c r="AG120" s="2" t="b">
        <f>AND(PARTNERS!$C124="East Riding of Yorkshire",PARTNERS!$E124="Existing partner")</f>
        <v>0</v>
      </c>
      <c r="AH120" s="2" t="b">
        <f>AND(PARTNERS!$C124="Elsewhere in Yorkshire &amp; Humber",PARTNERS!$E124="Existing partner")</f>
        <v>0</v>
      </c>
      <c r="AI120" s="2" t="b">
        <f>AND(PARTNERS!$C124="Elsewhere in the UK",PARTNERS!$E124="Existing partner")</f>
        <v>0</v>
      </c>
      <c r="AJ120" s="2" t="b">
        <f>AND(PARTNERS!$C124="Outside UK",PARTNERS!$E124="Existing partner")</f>
        <v>0</v>
      </c>
      <c r="AK120" s="2" t="b">
        <f>AND(PARTNERS!$D124="Artistic partner",PARTNERS!$E124="New partner")</f>
        <v>0</v>
      </c>
      <c r="AL120" s="2" t="b">
        <f>AND(PARTNERS!$D124="Heritage partner",PARTNERS!$E124="New partner")</f>
        <v>0</v>
      </c>
      <c r="AM120" s="2" t="b">
        <f>AND(PARTNERS!$D124="Funder",PARTNERS!$E124="New partner")</f>
        <v>0</v>
      </c>
      <c r="AN120" s="2" t="b">
        <f>AND(PARTNERS!$D124="Public Service partner",PARTNERS!$E124="New partner")</f>
        <v>0</v>
      </c>
      <c r="AO120" s="2" t="b">
        <f>AND(PARTNERS!$D124="Voluntary Sector / Charity partner",PARTNERS!$E124="New partner")</f>
        <v>0</v>
      </c>
      <c r="AP120" s="2" t="b">
        <f>AND(PARTNERS!$D124="Education partner",PARTNERS!$E124="New partner")</f>
        <v>0</v>
      </c>
      <c r="AQ120" s="2" t="b">
        <f>AND(PARTNERS!$D124="Other",PARTNERS!$E124="New partner")</f>
        <v>0</v>
      </c>
      <c r="AR120" s="2" t="b">
        <f>AND(PARTNERS!$D124="Artistic partner",PARTNERS!$E124="Existing partner")</f>
        <v>0</v>
      </c>
      <c r="AS120" s="2" t="b">
        <f>AND(PARTNERS!$D124="Heritage partner",PARTNERS!$E124="Existing partner")</f>
        <v>0</v>
      </c>
      <c r="AT120" s="2" t="b">
        <f>AND(PARTNERS!$D124="Funder",PARTNERS!$E124="Existing partner")</f>
        <v>0</v>
      </c>
      <c r="AU120" s="2" t="b">
        <f>AND(PARTNERS!$D124="Public Service partner",PARTNERS!$E124="Existing partner")</f>
        <v>0</v>
      </c>
      <c r="AV120" s="2" t="b">
        <f>AND(PARTNERS!$D124="Voluntary Sector / Charity partner",PARTNERS!$E124="Existing partner")</f>
        <v>0</v>
      </c>
      <c r="AW120" s="2" t="b">
        <f>AND(PARTNERS!$D124="Education partner",PARTNERS!$E124="Existing partner")</f>
        <v>0</v>
      </c>
      <c r="AX120" s="2" t="b">
        <f>AND(PARTNERS!$D124="Other",PARTNERS!$E124="Existing partner")</f>
        <v>0</v>
      </c>
    </row>
    <row r="121" spans="20:50" x14ac:dyDescent="0.3">
      <c r="T121" s="2" t="b">
        <f>AND(LEFT('EVENT DELIVERY'!B126,2)="HU",OR(LEN('EVENT DELIVERY'!B126)=6,AND(LEN('EVENT DELIVERY'!B126)=7,MID('EVENT DELIVERY'!B126,4,1)=" ")))</f>
        <v>0</v>
      </c>
      <c r="U121" s="2" t="b">
        <f>AND(LEFT('PROJECT DELIVERY TEAM'!B128,2)="HU",OR(LEN('PROJECT DELIVERY TEAM'!B128)=6,AND(LEN('PROJECT DELIVERY TEAM'!B128)=7,MID('PROJECT DELIVERY TEAM'!B128,4,1)=" ")))</f>
        <v>0</v>
      </c>
      <c r="V121" s="2" t="b">
        <f>AND(LEFT('AUDIENCES &amp; PART... - BY TYPE'!B151,2)="HU",OR(LEN('AUDIENCES &amp; PART... - BY TYPE'!B151)=6,AND(LEN('AUDIENCES &amp; PART... - BY TYPE'!B151)=7,MID('AUDIENCES &amp; PART... - BY TYPE'!B151,4,1)=" ")))</f>
        <v>0</v>
      </c>
      <c r="W121" s="2" t="b">
        <f>AND(LEFT(PARTNERS!B125,2)="HU",OR(LEN(PARTNERS!B125)=6,AND(LEN(PARTNERS!B125)=7,MID(PARTNERS!B125,4,1)=" ")),PARTNERS!E125="New partner")</f>
        <v>0</v>
      </c>
      <c r="X121" s="2" t="b">
        <f>AND(LEFT(PARTNERS!B125,2)="HU",OR(LEN(PARTNERS!B125)=6,AND(LEN(PARTNERS!B125)=7,MID(PARTNERS!B125,4,1)=" ")),PARTNERS!E125="Existing partner")</f>
        <v>0</v>
      </c>
      <c r="Y121" s="2" t="b">
        <f>AND(NOT(AND(LEFT(PARTNERS!B125,2)="HU",OR(LEN(PARTNERS!B125)=6,AND(LEN(PARTNERS!B125)=7,MID(PARTNERS!B125,4,1)=" ")))),PARTNERS!E125="New partner")</f>
        <v>0</v>
      </c>
      <c r="Z121" s="2" t="b">
        <f>AND(NOT(AND(LEFT(PARTNERS!B125,2)="HU",OR(LEN(PARTNERS!B125)=6,AND(LEN(PARTNERS!B125)=7,MID(PARTNERS!B125,4,1)=" ")))),PARTNERS!E125="Existing partner")</f>
        <v>0</v>
      </c>
      <c r="AA121" s="2" t="b">
        <f>AND(PARTNERS!$C125="Hull",PARTNERS!$E125="New partner")</f>
        <v>0</v>
      </c>
      <c r="AB121" s="2" t="b">
        <f>AND(PARTNERS!$C125="East Riding of Yorkshire",PARTNERS!$E125="New partner")</f>
        <v>0</v>
      </c>
      <c r="AC121" s="2" t="b">
        <f>AND(PARTNERS!$C125="Elsewhere in Yorkshire &amp; Humber",PARTNERS!$E125="New partner")</f>
        <v>0</v>
      </c>
      <c r="AD121" s="2" t="b">
        <f>AND(PARTNERS!$C125="Elsewhere in the UK",PARTNERS!$E125="New partner")</f>
        <v>0</v>
      </c>
      <c r="AE121" s="2" t="b">
        <f>AND(PARTNERS!$C125="Outside UK",PARTNERS!$E125="New partner")</f>
        <v>0</v>
      </c>
      <c r="AF121" s="2" t="b">
        <f>AND(PARTNERS!$C125="Hull",PARTNERS!$E125="Existing partner")</f>
        <v>0</v>
      </c>
      <c r="AG121" s="2" t="b">
        <f>AND(PARTNERS!$C125="East Riding of Yorkshire",PARTNERS!$E125="Existing partner")</f>
        <v>0</v>
      </c>
      <c r="AH121" s="2" t="b">
        <f>AND(PARTNERS!$C125="Elsewhere in Yorkshire &amp; Humber",PARTNERS!$E125="Existing partner")</f>
        <v>0</v>
      </c>
      <c r="AI121" s="2" t="b">
        <f>AND(PARTNERS!$C125="Elsewhere in the UK",PARTNERS!$E125="Existing partner")</f>
        <v>0</v>
      </c>
      <c r="AJ121" s="2" t="b">
        <f>AND(PARTNERS!$C125="Outside UK",PARTNERS!$E125="Existing partner")</f>
        <v>0</v>
      </c>
      <c r="AK121" s="2" t="b">
        <f>AND(PARTNERS!$D125="Artistic partner",PARTNERS!$E125="New partner")</f>
        <v>0</v>
      </c>
      <c r="AL121" s="2" t="b">
        <f>AND(PARTNERS!$D125="Heritage partner",PARTNERS!$E125="New partner")</f>
        <v>0</v>
      </c>
      <c r="AM121" s="2" t="b">
        <f>AND(PARTNERS!$D125="Funder",PARTNERS!$E125="New partner")</f>
        <v>0</v>
      </c>
      <c r="AN121" s="2" t="b">
        <f>AND(PARTNERS!$D125="Public Service partner",PARTNERS!$E125="New partner")</f>
        <v>0</v>
      </c>
      <c r="AO121" s="2" t="b">
        <f>AND(PARTNERS!$D125="Voluntary Sector / Charity partner",PARTNERS!$E125="New partner")</f>
        <v>0</v>
      </c>
      <c r="AP121" s="2" t="b">
        <f>AND(PARTNERS!$D125="Education partner",PARTNERS!$E125="New partner")</f>
        <v>0</v>
      </c>
      <c r="AQ121" s="2" t="b">
        <f>AND(PARTNERS!$D125="Other",PARTNERS!$E125="New partner")</f>
        <v>0</v>
      </c>
      <c r="AR121" s="2" t="b">
        <f>AND(PARTNERS!$D125="Artistic partner",PARTNERS!$E125="Existing partner")</f>
        <v>0</v>
      </c>
      <c r="AS121" s="2" t="b">
        <f>AND(PARTNERS!$D125="Heritage partner",PARTNERS!$E125="Existing partner")</f>
        <v>0</v>
      </c>
      <c r="AT121" s="2" t="b">
        <f>AND(PARTNERS!$D125="Funder",PARTNERS!$E125="Existing partner")</f>
        <v>0</v>
      </c>
      <c r="AU121" s="2" t="b">
        <f>AND(PARTNERS!$D125="Public Service partner",PARTNERS!$E125="Existing partner")</f>
        <v>0</v>
      </c>
      <c r="AV121" s="2" t="b">
        <f>AND(PARTNERS!$D125="Voluntary Sector / Charity partner",PARTNERS!$E125="Existing partner")</f>
        <v>0</v>
      </c>
      <c r="AW121" s="2" t="b">
        <f>AND(PARTNERS!$D125="Education partner",PARTNERS!$E125="Existing partner")</f>
        <v>0</v>
      </c>
      <c r="AX121" s="2" t="b">
        <f>AND(PARTNERS!$D125="Other",PARTNERS!$E125="Existing partner")</f>
        <v>0</v>
      </c>
    </row>
    <row r="122" spans="20:50" x14ac:dyDescent="0.3">
      <c r="T122" s="2" t="b">
        <f>AND(LEFT('EVENT DELIVERY'!B127,2)="HU",OR(LEN('EVENT DELIVERY'!B127)=6,AND(LEN('EVENT DELIVERY'!B127)=7,MID('EVENT DELIVERY'!B127,4,1)=" ")))</f>
        <v>0</v>
      </c>
      <c r="U122" s="2" t="b">
        <f>AND(LEFT('PROJECT DELIVERY TEAM'!B129,2)="HU",OR(LEN('PROJECT DELIVERY TEAM'!B129)=6,AND(LEN('PROJECT DELIVERY TEAM'!B129)=7,MID('PROJECT DELIVERY TEAM'!B129,4,1)=" ")))</f>
        <v>0</v>
      </c>
      <c r="V122" s="2" t="b">
        <f>AND(LEFT('AUDIENCES &amp; PART... - BY TYPE'!B152,2)="HU",OR(LEN('AUDIENCES &amp; PART... - BY TYPE'!B152)=6,AND(LEN('AUDIENCES &amp; PART... - BY TYPE'!B152)=7,MID('AUDIENCES &amp; PART... - BY TYPE'!B152,4,1)=" ")))</f>
        <v>0</v>
      </c>
      <c r="W122" s="2" t="b">
        <f>AND(LEFT(PARTNERS!B126,2)="HU",OR(LEN(PARTNERS!B126)=6,AND(LEN(PARTNERS!B126)=7,MID(PARTNERS!B126,4,1)=" ")),PARTNERS!E126="New partner")</f>
        <v>0</v>
      </c>
      <c r="X122" s="2" t="b">
        <f>AND(LEFT(PARTNERS!B126,2)="HU",OR(LEN(PARTNERS!B126)=6,AND(LEN(PARTNERS!B126)=7,MID(PARTNERS!B126,4,1)=" ")),PARTNERS!E126="Existing partner")</f>
        <v>0</v>
      </c>
      <c r="Y122" s="2" t="b">
        <f>AND(NOT(AND(LEFT(PARTNERS!B126,2)="HU",OR(LEN(PARTNERS!B126)=6,AND(LEN(PARTNERS!B126)=7,MID(PARTNERS!B126,4,1)=" ")))),PARTNERS!E126="New partner")</f>
        <v>0</v>
      </c>
      <c r="Z122" s="2" t="b">
        <f>AND(NOT(AND(LEFT(PARTNERS!B126,2)="HU",OR(LEN(PARTNERS!B126)=6,AND(LEN(PARTNERS!B126)=7,MID(PARTNERS!B126,4,1)=" ")))),PARTNERS!E126="Existing partner")</f>
        <v>0</v>
      </c>
      <c r="AA122" s="2" t="b">
        <f>AND(PARTNERS!$C126="Hull",PARTNERS!$E126="New partner")</f>
        <v>0</v>
      </c>
      <c r="AB122" s="2" t="b">
        <f>AND(PARTNERS!$C126="East Riding of Yorkshire",PARTNERS!$E126="New partner")</f>
        <v>0</v>
      </c>
      <c r="AC122" s="2" t="b">
        <f>AND(PARTNERS!$C126="Elsewhere in Yorkshire &amp; Humber",PARTNERS!$E126="New partner")</f>
        <v>0</v>
      </c>
      <c r="AD122" s="2" t="b">
        <f>AND(PARTNERS!$C126="Elsewhere in the UK",PARTNERS!$E126="New partner")</f>
        <v>0</v>
      </c>
      <c r="AE122" s="2" t="b">
        <f>AND(PARTNERS!$C126="Outside UK",PARTNERS!$E126="New partner")</f>
        <v>0</v>
      </c>
      <c r="AF122" s="2" t="b">
        <f>AND(PARTNERS!$C126="Hull",PARTNERS!$E126="Existing partner")</f>
        <v>0</v>
      </c>
      <c r="AG122" s="2" t="b">
        <f>AND(PARTNERS!$C126="East Riding of Yorkshire",PARTNERS!$E126="Existing partner")</f>
        <v>0</v>
      </c>
      <c r="AH122" s="2" t="b">
        <f>AND(PARTNERS!$C126="Elsewhere in Yorkshire &amp; Humber",PARTNERS!$E126="Existing partner")</f>
        <v>0</v>
      </c>
      <c r="AI122" s="2" t="b">
        <f>AND(PARTNERS!$C126="Elsewhere in the UK",PARTNERS!$E126="Existing partner")</f>
        <v>0</v>
      </c>
      <c r="AJ122" s="2" t="b">
        <f>AND(PARTNERS!$C126="Outside UK",PARTNERS!$E126="Existing partner")</f>
        <v>0</v>
      </c>
      <c r="AK122" s="2" t="b">
        <f>AND(PARTNERS!$D126="Artistic partner",PARTNERS!$E126="New partner")</f>
        <v>0</v>
      </c>
      <c r="AL122" s="2" t="b">
        <f>AND(PARTNERS!$D126="Heritage partner",PARTNERS!$E126="New partner")</f>
        <v>0</v>
      </c>
      <c r="AM122" s="2" t="b">
        <f>AND(PARTNERS!$D126="Funder",PARTNERS!$E126="New partner")</f>
        <v>0</v>
      </c>
      <c r="AN122" s="2" t="b">
        <f>AND(PARTNERS!$D126="Public Service partner",PARTNERS!$E126="New partner")</f>
        <v>0</v>
      </c>
      <c r="AO122" s="2" t="b">
        <f>AND(PARTNERS!$D126="Voluntary Sector / Charity partner",PARTNERS!$E126="New partner")</f>
        <v>0</v>
      </c>
      <c r="AP122" s="2" t="b">
        <f>AND(PARTNERS!$D126="Education partner",PARTNERS!$E126="New partner")</f>
        <v>0</v>
      </c>
      <c r="AQ122" s="2" t="b">
        <f>AND(PARTNERS!$D126="Other",PARTNERS!$E126="New partner")</f>
        <v>0</v>
      </c>
      <c r="AR122" s="2" t="b">
        <f>AND(PARTNERS!$D126="Artistic partner",PARTNERS!$E126="Existing partner")</f>
        <v>0</v>
      </c>
      <c r="AS122" s="2" t="b">
        <f>AND(PARTNERS!$D126="Heritage partner",PARTNERS!$E126="Existing partner")</f>
        <v>0</v>
      </c>
      <c r="AT122" s="2" t="b">
        <f>AND(PARTNERS!$D126="Funder",PARTNERS!$E126="Existing partner")</f>
        <v>0</v>
      </c>
      <c r="AU122" s="2" t="b">
        <f>AND(PARTNERS!$D126="Public Service partner",PARTNERS!$E126="Existing partner")</f>
        <v>0</v>
      </c>
      <c r="AV122" s="2" t="b">
        <f>AND(PARTNERS!$D126="Voluntary Sector / Charity partner",PARTNERS!$E126="Existing partner")</f>
        <v>0</v>
      </c>
      <c r="AW122" s="2" t="b">
        <f>AND(PARTNERS!$D126="Education partner",PARTNERS!$E126="Existing partner")</f>
        <v>0</v>
      </c>
      <c r="AX122" s="2" t="b">
        <f>AND(PARTNERS!$D126="Other",PARTNERS!$E126="Existing partner")</f>
        <v>0</v>
      </c>
    </row>
    <row r="123" spans="20:50" x14ac:dyDescent="0.3">
      <c r="T123" s="2" t="b">
        <f>AND(LEFT('EVENT DELIVERY'!B128,2)="HU",OR(LEN('EVENT DELIVERY'!B128)=6,AND(LEN('EVENT DELIVERY'!B128)=7,MID('EVENT DELIVERY'!B128,4,1)=" ")))</f>
        <v>0</v>
      </c>
      <c r="U123" s="2" t="b">
        <f>AND(LEFT('PROJECT DELIVERY TEAM'!B130,2)="HU",OR(LEN('PROJECT DELIVERY TEAM'!B130)=6,AND(LEN('PROJECT DELIVERY TEAM'!B130)=7,MID('PROJECT DELIVERY TEAM'!B130,4,1)=" ")))</f>
        <v>0</v>
      </c>
      <c r="V123" s="2" t="b">
        <f>AND(LEFT('AUDIENCES &amp; PART... - BY TYPE'!B153,2)="HU",OR(LEN('AUDIENCES &amp; PART... - BY TYPE'!B153)=6,AND(LEN('AUDIENCES &amp; PART... - BY TYPE'!B153)=7,MID('AUDIENCES &amp; PART... - BY TYPE'!B153,4,1)=" ")))</f>
        <v>0</v>
      </c>
      <c r="W123" s="2" t="b">
        <f>AND(LEFT(PARTNERS!B127,2)="HU",OR(LEN(PARTNERS!B127)=6,AND(LEN(PARTNERS!B127)=7,MID(PARTNERS!B127,4,1)=" ")),PARTNERS!E127="New partner")</f>
        <v>0</v>
      </c>
      <c r="X123" s="2" t="b">
        <f>AND(LEFT(PARTNERS!B127,2)="HU",OR(LEN(PARTNERS!B127)=6,AND(LEN(PARTNERS!B127)=7,MID(PARTNERS!B127,4,1)=" ")),PARTNERS!E127="Existing partner")</f>
        <v>0</v>
      </c>
      <c r="Y123" s="2" t="b">
        <f>AND(NOT(AND(LEFT(PARTNERS!B127,2)="HU",OR(LEN(PARTNERS!B127)=6,AND(LEN(PARTNERS!B127)=7,MID(PARTNERS!B127,4,1)=" ")))),PARTNERS!E127="New partner")</f>
        <v>0</v>
      </c>
      <c r="Z123" s="2" t="b">
        <f>AND(NOT(AND(LEFT(PARTNERS!B127,2)="HU",OR(LEN(PARTNERS!B127)=6,AND(LEN(PARTNERS!B127)=7,MID(PARTNERS!B127,4,1)=" ")))),PARTNERS!E127="Existing partner")</f>
        <v>0</v>
      </c>
      <c r="AA123" s="2" t="b">
        <f>AND(PARTNERS!$C127="Hull",PARTNERS!$E127="New partner")</f>
        <v>0</v>
      </c>
      <c r="AB123" s="2" t="b">
        <f>AND(PARTNERS!$C127="East Riding of Yorkshire",PARTNERS!$E127="New partner")</f>
        <v>0</v>
      </c>
      <c r="AC123" s="2" t="b">
        <f>AND(PARTNERS!$C127="Elsewhere in Yorkshire &amp; Humber",PARTNERS!$E127="New partner")</f>
        <v>0</v>
      </c>
      <c r="AD123" s="2" t="b">
        <f>AND(PARTNERS!$C127="Elsewhere in the UK",PARTNERS!$E127="New partner")</f>
        <v>0</v>
      </c>
      <c r="AE123" s="2" t="b">
        <f>AND(PARTNERS!$C127="Outside UK",PARTNERS!$E127="New partner")</f>
        <v>0</v>
      </c>
      <c r="AF123" s="2" t="b">
        <f>AND(PARTNERS!$C127="Hull",PARTNERS!$E127="Existing partner")</f>
        <v>0</v>
      </c>
      <c r="AG123" s="2" t="b">
        <f>AND(PARTNERS!$C127="East Riding of Yorkshire",PARTNERS!$E127="Existing partner")</f>
        <v>0</v>
      </c>
      <c r="AH123" s="2" t="b">
        <f>AND(PARTNERS!$C127="Elsewhere in Yorkshire &amp; Humber",PARTNERS!$E127="Existing partner")</f>
        <v>0</v>
      </c>
      <c r="AI123" s="2" t="b">
        <f>AND(PARTNERS!$C127="Elsewhere in the UK",PARTNERS!$E127="Existing partner")</f>
        <v>0</v>
      </c>
      <c r="AJ123" s="2" t="b">
        <f>AND(PARTNERS!$C127="Outside UK",PARTNERS!$E127="Existing partner")</f>
        <v>0</v>
      </c>
      <c r="AK123" s="2" t="b">
        <f>AND(PARTNERS!$D127="Artistic partner",PARTNERS!$E127="New partner")</f>
        <v>0</v>
      </c>
      <c r="AL123" s="2" t="b">
        <f>AND(PARTNERS!$D127="Heritage partner",PARTNERS!$E127="New partner")</f>
        <v>0</v>
      </c>
      <c r="AM123" s="2" t="b">
        <f>AND(PARTNERS!$D127="Funder",PARTNERS!$E127="New partner")</f>
        <v>0</v>
      </c>
      <c r="AN123" s="2" t="b">
        <f>AND(PARTNERS!$D127="Public Service partner",PARTNERS!$E127="New partner")</f>
        <v>0</v>
      </c>
      <c r="AO123" s="2" t="b">
        <f>AND(PARTNERS!$D127="Voluntary Sector / Charity partner",PARTNERS!$E127="New partner")</f>
        <v>0</v>
      </c>
      <c r="AP123" s="2" t="b">
        <f>AND(PARTNERS!$D127="Education partner",PARTNERS!$E127="New partner")</f>
        <v>0</v>
      </c>
      <c r="AQ123" s="2" t="b">
        <f>AND(PARTNERS!$D127="Other",PARTNERS!$E127="New partner")</f>
        <v>0</v>
      </c>
      <c r="AR123" s="2" t="b">
        <f>AND(PARTNERS!$D127="Artistic partner",PARTNERS!$E127="Existing partner")</f>
        <v>0</v>
      </c>
      <c r="AS123" s="2" t="b">
        <f>AND(PARTNERS!$D127="Heritage partner",PARTNERS!$E127="Existing partner")</f>
        <v>0</v>
      </c>
      <c r="AT123" s="2" t="b">
        <f>AND(PARTNERS!$D127="Funder",PARTNERS!$E127="Existing partner")</f>
        <v>0</v>
      </c>
      <c r="AU123" s="2" t="b">
        <f>AND(PARTNERS!$D127="Public Service partner",PARTNERS!$E127="Existing partner")</f>
        <v>0</v>
      </c>
      <c r="AV123" s="2" t="b">
        <f>AND(PARTNERS!$D127="Voluntary Sector / Charity partner",PARTNERS!$E127="Existing partner")</f>
        <v>0</v>
      </c>
      <c r="AW123" s="2" t="b">
        <f>AND(PARTNERS!$D127="Education partner",PARTNERS!$E127="Existing partner")</f>
        <v>0</v>
      </c>
      <c r="AX123" s="2" t="b">
        <f>AND(PARTNERS!$D127="Other",PARTNERS!$E127="Existing partner")</f>
        <v>0</v>
      </c>
    </row>
    <row r="124" spans="20:50" x14ac:dyDescent="0.3">
      <c r="T124" s="2" t="b">
        <f>AND(LEFT('EVENT DELIVERY'!B129,2)="HU",OR(LEN('EVENT DELIVERY'!B129)=6,AND(LEN('EVENT DELIVERY'!B129)=7,MID('EVENT DELIVERY'!B129,4,1)=" ")))</f>
        <v>0</v>
      </c>
      <c r="U124" s="2" t="b">
        <f>AND(LEFT('PROJECT DELIVERY TEAM'!B131,2)="HU",OR(LEN('PROJECT DELIVERY TEAM'!B131)=6,AND(LEN('PROJECT DELIVERY TEAM'!B131)=7,MID('PROJECT DELIVERY TEAM'!B131,4,1)=" ")))</f>
        <v>0</v>
      </c>
      <c r="V124" s="2" t="b">
        <f>AND(LEFT('AUDIENCES &amp; PART... - BY TYPE'!B154,2)="HU",OR(LEN('AUDIENCES &amp; PART... - BY TYPE'!B154)=6,AND(LEN('AUDIENCES &amp; PART... - BY TYPE'!B154)=7,MID('AUDIENCES &amp; PART... - BY TYPE'!B154,4,1)=" ")))</f>
        <v>0</v>
      </c>
      <c r="W124" s="2" t="b">
        <f>AND(LEFT(PARTNERS!B128,2)="HU",OR(LEN(PARTNERS!B128)=6,AND(LEN(PARTNERS!B128)=7,MID(PARTNERS!B128,4,1)=" ")),PARTNERS!E128="New partner")</f>
        <v>0</v>
      </c>
      <c r="X124" s="2" t="b">
        <f>AND(LEFT(PARTNERS!B128,2)="HU",OR(LEN(PARTNERS!B128)=6,AND(LEN(PARTNERS!B128)=7,MID(PARTNERS!B128,4,1)=" ")),PARTNERS!E128="Existing partner")</f>
        <v>0</v>
      </c>
      <c r="Y124" s="2" t="b">
        <f>AND(NOT(AND(LEFT(PARTNERS!B128,2)="HU",OR(LEN(PARTNERS!B128)=6,AND(LEN(PARTNERS!B128)=7,MID(PARTNERS!B128,4,1)=" ")))),PARTNERS!E128="New partner")</f>
        <v>0</v>
      </c>
      <c r="Z124" s="2" t="b">
        <f>AND(NOT(AND(LEFT(PARTNERS!B128,2)="HU",OR(LEN(PARTNERS!B128)=6,AND(LEN(PARTNERS!B128)=7,MID(PARTNERS!B128,4,1)=" ")))),PARTNERS!E128="Existing partner")</f>
        <v>0</v>
      </c>
      <c r="AA124" s="2" t="b">
        <f>AND(PARTNERS!$C128="Hull",PARTNERS!$E128="New partner")</f>
        <v>0</v>
      </c>
      <c r="AB124" s="2" t="b">
        <f>AND(PARTNERS!$C128="East Riding of Yorkshire",PARTNERS!$E128="New partner")</f>
        <v>0</v>
      </c>
      <c r="AC124" s="2" t="b">
        <f>AND(PARTNERS!$C128="Elsewhere in Yorkshire &amp; Humber",PARTNERS!$E128="New partner")</f>
        <v>0</v>
      </c>
      <c r="AD124" s="2" t="b">
        <f>AND(PARTNERS!$C128="Elsewhere in the UK",PARTNERS!$E128="New partner")</f>
        <v>0</v>
      </c>
      <c r="AE124" s="2" t="b">
        <f>AND(PARTNERS!$C128="Outside UK",PARTNERS!$E128="New partner")</f>
        <v>0</v>
      </c>
      <c r="AF124" s="2" t="b">
        <f>AND(PARTNERS!$C128="Hull",PARTNERS!$E128="Existing partner")</f>
        <v>0</v>
      </c>
      <c r="AG124" s="2" t="b">
        <f>AND(PARTNERS!$C128="East Riding of Yorkshire",PARTNERS!$E128="Existing partner")</f>
        <v>0</v>
      </c>
      <c r="AH124" s="2" t="b">
        <f>AND(PARTNERS!$C128="Elsewhere in Yorkshire &amp; Humber",PARTNERS!$E128="Existing partner")</f>
        <v>0</v>
      </c>
      <c r="AI124" s="2" t="b">
        <f>AND(PARTNERS!$C128="Elsewhere in the UK",PARTNERS!$E128="Existing partner")</f>
        <v>0</v>
      </c>
      <c r="AJ124" s="2" t="b">
        <f>AND(PARTNERS!$C128="Outside UK",PARTNERS!$E128="Existing partner")</f>
        <v>0</v>
      </c>
      <c r="AK124" s="2" t="b">
        <f>AND(PARTNERS!$D128="Artistic partner",PARTNERS!$E128="New partner")</f>
        <v>0</v>
      </c>
      <c r="AL124" s="2" t="b">
        <f>AND(PARTNERS!$D128="Heritage partner",PARTNERS!$E128="New partner")</f>
        <v>0</v>
      </c>
      <c r="AM124" s="2" t="b">
        <f>AND(PARTNERS!$D128="Funder",PARTNERS!$E128="New partner")</f>
        <v>0</v>
      </c>
      <c r="AN124" s="2" t="b">
        <f>AND(PARTNERS!$D128="Public Service partner",PARTNERS!$E128="New partner")</f>
        <v>0</v>
      </c>
      <c r="AO124" s="2" t="b">
        <f>AND(PARTNERS!$D128="Voluntary Sector / Charity partner",PARTNERS!$E128="New partner")</f>
        <v>0</v>
      </c>
      <c r="AP124" s="2" t="b">
        <f>AND(PARTNERS!$D128="Education partner",PARTNERS!$E128="New partner")</f>
        <v>0</v>
      </c>
      <c r="AQ124" s="2" t="b">
        <f>AND(PARTNERS!$D128="Other",PARTNERS!$E128="New partner")</f>
        <v>0</v>
      </c>
      <c r="AR124" s="2" t="b">
        <f>AND(PARTNERS!$D128="Artistic partner",PARTNERS!$E128="Existing partner")</f>
        <v>0</v>
      </c>
      <c r="AS124" s="2" t="b">
        <f>AND(PARTNERS!$D128="Heritage partner",PARTNERS!$E128="Existing partner")</f>
        <v>0</v>
      </c>
      <c r="AT124" s="2" t="b">
        <f>AND(PARTNERS!$D128="Funder",PARTNERS!$E128="Existing partner")</f>
        <v>0</v>
      </c>
      <c r="AU124" s="2" t="b">
        <f>AND(PARTNERS!$D128="Public Service partner",PARTNERS!$E128="Existing partner")</f>
        <v>0</v>
      </c>
      <c r="AV124" s="2" t="b">
        <f>AND(PARTNERS!$D128="Voluntary Sector / Charity partner",PARTNERS!$E128="Existing partner")</f>
        <v>0</v>
      </c>
      <c r="AW124" s="2" t="b">
        <f>AND(PARTNERS!$D128="Education partner",PARTNERS!$E128="Existing partner")</f>
        <v>0</v>
      </c>
      <c r="AX124" s="2" t="b">
        <f>AND(PARTNERS!$D128="Other",PARTNERS!$E128="Existing partner")</f>
        <v>0</v>
      </c>
    </row>
    <row r="125" spans="20:50" x14ac:dyDescent="0.3">
      <c r="T125" s="2" t="b">
        <f>AND(LEFT('EVENT DELIVERY'!B130,2)="HU",OR(LEN('EVENT DELIVERY'!B130)=6,AND(LEN('EVENT DELIVERY'!B130)=7,MID('EVENT DELIVERY'!B130,4,1)=" ")))</f>
        <v>0</v>
      </c>
      <c r="U125" s="2" t="b">
        <f>AND(LEFT('PROJECT DELIVERY TEAM'!B132,2)="HU",OR(LEN('PROJECT DELIVERY TEAM'!B132)=6,AND(LEN('PROJECT DELIVERY TEAM'!B132)=7,MID('PROJECT DELIVERY TEAM'!B132,4,1)=" ")))</f>
        <v>0</v>
      </c>
      <c r="V125" s="2" t="b">
        <f>AND(LEFT('AUDIENCES &amp; PART... - BY TYPE'!B155,2)="HU",OR(LEN('AUDIENCES &amp; PART... - BY TYPE'!B155)=6,AND(LEN('AUDIENCES &amp; PART... - BY TYPE'!B155)=7,MID('AUDIENCES &amp; PART... - BY TYPE'!B155,4,1)=" ")))</f>
        <v>0</v>
      </c>
      <c r="W125" s="2" t="b">
        <f>AND(LEFT(PARTNERS!B129,2)="HU",OR(LEN(PARTNERS!B129)=6,AND(LEN(PARTNERS!B129)=7,MID(PARTNERS!B129,4,1)=" ")),PARTNERS!E129="New partner")</f>
        <v>0</v>
      </c>
      <c r="X125" s="2" t="b">
        <f>AND(LEFT(PARTNERS!B129,2)="HU",OR(LEN(PARTNERS!B129)=6,AND(LEN(PARTNERS!B129)=7,MID(PARTNERS!B129,4,1)=" ")),PARTNERS!E129="Existing partner")</f>
        <v>0</v>
      </c>
      <c r="Y125" s="2" t="b">
        <f>AND(NOT(AND(LEFT(PARTNERS!B129,2)="HU",OR(LEN(PARTNERS!B129)=6,AND(LEN(PARTNERS!B129)=7,MID(PARTNERS!B129,4,1)=" ")))),PARTNERS!E129="New partner")</f>
        <v>0</v>
      </c>
      <c r="Z125" s="2" t="b">
        <f>AND(NOT(AND(LEFT(PARTNERS!B129,2)="HU",OR(LEN(PARTNERS!B129)=6,AND(LEN(PARTNERS!B129)=7,MID(PARTNERS!B129,4,1)=" ")))),PARTNERS!E129="Existing partner")</f>
        <v>0</v>
      </c>
      <c r="AA125" s="2" t="b">
        <f>AND(PARTNERS!$C129="Hull",PARTNERS!$E129="New partner")</f>
        <v>0</v>
      </c>
      <c r="AB125" s="2" t="b">
        <f>AND(PARTNERS!$C129="East Riding of Yorkshire",PARTNERS!$E129="New partner")</f>
        <v>0</v>
      </c>
      <c r="AC125" s="2" t="b">
        <f>AND(PARTNERS!$C129="Elsewhere in Yorkshire &amp; Humber",PARTNERS!$E129="New partner")</f>
        <v>0</v>
      </c>
      <c r="AD125" s="2" t="b">
        <f>AND(PARTNERS!$C129="Elsewhere in the UK",PARTNERS!$E129="New partner")</f>
        <v>0</v>
      </c>
      <c r="AE125" s="2" t="b">
        <f>AND(PARTNERS!$C129="Outside UK",PARTNERS!$E129="New partner")</f>
        <v>0</v>
      </c>
      <c r="AF125" s="2" t="b">
        <f>AND(PARTNERS!$C129="Hull",PARTNERS!$E129="Existing partner")</f>
        <v>0</v>
      </c>
      <c r="AG125" s="2" t="b">
        <f>AND(PARTNERS!$C129="East Riding of Yorkshire",PARTNERS!$E129="Existing partner")</f>
        <v>0</v>
      </c>
      <c r="AH125" s="2" t="b">
        <f>AND(PARTNERS!$C129="Elsewhere in Yorkshire &amp; Humber",PARTNERS!$E129="Existing partner")</f>
        <v>0</v>
      </c>
      <c r="AI125" s="2" t="b">
        <f>AND(PARTNERS!$C129="Elsewhere in the UK",PARTNERS!$E129="Existing partner")</f>
        <v>0</v>
      </c>
      <c r="AJ125" s="2" t="b">
        <f>AND(PARTNERS!$C129="Outside UK",PARTNERS!$E129="Existing partner")</f>
        <v>0</v>
      </c>
      <c r="AK125" s="2" t="b">
        <f>AND(PARTNERS!$D129="Artistic partner",PARTNERS!$E129="New partner")</f>
        <v>0</v>
      </c>
      <c r="AL125" s="2" t="b">
        <f>AND(PARTNERS!$D129="Heritage partner",PARTNERS!$E129="New partner")</f>
        <v>0</v>
      </c>
      <c r="AM125" s="2" t="b">
        <f>AND(PARTNERS!$D129="Funder",PARTNERS!$E129="New partner")</f>
        <v>0</v>
      </c>
      <c r="AN125" s="2" t="b">
        <f>AND(PARTNERS!$D129="Public Service partner",PARTNERS!$E129="New partner")</f>
        <v>0</v>
      </c>
      <c r="AO125" s="2" t="b">
        <f>AND(PARTNERS!$D129="Voluntary Sector / Charity partner",PARTNERS!$E129="New partner")</f>
        <v>0</v>
      </c>
      <c r="AP125" s="2" t="b">
        <f>AND(PARTNERS!$D129="Education partner",PARTNERS!$E129="New partner")</f>
        <v>0</v>
      </c>
      <c r="AQ125" s="2" t="b">
        <f>AND(PARTNERS!$D129="Other",PARTNERS!$E129="New partner")</f>
        <v>0</v>
      </c>
      <c r="AR125" s="2" t="b">
        <f>AND(PARTNERS!$D129="Artistic partner",PARTNERS!$E129="Existing partner")</f>
        <v>0</v>
      </c>
      <c r="AS125" s="2" t="b">
        <f>AND(PARTNERS!$D129="Heritage partner",PARTNERS!$E129="Existing partner")</f>
        <v>0</v>
      </c>
      <c r="AT125" s="2" t="b">
        <f>AND(PARTNERS!$D129="Funder",PARTNERS!$E129="Existing partner")</f>
        <v>0</v>
      </c>
      <c r="AU125" s="2" t="b">
        <f>AND(PARTNERS!$D129="Public Service partner",PARTNERS!$E129="Existing partner")</f>
        <v>0</v>
      </c>
      <c r="AV125" s="2" t="b">
        <f>AND(PARTNERS!$D129="Voluntary Sector / Charity partner",PARTNERS!$E129="Existing partner")</f>
        <v>0</v>
      </c>
      <c r="AW125" s="2" t="b">
        <f>AND(PARTNERS!$D129="Education partner",PARTNERS!$E129="Existing partner")</f>
        <v>0</v>
      </c>
      <c r="AX125" s="2" t="b">
        <f>AND(PARTNERS!$D129="Other",PARTNERS!$E129="Existing partner")</f>
        <v>0</v>
      </c>
    </row>
    <row r="126" spans="20:50" x14ac:dyDescent="0.3">
      <c r="T126" s="2" t="b">
        <f>AND(LEFT('EVENT DELIVERY'!B131,2)="HU",OR(LEN('EVENT DELIVERY'!B131)=6,AND(LEN('EVENT DELIVERY'!B131)=7,MID('EVENT DELIVERY'!B131,4,1)=" ")))</f>
        <v>0</v>
      </c>
      <c r="U126" s="2" t="b">
        <f>AND(LEFT('PROJECT DELIVERY TEAM'!B133,2)="HU",OR(LEN('PROJECT DELIVERY TEAM'!B133)=6,AND(LEN('PROJECT DELIVERY TEAM'!B133)=7,MID('PROJECT DELIVERY TEAM'!B133,4,1)=" ")))</f>
        <v>0</v>
      </c>
      <c r="V126" s="2" t="b">
        <f>AND(LEFT('AUDIENCES &amp; PART... - BY TYPE'!B156,2)="HU",OR(LEN('AUDIENCES &amp; PART... - BY TYPE'!B156)=6,AND(LEN('AUDIENCES &amp; PART... - BY TYPE'!B156)=7,MID('AUDIENCES &amp; PART... - BY TYPE'!B156,4,1)=" ")))</f>
        <v>0</v>
      </c>
      <c r="W126" s="2" t="b">
        <f>AND(LEFT(PARTNERS!B130,2)="HU",OR(LEN(PARTNERS!B130)=6,AND(LEN(PARTNERS!B130)=7,MID(PARTNERS!B130,4,1)=" ")),PARTNERS!E130="New partner")</f>
        <v>0</v>
      </c>
      <c r="X126" s="2" t="b">
        <f>AND(LEFT(PARTNERS!B130,2)="HU",OR(LEN(PARTNERS!B130)=6,AND(LEN(PARTNERS!B130)=7,MID(PARTNERS!B130,4,1)=" ")),PARTNERS!E130="Existing partner")</f>
        <v>0</v>
      </c>
      <c r="Y126" s="2" t="b">
        <f>AND(NOT(AND(LEFT(PARTNERS!B130,2)="HU",OR(LEN(PARTNERS!B130)=6,AND(LEN(PARTNERS!B130)=7,MID(PARTNERS!B130,4,1)=" ")))),PARTNERS!E130="New partner")</f>
        <v>0</v>
      </c>
      <c r="Z126" s="2" t="b">
        <f>AND(NOT(AND(LEFT(PARTNERS!B130,2)="HU",OR(LEN(PARTNERS!B130)=6,AND(LEN(PARTNERS!B130)=7,MID(PARTNERS!B130,4,1)=" ")))),PARTNERS!E130="Existing partner")</f>
        <v>0</v>
      </c>
      <c r="AA126" s="2" t="b">
        <f>AND(PARTNERS!$C130="Hull",PARTNERS!$E130="New partner")</f>
        <v>0</v>
      </c>
      <c r="AB126" s="2" t="b">
        <f>AND(PARTNERS!$C130="East Riding of Yorkshire",PARTNERS!$E130="New partner")</f>
        <v>0</v>
      </c>
      <c r="AC126" s="2" t="b">
        <f>AND(PARTNERS!$C130="Elsewhere in Yorkshire &amp; Humber",PARTNERS!$E130="New partner")</f>
        <v>0</v>
      </c>
      <c r="AD126" s="2" t="b">
        <f>AND(PARTNERS!$C130="Elsewhere in the UK",PARTNERS!$E130="New partner")</f>
        <v>0</v>
      </c>
      <c r="AE126" s="2" t="b">
        <f>AND(PARTNERS!$C130="Outside UK",PARTNERS!$E130="New partner")</f>
        <v>0</v>
      </c>
      <c r="AF126" s="2" t="b">
        <f>AND(PARTNERS!$C130="Hull",PARTNERS!$E130="Existing partner")</f>
        <v>0</v>
      </c>
      <c r="AG126" s="2" t="b">
        <f>AND(PARTNERS!$C130="East Riding of Yorkshire",PARTNERS!$E130="Existing partner")</f>
        <v>0</v>
      </c>
      <c r="AH126" s="2" t="b">
        <f>AND(PARTNERS!$C130="Elsewhere in Yorkshire &amp; Humber",PARTNERS!$E130="Existing partner")</f>
        <v>0</v>
      </c>
      <c r="AI126" s="2" t="b">
        <f>AND(PARTNERS!$C130="Elsewhere in the UK",PARTNERS!$E130="Existing partner")</f>
        <v>0</v>
      </c>
      <c r="AJ126" s="2" t="b">
        <f>AND(PARTNERS!$C130="Outside UK",PARTNERS!$E130="Existing partner")</f>
        <v>0</v>
      </c>
      <c r="AK126" s="2" t="b">
        <f>AND(PARTNERS!$D130="Artistic partner",PARTNERS!$E130="New partner")</f>
        <v>0</v>
      </c>
      <c r="AL126" s="2" t="b">
        <f>AND(PARTNERS!$D130="Heritage partner",PARTNERS!$E130="New partner")</f>
        <v>0</v>
      </c>
      <c r="AM126" s="2" t="b">
        <f>AND(PARTNERS!$D130="Funder",PARTNERS!$E130="New partner")</f>
        <v>0</v>
      </c>
      <c r="AN126" s="2" t="b">
        <f>AND(PARTNERS!$D130="Public Service partner",PARTNERS!$E130="New partner")</f>
        <v>0</v>
      </c>
      <c r="AO126" s="2" t="b">
        <f>AND(PARTNERS!$D130="Voluntary Sector / Charity partner",PARTNERS!$E130="New partner")</f>
        <v>0</v>
      </c>
      <c r="AP126" s="2" t="b">
        <f>AND(PARTNERS!$D130="Education partner",PARTNERS!$E130="New partner")</f>
        <v>0</v>
      </c>
      <c r="AQ126" s="2" t="b">
        <f>AND(PARTNERS!$D130="Other",PARTNERS!$E130="New partner")</f>
        <v>0</v>
      </c>
      <c r="AR126" s="2" t="b">
        <f>AND(PARTNERS!$D130="Artistic partner",PARTNERS!$E130="Existing partner")</f>
        <v>0</v>
      </c>
      <c r="AS126" s="2" t="b">
        <f>AND(PARTNERS!$D130="Heritage partner",PARTNERS!$E130="Existing partner")</f>
        <v>0</v>
      </c>
      <c r="AT126" s="2" t="b">
        <f>AND(PARTNERS!$D130="Funder",PARTNERS!$E130="Existing partner")</f>
        <v>0</v>
      </c>
      <c r="AU126" s="2" t="b">
        <f>AND(PARTNERS!$D130="Public Service partner",PARTNERS!$E130="Existing partner")</f>
        <v>0</v>
      </c>
      <c r="AV126" s="2" t="b">
        <f>AND(PARTNERS!$D130="Voluntary Sector / Charity partner",PARTNERS!$E130="Existing partner")</f>
        <v>0</v>
      </c>
      <c r="AW126" s="2" t="b">
        <f>AND(PARTNERS!$D130="Education partner",PARTNERS!$E130="Existing partner")</f>
        <v>0</v>
      </c>
      <c r="AX126" s="2" t="b">
        <f>AND(PARTNERS!$D130="Other",PARTNERS!$E130="Existing partner")</f>
        <v>0</v>
      </c>
    </row>
    <row r="127" spans="20:50" x14ac:dyDescent="0.3">
      <c r="T127" s="2" t="b">
        <f>AND(LEFT('EVENT DELIVERY'!B132,2)="HU",OR(LEN('EVENT DELIVERY'!B132)=6,AND(LEN('EVENT DELIVERY'!B132)=7,MID('EVENT DELIVERY'!B132,4,1)=" ")))</f>
        <v>0</v>
      </c>
      <c r="U127" s="2" t="b">
        <f>AND(LEFT('PROJECT DELIVERY TEAM'!B134,2)="HU",OR(LEN('PROJECT DELIVERY TEAM'!B134)=6,AND(LEN('PROJECT DELIVERY TEAM'!B134)=7,MID('PROJECT DELIVERY TEAM'!B134,4,1)=" ")))</f>
        <v>0</v>
      </c>
      <c r="V127" s="2" t="b">
        <f>AND(LEFT('AUDIENCES &amp; PART... - BY TYPE'!B157,2)="HU",OR(LEN('AUDIENCES &amp; PART... - BY TYPE'!B157)=6,AND(LEN('AUDIENCES &amp; PART... - BY TYPE'!B157)=7,MID('AUDIENCES &amp; PART... - BY TYPE'!B157,4,1)=" ")))</f>
        <v>0</v>
      </c>
      <c r="W127" s="2" t="b">
        <f>AND(LEFT(PARTNERS!B131,2)="HU",OR(LEN(PARTNERS!B131)=6,AND(LEN(PARTNERS!B131)=7,MID(PARTNERS!B131,4,1)=" ")),PARTNERS!E131="New partner")</f>
        <v>0</v>
      </c>
      <c r="X127" s="2" t="b">
        <f>AND(LEFT(PARTNERS!B131,2)="HU",OR(LEN(PARTNERS!B131)=6,AND(LEN(PARTNERS!B131)=7,MID(PARTNERS!B131,4,1)=" ")),PARTNERS!E131="Existing partner")</f>
        <v>0</v>
      </c>
      <c r="Y127" s="2" t="b">
        <f>AND(NOT(AND(LEFT(PARTNERS!B131,2)="HU",OR(LEN(PARTNERS!B131)=6,AND(LEN(PARTNERS!B131)=7,MID(PARTNERS!B131,4,1)=" ")))),PARTNERS!E131="New partner")</f>
        <v>0</v>
      </c>
      <c r="Z127" s="2" t="b">
        <f>AND(NOT(AND(LEFT(PARTNERS!B131,2)="HU",OR(LEN(PARTNERS!B131)=6,AND(LEN(PARTNERS!B131)=7,MID(PARTNERS!B131,4,1)=" ")))),PARTNERS!E131="Existing partner")</f>
        <v>0</v>
      </c>
      <c r="AA127" s="2" t="b">
        <f>AND(PARTNERS!$C131="Hull",PARTNERS!$E131="New partner")</f>
        <v>0</v>
      </c>
      <c r="AB127" s="2" t="b">
        <f>AND(PARTNERS!$C131="East Riding of Yorkshire",PARTNERS!$E131="New partner")</f>
        <v>0</v>
      </c>
      <c r="AC127" s="2" t="b">
        <f>AND(PARTNERS!$C131="Elsewhere in Yorkshire &amp; Humber",PARTNERS!$E131="New partner")</f>
        <v>0</v>
      </c>
      <c r="AD127" s="2" t="b">
        <f>AND(PARTNERS!$C131="Elsewhere in the UK",PARTNERS!$E131="New partner")</f>
        <v>0</v>
      </c>
      <c r="AE127" s="2" t="b">
        <f>AND(PARTNERS!$C131="Outside UK",PARTNERS!$E131="New partner")</f>
        <v>0</v>
      </c>
      <c r="AF127" s="2" t="b">
        <f>AND(PARTNERS!$C131="Hull",PARTNERS!$E131="Existing partner")</f>
        <v>0</v>
      </c>
      <c r="AG127" s="2" t="b">
        <f>AND(PARTNERS!$C131="East Riding of Yorkshire",PARTNERS!$E131="Existing partner")</f>
        <v>0</v>
      </c>
      <c r="AH127" s="2" t="b">
        <f>AND(PARTNERS!$C131="Elsewhere in Yorkshire &amp; Humber",PARTNERS!$E131="Existing partner")</f>
        <v>0</v>
      </c>
      <c r="AI127" s="2" t="b">
        <f>AND(PARTNERS!$C131="Elsewhere in the UK",PARTNERS!$E131="Existing partner")</f>
        <v>0</v>
      </c>
      <c r="AJ127" s="2" t="b">
        <f>AND(PARTNERS!$C131="Outside UK",PARTNERS!$E131="Existing partner")</f>
        <v>0</v>
      </c>
      <c r="AK127" s="2" t="b">
        <f>AND(PARTNERS!$D131="Artistic partner",PARTNERS!$E131="New partner")</f>
        <v>0</v>
      </c>
      <c r="AL127" s="2" t="b">
        <f>AND(PARTNERS!$D131="Heritage partner",PARTNERS!$E131="New partner")</f>
        <v>0</v>
      </c>
      <c r="AM127" s="2" t="b">
        <f>AND(PARTNERS!$D131="Funder",PARTNERS!$E131="New partner")</f>
        <v>0</v>
      </c>
      <c r="AN127" s="2" t="b">
        <f>AND(PARTNERS!$D131="Public Service partner",PARTNERS!$E131="New partner")</f>
        <v>0</v>
      </c>
      <c r="AO127" s="2" t="b">
        <f>AND(PARTNERS!$D131="Voluntary Sector / Charity partner",PARTNERS!$E131="New partner")</f>
        <v>0</v>
      </c>
      <c r="AP127" s="2" t="b">
        <f>AND(PARTNERS!$D131="Education partner",PARTNERS!$E131="New partner")</f>
        <v>0</v>
      </c>
      <c r="AQ127" s="2" t="b">
        <f>AND(PARTNERS!$D131="Other",PARTNERS!$E131="New partner")</f>
        <v>0</v>
      </c>
      <c r="AR127" s="2" t="b">
        <f>AND(PARTNERS!$D131="Artistic partner",PARTNERS!$E131="Existing partner")</f>
        <v>0</v>
      </c>
      <c r="AS127" s="2" t="b">
        <f>AND(PARTNERS!$D131="Heritage partner",PARTNERS!$E131="Existing partner")</f>
        <v>0</v>
      </c>
      <c r="AT127" s="2" t="b">
        <f>AND(PARTNERS!$D131="Funder",PARTNERS!$E131="Existing partner")</f>
        <v>0</v>
      </c>
      <c r="AU127" s="2" t="b">
        <f>AND(PARTNERS!$D131="Public Service partner",PARTNERS!$E131="Existing partner")</f>
        <v>0</v>
      </c>
      <c r="AV127" s="2" t="b">
        <f>AND(PARTNERS!$D131="Voluntary Sector / Charity partner",PARTNERS!$E131="Existing partner")</f>
        <v>0</v>
      </c>
      <c r="AW127" s="2" t="b">
        <f>AND(PARTNERS!$D131="Education partner",PARTNERS!$E131="Existing partner")</f>
        <v>0</v>
      </c>
      <c r="AX127" s="2" t="b">
        <f>AND(PARTNERS!$D131="Other",PARTNERS!$E131="Existing partner")</f>
        <v>0</v>
      </c>
    </row>
    <row r="128" spans="20:50" x14ac:dyDescent="0.3">
      <c r="T128" s="2" t="b">
        <f>AND(LEFT('EVENT DELIVERY'!B133,2)="HU",OR(LEN('EVENT DELIVERY'!B133)=6,AND(LEN('EVENT DELIVERY'!B133)=7,MID('EVENT DELIVERY'!B133,4,1)=" ")))</f>
        <v>0</v>
      </c>
      <c r="U128" s="2" t="b">
        <f>AND(LEFT('PROJECT DELIVERY TEAM'!B135,2)="HU",OR(LEN('PROJECT DELIVERY TEAM'!B135)=6,AND(LEN('PROJECT DELIVERY TEAM'!B135)=7,MID('PROJECT DELIVERY TEAM'!B135,4,1)=" ")))</f>
        <v>0</v>
      </c>
      <c r="V128" s="2" t="b">
        <f>AND(LEFT('AUDIENCES &amp; PART... - BY TYPE'!B158,2)="HU",OR(LEN('AUDIENCES &amp; PART... - BY TYPE'!B158)=6,AND(LEN('AUDIENCES &amp; PART... - BY TYPE'!B158)=7,MID('AUDIENCES &amp; PART... - BY TYPE'!B158,4,1)=" ")))</f>
        <v>0</v>
      </c>
      <c r="W128" s="2" t="b">
        <f>AND(LEFT(PARTNERS!B132,2)="HU",OR(LEN(PARTNERS!B132)=6,AND(LEN(PARTNERS!B132)=7,MID(PARTNERS!B132,4,1)=" ")),PARTNERS!E132="New partner")</f>
        <v>0</v>
      </c>
      <c r="X128" s="2" t="b">
        <f>AND(LEFT(PARTNERS!B132,2)="HU",OR(LEN(PARTNERS!B132)=6,AND(LEN(PARTNERS!B132)=7,MID(PARTNERS!B132,4,1)=" ")),PARTNERS!E132="Existing partner")</f>
        <v>0</v>
      </c>
      <c r="Y128" s="2" t="b">
        <f>AND(NOT(AND(LEFT(PARTNERS!B132,2)="HU",OR(LEN(PARTNERS!B132)=6,AND(LEN(PARTNERS!B132)=7,MID(PARTNERS!B132,4,1)=" ")))),PARTNERS!E132="New partner")</f>
        <v>0</v>
      </c>
      <c r="Z128" s="2" t="b">
        <f>AND(NOT(AND(LEFT(PARTNERS!B132,2)="HU",OR(LEN(PARTNERS!B132)=6,AND(LEN(PARTNERS!B132)=7,MID(PARTNERS!B132,4,1)=" ")))),PARTNERS!E132="Existing partner")</f>
        <v>0</v>
      </c>
      <c r="AA128" s="2" t="b">
        <f>AND(PARTNERS!$C132="Hull",PARTNERS!$E132="New partner")</f>
        <v>0</v>
      </c>
      <c r="AB128" s="2" t="b">
        <f>AND(PARTNERS!$C132="East Riding of Yorkshire",PARTNERS!$E132="New partner")</f>
        <v>0</v>
      </c>
      <c r="AC128" s="2" t="b">
        <f>AND(PARTNERS!$C132="Elsewhere in Yorkshire &amp; Humber",PARTNERS!$E132="New partner")</f>
        <v>0</v>
      </c>
      <c r="AD128" s="2" t="b">
        <f>AND(PARTNERS!$C132="Elsewhere in the UK",PARTNERS!$E132="New partner")</f>
        <v>0</v>
      </c>
      <c r="AE128" s="2" t="b">
        <f>AND(PARTNERS!$C132="Outside UK",PARTNERS!$E132="New partner")</f>
        <v>0</v>
      </c>
      <c r="AF128" s="2" t="b">
        <f>AND(PARTNERS!$C132="Hull",PARTNERS!$E132="Existing partner")</f>
        <v>0</v>
      </c>
      <c r="AG128" s="2" t="b">
        <f>AND(PARTNERS!$C132="East Riding of Yorkshire",PARTNERS!$E132="Existing partner")</f>
        <v>0</v>
      </c>
      <c r="AH128" s="2" t="b">
        <f>AND(PARTNERS!$C132="Elsewhere in Yorkshire &amp; Humber",PARTNERS!$E132="Existing partner")</f>
        <v>0</v>
      </c>
      <c r="AI128" s="2" t="b">
        <f>AND(PARTNERS!$C132="Elsewhere in the UK",PARTNERS!$E132="Existing partner")</f>
        <v>0</v>
      </c>
      <c r="AJ128" s="2" t="b">
        <f>AND(PARTNERS!$C132="Outside UK",PARTNERS!$E132="Existing partner")</f>
        <v>0</v>
      </c>
      <c r="AK128" s="2" t="b">
        <f>AND(PARTNERS!$D132="Artistic partner",PARTNERS!$E132="New partner")</f>
        <v>0</v>
      </c>
      <c r="AL128" s="2" t="b">
        <f>AND(PARTNERS!$D132="Heritage partner",PARTNERS!$E132="New partner")</f>
        <v>0</v>
      </c>
      <c r="AM128" s="2" t="b">
        <f>AND(PARTNERS!$D132="Funder",PARTNERS!$E132="New partner")</f>
        <v>0</v>
      </c>
      <c r="AN128" s="2" t="b">
        <f>AND(PARTNERS!$D132="Public Service partner",PARTNERS!$E132="New partner")</f>
        <v>0</v>
      </c>
      <c r="AO128" s="2" t="b">
        <f>AND(PARTNERS!$D132="Voluntary Sector / Charity partner",PARTNERS!$E132="New partner")</f>
        <v>0</v>
      </c>
      <c r="AP128" s="2" t="b">
        <f>AND(PARTNERS!$D132="Education partner",PARTNERS!$E132="New partner")</f>
        <v>0</v>
      </c>
      <c r="AQ128" s="2" t="b">
        <f>AND(PARTNERS!$D132="Other",PARTNERS!$E132="New partner")</f>
        <v>0</v>
      </c>
      <c r="AR128" s="2" t="b">
        <f>AND(PARTNERS!$D132="Artistic partner",PARTNERS!$E132="Existing partner")</f>
        <v>0</v>
      </c>
      <c r="AS128" s="2" t="b">
        <f>AND(PARTNERS!$D132="Heritage partner",PARTNERS!$E132="Existing partner")</f>
        <v>0</v>
      </c>
      <c r="AT128" s="2" t="b">
        <f>AND(PARTNERS!$D132="Funder",PARTNERS!$E132="Existing partner")</f>
        <v>0</v>
      </c>
      <c r="AU128" s="2" t="b">
        <f>AND(PARTNERS!$D132="Public Service partner",PARTNERS!$E132="Existing partner")</f>
        <v>0</v>
      </c>
      <c r="AV128" s="2" t="b">
        <f>AND(PARTNERS!$D132="Voluntary Sector / Charity partner",PARTNERS!$E132="Existing partner")</f>
        <v>0</v>
      </c>
      <c r="AW128" s="2" t="b">
        <f>AND(PARTNERS!$D132="Education partner",PARTNERS!$E132="Existing partner")</f>
        <v>0</v>
      </c>
      <c r="AX128" s="2" t="b">
        <f>AND(PARTNERS!$D132="Other",PARTNERS!$E132="Existing partner")</f>
        <v>0</v>
      </c>
    </row>
    <row r="129" spans="20:50" x14ac:dyDescent="0.3">
      <c r="T129" s="2" t="b">
        <f>AND(LEFT('EVENT DELIVERY'!B134,2)="HU",OR(LEN('EVENT DELIVERY'!B134)=6,AND(LEN('EVENT DELIVERY'!B134)=7,MID('EVENT DELIVERY'!B134,4,1)=" ")))</f>
        <v>0</v>
      </c>
      <c r="U129" s="2" t="b">
        <f>AND(LEFT('PROJECT DELIVERY TEAM'!B136,2)="HU",OR(LEN('PROJECT DELIVERY TEAM'!B136)=6,AND(LEN('PROJECT DELIVERY TEAM'!B136)=7,MID('PROJECT DELIVERY TEAM'!B136,4,1)=" ")))</f>
        <v>0</v>
      </c>
      <c r="V129" s="2" t="b">
        <f>AND(LEFT('AUDIENCES &amp; PART... - BY TYPE'!B159,2)="HU",OR(LEN('AUDIENCES &amp; PART... - BY TYPE'!B159)=6,AND(LEN('AUDIENCES &amp; PART... - BY TYPE'!B159)=7,MID('AUDIENCES &amp; PART... - BY TYPE'!B159,4,1)=" ")))</f>
        <v>0</v>
      </c>
      <c r="W129" s="2" t="b">
        <f>AND(LEFT(PARTNERS!B133,2)="HU",OR(LEN(PARTNERS!B133)=6,AND(LEN(PARTNERS!B133)=7,MID(PARTNERS!B133,4,1)=" ")),PARTNERS!E133="New partner")</f>
        <v>0</v>
      </c>
      <c r="X129" s="2" t="b">
        <f>AND(LEFT(PARTNERS!B133,2)="HU",OR(LEN(PARTNERS!B133)=6,AND(LEN(PARTNERS!B133)=7,MID(PARTNERS!B133,4,1)=" ")),PARTNERS!E133="Existing partner")</f>
        <v>0</v>
      </c>
      <c r="Y129" s="2" t="b">
        <f>AND(NOT(AND(LEFT(PARTNERS!B133,2)="HU",OR(LEN(PARTNERS!B133)=6,AND(LEN(PARTNERS!B133)=7,MID(PARTNERS!B133,4,1)=" ")))),PARTNERS!E133="New partner")</f>
        <v>0</v>
      </c>
      <c r="Z129" s="2" t="b">
        <f>AND(NOT(AND(LEFT(PARTNERS!B133,2)="HU",OR(LEN(PARTNERS!B133)=6,AND(LEN(PARTNERS!B133)=7,MID(PARTNERS!B133,4,1)=" ")))),PARTNERS!E133="Existing partner")</f>
        <v>0</v>
      </c>
      <c r="AA129" s="2" t="b">
        <f>AND(PARTNERS!$C133="Hull",PARTNERS!$E133="New partner")</f>
        <v>0</v>
      </c>
      <c r="AB129" s="2" t="b">
        <f>AND(PARTNERS!$C133="East Riding of Yorkshire",PARTNERS!$E133="New partner")</f>
        <v>0</v>
      </c>
      <c r="AC129" s="2" t="b">
        <f>AND(PARTNERS!$C133="Elsewhere in Yorkshire &amp; Humber",PARTNERS!$E133="New partner")</f>
        <v>0</v>
      </c>
      <c r="AD129" s="2" t="b">
        <f>AND(PARTNERS!$C133="Elsewhere in the UK",PARTNERS!$E133="New partner")</f>
        <v>0</v>
      </c>
      <c r="AE129" s="2" t="b">
        <f>AND(PARTNERS!$C133="Outside UK",PARTNERS!$E133="New partner")</f>
        <v>0</v>
      </c>
      <c r="AF129" s="2" t="b">
        <f>AND(PARTNERS!$C133="Hull",PARTNERS!$E133="Existing partner")</f>
        <v>0</v>
      </c>
      <c r="AG129" s="2" t="b">
        <f>AND(PARTNERS!$C133="East Riding of Yorkshire",PARTNERS!$E133="Existing partner")</f>
        <v>0</v>
      </c>
      <c r="AH129" s="2" t="b">
        <f>AND(PARTNERS!$C133="Elsewhere in Yorkshire &amp; Humber",PARTNERS!$E133="Existing partner")</f>
        <v>0</v>
      </c>
      <c r="AI129" s="2" t="b">
        <f>AND(PARTNERS!$C133="Elsewhere in the UK",PARTNERS!$E133="Existing partner")</f>
        <v>0</v>
      </c>
      <c r="AJ129" s="2" t="b">
        <f>AND(PARTNERS!$C133="Outside UK",PARTNERS!$E133="Existing partner")</f>
        <v>0</v>
      </c>
      <c r="AK129" s="2" t="b">
        <f>AND(PARTNERS!$D133="Artistic partner",PARTNERS!$E133="New partner")</f>
        <v>0</v>
      </c>
      <c r="AL129" s="2" t="b">
        <f>AND(PARTNERS!$D133="Heritage partner",PARTNERS!$E133="New partner")</f>
        <v>0</v>
      </c>
      <c r="AM129" s="2" t="b">
        <f>AND(PARTNERS!$D133="Funder",PARTNERS!$E133="New partner")</f>
        <v>0</v>
      </c>
      <c r="AN129" s="2" t="b">
        <f>AND(PARTNERS!$D133="Public Service partner",PARTNERS!$E133="New partner")</f>
        <v>0</v>
      </c>
      <c r="AO129" s="2" t="b">
        <f>AND(PARTNERS!$D133="Voluntary Sector / Charity partner",PARTNERS!$E133="New partner")</f>
        <v>0</v>
      </c>
      <c r="AP129" s="2" t="b">
        <f>AND(PARTNERS!$D133="Education partner",PARTNERS!$E133="New partner")</f>
        <v>0</v>
      </c>
      <c r="AQ129" s="2" t="b">
        <f>AND(PARTNERS!$D133="Other",PARTNERS!$E133="New partner")</f>
        <v>0</v>
      </c>
      <c r="AR129" s="2" t="b">
        <f>AND(PARTNERS!$D133="Artistic partner",PARTNERS!$E133="Existing partner")</f>
        <v>0</v>
      </c>
      <c r="AS129" s="2" t="b">
        <f>AND(PARTNERS!$D133="Heritage partner",PARTNERS!$E133="Existing partner")</f>
        <v>0</v>
      </c>
      <c r="AT129" s="2" t="b">
        <f>AND(PARTNERS!$D133="Funder",PARTNERS!$E133="Existing partner")</f>
        <v>0</v>
      </c>
      <c r="AU129" s="2" t="b">
        <f>AND(PARTNERS!$D133="Public Service partner",PARTNERS!$E133="Existing partner")</f>
        <v>0</v>
      </c>
      <c r="AV129" s="2" t="b">
        <f>AND(PARTNERS!$D133="Voluntary Sector / Charity partner",PARTNERS!$E133="Existing partner")</f>
        <v>0</v>
      </c>
      <c r="AW129" s="2" t="b">
        <f>AND(PARTNERS!$D133="Education partner",PARTNERS!$E133="Existing partner")</f>
        <v>0</v>
      </c>
      <c r="AX129" s="2" t="b">
        <f>AND(PARTNERS!$D133="Other",PARTNERS!$E133="Existing partner")</f>
        <v>0</v>
      </c>
    </row>
    <row r="130" spans="20:50" x14ac:dyDescent="0.3">
      <c r="T130" s="2" t="b">
        <f>AND(LEFT('EVENT DELIVERY'!B135,2)="HU",OR(LEN('EVENT DELIVERY'!B135)=6,AND(LEN('EVENT DELIVERY'!B135)=7,MID('EVENT DELIVERY'!B135,4,1)=" ")))</f>
        <v>0</v>
      </c>
      <c r="U130" s="2" t="b">
        <f>AND(LEFT('PROJECT DELIVERY TEAM'!B137,2)="HU",OR(LEN('PROJECT DELIVERY TEAM'!B137)=6,AND(LEN('PROJECT DELIVERY TEAM'!B137)=7,MID('PROJECT DELIVERY TEAM'!B137,4,1)=" ")))</f>
        <v>0</v>
      </c>
      <c r="V130" s="2" t="b">
        <f>AND(LEFT('AUDIENCES &amp; PART... - BY TYPE'!B160,2)="HU",OR(LEN('AUDIENCES &amp; PART... - BY TYPE'!B160)=6,AND(LEN('AUDIENCES &amp; PART... - BY TYPE'!B160)=7,MID('AUDIENCES &amp; PART... - BY TYPE'!B160,4,1)=" ")))</f>
        <v>0</v>
      </c>
      <c r="W130" s="2" t="b">
        <f>AND(LEFT(PARTNERS!B134,2)="HU",OR(LEN(PARTNERS!B134)=6,AND(LEN(PARTNERS!B134)=7,MID(PARTNERS!B134,4,1)=" ")),PARTNERS!E134="New partner")</f>
        <v>0</v>
      </c>
      <c r="X130" s="2" t="b">
        <f>AND(LEFT(PARTNERS!B134,2)="HU",OR(LEN(PARTNERS!B134)=6,AND(LEN(PARTNERS!B134)=7,MID(PARTNERS!B134,4,1)=" ")),PARTNERS!E134="Existing partner")</f>
        <v>0</v>
      </c>
      <c r="Y130" s="2" t="b">
        <f>AND(NOT(AND(LEFT(PARTNERS!B134,2)="HU",OR(LEN(PARTNERS!B134)=6,AND(LEN(PARTNERS!B134)=7,MID(PARTNERS!B134,4,1)=" ")))),PARTNERS!E134="New partner")</f>
        <v>0</v>
      </c>
      <c r="Z130" s="2" t="b">
        <f>AND(NOT(AND(LEFT(PARTNERS!B134,2)="HU",OR(LEN(PARTNERS!B134)=6,AND(LEN(PARTNERS!B134)=7,MID(PARTNERS!B134,4,1)=" ")))),PARTNERS!E134="Existing partner")</f>
        <v>0</v>
      </c>
      <c r="AA130" s="2" t="b">
        <f>AND(PARTNERS!$C134="Hull",PARTNERS!$E134="New partner")</f>
        <v>0</v>
      </c>
      <c r="AB130" s="2" t="b">
        <f>AND(PARTNERS!$C134="East Riding of Yorkshire",PARTNERS!$E134="New partner")</f>
        <v>0</v>
      </c>
      <c r="AC130" s="2" t="b">
        <f>AND(PARTNERS!$C134="Elsewhere in Yorkshire &amp; Humber",PARTNERS!$E134="New partner")</f>
        <v>0</v>
      </c>
      <c r="AD130" s="2" t="b">
        <f>AND(PARTNERS!$C134="Elsewhere in the UK",PARTNERS!$E134="New partner")</f>
        <v>0</v>
      </c>
      <c r="AE130" s="2" t="b">
        <f>AND(PARTNERS!$C134="Outside UK",PARTNERS!$E134="New partner")</f>
        <v>0</v>
      </c>
      <c r="AF130" s="2" t="b">
        <f>AND(PARTNERS!$C134="Hull",PARTNERS!$E134="Existing partner")</f>
        <v>0</v>
      </c>
      <c r="AG130" s="2" t="b">
        <f>AND(PARTNERS!$C134="East Riding of Yorkshire",PARTNERS!$E134="Existing partner")</f>
        <v>0</v>
      </c>
      <c r="AH130" s="2" t="b">
        <f>AND(PARTNERS!$C134="Elsewhere in Yorkshire &amp; Humber",PARTNERS!$E134="Existing partner")</f>
        <v>0</v>
      </c>
      <c r="AI130" s="2" t="b">
        <f>AND(PARTNERS!$C134="Elsewhere in the UK",PARTNERS!$E134="Existing partner")</f>
        <v>0</v>
      </c>
      <c r="AJ130" s="2" t="b">
        <f>AND(PARTNERS!$C134="Outside UK",PARTNERS!$E134="Existing partner")</f>
        <v>0</v>
      </c>
      <c r="AK130" s="2" t="b">
        <f>AND(PARTNERS!$D134="Artistic partner",PARTNERS!$E134="New partner")</f>
        <v>0</v>
      </c>
      <c r="AL130" s="2" t="b">
        <f>AND(PARTNERS!$D134="Heritage partner",PARTNERS!$E134="New partner")</f>
        <v>0</v>
      </c>
      <c r="AM130" s="2" t="b">
        <f>AND(PARTNERS!$D134="Funder",PARTNERS!$E134="New partner")</f>
        <v>0</v>
      </c>
      <c r="AN130" s="2" t="b">
        <f>AND(PARTNERS!$D134="Public Service partner",PARTNERS!$E134="New partner")</f>
        <v>0</v>
      </c>
      <c r="AO130" s="2" t="b">
        <f>AND(PARTNERS!$D134="Voluntary Sector / Charity partner",PARTNERS!$E134="New partner")</f>
        <v>0</v>
      </c>
      <c r="AP130" s="2" t="b">
        <f>AND(PARTNERS!$D134="Education partner",PARTNERS!$E134="New partner")</f>
        <v>0</v>
      </c>
      <c r="AQ130" s="2" t="b">
        <f>AND(PARTNERS!$D134="Other",PARTNERS!$E134="New partner")</f>
        <v>0</v>
      </c>
      <c r="AR130" s="2" t="b">
        <f>AND(PARTNERS!$D134="Artistic partner",PARTNERS!$E134="Existing partner")</f>
        <v>0</v>
      </c>
      <c r="AS130" s="2" t="b">
        <f>AND(PARTNERS!$D134="Heritage partner",PARTNERS!$E134="Existing partner")</f>
        <v>0</v>
      </c>
      <c r="AT130" s="2" t="b">
        <f>AND(PARTNERS!$D134="Funder",PARTNERS!$E134="Existing partner")</f>
        <v>0</v>
      </c>
      <c r="AU130" s="2" t="b">
        <f>AND(PARTNERS!$D134="Public Service partner",PARTNERS!$E134="Existing partner")</f>
        <v>0</v>
      </c>
      <c r="AV130" s="2" t="b">
        <f>AND(PARTNERS!$D134="Voluntary Sector / Charity partner",PARTNERS!$E134="Existing partner")</f>
        <v>0</v>
      </c>
      <c r="AW130" s="2" t="b">
        <f>AND(PARTNERS!$D134="Education partner",PARTNERS!$E134="Existing partner")</f>
        <v>0</v>
      </c>
      <c r="AX130" s="2" t="b">
        <f>AND(PARTNERS!$D134="Other",PARTNERS!$E134="Existing partner")</f>
        <v>0</v>
      </c>
    </row>
    <row r="131" spans="20:50" x14ac:dyDescent="0.3">
      <c r="T131" s="2" t="b">
        <f>AND(LEFT('EVENT DELIVERY'!B136,2)="HU",OR(LEN('EVENT DELIVERY'!B136)=6,AND(LEN('EVENT DELIVERY'!B136)=7,MID('EVENT DELIVERY'!B136,4,1)=" ")))</f>
        <v>0</v>
      </c>
      <c r="U131" s="2" t="b">
        <f>AND(LEFT('PROJECT DELIVERY TEAM'!B138,2)="HU",OR(LEN('PROJECT DELIVERY TEAM'!B138)=6,AND(LEN('PROJECT DELIVERY TEAM'!B138)=7,MID('PROJECT DELIVERY TEAM'!B138,4,1)=" ")))</f>
        <v>0</v>
      </c>
      <c r="V131" s="2" t="b">
        <f>AND(LEFT('AUDIENCES &amp; PART... - BY TYPE'!B161,2)="HU",OR(LEN('AUDIENCES &amp; PART... - BY TYPE'!B161)=6,AND(LEN('AUDIENCES &amp; PART... - BY TYPE'!B161)=7,MID('AUDIENCES &amp; PART... - BY TYPE'!B161,4,1)=" ")))</f>
        <v>0</v>
      </c>
      <c r="W131" s="2" t="b">
        <f>AND(LEFT(PARTNERS!B135,2)="HU",OR(LEN(PARTNERS!B135)=6,AND(LEN(PARTNERS!B135)=7,MID(PARTNERS!B135,4,1)=" ")),PARTNERS!E135="New partner")</f>
        <v>0</v>
      </c>
      <c r="X131" s="2" t="b">
        <f>AND(LEFT(PARTNERS!B135,2)="HU",OR(LEN(PARTNERS!B135)=6,AND(LEN(PARTNERS!B135)=7,MID(PARTNERS!B135,4,1)=" ")),PARTNERS!E135="Existing partner")</f>
        <v>0</v>
      </c>
      <c r="Y131" s="2" t="b">
        <f>AND(NOT(AND(LEFT(PARTNERS!B135,2)="HU",OR(LEN(PARTNERS!B135)=6,AND(LEN(PARTNERS!B135)=7,MID(PARTNERS!B135,4,1)=" ")))),PARTNERS!E135="New partner")</f>
        <v>0</v>
      </c>
      <c r="Z131" s="2" t="b">
        <f>AND(NOT(AND(LEFT(PARTNERS!B135,2)="HU",OR(LEN(PARTNERS!B135)=6,AND(LEN(PARTNERS!B135)=7,MID(PARTNERS!B135,4,1)=" ")))),PARTNERS!E135="Existing partner")</f>
        <v>0</v>
      </c>
      <c r="AA131" s="2" t="b">
        <f>AND(PARTNERS!$C135="Hull",PARTNERS!$E135="New partner")</f>
        <v>0</v>
      </c>
      <c r="AB131" s="2" t="b">
        <f>AND(PARTNERS!$C135="East Riding of Yorkshire",PARTNERS!$E135="New partner")</f>
        <v>0</v>
      </c>
      <c r="AC131" s="2" t="b">
        <f>AND(PARTNERS!$C135="Elsewhere in Yorkshire &amp; Humber",PARTNERS!$E135="New partner")</f>
        <v>0</v>
      </c>
      <c r="AD131" s="2" t="b">
        <f>AND(PARTNERS!$C135="Elsewhere in the UK",PARTNERS!$E135="New partner")</f>
        <v>0</v>
      </c>
      <c r="AE131" s="2" t="b">
        <f>AND(PARTNERS!$C135="Outside UK",PARTNERS!$E135="New partner")</f>
        <v>0</v>
      </c>
      <c r="AF131" s="2" t="b">
        <f>AND(PARTNERS!$C135="Hull",PARTNERS!$E135="Existing partner")</f>
        <v>0</v>
      </c>
      <c r="AG131" s="2" t="b">
        <f>AND(PARTNERS!$C135="East Riding of Yorkshire",PARTNERS!$E135="Existing partner")</f>
        <v>0</v>
      </c>
      <c r="AH131" s="2" t="b">
        <f>AND(PARTNERS!$C135="Elsewhere in Yorkshire &amp; Humber",PARTNERS!$E135="Existing partner")</f>
        <v>0</v>
      </c>
      <c r="AI131" s="2" t="b">
        <f>AND(PARTNERS!$C135="Elsewhere in the UK",PARTNERS!$E135="Existing partner")</f>
        <v>0</v>
      </c>
      <c r="AJ131" s="2" t="b">
        <f>AND(PARTNERS!$C135="Outside UK",PARTNERS!$E135="Existing partner")</f>
        <v>0</v>
      </c>
      <c r="AK131" s="2" t="b">
        <f>AND(PARTNERS!$D135="Artistic partner",PARTNERS!$E135="New partner")</f>
        <v>0</v>
      </c>
      <c r="AL131" s="2" t="b">
        <f>AND(PARTNERS!$D135="Heritage partner",PARTNERS!$E135="New partner")</f>
        <v>0</v>
      </c>
      <c r="AM131" s="2" t="b">
        <f>AND(PARTNERS!$D135="Funder",PARTNERS!$E135="New partner")</f>
        <v>0</v>
      </c>
      <c r="AN131" s="2" t="b">
        <f>AND(PARTNERS!$D135="Public Service partner",PARTNERS!$E135="New partner")</f>
        <v>0</v>
      </c>
      <c r="AO131" s="2" t="b">
        <f>AND(PARTNERS!$D135="Voluntary Sector / Charity partner",PARTNERS!$E135="New partner")</f>
        <v>0</v>
      </c>
      <c r="AP131" s="2" t="b">
        <f>AND(PARTNERS!$D135="Education partner",PARTNERS!$E135="New partner")</f>
        <v>0</v>
      </c>
      <c r="AQ131" s="2" t="b">
        <f>AND(PARTNERS!$D135="Other",PARTNERS!$E135="New partner")</f>
        <v>0</v>
      </c>
      <c r="AR131" s="2" t="b">
        <f>AND(PARTNERS!$D135="Artistic partner",PARTNERS!$E135="Existing partner")</f>
        <v>0</v>
      </c>
      <c r="AS131" s="2" t="b">
        <f>AND(PARTNERS!$D135="Heritage partner",PARTNERS!$E135="Existing partner")</f>
        <v>0</v>
      </c>
      <c r="AT131" s="2" t="b">
        <f>AND(PARTNERS!$D135="Funder",PARTNERS!$E135="Existing partner")</f>
        <v>0</v>
      </c>
      <c r="AU131" s="2" t="b">
        <f>AND(PARTNERS!$D135="Public Service partner",PARTNERS!$E135="Existing partner")</f>
        <v>0</v>
      </c>
      <c r="AV131" s="2" t="b">
        <f>AND(PARTNERS!$D135="Voluntary Sector / Charity partner",PARTNERS!$E135="Existing partner")</f>
        <v>0</v>
      </c>
      <c r="AW131" s="2" t="b">
        <f>AND(PARTNERS!$D135="Education partner",PARTNERS!$E135="Existing partner")</f>
        <v>0</v>
      </c>
      <c r="AX131" s="2" t="b">
        <f>AND(PARTNERS!$D135="Other",PARTNERS!$E135="Existing partner")</f>
        <v>0</v>
      </c>
    </row>
    <row r="132" spans="20:50" x14ac:dyDescent="0.3">
      <c r="T132" s="2" t="b">
        <f>AND(LEFT('EVENT DELIVERY'!B137,2)="HU",OR(LEN('EVENT DELIVERY'!B137)=6,AND(LEN('EVENT DELIVERY'!B137)=7,MID('EVENT DELIVERY'!B137,4,1)=" ")))</f>
        <v>0</v>
      </c>
      <c r="U132" s="2" t="b">
        <f>AND(LEFT('PROJECT DELIVERY TEAM'!B139,2)="HU",OR(LEN('PROJECT DELIVERY TEAM'!B139)=6,AND(LEN('PROJECT DELIVERY TEAM'!B139)=7,MID('PROJECT DELIVERY TEAM'!B139,4,1)=" ")))</f>
        <v>0</v>
      </c>
      <c r="V132" s="2" t="b">
        <f>AND(LEFT('AUDIENCES &amp; PART... - BY TYPE'!B162,2)="HU",OR(LEN('AUDIENCES &amp; PART... - BY TYPE'!B162)=6,AND(LEN('AUDIENCES &amp; PART... - BY TYPE'!B162)=7,MID('AUDIENCES &amp; PART... - BY TYPE'!B162,4,1)=" ")))</f>
        <v>0</v>
      </c>
      <c r="W132" s="2" t="b">
        <f>AND(LEFT(PARTNERS!B136,2)="HU",OR(LEN(PARTNERS!B136)=6,AND(LEN(PARTNERS!B136)=7,MID(PARTNERS!B136,4,1)=" ")),PARTNERS!E136="New partner")</f>
        <v>0</v>
      </c>
      <c r="X132" s="2" t="b">
        <f>AND(LEFT(PARTNERS!B136,2)="HU",OR(LEN(PARTNERS!B136)=6,AND(LEN(PARTNERS!B136)=7,MID(PARTNERS!B136,4,1)=" ")),PARTNERS!E136="Existing partner")</f>
        <v>0</v>
      </c>
      <c r="Y132" s="2" t="b">
        <f>AND(NOT(AND(LEFT(PARTNERS!B136,2)="HU",OR(LEN(PARTNERS!B136)=6,AND(LEN(PARTNERS!B136)=7,MID(PARTNERS!B136,4,1)=" ")))),PARTNERS!E136="New partner")</f>
        <v>0</v>
      </c>
      <c r="Z132" s="2" t="b">
        <f>AND(NOT(AND(LEFT(PARTNERS!B136,2)="HU",OR(LEN(PARTNERS!B136)=6,AND(LEN(PARTNERS!B136)=7,MID(PARTNERS!B136,4,1)=" ")))),PARTNERS!E136="Existing partner")</f>
        <v>0</v>
      </c>
      <c r="AA132" s="2" t="b">
        <f>AND(PARTNERS!$C136="Hull",PARTNERS!$E136="New partner")</f>
        <v>0</v>
      </c>
      <c r="AB132" s="2" t="b">
        <f>AND(PARTNERS!$C136="East Riding of Yorkshire",PARTNERS!$E136="New partner")</f>
        <v>0</v>
      </c>
      <c r="AC132" s="2" t="b">
        <f>AND(PARTNERS!$C136="Elsewhere in Yorkshire &amp; Humber",PARTNERS!$E136="New partner")</f>
        <v>0</v>
      </c>
      <c r="AD132" s="2" t="b">
        <f>AND(PARTNERS!$C136="Elsewhere in the UK",PARTNERS!$E136="New partner")</f>
        <v>0</v>
      </c>
      <c r="AE132" s="2" t="b">
        <f>AND(PARTNERS!$C136="Outside UK",PARTNERS!$E136="New partner")</f>
        <v>0</v>
      </c>
      <c r="AF132" s="2" t="b">
        <f>AND(PARTNERS!$C136="Hull",PARTNERS!$E136="Existing partner")</f>
        <v>0</v>
      </c>
      <c r="AG132" s="2" t="b">
        <f>AND(PARTNERS!$C136="East Riding of Yorkshire",PARTNERS!$E136="Existing partner")</f>
        <v>0</v>
      </c>
      <c r="AH132" s="2" t="b">
        <f>AND(PARTNERS!$C136="Elsewhere in Yorkshire &amp; Humber",PARTNERS!$E136="Existing partner")</f>
        <v>0</v>
      </c>
      <c r="AI132" s="2" t="b">
        <f>AND(PARTNERS!$C136="Elsewhere in the UK",PARTNERS!$E136="Existing partner")</f>
        <v>0</v>
      </c>
      <c r="AJ132" s="2" t="b">
        <f>AND(PARTNERS!$C136="Outside UK",PARTNERS!$E136="Existing partner")</f>
        <v>0</v>
      </c>
      <c r="AK132" s="2" t="b">
        <f>AND(PARTNERS!$D136="Artistic partner",PARTNERS!$E136="New partner")</f>
        <v>0</v>
      </c>
      <c r="AL132" s="2" t="b">
        <f>AND(PARTNERS!$D136="Heritage partner",PARTNERS!$E136="New partner")</f>
        <v>0</v>
      </c>
      <c r="AM132" s="2" t="b">
        <f>AND(PARTNERS!$D136="Funder",PARTNERS!$E136="New partner")</f>
        <v>0</v>
      </c>
      <c r="AN132" s="2" t="b">
        <f>AND(PARTNERS!$D136="Public Service partner",PARTNERS!$E136="New partner")</f>
        <v>0</v>
      </c>
      <c r="AO132" s="2" t="b">
        <f>AND(PARTNERS!$D136="Voluntary Sector / Charity partner",PARTNERS!$E136="New partner")</f>
        <v>0</v>
      </c>
      <c r="AP132" s="2" t="b">
        <f>AND(PARTNERS!$D136="Education partner",PARTNERS!$E136="New partner")</f>
        <v>0</v>
      </c>
      <c r="AQ132" s="2" t="b">
        <f>AND(PARTNERS!$D136="Other",PARTNERS!$E136="New partner")</f>
        <v>0</v>
      </c>
      <c r="AR132" s="2" t="b">
        <f>AND(PARTNERS!$D136="Artistic partner",PARTNERS!$E136="Existing partner")</f>
        <v>0</v>
      </c>
      <c r="AS132" s="2" t="b">
        <f>AND(PARTNERS!$D136="Heritage partner",PARTNERS!$E136="Existing partner")</f>
        <v>0</v>
      </c>
      <c r="AT132" s="2" t="b">
        <f>AND(PARTNERS!$D136="Funder",PARTNERS!$E136="Existing partner")</f>
        <v>0</v>
      </c>
      <c r="AU132" s="2" t="b">
        <f>AND(PARTNERS!$D136="Public Service partner",PARTNERS!$E136="Existing partner")</f>
        <v>0</v>
      </c>
      <c r="AV132" s="2" t="b">
        <f>AND(PARTNERS!$D136="Voluntary Sector / Charity partner",PARTNERS!$E136="Existing partner")</f>
        <v>0</v>
      </c>
      <c r="AW132" s="2" t="b">
        <f>AND(PARTNERS!$D136="Education partner",PARTNERS!$E136="Existing partner")</f>
        <v>0</v>
      </c>
      <c r="AX132" s="2" t="b">
        <f>AND(PARTNERS!$D136="Other",PARTNERS!$E136="Existing partner")</f>
        <v>0</v>
      </c>
    </row>
    <row r="133" spans="20:50" x14ac:dyDescent="0.3">
      <c r="T133" s="2" t="b">
        <f>AND(LEFT('EVENT DELIVERY'!B138,2)="HU",OR(LEN('EVENT DELIVERY'!B138)=6,AND(LEN('EVENT DELIVERY'!B138)=7,MID('EVENT DELIVERY'!B138,4,1)=" ")))</f>
        <v>0</v>
      </c>
      <c r="U133" s="2" t="b">
        <f>AND(LEFT('PROJECT DELIVERY TEAM'!B140,2)="HU",OR(LEN('PROJECT DELIVERY TEAM'!B140)=6,AND(LEN('PROJECT DELIVERY TEAM'!B140)=7,MID('PROJECT DELIVERY TEAM'!B140,4,1)=" ")))</f>
        <v>0</v>
      </c>
      <c r="V133" s="2" t="b">
        <f>AND(LEFT('AUDIENCES &amp; PART... - BY TYPE'!B163,2)="HU",OR(LEN('AUDIENCES &amp; PART... - BY TYPE'!B163)=6,AND(LEN('AUDIENCES &amp; PART... - BY TYPE'!B163)=7,MID('AUDIENCES &amp; PART... - BY TYPE'!B163,4,1)=" ")))</f>
        <v>0</v>
      </c>
      <c r="W133" s="2" t="b">
        <f>AND(LEFT(PARTNERS!B137,2)="HU",OR(LEN(PARTNERS!B137)=6,AND(LEN(PARTNERS!B137)=7,MID(PARTNERS!B137,4,1)=" ")),PARTNERS!E137="New partner")</f>
        <v>0</v>
      </c>
      <c r="X133" s="2" t="b">
        <f>AND(LEFT(PARTNERS!B137,2)="HU",OR(LEN(PARTNERS!B137)=6,AND(LEN(PARTNERS!B137)=7,MID(PARTNERS!B137,4,1)=" ")),PARTNERS!E137="Existing partner")</f>
        <v>0</v>
      </c>
      <c r="Y133" s="2" t="b">
        <f>AND(NOT(AND(LEFT(PARTNERS!B137,2)="HU",OR(LEN(PARTNERS!B137)=6,AND(LEN(PARTNERS!B137)=7,MID(PARTNERS!B137,4,1)=" ")))),PARTNERS!E137="New partner")</f>
        <v>0</v>
      </c>
      <c r="Z133" s="2" t="b">
        <f>AND(NOT(AND(LEFT(PARTNERS!B137,2)="HU",OR(LEN(PARTNERS!B137)=6,AND(LEN(PARTNERS!B137)=7,MID(PARTNERS!B137,4,1)=" ")))),PARTNERS!E137="Existing partner")</f>
        <v>0</v>
      </c>
      <c r="AA133" s="2" t="b">
        <f>AND(PARTNERS!$C137="Hull",PARTNERS!$E137="New partner")</f>
        <v>0</v>
      </c>
      <c r="AB133" s="2" t="b">
        <f>AND(PARTNERS!$C137="East Riding of Yorkshire",PARTNERS!$E137="New partner")</f>
        <v>0</v>
      </c>
      <c r="AC133" s="2" t="b">
        <f>AND(PARTNERS!$C137="Elsewhere in Yorkshire &amp; Humber",PARTNERS!$E137="New partner")</f>
        <v>0</v>
      </c>
      <c r="AD133" s="2" t="b">
        <f>AND(PARTNERS!$C137="Elsewhere in the UK",PARTNERS!$E137="New partner")</f>
        <v>0</v>
      </c>
      <c r="AE133" s="2" t="b">
        <f>AND(PARTNERS!$C137="Outside UK",PARTNERS!$E137="New partner")</f>
        <v>0</v>
      </c>
      <c r="AF133" s="2" t="b">
        <f>AND(PARTNERS!$C137="Hull",PARTNERS!$E137="Existing partner")</f>
        <v>0</v>
      </c>
      <c r="AG133" s="2" t="b">
        <f>AND(PARTNERS!$C137="East Riding of Yorkshire",PARTNERS!$E137="Existing partner")</f>
        <v>0</v>
      </c>
      <c r="AH133" s="2" t="b">
        <f>AND(PARTNERS!$C137="Elsewhere in Yorkshire &amp; Humber",PARTNERS!$E137="Existing partner")</f>
        <v>0</v>
      </c>
      <c r="AI133" s="2" t="b">
        <f>AND(PARTNERS!$C137="Elsewhere in the UK",PARTNERS!$E137="Existing partner")</f>
        <v>0</v>
      </c>
      <c r="AJ133" s="2" t="b">
        <f>AND(PARTNERS!$C137="Outside UK",PARTNERS!$E137="Existing partner")</f>
        <v>0</v>
      </c>
      <c r="AK133" s="2" t="b">
        <f>AND(PARTNERS!$D137="Artistic partner",PARTNERS!$E137="New partner")</f>
        <v>0</v>
      </c>
      <c r="AL133" s="2" t="b">
        <f>AND(PARTNERS!$D137="Heritage partner",PARTNERS!$E137="New partner")</f>
        <v>0</v>
      </c>
      <c r="AM133" s="2" t="b">
        <f>AND(PARTNERS!$D137="Funder",PARTNERS!$E137="New partner")</f>
        <v>0</v>
      </c>
      <c r="AN133" s="2" t="b">
        <f>AND(PARTNERS!$D137="Public Service partner",PARTNERS!$E137="New partner")</f>
        <v>0</v>
      </c>
      <c r="AO133" s="2" t="b">
        <f>AND(PARTNERS!$D137="Voluntary Sector / Charity partner",PARTNERS!$E137="New partner")</f>
        <v>0</v>
      </c>
      <c r="AP133" s="2" t="b">
        <f>AND(PARTNERS!$D137="Education partner",PARTNERS!$E137="New partner")</f>
        <v>0</v>
      </c>
      <c r="AQ133" s="2" t="b">
        <f>AND(PARTNERS!$D137="Other",PARTNERS!$E137="New partner")</f>
        <v>0</v>
      </c>
      <c r="AR133" s="2" t="b">
        <f>AND(PARTNERS!$D137="Artistic partner",PARTNERS!$E137="Existing partner")</f>
        <v>0</v>
      </c>
      <c r="AS133" s="2" t="b">
        <f>AND(PARTNERS!$D137="Heritage partner",PARTNERS!$E137="Existing partner")</f>
        <v>0</v>
      </c>
      <c r="AT133" s="2" t="b">
        <f>AND(PARTNERS!$D137="Funder",PARTNERS!$E137="Existing partner")</f>
        <v>0</v>
      </c>
      <c r="AU133" s="2" t="b">
        <f>AND(PARTNERS!$D137="Public Service partner",PARTNERS!$E137="Existing partner")</f>
        <v>0</v>
      </c>
      <c r="AV133" s="2" t="b">
        <f>AND(PARTNERS!$D137="Voluntary Sector / Charity partner",PARTNERS!$E137="Existing partner")</f>
        <v>0</v>
      </c>
      <c r="AW133" s="2" t="b">
        <f>AND(PARTNERS!$D137="Education partner",PARTNERS!$E137="Existing partner")</f>
        <v>0</v>
      </c>
      <c r="AX133" s="2" t="b">
        <f>AND(PARTNERS!$D137="Other",PARTNERS!$E137="Existing partner")</f>
        <v>0</v>
      </c>
    </row>
    <row r="134" spans="20:50" x14ac:dyDescent="0.3">
      <c r="T134" s="2" t="b">
        <f>AND(LEFT('EVENT DELIVERY'!B139,2)="HU",OR(LEN('EVENT DELIVERY'!B139)=6,AND(LEN('EVENT DELIVERY'!B139)=7,MID('EVENT DELIVERY'!B139,4,1)=" ")))</f>
        <v>0</v>
      </c>
      <c r="U134" s="2" t="b">
        <f>AND(LEFT('PROJECT DELIVERY TEAM'!B141,2)="HU",OR(LEN('PROJECT DELIVERY TEAM'!B141)=6,AND(LEN('PROJECT DELIVERY TEAM'!B141)=7,MID('PROJECT DELIVERY TEAM'!B141,4,1)=" ")))</f>
        <v>0</v>
      </c>
      <c r="V134" s="2" t="b">
        <f>AND(LEFT('AUDIENCES &amp; PART... - BY TYPE'!B164,2)="HU",OR(LEN('AUDIENCES &amp; PART... - BY TYPE'!B164)=6,AND(LEN('AUDIENCES &amp; PART... - BY TYPE'!B164)=7,MID('AUDIENCES &amp; PART... - BY TYPE'!B164,4,1)=" ")))</f>
        <v>0</v>
      </c>
      <c r="W134" s="2" t="b">
        <f>AND(LEFT(PARTNERS!B138,2)="HU",OR(LEN(PARTNERS!B138)=6,AND(LEN(PARTNERS!B138)=7,MID(PARTNERS!B138,4,1)=" ")),PARTNERS!E138="New partner")</f>
        <v>0</v>
      </c>
      <c r="X134" s="2" t="b">
        <f>AND(LEFT(PARTNERS!B138,2)="HU",OR(LEN(PARTNERS!B138)=6,AND(LEN(PARTNERS!B138)=7,MID(PARTNERS!B138,4,1)=" ")),PARTNERS!E138="Existing partner")</f>
        <v>0</v>
      </c>
      <c r="Y134" s="2" t="b">
        <f>AND(NOT(AND(LEFT(PARTNERS!B138,2)="HU",OR(LEN(PARTNERS!B138)=6,AND(LEN(PARTNERS!B138)=7,MID(PARTNERS!B138,4,1)=" ")))),PARTNERS!E138="New partner")</f>
        <v>0</v>
      </c>
      <c r="Z134" s="2" t="b">
        <f>AND(NOT(AND(LEFT(PARTNERS!B138,2)="HU",OR(LEN(PARTNERS!B138)=6,AND(LEN(PARTNERS!B138)=7,MID(PARTNERS!B138,4,1)=" ")))),PARTNERS!E138="Existing partner")</f>
        <v>0</v>
      </c>
      <c r="AA134" s="2" t="b">
        <f>AND(PARTNERS!$C138="Hull",PARTNERS!$E138="New partner")</f>
        <v>0</v>
      </c>
      <c r="AB134" s="2" t="b">
        <f>AND(PARTNERS!$C138="East Riding of Yorkshire",PARTNERS!$E138="New partner")</f>
        <v>0</v>
      </c>
      <c r="AC134" s="2" t="b">
        <f>AND(PARTNERS!$C138="Elsewhere in Yorkshire &amp; Humber",PARTNERS!$E138="New partner")</f>
        <v>0</v>
      </c>
      <c r="AD134" s="2" t="b">
        <f>AND(PARTNERS!$C138="Elsewhere in the UK",PARTNERS!$E138="New partner")</f>
        <v>0</v>
      </c>
      <c r="AE134" s="2" t="b">
        <f>AND(PARTNERS!$C138="Outside UK",PARTNERS!$E138="New partner")</f>
        <v>0</v>
      </c>
      <c r="AF134" s="2" t="b">
        <f>AND(PARTNERS!$C138="Hull",PARTNERS!$E138="Existing partner")</f>
        <v>0</v>
      </c>
      <c r="AG134" s="2" t="b">
        <f>AND(PARTNERS!$C138="East Riding of Yorkshire",PARTNERS!$E138="Existing partner")</f>
        <v>0</v>
      </c>
      <c r="AH134" s="2" t="b">
        <f>AND(PARTNERS!$C138="Elsewhere in Yorkshire &amp; Humber",PARTNERS!$E138="Existing partner")</f>
        <v>0</v>
      </c>
      <c r="AI134" s="2" t="b">
        <f>AND(PARTNERS!$C138="Elsewhere in the UK",PARTNERS!$E138="Existing partner")</f>
        <v>0</v>
      </c>
      <c r="AJ134" s="2" t="b">
        <f>AND(PARTNERS!$C138="Outside UK",PARTNERS!$E138="Existing partner")</f>
        <v>0</v>
      </c>
      <c r="AK134" s="2" t="b">
        <f>AND(PARTNERS!$D138="Artistic partner",PARTNERS!$E138="New partner")</f>
        <v>0</v>
      </c>
      <c r="AL134" s="2" t="b">
        <f>AND(PARTNERS!$D138="Heritage partner",PARTNERS!$E138="New partner")</f>
        <v>0</v>
      </c>
      <c r="AM134" s="2" t="b">
        <f>AND(PARTNERS!$D138="Funder",PARTNERS!$E138="New partner")</f>
        <v>0</v>
      </c>
      <c r="AN134" s="2" t="b">
        <f>AND(PARTNERS!$D138="Public Service partner",PARTNERS!$E138="New partner")</f>
        <v>0</v>
      </c>
      <c r="AO134" s="2" t="b">
        <f>AND(PARTNERS!$D138="Voluntary Sector / Charity partner",PARTNERS!$E138="New partner")</f>
        <v>0</v>
      </c>
      <c r="AP134" s="2" t="b">
        <f>AND(PARTNERS!$D138="Education partner",PARTNERS!$E138="New partner")</f>
        <v>0</v>
      </c>
      <c r="AQ134" s="2" t="b">
        <f>AND(PARTNERS!$D138="Other",PARTNERS!$E138="New partner")</f>
        <v>0</v>
      </c>
      <c r="AR134" s="2" t="b">
        <f>AND(PARTNERS!$D138="Artistic partner",PARTNERS!$E138="Existing partner")</f>
        <v>0</v>
      </c>
      <c r="AS134" s="2" t="b">
        <f>AND(PARTNERS!$D138="Heritage partner",PARTNERS!$E138="Existing partner")</f>
        <v>0</v>
      </c>
      <c r="AT134" s="2" t="b">
        <f>AND(PARTNERS!$D138="Funder",PARTNERS!$E138="Existing partner")</f>
        <v>0</v>
      </c>
      <c r="AU134" s="2" t="b">
        <f>AND(PARTNERS!$D138="Public Service partner",PARTNERS!$E138="Existing partner")</f>
        <v>0</v>
      </c>
      <c r="AV134" s="2" t="b">
        <f>AND(PARTNERS!$D138="Voluntary Sector / Charity partner",PARTNERS!$E138="Existing partner")</f>
        <v>0</v>
      </c>
      <c r="AW134" s="2" t="b">
        <f>AND(PARTNERS!$D138="Education partner",PARTNERS!$E138="Existing partner")</f>
        <v>0</v>
      </c>
      <c r="AX134" s="2" t="b">
        <f>AND(PARTNERS!$D138="Other",PARTNERS!$E138="Existing partner")</f>
        <v>0</v>
      </c>
    </row>
    <row r="135" spans="20:50" x14ac:dyDescent="0.3">
      <c r="T135" s="2" t="b">
        <f>AND(LEFT('EVENT DELIVERY'!B140,2)="HU",OR(LEN('EVENT DELIVERY'!B140)=6,AND(LEN('EVENT DELIVERY'!B140)=7,MID('EVENT DELIVERY'!B140,4,1)=" ")))</f>
        <v>0</v>
      </c>
      <c r="U135" s="2" t="b">
        <f>AND(LEFT('PROJECT DELIVERY TEAM'!B142,2)="HU",OR(LEN('PROJECT DELIVERY TEAM'!B142)=6,AND(LEN('PROJECT DELIVERY TEAM'!B142)=7,MID('PROJECT DELIVERY TEAM'!B142,4,1)=" ")))</f>
        <v>0</v>
      </c>
      <c r="V135" s="2" t="b">
        <f>AND(LEFT('AUDIENCES &amp; PART... - BY TYPE'!B165,2)="HU",OR(LEN('AUDIENCES &amp; PART... - BY TYPE'!B165)=6,AND(LEN('AUDIENCES &amp; PART... - BY TYPE'!B165)=7,MID('AUDIENCES &amp; PART... - BY TYPE'!B165,4,1)=" ")))</f>
        <v>0</v>
      </c>
      <c r="W135" s="2" t="b">
        <f>AND(LEFT(PARTNERS!B139,2)="HU",OR(LEN(PARTNERS!B139)=6,AND(LEN(PARTNERS!B139)=7,MID(PARTNERS!B139,4,1)=" ")),PARTNERS!E139="New partner")</f>
        <v>0</v>
      </c>
      <c r="X135" s="2" t="b">
        <f>AND(LEFT(PARTNERS!B139,2)="HU",OR(LEN(PARTNERS!B139)=6,AND(LEN(PARTNERS!B139)=7,MID(PARTNERS!B139,4,1)=" ")),PARTNERS!E139="Existing partner")</f>
        <v>0</v>
      </c>
      <c r="Y135" s="2" t="b">
        <f>AND(NOT(AND(LEFT(PARTNERS!B139,2)="HU",OR(LEN(PARTNERS!B139)=6,AND(LEN(PARTNERS!B139)=7,MID(PARTNERS!B139,4,1)=" ")))),PARTNERS!E139="New partner")</f>
        <v>0</v>
      </c>
      <c r="Z135" s="2" t="b">
        <f>AND(NOT(AND(LEFT(PARTNERS!B139,2)="HU",OR(LEN(PARTNERS!B139)=6,AND(LEN(PARTNERS!B139)=7,MID(PARTNERS!B139,4,1)=" ")))),PARTNERS!E139="Existing partner")</f>
        <v>0</v>
      </c>
      <c r="AA135" s="2" t="b">
        <f>AND(PARTNERS!$C139="Hull",PARTNERS!$E139="New partner")</f>
        <v>0</v>
      </c>
      <c r="AB135" s="2" t="b">
        <f>AND(PARTNERS!$C139="East Riding of Yorkshire",PARTNERS!$E139="New partner")</f>
        <v>0</v>
      </c>
      <c r="AC135" s="2" t="b">
        <f>AND(PARTNERS!$C139="Elsewhere in Yorkshire &amp; Humber",PARTNERS!$E139="New partner")</f>
        <v>0</v>
      </c>
      <c r="AD135" s="2" t="b">
        <f>AND(PARTNERS!$C139="Elsewhere in the UK",PARTNERS!$E139="New partner")</f>
        <v>0</v>
      </c>
      <c r="AE135" s="2" t="b">
        <f>AND(PARTNERS!$C139="Outside UK",PARTNERS!$E139="New partner")</f>
        <v>0</v>
      </c>
      <c r="AF135" s="2" t="b">
        <f>AND(PARTNERS!$C139="Hull",PARTNERS!$E139="Existing partner")</f>
        <v>0</v>
      </c>
      <c r="AG135" s="2" t="b">
        <f>AND(PARTNERS!$C139="East Riding of Yorkshire",PARTNERS!$E139="Existing partner")</f>
        <v>0</v>
      </c>
      <c r="AH135" s="2" t="b">
        <f>AND(PARTNERS!$C139="Elsewhere in Yorkshire &amp; Humber",PARTNERS!$E139="Existing partner")</f>
        <v>0</v>
      </c>
      <c r="AI135" s="2" t="b">
        <f>AND(PARTNERS!$C139="Elsewhere in the UK",PARTNERS!$E139="Existing partner")</f>
        <v>0</v>
      </c>
      <c r="AJ135" s="2" t="b">
        <f>AND(PARTNERS!$C139="Outside UK",PARTNERS!$E139="Existing partner")</f>
        <v>0</v>
      </c>
      <c r="AK135" s="2" t="b">
        <f>AND(PARTNERS!$D139="Artistic partner",PARTNERS!$E139="New partner")</f>
        <v>0</v>
      </c>
      <c r="AL135" s="2" t="b">
        <f>AND(PARTNERS!$D139="Heritage partner",PARTNERS!$E139="New partner")</f>
        <v>0</v>
      </c>
      <c r="AM135" s="2" t="b">
        <f>AND(PARTNERS!$D139="Funder",PARTNERS!$E139="New partner")</f>
        <v>0</v>
      </c>
      <c r="AN135" s="2" t="b">
        <f>AND(PARTNERS!$D139="Public Service partner",PARTNERS!$E139="New partner")</f>
        <v>0</v>
      </c>
      <c r="AO135" s="2" t="b">
        <f>AND(PARTNERS!$D139="Voluntary Sector / Charity partner",PARTNERS!$E139="New partner")</f>
        <v>0</v>
      </c>
      <c r="AP135" s="2" t="b">
        <f>AND(PARTNERS!$D139="Education partner",PARTNERS!$E139="New partner")</f>
        <v>0</v>
      </c>
      <c r="AQ135" s="2" t="b">
        <f>AND(PARTNERS!$D139="Other",PARTNERS!$E139="New partner")</f>
        <v>0</v>
      </c>
      <c r="AR135" s="2" t="b">
        <f>AND(PARTNERS!$D139="Artistic partner",PARTNERS!$E139="Existing partner")</f>
        <v>0</v>
      </c>
      <c r="AS135" s="2" t="b">
        <f>AND(PARTNERS!$D139="Heritage partner",PARTNERS!$E139="Existing partner")</f>
        <v>0</v>
      </c>
      <c r="AT135" s="2" t="b">
        <f>AND(PARTNERS!$D139="Funder",PARTNERS!$E139="Existing partner")</f>
        <v>0</v>
      </c>
      <c r="AU135" s="2" t="b">
        <f>AND(PARTNERS!$D139="Public Service partner",PARTNERS!$E139="Existing partner")</f>
        <v>0</v>
      </c>
      <c r="AV135" s="2" t="b">
        <f>AND(PARTNERS!$D139="Voluntary Sector / Charity partner",PARTNERS!$E139="Existing partner")</f>
        <v>0</v>
      </c>
      <c r="AW135" s="2" t="b">
        <f>AND(PARTNERS!$D139="Education partner",PARTNERS!$E139="Existing partner")</f>
        <v>0</v>
      </c>
      <c r="AX135" s="2" t="b">
        <f>AND(PARTNERS!$D139="Other",PARTNERS!$E139="Existing partner")</f>
        <v>0</v>
      </c>
    </row>
    <row r="136" spans="20:50" x14ac:dyDescent="0.3">
      <c r="T136" s="2" t="b">
        <f>AND(LEFT('EVENT DELIVERY'!B141,2)="HU",OR(LEN('EVENT DELIVERY'!B141)=6,AND(LEN('EVENT DELIVERY'!B141)=7,MID('EVENT DELIVERY'!B141,4,1)=" ")))</f>
        <v>0</v>
      </c>
      <c r="U136" s="2" t="b">
        <f>AND(LEFT('PROJECT DELIVERY TEAM'!B143,2)="HU",OR(LEN('PROJECT DELIVERY TEAM'!B143)=6,AND(LEN('PROJECT DELIVERY TEAM'!B143)=7,MID('PROJECT DELIVERY TEAM'!B143,4,1)=" ")))</f>
        <v>0</v>
      </c>
      <c r="V136" s="2" t="b">
        <f>AND(LEFT('AUDIENCES &amp; PART... - BY TYPE'!B166,2)="HU",OR(LEN('AUDIENCES &amp; PART... - BY TYPE'!B166)=6,AND(LEN('AUDIENCES &amp; PART... - BY TYPE'!B166)=7,MID('AUDIENCES &amp; PART... - BY TYPE'!B166,4,1)=" ")))</f>
        <v>0</v>
      </c>
      <c r="W136" s="2" t="b">
        <f>AND(LEFT(PARTNERS!B140,2)="HU",OR(LEN(PARTNERS!B140)=6,AND(LEN(PARTNERS!B140)=7,MID(PARTNERS!B140,4,1)=" ")),PARTNERS!E140="New partner")</f>
        <v>0</v>
      </c>
      <c r="X136" s="2" t="b">
        <f>AND(LEFT(PARTNERS!B140,2)="HU",OR(LEN(PARTNERS!B140)=6,AND(LEN(PARTNERS!B140)=7,MID(PARTNERS!B140,4,1)=" ")),PARTNERS!E140="Existing partner")</f>
        <v>0</v>
      </c>
      <c r="Y136" s="2" t="b">
        <f>AND(NOT(AND(LEFT(PARTNERS!B140,2)="HU",OR(LEN(PARTNERS!B140)=6,AND(LEN(PARTNERS!B140)=7,MID(PARTNERS!B140,4,1)=" ")))),PARTNERS!E140="New partner")</f>
        <v>0</v>
      </c>
      <c r="Z136" s="2" t="b">
        <f>AND(NOT(AND(LEFT(PARTNERS!B140,2)="HU",OR(LEN(PARTNERS!B140)=6,AND(LEN(PARTNERS!B140)=7,MID(PARTNERS!B140,4,1)=" ")))),PARTNERS!E140="Existing partner")</f>
        <v>0</v>
      </c>
      <c r="AA136" s="2" t="b">
        <f>AND(PARTNERS!$C140="Hull",PARTNERS!$E140="New partner")</f>
        <v>0</v>
      </c>
      <c r="AB136" s="2" t="b">
        <f>AND(PARTNERS!$C140="East Riding of Yorkshire",PARTNERS!$E140="New partner")</f>
        <v>0</v>
      </c>
      <c r="AC136" s="2" t="b">
        <f>AND(PARTNERS!$C140="Elsewhere in Yorkshire &amp; Humber",PARTNERS!$E140="New partner")</f>
        <v>0</v>
      </c>
      <c r="AD136" s="2" t="b">
        <f>AND(PARTNERS!$C140="Elsewhere in the UK",PARTNERS!$E140="New partner")</f>
        <v>0</v>
      </c>
      <c r="AE136" s="2" t="b">
        <f>AND(PARTNERS!$C140="Outside UK",PARTNERS!$E140="New partner")</f>
        <v>0</v>
      </c>
      <c r="AF136" s="2" t="b">
        <f>AND(PARTNERS!$C140="Hull",PARTNERS!$E140="Existing partner")</f>
        <v>0</v>
      </c>
      <c r="AG136" s="2" t="b">
        <f>AND(PARTNERS!$C140="East Riding of Yorkshire",PARTNERS!$E140="Existing partner")</f>
        <v>0</v>
      </c>
      <c r="AH136" s="2" t="b">
        <f>AND(PARTNERS!$C140="Elsewhere in Yorkshire &amp; Humber",PARTNERS!$E140="Existing partner")</f>
        <v>0</v>
      </c>
      <c r="AI136" s="2" t="b">
        <f>AND(PARTNERS!$C140="Elsewhere in the UK",PARTNERS!$E140="Existing partner")</f>
        <v>0</v>
      </c>
      <c r="AJ136" s="2" t="b">
        <f>AND(PARTNERS!$C140="Outside UK",PARTNERS!$E140="Existing partner")</f>
        <v>0</v>
      </c>
      <c r="AK136" s="2" t="b">
        <f>AND(PARTNERS!$D140="Artistic partner",PARTNERS!$E140="New partner")</f>
        <v>0</v>
      </c>
      <c r="AL136" s="2" t="b">
        <f>AND(PARTNERS!$D140="Heritage partner",PARTNERS!$E140="New partner")</f>
        <v>0</v>
      </c>
      <c r="AM136" s="2" t="b">
        <f>AND(PARTNERS!$D140="Funder",PARTNERS!$E140="New partner")</f>
        <v>0</v>
      </c>
      <c r="AN136" s="2" t="b">
        <f>AND(PARTNERS!$D140="Public Service partner",PARTNERS!$E140="New partner")</f>
        <v>0</v>
      </c>
      <c r="AO136" s="2" t="b">
        <f>AND(PARTNERS!$D140="Voluntary Sector / Charity partner",PARTNERS!$E140="New partner")</f>
        <v>0</v>
      </c>
      <c r="AP136" s="2" t="b">
        <f>AND(PARTNERS!$D140="Education partner",PARTNERS!$E140="New partner")</f>
        <v>0</v>
      </c>
      <c r="AQ136" s="2" t="b">
        <f>AND(PARTNERS!$D140="Other",PARTNERS!$E140="New partner")</f>
        <v>0</v>
      </c>
      <c r="AR136" s="2" t="b">
        <f>AND(PARTNERS!$D140="Artistic partner",PARTNERS!$E140="Existing partner")</f>
        <v>0</v>
      </c>
      <c r="AS136" s="2" t="b">
        <f>AND(PARTNERS!$D140="Heritage partner",PARTNERS!$E140="Existing partner")</f>
        <v>0</v>
      </c>
      <c r="AT136" s="2" t="b">
        <f>AND(PARTNERS!$D140="Funder",PARTNERS!$E140="Existing partner")</f>
        <v>0</v>
      </c>
      <c r="AU136" s="2" t="b">
        <f>AND(PARTNERS!$D140="Public Service partner",PARTNERS!$E140="Existing partner")</f>
        <v>0</v>
      </c>
      <c r="AV136" s="2" t="b">
        <f>AND(PARTNERS!$D140="Voluntary Sector / Charity partner",PARTNERS!$E140="Existing partner")</f>
        <v>0</v>
      </c>
      <c r="AW136" s="2" t="b">
        <f>AND(PARTNERS!$D140="Education partner",PARTNERS!$E140="Existing partner")</f>
        <v>0</v>
      </c>
      <c r="AX136" s="2" t="b">
        <f>AND(PARTNERS!$D140="Other",PARTNERS!$E140="Existing partner")</f>
        <v>0</v>
      </c>
    </row>
    <row r="137" spans="20:50" x14ac:dyDescent="0.3">
      <c r="T137" s="2" t="b">
        <f>AND(LEFT('EVENT DELIVERY'!B142,2)="HU",OR(LEN('EVENT DELIVERY'!B142)=6,AND(LEN('EVENT DELIVERY'!B142)=7,MID('EVENT DELIVERY'!B142,4,1)=" ")))</f>
        <v>0</v>
      </c>
      <c r="U137" s="2" t="b">
        <f>AND(LEFT('PROJECT DELIVERY TEAM'!B144,2)="HU",OR(LEN('PROJECT DELIVERY TEAM'!B144)=6,AND(LEN('PROJECT DELIVERY TEAM'!B144)=7,MID('PROJECT DELIVERY TEAM'!B144,4,1)=" ")))</f>
        <v>0</v>
      </c>
      <c r="V137" s="2" t="b">
        <f>AND(LEFT('AUDIENCES &amp; PART... - BY TYPE'!B167,2)="HU",OR(LEN('AUDIENCES &amp; PART... - BY TYPE'!B167)=6,AND(LEN('AUDIENCES &amp; PART... - BY TYPE'!B167)=7,MID('AUDIENCES &amp; PART... - BY TYPE'!B167,4,1)=" ")))</f>
        <v>0</v>
      </c>
      <c r="W137" s="2" t="b">
        <f>AND(LEFT(PARTNERS!B141,2)="HU",OR(LEN(PARTNERS!B141)=6,AND(LEN(PARTNERS!B141)=7,MID(PARTNERS!B141,4,1)=" ")),PARTNERS!E141="New partner")</f>
        <v>0</v>
      </c>
      <c r="X137" s="2" t="b">
        <f>AND(LEFT(PARTNERS!B141,2)="HU",OR(LEN(PARTNERS!B141)=6,AND(LEN(PARTNERS!B141)=7,MID(PARTNERS!B141,4,1)=" ")),PARTNERS!E141="Existing partner")</f>
        <v>0</v>
      </c>
      <c r="Y137" s="2" t="b">
        <f>AND(NOT(AND(LEFT(PARTNERS!B141,2)="HU",OR(LEN(PARTNERS!B141)=6,AND(LEN(PARTNERS!B141)=7,MID(PARTNERS!B141,4,1)=" ")))),PARTNERS!E141="New partner")</f>
        <v>0</v>
      </c>
      <c r="Z137" s="2" t="b">
        <f>AND(NOT(AND(LEFT(PARTNERS!B141,2)="HU",OR(LEN(PARTNERS!B141)=6,AND(LEN(PARTNERS!B141)=7,MID(PARTNERS!B141,4,1)=" ")))),PARTNERS!E141="Existing partner")</f>
        <v>0</v>
      </c>
      <c r="AA137" s="2" t="b">
        <f>AND(PARTNERS!$C141="Hull",PARTNERS!$E141="New partner")</f>
        <v>0</v>
      </c>
      <c r="AB137" s="2" t="b">
        <f>AND(PARTNERS!$C141="East Riding of Yorkshire",PARTNERS!$E141="New partner")</f>
        <v>0</v>
      </c>
      <c r="AC137" s="2" t="b">
        <f>AND(PARTNERS!$C141="Elsewhere in Yorkshire &amp; Humber",PARTNERS!$E141="New partner")</f>
        <v>0</v>
      </c>
      <c r="AD137" s="2" t="b">
        <f>AND(PARTNERS!$C141="Elsewhere in the UK",PARTNERS!$E141="New partner")</f>
        <v>0</v>
      </c>
      <c r="AE137" s="2" t="b">
        <f>AND(PARTNERS!$C141="Outside UK",PARTNERS!$E141="New partner")</f>
        <v>0</v>
      </c>
      <c r="AF137" s="2" t="b">
        <f>AND(PARTNERS!$C141="Hull",PARTNERS!$E141="Existing partner")</f>
        <v>0</v>
      </c>
      <c r="AG137" s="2" t="b">
        <f>AND(PARTNERS!$C141="East Riding of Yorkshire",PARTNERS!$E141="Existing partner")</f>
        <v>0</v>
      </c>
      <c r="AH137" s="2" t="b">
        <f>AND(PARTNERS!$C141="Elsewhere in Yorkshire &amp; Humber",PARTNERS!$E141="Existing partner")</f>
        <v>0</v>
      </c>
      <c r="AI137" s="2" t="b">
        <f>AND(PARTNERS!$C141="Elsewhere in the UK",PARTNERS!$E141="Existing partner")</f>
        <v>0</v>
      </c>
      <c r="AJ137" s="2" t="b">
        <f>AND(PARTNERS!$C141="Outside UK",PARTNERS!$E141="Existing partner")</f>
        <v>0</v>
      </c>
      <c r="AK137" s="2" t="b">
        <f>AND(PARTNERS!$D141="Artistic partner",PARTNERS!$E141="New partner")</f>
        <v>0</v>
      </c>
      <c r="AL137" s="2" t="b">
        <f>AND(PARTNERS!$D141="Heritage partner",PARTNERS!$E141="New partner")</f>
        <v>0</v>
      </c>
      <c r="AM137" s="2" t="b">
        <f>AND(PARTNERS!$D141="Funder",PARTNERS!$E141="New partner")</f>
        <v>0</v>
      </c>
      <c r="AN137" s="2" t="b">
        <f>AND(PARTNERS!$D141="Public Service partner",PARTNERS!$E141="New partner")</f>
        <v>0</v>
      </c>
      <c r="AO137" s="2" t="b">
        <f>AND(PARTNERS!$D141="Voluntary Sector / Charity partner",PARTNERS!$E141="New partner")</f>
        <v>0</v>
      </c>
      <c r="AP137" s="2" t="b">
        <f>AND(PARTNERS!$D141="Education partner",PARTNERS!$E141="New partner")</f>
        <v>0</v>
      </c>
      <c r="AQ137" s="2" t="b">
        <f>AND(PARTNERS!$D141="Other",PARTNERS!$E141="New partner")</f>
        <v>0</v>
      </c>
      <c r="AR137" s="2" t="b">
        <f>AND(PARTNERS!$D141="Artistic partner",PARTNERS!$E141="Existing partner")</f>
        <v>0</v>
      </c>
      <c r="AS137" s="2" t="b">
        <f>AND(PARTNERS!$D141="Heritage partner",PARTNERS!$E141="Existing partner")</f>
        <v>0</v>
      </c>
      <c r="AT137" s="2" t="b">
        <f>AND(PARTNERS!$D141="Funder",PARTNERS!$E141="Existing partner")</f>
        <v>0</v>
      </c>
      <c r="AU137" s="2" t="b">
        <f>AND(PARTNERS!$D141="Public Service partner",PARTNERS!$E141="Existing partner")</f>
        <v>0</v>
      </c>
      <c r="AV137" s="2" t="b">
        <f>AND(PARTNERS!$D141="Voluntary Sector / Charity partner",PARTNERS!$E141="Existing partner")</f>
        <v>0</v>
      </c>
      <c r="AW137" s="2" t="b">
        <f>AND(PARTNERS!$D141="Education partner",PARTNERS!$E141="Existing partner")</f>
        <v>0</v>
      </c>
      <c r="AX137" s="2" t="b">
        <f>AND(PARTNERS!$D141="Other",PARTNERS!$E141="Existing partner")</f>
        <v>0</v>
      </c>
    </row>
    <row r="138" spans="20:50" x14ac:dyDescent="0.3">
      <c r="T138" s="2" t="b">
        <f>AND(LEFT('EVENT DELIVERY'!B143,2)="HU",OR(LEN('EVENT DELIVERY'!B143)=6,AND(LEN('EVENT DELIVERY'!B143)=7,MID('EVENT DELIVERY'!B143,4,1)=" ")))</f>
        <v>0</v>
      </c>
      <c r="U138" s="2" t="b">
        <f>AND(LEFT('PROJECT DELIVERY TEAM'!B145,2)="HU",OR(LEN('PROJECT DELIVERY TEAM'!B145)=6,AND(LEN('PROJECT DELIVERY TEAM'!B145)=7,MID('PROJECT DELIVERY TEAM'!B145,4,1)=" ")))</f>
        <v>0</v>
      </c>
      <c r="V138" s="2" t="b">
        <f>AND(LEFT('AUDIENCES &amp; PART... - BY TYPE'!B168,2)="HU",OR(LEN('AUDIENCES &amp; PART... - BY TYPE'!B168)=6,AND(LEN('AUDIENCES &amp; PART... - BY TYPE'!B168)=7,MID('AUDIENCES &amp; PART... - BY TYPE'!B168,4,1)=" ")))</f>
        <v>0</v>
      </c>
      <c r="W138" s="2" t="b">
        <f>AND(LEFT(PARTNERS!B142,2)="HU",OR(LEN(PARTNERS!B142)=6,AND(LEN(PARTNERS!B142)=7,MID(PARTNERS!B142,4,1)=" ")),PARTNERS!E142="New partner")</f>
        <v>0</v>
      </c>
      <c r="X138" s="2" t="b">
        <f>AND(LEFT(PARTNERS!B142,2)="HU",OR(LEN(PARTNERS!B142)=6,AND(LEN(PARTNERS!B142)=7,MID(PARTNERS!B142,4,1)=" ")),PARTNERS!E142="Existing partner")</f>
        <v>0</v>
      </c>
      <c r="Y138" s="2" t="b">
        <f>AND(NOT(AND(LEFT(PARTNERS!B142,2)="HU",OR(LEN(PARTNERS!B142)=6,AND(LEN(PARTNERS!B142)=7,MID(PARTNERS!B142,4,1)=" ")))),PARTNERS!E142="New partner")</f>
        <v>0</v>
      </c>
      <c r="Z138" s="2" t="b">
        <f>AND(NOT(AND(LEFT(PARTNERS!B142,2)="HU",OR(LEN(PARTNERS!B142)=6,AND(LEN(PARTNERS!B142)=7,MID(PARTNERS!B142,4,1)=" ")))),PARTNERS!E142="Existing partner")</f>
        <v>0</v>
      </c>
      <c r="AA138" s="2" t="b">
        <f>AND(PARTNERS!$C142="Hull",PARTNERS!$E142="New partner")</f>
        <v>0</v>
      </c>
      <c r="AB138" s="2" t="b">
        <f>AND(PARTNERS!$C142="East Riding of Yorkshire",PARTNERS!$E142="New partner")</f>
        <v>0</v>
      </c>
      <c r="AC138" s="2" t="b">
        <f>AND(PARTNERS!$C142="Elsewhere in Yorkshire &amp; Humber",PARTNERS!$E142="New partner")</f>
        <v>0</v>
      </c>
      <c r="AD138" s="2" t="b">
        <f>AND(PARTNERS!$C142="Elsewhere in the UK",PARTNERS!$E142="New partner")</f>
        <v>0</v>
      </c>
      <c r="AE138" s="2" t="b">
        <f>AND(PARTNERS!$C142="Outside UK",PARTNERS!$E142="New partner")</f>
        <v>0</v>
      </c>
      <c r="AF138" s="2" t="b">
        <f>AND(PARTNERS!$C142="Hull",PARTNERS!$E142="Existing partner")</f>
        <v>0</v>
      </c>
      <c r="AG138" s="2" t="b">
        <f>AND(PARTNERS!$C142="East Riding of Yorkshire",PARTNERS!$E142="Existing partner")</f>
        <v>0</v>
      </c>
      <c r="AH138" s="2" t="b">
        <f>AND(PARTNERS!$C142="Elsewhere in Yorkshire &amp; Humber",PARTNERS!$E142="Existing partner")</f>
        <v>0</v>
      </c>
      <c r="AI138" s="2" t="b">
        <f>AND(PARTNERS!$C142="Elsewhere in the UK",PARTNERS!$E142="Existing partner")</f>
        <v>0</v>
      </c>
      <c r="AJ138" s="2" t="b">
        <f>AND(PARTNERS!$C142="Outside UK",PARTNERS!$E142="Existing partner")</f>
        <v>0</v>
      </c>
      <c r="AK138" s="2" t="b">
        <f>AND(PARTNERS!$D142="Artistic partner",PARTNERS!$E142="New partner")</f>
        <v>0</v>
      </c>
      <c r="AL138" s="2" t="b">
        <f>AND(PARTNERS!$D142="Heritage partner",PARTNERS!$E142="New partner")</f>
        <v>0</v>
      </c>
      <c r="AM138" s="2" t="b">
        <f>AND(PARTNERS!$D142="Funder",PARTNERS!$E142="New partner")</f>
        <v>0</v>
      </c>
      <c r="AN138" s="2" t="b">
        <f>AND(PARTNERS!$D142="Public Service partner",PARTNERS!$E142="New partner")</f>
        <v>0</v>
      </c>
      <c r="AO138" s="2" t="b">
        <f>AND(PARTNERS!$D142="Voluntary Sector / Charity partner",PARTNERS!$E142="New partner")</f>
        <v>0</v>
      </c>
      <c r="AP138" s="2" t="b">
        <f>AND(PARTNERS!$D142="Education partner",PARTNERS!$E142="New partner")</f>
        <v>0</v>
      </c>
      <c r="AQ138" s="2" t="b">
        <f>AND(PARTNERS!$D142="Other",PARTNERS!$E142="New partner")</f>
        <v>0</v>
      </c>
      <c r="AR138" s="2" t="b">
        <f>AND(PARTNERS!$D142="Artistic partner",PARTNERS!$E142="Existing partner")</f>
        <v>0</v>
      </c>
      <c r="AS138" s="2" t="b">
        <f>AND(PARTNERS!$D142="Heritage partner",PARTNERS!$E142="Existing partner")</f>
        <v>0</v>
      </c>
      <c r="AT138" s="2" t="b">
        <f>AND(PARTNERS!$D142="Funder",PARTNERS!$E142="Existing partner")</f>
        <v>0</v>
      </c>
      <c r="AU138" s="2" t="b">
        <f>AND(PARTNERS!$D142="Public Service partner",PARTNERS!$E142="Existing partner")</f>
        <v>0</v>
      </c>
      <c r="AV138" s="2" t="b">
        <f>AND(PARTNERS!$D142="Voluntary Sector / Charity partner",PARTNERS!$E142="Existing partner")</f>
        <v>0</v>
      </c>
      <c r="AW138" s="2" t="b">
        <f>AND(PARTNERS!$D142="Education partner",PARTNERS!$E142="Existing partner")</f>
        <v>0</v>
      </c>
      <c r="AX138" s="2" t="b">
        <f>AND(PARTNERS!$D142="Other",PARTNERS!$E142="Existing partner")</f>
        <v>0</v>
      </c>
    </row>
    <row r="139" spans="20:50" x14ac:dyDescent="0.3">
      <c r="T139" s="2" t="b">
        <f>AND(LEFT('EVENT DELIVERY'!B144,2)="HU",OR(LEN('EVENT DELIVERY'!B144)=6,AND(LEN('EVENT DELIVERY'!B144)=7,MID('EVENT DELIVERY'!B144,4,1)=" ")))</f>
        <v>0</v>
      </c>
      <c r="U139" s="2" t="b">
        <f>AND(LEFT('PROJECT DELIVERY TEAM'!B146,2)="HU",OR(LEN('PROJECT DELIVERY TEAM'!B146)=6,AND(LEN('PROJECT DELIVERY TEAM'!B146)=7,MID('PROJECT DELIVERY TEAM'!B146,4,1)=" ")))</f>
        <v>0</v>
      </c>
      <c r="V139" s="2" t="b">
        <f>AND(LEFT('AUDIENCES &amp; PART... - BY TYPE'!B169,2)="HU",OR(LEN('AUDIENCES &amp; PART... - BY TYPE'!B169)=6,AND(LEN('AUDIENCES &amp; PART... - BY TYPE'!B169)=7,MID('AUDIENCES &amp; PART... - BY TYPE'!B169,4,1)=" ")))</f>
        <v>0</v>
      </c>
      <c r="W139" s="2" t="b">
        <f>AND(LEFT(PARTNERS!B143,2)="HU",OR(LEN(PARTNERS!B143)=6,AND(LEN(PARTNERS!B143)=7,MID(PARTNERS!B143,4,1)=" ")),PARTNERS!E143="New partner")</f>
        <v>0</v>
      </c>
      <c r="X139" s="2" t="b">
        <f>AND(LEFT(PARTNERS!B143,2)="HU",OR(LEN(PARTNERS!B143)=6,AND(LEN(PARTNERS!B143)=7,MID(PARTNERS!B143,4,1)=" ")),PARTNERS!E143="Existing partner")</f>
        <v>0</v>
      </c>
      <c r="Y139" s="2" t="b">
        <f>AND(NOT(AND(LEFT(PARTNERS!B143,2)="HU",OR(LEN(PARTNERS!B143)=6,AND(LEN(PARTNERS!B143)=7,MID(PARTNERS!B143,4,1)=" ")))),PARTNERS!E143="New partner")</f>
        <v>0</v>
      </c>
      <c r="Z139" s="2" t="b">
        <f>AND(NOT(AND(LEFT(PARTNERS!B143,2)="HU",OR(LEN(PARTNERS!B143)=6,AND(LEN(PARTNERS!B143)=7,MID(PARTNERS!B143,4,1)=" ")))),PARTNERS!E143="Existing partner")</f>
        <v>0</v>
      </c>
      <c r="AA139" s="2" t="b">
        <f>AND(PARTNERS!$C143="Hull",PARTNERS!$E143="New partner")</f>
        <v>0</v>
      </c>
      <c r="AB139" s="2" t="b">
        <f>AND(PARTNERS!$C143="East Riding of Yorkshire",PARTNERS!$E143="New partner")</f>
        <v>0</v>
      </c>
      <c r="AC139" s="2" t="b">
        <f>AND(PARTNERS!$C143="Elsewhere in Yorkshire &amp; Humber",PARTNERS!$E143="New partner")</f>
        <v>0</v>
      </c>
      <c r="AD139" s="2" t="b">
        <f>AND(PARTNERS!$C143="Elsewhere in the UK",PARTNERS!$E143="New partner")</f>
        <v>0</v>
      </c>
      <c r="AE139" s="2" t="b">
        <f>AND(PARTNERS!$C143="Outside UK",PARTNERS!$E143="New partner")</f>
        <v>0</v>
      </c>
      <c r="AF139" s="2" t="b">
        <f>AND(PARTNERS!$C143="Hull",PARTNERS!$E143="Existing partner")</f>
        <v>0</v>
      </c>
      <c r="AG139" s="2" t="b">
        <f>AND(PARTNERS!$C143="East Riding of Yorkshire",PARTNERS!$E143="Existing partner")</f>
        <v>0</v>
      </c>
      <c r="AH139" s="2" t="b">
        <f>AND(PARTNERS!$C143="Elsewhere in Yorkshire &amp; Humber",PARTNERS!$E143="Existing partner")</f>
        <v>0</v>
      </c>
      <c r="AI139" s="2" t="b">
        <f>AND(PARTNERS!$C143="Elsewhere in the UK",PARTNERS!$E143="Existing partner")</f>
        <v>0</v>
      </c>
      <c r="AJ139" s="2" t="b">
        <f>AND(PARTNERS!$C143="Outside UK",PARTNERS!$E143="Existing partner")</f>
        <v>0</v>
      </c>
      <c r="AK139" s="2" t="b">
        <f>AND(PARTNERS!$D143="Artistic partner",PARTNERS!$E143="New partner")</f>
        <v>0</v>
      </c>
      <c r="AL139" s="2" t="b">
        <f>AND(PARTNERS!$D143="Heritage partner",PARTNERS!$E143="New partner")</f>
        <v>0</v>
      </c>
      <c r="AM139" s="2" t="b">
        <f>AND(PARTNERS!$D143="Funder",PARTNERS!$E143="New partner")</f>
        <v>0</v>
      </c>
      <c r="AN139" s="2" t="b">
        <f>AND(PARTNERS!$D143="Public Service partner",PARTNERS!$E143="New partner")</f>
        <v>0</v>
      </c>
      <c r="AO139" s="2" t="b">
        <f>AND(PARTNERS!$D143="Voluntary Sector / Charity partner",PARTNERS!$E143="New partner")</f>
        <v>0</v>
      </c>
      <c r="AP139" s="2" t="b">
        <f>AND(PARTNERS!$D143="Education partner",PARTNERS!$E143="New partner")</f>
        <v>0</v>
      </c>
      <c r="AQ139" s="2" t="b">
        <f>AND(PARTNERS!$D143="Other",PARTNERS!$E143="New partner")</f>
        <v>0</v>
      </c>
      <c r="AR139" s="2" t="b">
        <f>AND(PARTNERS!$D143="Artistic partner",PARTNERS!$E143="Existing partner")</f>
        <v>0</v>
      </c>
      <c r="AS139" s="2" t="b">
        <f>AND(PARTNERS!$D143="Heritage partner",PARTNERS!$E143="Existing partner")</f>
        <v>0</v>
      </c>
      <c r="AT139" s="2" t="b">
        <f>AND(PARTNERS!$D143="Funder",PARTNERS!$E143="Existing partner")</f>
        <v>0</v>
      </c>
      <c r="AU139" s="2" t="b">
        <f>AND(PARTNERS!$D143="Public Service partner",PARTNERS!$E143="Existing partner")</f>
        <v>0</v>
      </c>
      <c r="AV139" s="2" t="b">
        <f>AND(PARTNERS!$D143="Voluntary Sector / Charity partner",PARTNERS!$E143="Existing partner")</f>
        <v>0</v>
      </c>
      <c r="AW139" s="2" t="b">
        <f>AND(PARTNERS!$D143="Education partner",PARTNERS!$E143="Existing partner")</f>
        <v>0</v>
      </c>
      <c r="AX139" s="2" t="b">
        <f>AND(PARTNERS!$D143="Other",PARTNERS!$E143="Existing partner")</f>
        <v>0</v>
      </c>
    </row>
    <row r="140" spans="20:50" x14ac:dyDescent="0.3">
      <c r="T140" s="2" t="b">
        <f>AND(LEFT('EVENT DELIVERY'!B145,2)="HU",OR(LEN('EVENT DELIVERY'!B145)=6,AND(LEN('EVENT DELIVERY'!B145)=7,MID('EVENT DELIVERY'!B145,4,1)=" ")))</f>
        <v>0</v>
      </c>
      <c r="U140" s="2" t="b">
        <f>AND(LEFT('PROJECT DELIVERY TEAM'!B147,2)="HU",OR(LEN('PROJECT DELIVERY TEAM'!B147)=6,AND(LEN('PROJECT DELIVERY TEAM'!B147)=7,MID('PROJECT DELIVERY TEAM'!B147,4,1)=" ")))</f>
        <v>0</v>
      </c>
      <c r="V140" s="2" t="b">
        <f>AND(LEFT('AUDIENCES &amp; PART... - BY TYPE'!B170,2)="HU",OR(LEN('AUDIENCES &amp; PART... - BY TYPE'!B170)=6,AND(LEN('AUDIENCES &amp; PART... - BY TYPE'!B170)=7,MID('AUDIENCES &amp; PART... - BY TYPE'!B170,4,1)=" ")))</f>
        <v>0</v>
      </c>
      <c r="W140" s="2" t="b">
        <f>AND(LEFT(PARTNERS!B144,2)="HU",OR(LEN(PARTNERS!B144)=6,AND(LEN(PARTNERS!B144)=7,MID(PARTNERS!B144,4,1)=" ")),PARTNERS!E144="New partner")</f>
        <v>0</v>
      </c>
      <c r="X140" s="2" t="b">
        <f>AND(LEFT(PARTNERS!B144,2)="HU",OR(LEN(PARTNERS!B144)=6,AND(LEN(PARTNERS!B144)=7,MID(PARTNERS!B144,4,1)=" ")),PARTNERS!E144="Existing partner")</f>
        <v>0</v>
      </c>
      <c r="Y140" s="2" t="b">
        <f>AND(NOT(AND(LEFT(PARTNERS!B144,2)="HU",OR(LEN(PARTNERS!B144)=6,AND(LEN(PARTNERS!B144)=7,MID(PARTNERS!B144,4,1)=" ")))),PARTNERS!E144="New partner")</f>
        <v>0</v>
      </c>
      <c r="Z140" s="2" t="b">
        <f>AND(NOT(AND(LEFT(PARTNERS!B144,2)="HU",OR(LEN(PARTNERS!B144)=6,AND(LEN(PARTNERS!B144)=7,MID(PARTNERS!B144,4,1)=" ")))),PARTNERS!E144="Existing partner")</f>
        <v>0</v>
      </c>
      <c r="AA140" s="2" t="b">
        <f>AND(PARTNERS!$C144="Hull",PARTNERS!$E144="New partner")</f>
        <v>0</v>
      </c>
      <c r="AB140" s="2" t="b">
        <f>AND(PARTNERS!$C144="East Riding of Yorkshire",PARTNERS!$E144="New partner")</f>
        <v>0</v>
      </c>
      <c r="AC140" s="2" t="b">
        <f>AND(PARTNERS!$C144="Elsewhere in Yorkshire &amp; Humber",PARTNERS!$E144="New partner")</f>
        <v>0</v>
      </c>
      <c r="AD140" s="2" t="b">
        <f>AND(PARTNERS!$C144="Elsewhere in the UK",PARTNERS!$E144="New partner")</f>
        <v>0</v>
      </c>
      <c r="AE140" s="2" t="b">
        <f>AND(PARTNERS!$C144="Outside UK",PARTNERS!$E144="New partner")</f>
        <v>0</v>
      </c>
      <c r="AF140" s="2" t="b">
        <f>AND(PARTNERS!$C144="Hull",PARTNERS!$E144="Existing partner")</f>
        <v>0</v>
      </c>
      <c r="AG140" s="2" t="b">
        <f>AND(PARTNERS!$C144="East Riding of Yorkshire",PARTNERS!$E144="Existing partner")</f>
        <v>0</v>
      </c>
      <c r="AH140" s="2" t="b">
        <f>AND(PARTNERS!$C144="Elsewhere in Yorkshire &amp; Humber",PARTNERS!$E144="Existing partner")</f>
        <v>0</v>
      </c>
      <c r="AI140" s="2" t="b">
        <f>AND(PARTNERS!$C144="Elsewhere in the UK",PARTNERS!$E144="Existing partner")</f>
        <v>0</v>
      </c>
      <c r="AJ140" s="2" t="b">
        <f>AND(PARTNERS!$C144="Outside UK",PARTNERS!$E144="Existing partner")</f>
        <v>0</v>
      </c>
      <c r="AK140" s="2" t="b">
        <f>AND(PARTNERS!$D144="Artistic partner",PARTNERS!$E144="New partner")</f>
        <v>0</v>
      </c>
      <c r="AL140" s="2" t="b">
        <f>AND(PARTNERS!$D144="Heritage partner",PARTNERS!$E144="New partner")</f>
        <v>0</v>
      </c>
      <c r="AM140" s="2" t="b">
        <f>AND(PARTNERS!$D144="Funder",PARTNERS!$E144="New partner")</f>
        <v>0</v>
      </c>
      <c r="AN140" s="2" t="b">
        <f>AND(PARTNERS!$D144="Public Service partner",PARTNERS!$E144="New partner")</f>
        <v>0</v>
      </c>
      <c r="AO140" s="2" t="b">
        <f>AND(PARTNERS!$D144="Voluntary Sector / Charity partner",PARTNERS!$E144="New partner")</f>
        <v>0</v>
      </c>
      <c r="AP140" s="2" t="b">
        <f>AND(PARTNERS!$D144="Education partner",PARTNERS!$E144="New partner")</f>
        <v>0</v>
      </c>
      <c r="AQ140" s="2" t="b">
        <f>AND(PARTNERS!$D144="Other",PARTNERS!$E144="New partner")</f>
        <v>0</v>
      </c>
      <c r="AR140" s="2" t="b">
        <f>AND(PARTNERS!$D144="Artistic partner",PARTNERS!$E144="Existing partner")</f>
        <v>0</v>
      </c>
      <c r="AS140" s="2" t="b">
        <f>AND(PARTNERS!$D144="Heritage partner",PARTNERS!$E144="Existing partner")</f>
        <v>0</v>
      </c>
      <c r="AT140" s="2" t="b">
        <f>AND(PARTNERS!$D144="Funder",PARTNERS!$E144="Existing partner")</f>
        <v>0</v>
      </c>
      <c r="AU140" s="2" t="b">
        <f>AND(PARTNERS!$D144="Public Service partner",PARTNERS!$E144="Existing partner")</f>
        <v>0</v>
      </c>
      <c r="AV140" s="2" t="b">
        <f>AND(PARTNERS!$D144="Voluntary Sector / Charity partner",PARTNERS!$E144="Existing partner")</f>
        <v>0</v>
      </c>
      <c r="AW140" s="2" t="b">
        <f>AND(PARTNERS!$D144="Education partner",PARTNERS!$E144="Existing partner")</f>
        <v>0</v>
      </c>
      <c r="AX140" s="2" t="b">
        <f>AND(PARTNERS!$D144="Other",PARTNERS!$E144="Existing partner")</f>
        <v>0</v>
      </c>
    </row>
    <row r="141" spans="20:50" x14ac:dyDescent="0.3">
      <c r="T141" s="2" t="b">
        <f>AND(LEFT('EVENT DELIVERY'!B146,2)="HU",OR(LEN('EVENT DELIVERY'!B146)=6,AND(LEN('EVENT DELIVERY'!B146)=7,MID('EVENT DELIVERY'!B146,4,1)=" ")))</f>
        <v>0</v>
      </c>
      <c r="U141" s="2" t="b">
        <f>AND(LEFT('PROJECT DELIVERY TEAM'!B148,2)="HU",OR(LEN('PROJECT DELIVERY TEAM'!B148)=6,AND(LEN('PROJECT DELIVERY TEAM'!B148)=7,MID('PROJECT DELIVERY TEAM'!B148,4,1)=" ")))</f>
        <v>0</v>
      </c>
      <c r="V141" s="2" t="b">
        <f>AND(LEFT('AUDIENCES &amp; PART... - BY TYPE'!B171,2)="HU",OR(LEN('AUDIENCES &amp; PART... - BY TYPE'!B171)=6,AND(LEN('AUDIENCES &amp; PART... - BY TYPE'!B171)=7,MID('AUDIENCES &amp; PART... - BY TYPE'!B171,4,1)=" ")))</f>
        <v>0</v>
      </c>
      <c r="W141" s="2" t="b">
        <f>AND(LEFT(PARTNERS!B145,2)="HU",OR(LEN(PARTNERS!B145)=6,AND(LEN(PARTNERS!B145)=7,MID(PARTNERS!B145,4,1)=" ")),PARTNERS!E145="New partner")</f>
        <v>0</v>
      </c>
      <c r="X141" s="2" t="b">
        <f>AND(LEFT(PARTNERS!B145,2)="HU",OR(LEN(PARTNERS!B145)=6,AND(LEN(PARTNERS!B145)=7,MID(PARTNERS!B145,4,1)=" ")),PARTNERS!E145="Existing partner")</f>
        <v>0</v>
      </c>
      <c r="Y141" s="2" t="b">
        <f>AND(NOT(AND(LEFT(PARTNERS!B145,2)="HU",OR(LEN(PARTNERS!B145)=6,AND(LEN(PARTNERS!B145)=7,MID(PARTNERS!B145,4,1)=" ")))),PARTNERS!E145="New partner")</f>
        <v>0</v>
      </c>
      <c r="Z141" s="2" t="b">
        <f>AND(NOT(AND(LEFT(PARTNERS!B145,2)="HU",OR(LEN(PARTNERS!B145)=6,AND(LEN(PARTNERS!B145)=7,MID(PARTNERS!B145,4,1)=" ")))),PARTNERS!E145="Existing partner")</f>
        <v>0</v>
      </c>
      <c r="AA141" s="2" t="b">
        <f>AND(PARTNERS!$C145="Hull",PARTNERS!$E145="New partner")</f>
        <v>0</v>
      </c>
      <c r="AB141" s="2" t="b">
        <f>AND(PARTNERS!$C145="East Riding of Yorkshire",PARTNERS!$E145="New partner")</f>
        <v>0</v>
      </c>
      <c r="AC141" s="2" t="b">
        <f>AND(PARTNERS!$C145="Elsewhere in Yorkshire &amp; Humber",PARTNERS!$E145="New partner")</f>
        <v>0</v>
      </c>
      <c r="AD141" s="2" t="b">
        <f>AND(PARTNERS!$C145="Elsewhere in the UK",PARTNERS!$E145="New partner")</f>
        <v>0</v>
      </c>
      <c r="AE141" s="2" t="b">
        <f>AND(PARTNERS!$C145="Outside UK",PARTNERS!$E145="New partner")</f>
        <v>0</v>
      </c>
      <c r="AF141" s="2" t="b">
        <f>AND(PARTNERS!$C145="Hull",PARTNERS!$E145="Existing partner")</f>
        <v>0</v>
      </c>
      <c r="AG141" s="2" t="b">
        <f>AND(PARTNERS!$C145="East Riding of Yorkshire",PARTNERS!$E145="Existing partner")</f>
        <v>0</v>
      </c>
      <c r="AH141" s="2" t="b">
        <f>AND(PARTNERS!$C145="Elsewhere in Yorkshire &amp; Humber",PARTNERS!$E145="Existing partner")</f>
        <v>0</v>
      </c>
      <c r="AI141" s="2" t="b">
        <f>AND(PARTNERS!$C145="Elsewhere in the UK",PARTNERS!$E145="Existing partner")</f>
        <v>0</v>
      </c>
      <c r="AJ141" s="2" t="b">
        <f>AND(PARTNERS!$C145="Outside UK",PARTNERS!$E145="Existing partner")</f>
        <v>0</v>
      </c>
      <c r="AK141" s="2" t="b">
        <f>AND(PARTNERS!$D145="Artistic partner",PARTNERS!$E145="New partner")</f>
        <v>0</v>
      </c>
      <c r="AL141" s="2" t="b">
        <f>AND(PARTNERS!$D145="Heritage partner",PARTNERS!$E145="New partner")</f>
        <v>0</v>
      </c>
      <c r="AM141" s="2" t="b">
        <f>AND(PARTNERS!$D145="Funder",PARTNERS!$E145="New partner")</f>
        <v>0</v>
      </c>
      <c r="AN141" s="2" t="b">
        <f>AND(PARTNERS!$D145="Public Service partner",PARTNERS!$E145="New partner")</f>
        <v>0</v>
      </c>
      <c r="AO141" s="2" t="b">
        <f>AND(PARTNERS!$D145="Voluntary Sector / Charity partner",PARTNERS!$E145="New partner")</f>
        <v>0</v>
      </c>
      <c r="AP141" s="2" t="b">
        <f>AND(PARTNERS!$D145="Education partner",PARTNERS!$E145="New partner")</f>
        <v>0</v>
      </c>
      <c r="AQ141" s="2" t="b">
        <f>AND(PARTNERS!$D145="Other",PARTNERS!$E145="New partner")</f>
        <v>0</v>
      </c>
      <c r="AR141" s="2" t="b">
        <f>AND(PARTNERS!$D145="Artistic partner",PARTNERS!$E145="Existing partner")</f>
        <v>0</v>
      </c>
      <c r="AS141" s="2" t="b">
        <f>AND(PARTNERS!$D145="Heritage partner",PARTNERS!$E145="Existing partner")</f>
        <v>0</v>
      </c>
      <c r="AT141" s="2" t="b">
        <f>AND(PARTNERS!$D145="Funder",PARTNERS!$E145="Existing partner")</f>
        <v>0</v>
      </c>
      <c r="AU141" s="2" t="b">
        <f>AND(PARTNERS!$D145="Public Service partner",PARTNERS!$E145="Existing partner")</f>
        <v>0</v>
      </c>
      <c r="AV141" s="2" t="b">
        <f>AND(PARTNERS!$D145="Voluntary Sector / Charity partner",PARTNERS!$E145="Existing partner")</f>
        <v>0</v>
      </c>
      <c r="AW141" s="2" t="b">
        <f>AND(PARTNERS!$D145="Education partner",PARTNERS!$E145="Existing partner")</f>
        <v>0</v>
      </c>
      <c r="AX141" s="2" t="b">
        <f>AND(PARTNERS!$D145="Other",PARTNERS!$E145="Existing partner")</f>
        <v>0</v>
      </c>
    </row>
    <row r="142" spans="20:50" x14ac:dyDescent="0.3">
      <c r="T142" s="2" t="b">
        <f>AND(LEFT('EVENT DELIVERY'!B147,2)="HU",OR(LEN('EVENT DELIVERY'!B147)=6,AND(LEN('EVENT DELIVERY'!B147)=7,MID('EVENT DELIVERY'!B147,4,1)=" ")))</f>
        <v>0</v>
      </c>
      <c r="U142" s="2" t="b">
        <f>AND(LEFT('PROJECT DELIVERY TEAM'!B149,2)="HU",OR(LEN('PROJECT DELIVERY TEAM'!B149)=6,AND(LEN('PROJECT DELIVERY TEAM'!B149)=7,MID('PROJECT DELIVERY TEAM'!B149,4,1)=" ")))</f>
        <v>0</v>
      </c>
      <c r="V142" s="2" t="b">
        <f>AND(LEFT('AUDIENCES &amp; PART... - BY TYPE'!B172,2)="HU",OR(LEN('AUDIENCES &amp; PART... - BY TYPE'!B172)=6,AND(LEN('AUDIENCES &amp; PART... - BY TYPE'!B172)=7,MID('AUDIENCES &amp; PART... - BY TYPE'!B172,4,1)=" ")))</f>
        <v>0</v>
      </c>
      <c r="W142" s="2" t="b">
        <f>AND(LEFT(PARTNERS!B146,2)="HU",OR(LEN(PARTNERS!B146)=6,AND(LEN(PARTNERS!B146)=7,MID(PARTNERS!B146,4,1)=" ")),PARTNERS!E146="New partner")</f>
        <v>0</v>
      </c>
      <c r="X142" s="2" t="b">
        <f>AND(LEFT(PARTNERS!B146,2)="HU",OR(LEN(PARTNERS!B146)=6,AND(LEN(PARTNERS!B146)=7,MID(PARTNERS!B146,4,1)=" ")),PARTNERS!E146="Existing partner")</f>
        <v>0</v>
      </c>
      <c r="Y142" s="2" t="b">
        <f>AND(NOT(AND(LEFT(PARTNERS!B146,2)="HU",OR(LEN(PARTNERS!B146)=6,AND(LEN(PARTNERS!B146)=7,MID(PARTNERS!B146,4,1)=" ")))),PARTNERS!E146="New partner")</f>
        <v>0</v>
      </c>
      <c r="Z142" s="2" t="b">
        <f>AND(NOT(AND(LEFT(PARTNERS!B146,2)="HU",OR(LEN(PARTNERS!B146)=6,AND(LEN(PARTNERS!B146)=7,MID(PARTNERS!B146,4,1)=" ")))),PARTNERS!E146="Existing partner")</f>
        <v>0</v>
      </c>
      <c r="AA142" s="2" t="b">
        <f>AND(PARTNERS!$C146="Hull",PARTNERS!$E146="New partner")</f>
        <v>0</v>
      </c>
      <c r="AB142" s="2" t="b">
        <f>AND(PARTNERS!$C146="East Riding of Yorkshire",PARTNERS!$E146="New partner")</f>
        <v>0</v>
      </c>
      <c r="AC142" s="2" t="b">
        <f>AND(PARTNERS!$C146="Elsewhere in Yorkshire &amp; Humber",PARTNERS!$E146="New partner")</f>
        <v>0</v>
      </c>
      <c r="AD142" s="2" t="b">
        <f>AND(PARTNERS!$C146="Elsewhere in the UK",PARTNERS!$E146="New partner")</f>
        <v>0</v>
      </c>
      <c r="AE142" s="2" t="b">
        <f>AND(PARTNERS!$C146="Outside UK",PARTNERS!$E146="New partner")</f>
        <v>0</v>
      </c>
      <c r="AF142" s="2" t="b">
        <f>AND(PARTNERS!$C146="Hull",PARTNERS!$E146="Existing partner")</f>
        <v>0</v>
      </c>
      <c r="AG142" s="2" t="b">
        <f>AND(PARTNERS!$C146="East Riding of Yorkshire",PARTNERS!$E146="Existing partner")</f>
        <v>0</v>
      </c>
      <c r="AH142" s="2" t="b">
        <f>AND(PARTNERS!$C146="Elsewhere in Yorkshire &amp; Humber",PARTNERS!$E146="Existing partner")</f>
        <v>0</v>
      </c>
      <c r="AI142" s="2" t="b">
        <f>AND(PARTNERS!$C146="Elsewhere in the UK",PARTNERS!$E146="Existing partner")</f>
        <v>0</v>
      </c>
      <c r="AJ142" s="2" t="b">
        <f>AND(PARTNERS!$C146="Outside UK",PARTNERS!$E146="Existing partner")</f>
        <v>0</v>
      </c>
      <c r="AK142" s="2" t="b">
        <f>AND(PARTNERS!$D146="Artistic partner",PARTNERS!$E146="New partner")</f>
        <v>0</v>
      </c>
      <c r="AL142" s="2" t="b">
        <f>AND(PARTNERS!$D146="Heritage partner",PARTNERS!$E146="New partner")</f>
        <v>0</v>
      </c>
      <c r="AM142" s="2" t="b">
        <f>AND(PARTNERS!$D146="Funder",PARTNERS!$E146="New partner")</f>
        <v>0</v>
      </c>
      <c r="AN142" s="2" t="b">
        <f>AND(PARTNERS!$D146="Public Service partner",PARTNERS!$E146="New partner")</f>
        <v>0</v>
      </c>
      <c r="AO142" s="2" t="b">
        <f>AND(PARTNERS!$D146="Voluntary Sector / Charity partner",PARTNERS!$E146="New partner")</f>
        <v>0</v>
      </c>
      <c r="AP142" s="2" t="b">
        <f>AND(PARTNERS!$D146="Education partner",PARTNERS!$E146="New partner")</f>
        <v>0</v>
      </c>
      <c r="AQ142" s="2" t="b">
        <f>AND(PARTNERS!$D146="Other",PARTNERS!$E146="New partner")</f>
        <v>0</v>
      </c>
      <c r="AR142" s="2" t="b">
        <f>AND(PARTNERS!$D146="Artistic partner",PARTNERS!$E146="Existing partner")</f>
        <v>0</v>
      </c>
      <c r="AS142" s="2" t="b">
        <f>AND(PARTNERS!$D146="Heritage partner",PARTNERS!$E146="Existing partner")</f>
        <v>0</v>
      </c>
      <c r="AT142" s="2" t="b">
        <f>AND(PARTNERS!$D146="Funder",PARTNERS!$E146="Existing partner")</f>
        <v>0</v>
      </c>
      <c r="AU142" s="2" t="b">
        <f>AND(PARTNERS!$D146="Public Service partner",PARTNERS!$E146="Existing partner")</f>
        <v>0</v>
      </c>
      <c r="AV142" s="2" t="b">
        <f>AND(PARTNERS!$D146="Voluntary Sector / Charity partner",PARTNERS!$E146="Existing partner")</f>
        <v>0</v>
      </c>
      <c r="AW142" s="2" t="b">
        <f>AND(PARTNERS!$D146="Education partner",PARTNERS!$E146="Existing partner")</f>
        <v>0</v>
      </c>
      <c r="AX142" s="2" t="b">
        <f>AND(PARTNERS!$D146="Other",PARTNERS!$E146="Existing partner")</f>
        <v>0</v>
      </c>
    </row>
    <row r="143" spans="20:50" x14ac:dyDescent="0.3">
      <c r="T143" s="2" t="b">
        <f>AND(LEFT('EVENT DELIVERY'!B148,2)="HU",OR(LEN('EVENT DELIVERY'!B148)=6,AND(LEN('EVENT DELIVERY'!B148)=7,MID('EVENT DELIVERY'!B148,4,1)=" ")))</f>
        <v>0</v>
      </c>
      <c r="U143" s="2" t="b">
        <f>AND(LEFT('PROJECT DELIVERY TEAM'!B150,2)="HU",OR(LEN('PROJECT DELIVERY TEAM'!B150)=6,AND(LEN('PROJECT DELIVERY TEAM'!B150)=7,MID('PROJECT DELIVERY TEAM'!B150,4,1)=" ")))</f>
        <v>0</v>
      </c>
      <c r="V143" s="2" t="b">
        <f>AND(LEFT('AUDIENCES &amp; PART... - BY TYPE'!B173,2)="HU",OR(LEN('AUDIENCES &amp; PART... - BY TYPE'!B173)=6,AND(LEN('AUDIENCES &amp; PART... - BY TYPE'!B173)=7,MID('AUDIENCES &amp; PART... - BY TYPE'!B173,4,1)=" ")))</f>
        <v>0</v>
      </c>
      <c r="W143" s="2" t="b">
        <f>AND(LEFT(PARTNERS!B147,2)="HU",OR(LEN(PARTNERS!B147)=6,AND(LEN(PARTNERS!B147)=7,MID(PARTNERS!B147,4,1)=" ")),PARTNERS!E147="New partner")</f>
        <v>0</v>
      </c>
      <c r="X143" s="2" t="b">
        <f>AND(LEFT(PARTNERS!B147,2)="HU",OR(LEN(PARTNERS!B147)=6,AND(LEN(PARTNERS!B147)=7,MID(PARTNERS!B147,4,1)=" ")),PARTNERS!E147="Existing partner")</f>
        <v>0</v>
      </c>
      <c r="Y143" s="2" t="b">
        <f>AND(NOT(AND(LEFT(PARTNERS!B147,2)="HU",OR(LEN(PARTNERS!B147)=6,AND(LEN(PARTNERS!B147)=7,MID(PARTNERS!B147,4,1)=" ")))),PARTNERS!E147="New partner")</f>
        <v>0</v>
      </c>
      <c r="Z143" s="2" t="b">
        <f>AND(NOT(AND(LEFT(PARTNERS!B147,2)="HU",OR(LEN(PARTNERS!B147)=6,AND(LEN(PARTNERS!B147)=7,MID(PARTNERS!B147,4,1)=" ")))),PARTNERS!E147="Existing partner")</f>
        <v>0</v>
      </c>
      <c r="AA143" s="2" t="b">
        <f>AND(PARTNERS!$C147="Hull",PARTNERS!$E147="New partner")</f>
        <v>0</v>
      </c>
      <c r="AB143" s="2" t="b">
        <f>AND(PARTNERS!$C147="East Riding of Yorkshire",PARTNERS!$E147="New partner")</f>
        <v>0</v>
      </c>
      <c r="AC143" s="2" t="b">
        <f>AND(PARTNERS!$C147="Elsewhere in Yorkshire &amp; Humber",PARTNERS!$E147="New partner")</f>
        <v>0</v>
      </c>
      <c r="AD143" s="2" t="b">
        <f>AND(PARTNERS!$C147="Elsewhere in the UK",PARTNERS!$E147="New partner")</f>
        <v>0</v>
      </c>
      <c r="AE143" s="2" t="b">
        <f>AND(PARTNERS!$C147="Outside UK",PARTNERS!$E147="New partner")</f>
        <v>0</v>
      </c>
      <c r="AF143" s="2" t="b">
        <f>AND(PARTNERS!$C147="Hull",PARTNERS!$E147="Existing partner")</f>
        <v>0</v>
      </c>
      <c r="AG143" s="2" t="b">
        <f>AND(PARTNERS!$C147="East Riding of Yorkshire",PARTNERS!$E147="Existing partner")</f>
        <v>0</v>
      </c>
      <c r="AH143" s="2" t="b">
        <f>AND(PARTNERS!$C147="Elsewhere in Yorkshire &amp; Humber",PARTNERS!$E147="Existing partner")</f>
        <v>0</v>
      </c>
      <c r="AI143" s="2" t="b">
        <f>AND(PARTNERS!$C147="Elsewhere in the UK",PARTNERS!$E147="Existing partner")</f>
        <v>0</v>
      </c>
      <c r="AJ143" s="2" t="b">
        <f>AND(PARTNERS!$C147="Outside UK",PARTNERS!$E147="Existing partner")</f>
        <v>0</v>
      </c>
      <c r="AK143" s="2" t="b">
        <f>AND(PARTNERS!$D147="Artistic partner",PARTNERS!$E147="New partner")</f>
        <v>0</v>
      </c>
      <c r="AL143" s="2" t="b">
        <f>AND(PARTNERS!$D147="Heritage partner",PARTNERS!$E147="New partner")</f>
        <v>0</v>
      </c>
      <c r="AM143" s="2" t="b">
        <f>AND(PARTNERS!$D147="Funder",PARTNERS!$E147="New partner")</f>
        <v>0</v>
      </c>
      <c r="AN143" s="2" t="b">
        <f>AND(PARTNERS!$D147="Public Service partner",PARTNERS!$E147="New partner")</f>
        <v>0</v>
      </c>
      <c r="AO143" s="2" t="b">
        <f>AND(PARTNERS!$D147="Voluntary Sector / Charity partner",PARTNERS!$E147="New partner")</f>
        <v>0</v>
      </c>
      <c r="AP143" s="2" t="b">
        <f>AND(PARTNERS!$D147="Education partner",PARTNERS!$E147="New partner")</f>
        <v>0</v>
      </c>
      <c r="AQ143" s="2" t="b">
        <f>AND(PARTNERS!$D147="Other",PARTNERS!$E147="New partner")</f>
        <v>0</v>
      </c>
      <c r="AR143" s="2" t="b">
        <f>AND(PARTNERS!$D147="Artistic partner",PARTNERS!$E147="Existing partner")</f>
        <v>0</v>
      </c>
      <c r="AS143" s="2" t="b">
        <f>AND(PARTNERS!$D147="Heritage partner",PARTNERS!$E147="Existing partner")</f>
        <v>0</v>
      </c>
      <c r="AT143" s="2" t="b">
        <f>AND(PARTNERS!$D147="Funder",PARTNERS!$E147="Existing partner")</f>
        <v>0</v>
      </c>
      <c r="AU143" s="2" t="b">
        <f>AND(PARTNERS!$D147="Public Service partner",PARTNERS!$E147="Existing partner")</f>
        <v>0</v>
      </c>
      <c r="AV143" s="2" t="b">
        <f>AND(PARTNERS!$D147="Voluntary Sector / Charity partner",PARTNERS!$E147="Existing partner")</f>
        <v>0</v>
      </c>
      <c r="AW143" s="2" t="b">
        <f>AND(PARTNERS!$D147="Education partner",PARTNERS!$E147="Existing partner")</f>
        <v>0</v>
      </c>
      <c r="AX143" s="2" t="b">
        <f>AND(PARTNERS!$D147="Other",PARTNERS!$E147="Existing partner")</f>
        <v>0</v>
      </c>
    </row>
    <row r="144" spans="20:50" x14ac:dyDescent="0.3">
      <c r="T144" s="2" t="b">
        <f>AND(LEFT('EVENT DELIVERY'!B149,2)="HU",OR(LEN('EVENT DELIVERY'!B149)=6,AND(LEN('EVENT DELIVERY'!B149)=7,MID('EVENT DELIVERY'!B149,4,1)=" ")))</f>
        <v>0</v>
      </c>
      <c r="U144" s="2" t="b">
        <f>AND(LEFT('PROJECT DELIVERY TEAM'!B151,2)="HU",OR(LEN('PROJECT DELIVERY TEAM'!B151)=6,AND(LEN('PROJECT DELIVERY TEAM'!B151)=7,MID('PROJECT DELIVERY TEAM'!B151,4,1)=" ")))</f>
        <v>0</v>
      </c>
      <c r="V144" s="2" t="b">
        <f>AND(LEFT('AUDIENCES &amp; PART... - BY TYPE'!B174,2)="HU",OR(LEN('AUDIENCES &amp; PART... - BY TYPE'!B174)=6,AND(LEN('AUDIENCES &amp; PART... - BY TYPE'!B174)=7,MID('AUDIENCES &amp; PART... - BY TYPE'!B174,4,1)=" ")))</f>
        <v>0</v>
      </c>
      <c r="W144" s="2" t="b">
        <f>AND(LEFT(PARTNERS!B148,2)="HU",OR(LEN(PARTNERS!B148)=6,AND(LEN(PARTNERS!B148)=7,MID(PARTNERS!B148,4,1)=" ")),PARTNERS!E148="New partner")</f>
        <v>0</v>
      </c>
      <c r="X144" s="2" t="b">
        <f>AND(LEFT(PARTNERS!B148,2)="HU",OR(LEN(PARTNERS!B148)=6,AND(LEN(PARTNERS!B148)=7,MID(PARTNERS!B148,4,1)=" ")),PARTNERS!E148="Existing partner")</f>
        <v>0</v>
      </c>
      <c r="Y144" s="2" t="b">
        <f>AND(NOT(AND(LEFT(PARTNERS!B148,2)="HU",OR(LEN(PARTNERS!B148)=6,AND(LEN(PARTNERS!B148)=7,MID(PARTNERS!B148,4,1)=" ")))),PARTNERS!E148="New partner")</f>
        <v>0</v>
      </c>
      <c r="Z144" s="2" t="b">
        <f>AND(NOT(AND(LEFT(PARTNERS!B148,2)="HU",OR(LEN(PARTNERS!B148)=6,AND(LEN(PARTNERS!B148)=7,MID(PARTNERS!B148,4,1)=" ")))),PARTNERS!E148="Existing partner")</f>
        <v>0</v>
      </c>
      <c r="AA144" s="2" t="b">
        <f>AND(PARTNERS!$C148="Hull",PARTNERS!$E148="New partner")</f>
        <v>0</v>
      </c>
      <c r="AB144" s="2" t="b">
        <f>AND(PARTNERS!$C148="East Riding of Yorkshire",PARTNERS!$E148="New partner")</f>
        <v>0</v>
      </c>
      <c r="AC144" s="2" t="b">
        <f>AND(PARTNERS!$C148="Elsewhere in Yorkshire &amp; Humber",PARTNERS!$E148="New partner")</f>
        <v>0</v>
      </c>
      <c r="AD144" s="2" t="b">
        <f>AND(PARTNERS!$C148="Elsewhere in the UK",PARTNERS!$E148="New partner")</f>
        <v>0</v>
      </c>
      <c r="AE144" s="2" t="b">
        <f>AND(PARTNERS!$C148="Outside UK",PARTNERS!$E148="New partner")</f>
        <v>0</v>
      </c>
      <c r="AF144" s="2" t="b">
        <f>AND(PARTNERS!$C148="Hull",PARTNERS!$E148="Existing partner")</f>
        <v>0</v>
      </c>
      <c r="AG144" s="2" t="b">
        <f>AND(PARTNERS!$C148="East Riding of Yorkshire",PARTNERS!$E148="Existing partner")</f>
        <v>0</v>
      </c>
      <c r="AH144" s="2" t="b">
        <f>AND(PARTNERS!$C148="Elsewhere in Yorkshire &amp; Humber",PARTNERS!$E148="Existing partner")</f>
        <v>0</v>
      </c>
      <c r="AI144" s="2" t="b">
        <f>AND(PARTNERS!$C148="Elsewhere in the UK",PARTNERS!$E148="Existing partner")</f>
        <v>0</v>
      </c>
      <c r="AJ144" s="2" t="b">
        <f>AND(PARTNERS!$C148="Outside UK",PARTNERS!$E148="Existing partner")</f>
        <v>0</v>
      </c>
      <c r="AK144" s="2" t="b">
        <f>AND(PARTNERS!$D148="Artistic partner",PARTNERS!$E148="New partner")</f>
        <v>0</v>
      </c>
      <c r="AL144" s="2" t="b">
        <f>AND(PARTNERS!$D148="Heritage partner",PARTNERS!$E148="New partner")</f>
        <v>0</v>
      </c>
      <c r="AM144" s="2" t="b">
        <f>AND(PARTNERS!$D148="Funder",PARTNERS!$E148="New partner")</f>
        <v>0</v>
      </c>
      <c r="AN144" s="2" t="b">
        <f>AND(PARTNERS!$D148="Public Service partner",PARTNERS!$E148="New partner")</f>
        <v>0</v>
      </c>
      <c r="AO144" s="2" t="b">
        <f>AND(PARTNERS!$D148="Voluntary Sector / Charity partner",PARTNERS!$E148="New partner")</f>
        <v>0</v>
      </c>
      <c r="AP144" s="2" t="b">
        <f>AND(PARTNERS!$D148="Education partner",PARTNERS!$E148="New partner")</f>
        <v>0</v>
      </c>
      <c r="AQ144" s="2" t="b">
        <f>AND(PARTNERS!$D148="Other",PARTNERS!$E148="New partner")</f>
        <v>0</v>
      </c>
      <c r="AR144" s="2" t="b">
        <f>AND(PARTNERS!$D148="Artistic partner",PARTNERS!$E148="Existing partner")</f>
        <v>0</v>
      </c>
      <c r="AS144" s="2" t="b">
        <f>AND(PARTNERS!$D148="Heritage partner",PARTNERS!$E148="Existing partner")</f>
        <v>0</v>
      </c>
      <c r="AT144" s="2" t="b">
        <f>AND(PARTNERS!$D148="Funder",PARTNERS!$E148="Existing partner")</f>
        <v>0</v>
      </c>
      <c r="AU144" s="2" t="b">
        <f>AND(PARTNERS!$D148="Public Service partner",PARTNERS!$E148="Existing partner")</f>
        <v>0</v>
      </c>
      <c r="AV144" s="2" t="b">
        <f>AND(PARTNERS!$D148="Voluntary Sector / Charity partner",PARTNERS!$E148="Existing partner")</f>
        <v>0</v>
      </c>
      <c r="AW144" s="2" t="b">
        <f>AND(PARTNERS!$D148="Education partner",PARTNERS!$E148="Existing partner")</f>
        <v>0</v>
      </c>
      <c r="AX144" s="2" t="b">
        <f>AND(PARTNERS!$D148="Other",PARTNERS!$E148="Existing partner")</f>
        <v>0</v>
      </c>
    </row>
    <row r="145" spans="20:50" x14ac:dyDescent="0.3">
      <c r="T145" s="2" t="b">
        <f>AND(LEFT('EVENT DELIVERY'!B150,2)="HU",OR(LEN('EVENT DELIVERY'!B150)=6,AND(LEN('EVENT DELIVERY'!B150)=7,MID('EVENT DELIVERY'!B150,4,1)=" ")))</f>
        <v>0</v>
      </c>
      <c r="U145" s="2" t="b">
        <f>AND(LEFT('PROJECT DELIVERY TEAM'!B152,2)="HU",OR(LEN('PROJECT DELIVERY TEAM'!B152)=6,AND(LEN('PROJECT DELIVERY TEAM'!B152)=7,MID('PROJECT DELIVERY TEAM'!B152,4,1)=" ")))</f>
        <v>0</v>
      </c>
      <c r="V145" s="2" t="b">
        <f>AND(LEFT('AUDIENCES &amp; PART... - BY TYPE'!B175,2)="HU",OR(LEN('AUDIENCES &amp; PART... - BY TYPE'!B175)=6,AND(LEN('AUDIENCES &amp; PART... - BY TYPE'!B175)=7,MID('AUDIENCES &amp; PART... - BY TYPE'!B175,4,1)=" ")))</f>
        <v>0</v>
      </c>
      <c r="W145" s="2" t="b">
        <f>AND(LEFT(PARTNERS!B149,2)="HU",OR(LEN(PARTNERS!B149)=6,AND(LEN(PARTNERS!B149)=7,MID(PARTNERS!B149,4,1)=" ")),PARTNERS!E149="New partner")</f>
        <v>0</v>
      </c>
      <c r="X145" s="2" t="b">
        <f>AND(LEFT(PARTNERS!B149,2)="HU",OR(LEN(PARTNERS!B149)=6,AND(LEN(PARTNERS!B149)=7,MID(PARTNERS!B149,4,1)=" ")),PARTNERS!E149="Existing partner")</f>
        <v>0</v>
      </c>
      <c r="Y145" s="2" t="b">
        <f>AND(NOT(AND(LEFT(PARTNERS!B149,2)="HU",OR(LEN(PARTNERS!B149)=6,AND(LEN(PARTNERS!B149)=7,MID(PARTNERS!B149,4,1)=" ")))),PARTNERS!E149="New partner")</f>
        <v>0</v>
      </c>
      <c r="Z145" s="2" t="b">
        <f>AND(NOT(AND(LEFT(PARTNERS!B149,2)="HU",OR(LEN(PARTNERS!B149)=6,AND(LEN(PARTNERS!B149)=7,MID(PARTNERS!B149,4,1)=" ")))),PARTNERS!E149="Existing partner")</f>
        <v>0</v>
      </c>
      <c r="AA145" s="2" t="b">
        <f>AND(PARTNERS!$C149="Hull",PARTNERS!$E149="New partner")</f>
        <v>0</v>
      </c>
      <c r="AB145" s="2" t="b">
        <f>AND(PARTNERS!$C149="East Riding of Yorkshire",PARTNERS!$E149="New partner")</f>
        <v>0</v>
      </c>
      <c r="AC145" s="2" t="b">
        <f>AND(PARTNERS!$C149="Elsewhere in Yorkshire &amp; Humber",PARTNERS!$E149="New partner")</f>
        <v>0</v>
      </c>
      <c r="AD145" s="2" t="b">
        <f>AND(PARTNERS!$C149="Elsewhere in the UK",PARTNERS!$E149="New partner")</f>
        <v>0</v>
      </c>
      <c r="AE145" s="2" t="b">
        <f>AND(PARTNERS!$C149="Outside UK",PARTNERS!$E149="New partner")</f>
        <v>0</v>
      </c>
      <c r="AF145" s="2" t="b">
        <f>AND(PARTNERS!$C149="Hull",PARTNERS!$E149="Existing partner")</f>
        <v>0</v>
      </c>
      <c r="AG145" s="2" t="b">
        <f>AND(PARTNERS!$C149="East Riding of Yorkshire",PARTNERS!$E149="Existing partner")</f>
        <v>0</v>
      </c>
      <c r="AH145" s="2" t="b">
        <f>AND(PARTNERS!$C149="Elsewhere in Yorkshire &amp; Humber",PARTNERS!$E149="Existing partner")</f>
        <v>0</v>
      </c>
      <c r="AI145" s="2" t="b">
        <f>AND(PARTNERS!$C149="Elsewhere in the UK",PARTNERS!$E149="Existing partner")</f>
        <v>0</v>
      </c>
      <c r="AJ145" s="2" t="b">
        <f>AND(PARTNERS!$C149="Outside UK",PARTNERS!$E149="Existing partner")</f>
        <v>0</v>
      </c>
      <c r="AK145" s="2" t="b">
        <f>AND(PARTNERS!$D149="Artistic partner",PARTNERS!$E149="New partner")</f>
        <v>0</v>
      </c>
      <c r="AL145" s="2" t="b">
        <f>AND(PARTNERS!$D149="Heritage partner",PARTNERS!$E149="New partner")</f>
        <v>0</v>
      </c>
      <c r="AM145" s="2" t="b">
        <f>AND(PARTNERS!$D149="Funder",PARTNERS!$E149="New partner")</f>
        <v>0</v>
      </c>
      <c r="AN145" s="2" t="b">
        <f>AND(PARTNERS!$D149="Public Service partner",PARTNERS!$E149="New partner")</f>
        <v>0</v>
      </c>
      <c r="AO145" s="2" t="b">
        <f>AND(PARTNERS!$D149="Voluntary Sector / Charity partner",PARTNERS!$E149="New partner")</f>
        <v>0</v>
      </c>
      <c r="AP145" s="2" t="b">
        <f>AND(PARTNERS!$D149="Education partner",PARTNERS!$E149="New partner")</f>
        <v>0</v>
      </c>
      <c r="AQ145" s="2" t="b">
        <f>AND(PARTNERS!$D149="Other",PARTNERS!$E149="New partner")</f>
        <v>0</v>
      </c>
      <c r="AR145" s="2" t="b">
        <f>AND(PARTNERS!$D149="Artistic partner",PARTNERS!$E149="Existing partner")</f>
        <v>0</v>
      </c>
      <c r="AS145" s="2" t="b">
        <f>AND(PARTNERS!$D149="Heritage partner",PARTNERS!$E149="Existing partner")</f>
        <v>0</v>
      </c>
      <c r="AT145" s="2" t="b">
        <f>AND(PARTNERS!$D149="Funder",PARTNERS!$E149="Existing partner")</f>
        <v>0</v>
      </c>
      <c r="AU145" s="2" t="b">
        <f>AND(PARTNERS!$D149="Public Service partner",PARTNERS!$E149="Existing partner")</f>
        <v>0</v>
      </c>
      <c r="AV145" s="2" t="b">
        <f>AND(PARTNERS!$D149="Voluntary Sector / Charity partner",PARTNERS!$E149="Existing partner")</f>
        <v>0</v>
      </c>
      <c r="AW145" s="2" t="b">
        <f>AND(PARTNERS!$D149="Education partner",PARTNERS!$E149="Existing partner")</f>
        <v>0</v>
      </c>
      <c r="AX145" s="2" t="b">
        <f>AND(PARTNERS!$D149="Other",PARTNERS!$E149="Existing partner")</f>
        <v>0</v>
      </c>
    </row>
    <row r="146" spans="20:50" x14ac:dyDescent="0.3">
      <c r="T146" s="2" t="b">
        <f>AND(LEFT('EVENT DELIVERY'!B151,2)="HU",OR(LEN('EVENT DELIVERY'!B151)=6,AND(LEN('EVENT DELIVERY'!B151)=7,MID('EVENT DELIVERY'!B151,4,1)=" ")))</f>
        <v>0</v>
      </c>
      <c r="U146" s="2" t="b">
        <f>AND(LEFT('PROJECT DELIVERY TEAM'!B153,2)="HU",OR(LEN('PROJECT DELIVERY TEAM'!B153)=6,AND(LEN('PROJECT DELIVERY TEAM'!B153)=7,MID('PROJECT DELIVERY TEAM'!B153,4,1)=" ")))</f>
        <v>0</v>
      </c>
      <c r="V146" s="2" t="b">
        <f>AND(LEFT('AUDIENCES &amp; PART... - BY TYPE'!B176,2)="HU",OR(LEN('AUDIENCES &amp; PART... - BY TYPE'!B176)=6,AND(LEN('AUDIENCES &amp; PART... - BY TYPE'!B176)=7,MID('AUDIENCES &amp; PART... - BY TYPE'!B176,4,1)=" ")))</f>
        <v>0</v>
      </c>
      <c r="W146" s="2" t="b">
        <f>AND(LEFT(PARTNERS!B150,2)="HU",OR(LEN(PARTNERS!B150)=6,AND(LEN(PARTNERS!B150)=7,MID(PARTNERS!B150,4,1)=" ")),PARTNERS!E150="New partner")</f>
        <v>0</v>
      </c>
      <c r="X146" s="2" t="b">
        <f>AND(LEFT(PARTNERS!B150,2)="HU",OR(LEN(PARTNERS!B150)=6,AND(LEN(PARTNERS!B150)=7,MID(PARTNERS!B150,4,1)=" ")),PARTNERS!E150="Existing partner")</f>
        <v>0</v>
      </c>
      <c r="Y146" s="2" t="b">
        <f>AND(NOT(AND(LEFT(PARTNERS!B150,2)="HU",OR(LEN(PARTNERS!B150)=6,AND(LEN(PARTNERS!B150)=7,MID(PARTNERS!B150,4,1)=" ")))),PARTNERS!E150="New partner")</f>
        <v>0</v>
      </c>
      <c r="Z146" s="2" t="b">
        <f>AND(NOT(AND(LEFT(PARTNERS!B150,2)="HU",OR(LEN(PARTNERS!B150)=6,AND(LEN(PARTNERS!B150)=7,MID(PARTNERS!B150,4,1)=" ")))),PARTNERS!E150="Existing partner")</f>
        <v>0</v>
      </c>
      <c r="AA146" s="2" t="b">
        <f>AND(PARTNERS!$C150="Hull",PARTNERS!$E150="New partner")</f>
        <v>0</v>
      </c>
      <c r="AB146" s="2" t="b">
        <f>AND(PARTNERS!$C150="East Riding of Yorkshire",PARTNERS!$E150="New partner")</f>
        <v>0</v>
      </c>
      <c r="AC146" s="2" t="b">
        <f>AND(PARTNERS!$C150="Elsewhere in Yorkshire &amp; Humber",PARTNERS!$E150="New partner")</f>
        <v>0</v>
      </c>
      <c r="AD146" s="2" t="b">
        <f>AND(PARTNERS!$C150="Elsewhere in the UK",PARTNERS!$E150="New partner")</f>
        <v>0</v>
      </c>
      <c r="AE146" s="2" t="b">
        <f>AND(PARTNERS!$C150="Outside UK",PARTNERS!$E150="New partner")</f>
        <v>0</v>
      </c>
      <c r="AF146" s="2" t="b">
        <f>AND(PARTNERS!$C150="Hull",PARTNERS!$E150="Existing partner")</f>
        <v>0</v>
      </c>
      <c r="AG146" s="2" t="b">
        <f>AND(PARTNERS!$C150="East Riding of Yorkshire",PARTNERS!$E150="Existing partner")</f>
        <v>0</v>
      </c>
      <c r="AH146" s="2" t="b">
        <f>AND(PARTNERS!$C150="Elsewhere in Yorkshire &amp; Humber",PARTNERS!$E150="Existing partner")</f>
        <v>0</v>
      </c>
      <c r="AI146" s="2" t="b">
        <f>AND(PARTNERS!$C150="Elsewhere in the UK",PARTNERS!$E150="Existing partner")</f>
        <v>0</v>
      </c>
      <c r="AJ146" s="2" t="b">
        <f>AND(PARTNERS!$C150="Outside UK",PARTNERS!$E150="Existing partner")</f>
        <v>0</v>
      </c>
      <c r="AK146" s="2" t="b">
        <f>AND(PARTNERS!$D150="Artistic partner",PARTNERS!$E150="New partner")</f>
        <v>0</v>
      </c>
      <c r="AL146" s="2" t="b">
        <f>AND(PARTNERS!$D150="Heritage partner",PARTNERS!$E150="New partner")</f>
        <v>0</v>
      </c>
      <c r="AM146" s="2" t="b">
        <f>AND(PARTNERS!$D150="Funder",PARTNERS!$E150="New partner")</f>
        <v>0</v>
      </c>
      <c r="AN146" s="2" t="b">
        <f>AND(PARTNERS!$D150="Public Service partner",PARTNERS!$E150="New partner")</f>
        <v>0</v>
      </c>
      <c r="AO146" s="2" t="b">
        <f>AND(PARTNERS!$D150="Voluntary Sector / Charity partner",PARTNERS!$E150="New partner")</f>
        <v>0</v>
      </c>
      <c r="AP146" s="2" t="b">
        <f>AND(PARTNERS!$D150="Education partner",PARTNERS!$E150="New partner")</f>
        <v>0</v>
      </c>
      <c r="AQ146" s="2" t="b">
        <f>AND(PARTNERS!$D150="Other",PARTNERS!$E150="New partner")</f>
        <v>0</v>
      </c>
      <c r="AR146" s="2" t="b">
        <f>AND(PARTNERS!$D150="Artistic partner",PARTNERS!$E150="Existing partner")</f>
        <v>0</v>
      </c>
      <c r="AS146" s="2" t="b">
        <f>AND(PARTNERS!$D150="Heritage partner",PARTNERS!$E150="Existing partner")</f>
        <v>0</v>
      </c>
      <c r="AT146" s="2" t="b">
        <f>AND(PARTNERS!$D150="Funder",PARTNERS!$E150="Existing partner")</f>
        <v>0</v>
      </c>
      <c r="AU146" s="2" t="b">
        <f>AND(PARTNERS!$D150="Public Service partner",PARTNERS!$E150="Existing partner")</f>
        <v>0</v>
      </c>
      <c r="AV146" s="2" t="b">
        <f>AND(PARTNERS!$D150="Voluntary Sector / Charity partner",PARTNERS!$E150="Existing partner")</f>
        <v>0</v>
      </c>
      <c r="AW146" s="2" t="b">
        <f>AND(PARTNERS!$D150="Education partner",PARTNERS!$E150="Existing partner")</f>
        <v>0</v>
      </c>
      <c r="AX146" s="2" t="b">
        <f>AND(PARTNERS!$D150="Other",PARTNERS!$E150="Existing partner")</f>
        <v>0</v>
      </c>
    </row>
    <row r="147" spans="20:50" x14ac:dyDescent="0.3">
      <c r="T147" s="2" t="b">
        <f>AND(LEFT('EVENT DELIVERY'!B152,2)="HU",OR(LEN('EVENT DELIVERY'!B152)=6,AND(LEN('EVENT DELIVERY'!B152)=7,MID('EVENT DELIVERY'!B152,4,1)=" ")))</f>
        <v>0</v>
      </c>
      <c r="U147" s="2" t="b">
        <f>AND(LEFT('PROJECT DELIVERY TEAM'!B154,2)="HU",OR(LEN('PROJECT DELIVERY TEAM'!B154)=6,AND(LEN('PROJECT DELIVERY TEAM'!B154)=7,MID('PROJECT DELIVERY TEAM'!B154,4,1)=" ")))</f>
        <v>0</v>
      </c>
      <c r="V147" s="2" t="b">
        <f>AND(LEFT('AUDIENCES &amp; PART... - BY TYPE'!B177,2)="HU",OR(LEN('AUDIENCES &amp; PART... - BY TYPE'!B177)=6,AND(LEN('AUDIENCES &amp; PART... - BY TYPE'!B177)=7,MID('AUDIENCES &amp; PART... - BY TYPE'!B177,4,1)=" ")))</f>
        <v>0</v>
      </c>
      <c r="W147" s="2" t="b">
        <f>AND(LEFT(PARTNERS!B151,2)="HU",OR(LEN(PARTNERS!B151)=6,AND(LEN(PARTNERS!B151)=7,MID(PARTNERS!B151,4,1)=" ")),PARTNERS!E151="New partner")</f>
        <v>0</v>
      </c>
      <c r="X147" s="2" t="b">
        <f>AND(LEFT(PARTNERS!B151,2)="HU",OR(LEN(PARTNERS!B151)=6,AND(LEN(PARTNERS!B151)=7,MID(PARTNERS!B151,4,1)=" ")),PARTNERS!E151="Existing partner")</f>
        <v>0</v>
      </c>
      <c r="Y147" s="2" t="b">
        <f>AND(NOT(AND(LEFT(PARTNERS!B151,2)="HU",OR(LEN(PARTNERS!B151)=6,AND(LEN(PARTNERS!B151)=7,MID(PARTNERS!B151,4,1)=" ")))),PARTNERS!E151="New partner")</f>
        <v>0</v>
      </c>
      <c r="Z147" s="2" t="b">
        <f>AND(NOT(AND(LEFT(PARTNERS!B151,2)="HU",OR(LEN(PARTNERS!B151)=6,AND(LEN(PARTNERS!B151)=7,MID(PARTNERS!B151,4,1)=" ")))),PARTNERS!E151="Existing partner")</f>
        <v>0</v>
      </c>
      <c r="AA147" s="2" t="b">
        <f>AND(PARTNERS!$C151="Hull",PARTNERS!$E151="New partner")</f>
        <v>0</v>
      </c>
      <c r="AB147" s="2" t="b">
        <f>AND(PARTNERS!$C151="East Riding of Yorkshire",PARTNERS!$E151="New partner")</f>
        <v>0</v>
      </c>
      <c r="AC147" s="2" t="b">
        <f>AND(PARTNERS!$C151="Elsewhere in Yorkshire &amp; Humber",PARTNERS!$E151="New partner")</f>
        <v>0</v>
      </c>
      <c r="AD147" s="2" t="b">
        <f>AND(PARTNERS!$C151="Elsewhere in the UK",PARTNERS!$E151="New partner")</f>
        <v>0</v>
      </c>
      <c r="AE147" s="2" t="b">
        <f>AND(PARTNERS!$C151="Outside UK",PARTNERS!$E151="New partner")</f>
        <v>0</v>
      </c>
      <c r="AF147" s="2" t="b">
        <f>AND(PARTNERS!$C151="Hull",PARTNERS!$E151="Existing partner")</f>
        <v>0</v>
      </c>
      <c r="AG147" s="2" t="b">
        <f>AND(PARTNERS!$C151="East Riding of Yorkshire",PARTNERS!$E151="Existing partner")</f>
        <v>0</v>
      </c>
      <c r="AH147" s="2" t="b">
        <f>AND(PARTNERS!$C151="Elsewhere in Yorkshire &amp; Humber",PARTNERS!$E151="Existing partner")</f>
        <v>0</v>
      </c>
      <c r="AI147" s="2" t="b">
        <f>AND(PARTNERS!$C151="Elsewhere in the UK",PARTNERS!$E151="Existing partner")</f>
        <v>0</v>
      </c>
      <c r="AJ147" s="2" t="b">
        <f>AND(PARTNERS!$C151="Outside UK",PARTNERS!$E151="Existing partner")</f>
        <v>0</v>
      </c>
      <c r="AK147" s="2" t="b">
        <f>AND(PARTNERS!$D151="Artistic partner",PARTNERS!$E151="New partner")</f>
        <v>0</v>
      </c>
      <c r="AL147" s="2" t="b">
        <f>AND(PARTNERS!$D151="Heritage partner",PARTNERS!$E151="New partner")</f>
        <v>0</v>
      </c>
      <c r="AM147" s="2" t="b">
        <f>AND(PARTNERS!$D151="Funder",PARTNERS!$E151="New partner")</f>
        <v>0</v>
      </c>
      <c r="AN147" s="2" t="b">
        <f>AND(PARTNERS!$D151="Public Service partner",PARTNERS!$E151="New partner")</f>
        <v>0</v>
      </c>
      <c r="AO147" s="2" t="b">
        <f>AND(PARTNERS!$D151="Voluntary Sector / Charity partner",PARTNERS!$E151="New partner")</f>
        <v>0</v>
      </c>
      <c r="AP147" s="2" t="b">
        <f>AND(PARTNERS!$D151="Education partner",PARTNERS!$E151="New partner")</f>
        <v>0</v>
      </c>
      <c r="AQ147" s="2" t="b">
        <f>AND(PARTNERS!$D151="Other",PARTNERS!$E151="New partner")</f>
        <v>0</v>
      </c>
      <c r="AR147" s="2" t="b">
        <f>AND(PARTNERS!$D151="Artistic partner",PARTNERS!$E151="Existing partner")</f>
        <v>0</v>
      </c>
      <c r="AS147" s="2" t="b">
        <f>AND(PARTNERS!$D151="Heritage partner",PARTNERS!$E151="Existing partner")</f>
        <v>0</v>
      </c>
      <c r="AT147" s="2" t="b">
        <f>AND(PARTNERS!$D151="Funder",PARTNERS!$E151="Existing partner")</f>
        <v>0</v>
      </c>
      <c r="AU147" s="2" t="b">
        <f>AND(PARTNERS!$D151="Public Service partner",PARTNERS!$E151="Existing partner")</f>
        <v>0</v>
      </c>
      <c r="AV147" s="2" t="b">
        <f>AND(PARTNERS!$D151="Voluntary Sector / Charity partner",PARTNERS!$E151="Existing partner")</f>
        <v>0</v>
      </c>
      <c r="AW147" s="2" t="b">
        <f>AND(PARTNERS!$D151="Education partner",PARTNERS!$E151="Existing partner")</f>
        <v>0</v>
      </c>
      <c r="AX147" s="2" t="b">
        <f>AND(PARTNERS!$D151="Other",PARTNERS!$E151="Existing partner")</f>
        <v>0</v>
      </c>
    </row>
    <row r="148" spans="20:50" x14ac:dyDescent="0.3">
      <c r="T148" s="2" t="b">
        <f>AND(LEFT('EVENT DELIVERY'!B153,2)="HU",OR(LEN('EVENT DELIVERY'!B153)=6,AND(LEN('EVENT DELIVERY'!B153)=7,MID('EVENT DELIVERY'!B153,4,1)=" ")))</f>
        <v>0</v>
      </c>
      <c r="U148" s="2" t="b">
        <f>AND(LEFT('PROJECT DELIVERY TEAM'!B155,2)="HU",OR(LEN('PROJECT DELIVERY TEAM'!B155)=6,AND(LEN('PROJECT DELIVERY TEAM'!B155)=7,MID('PROJECT DELIVERY TEAM'!B155,4,1)=" ")))</f>
        <v>0</v>
      </c>
      <c r="V148" s="2" t="b">
        <f>AND(LEFT('AUDIENCES &amp; PART... - BY TYPE'!B178,2)="HU",OR(LEN('AUDIENCES &amp; PART... - BY TYPE'!B178)=6,AND(LEN('AUDIENCES &amp; PART... - BY TYPE'!B178)=7,MID('AUDIENCES &amp; PART... - BY TYPE'!B178,4,1)=" ")))</f>
        <v>0</v>
      </c>
      <c r="W148" s="2" t="b">
        <f>AND(LEFT(PARTNERS!B152,2)="HU",OR(LEN(PARTNERS!B152)=6,AND(LEN(PARTNERS!B152)=7,MID(PARTNERS!B152,4,1)=" ")),PARTNERS!E152="New partner")</f>
        <v>0</v>
      </c>
      <c r="X148" s="2" t="b">
        <f>AND(LEFT(PARTNERS!B152,2)="HU",OR(LEN(PARTNERS!B152)=6,AND(LEN(PARTNERS!B152)=7,MID(PARTNERS!B152,4,1)=" ")),PARTNERS!E152="Existing partner")</f>
        <v>0</v>
      </c>
      <c r="Y148" s="2" t="b">
        <f>AND(NOT(AND(LEFT(PARTNERS!B152,2)="HU",OR(LEN(PARTNERS!B152)=6,AND(LEN(PARTNERS!B152)=7,MID(PARTNERS!B152,4,1)=" ")))),PARTNERS!E152="New partner")</f>
        <v>0</v>
      </c>
      <c r="Z148" s="2" t="b">
        <f>AND(NOT(AND(LEFT(PARTNERS!B152,2)="HU",OR(LEN(PARTNERS!B152)=6,AND(LEN(PARTNERS!B152)=7,MID(PARTNERS!B152,4,1)=" ")))),PARTNERS!E152="Existing partner")</f>
        <v>0</v>
      </c>
      <c r="AA148" s="2" t="b">
        <f>AND(PARTNERS!$C152="Hull",PARTNERS!$E152="New partner")</f>
        <v>0</v>
      </c>
      <c r="AB148" s="2" t="b">
        <f>AND(PARTNERS!$C152="East Riding of Yorkshire",PARTNERS!$E152="New partner")</f>
        <v>0</v>
      </c>
      <c r="AC148" s="2" t="b">
        <f>AND(PARTNERS!$C152="Elsewhere in Yorkshire &amp; Humber",PARTNERS!$E152="New partner")</f>
        <v>0</v>
      </c>
      <c r="AD148" s="2" t="b">
        <f>AND(PARTNERS!$C152="Elsewhere in the UK",PARTNERS!$E152="New partner")</f>
        <v>0</v>
      </c>
      <c r="AE148" s="2" t="b">
        <f>AND(PARTNERS!$C152="Outside UK",PARTNERS!$E152="New partner")</f>
        <v>0</v>
      </c>
      <c r="AF148" s="2" t="b">
        <f>AND(PARTNERS!$C152="Hull",PARTNERS!$E152="Existing partner")</f>
        <v>0</v>
      </c>
      <c r="AG148" s="2" t="b">
        <f>AND(PARTNERS!$C152="East Riding of Yorkshire",PARTNERS!$E152="Existing partner")</f>
        <v>0</v>
      </c>
      <c r="AH148" s="2" t="b">
        <f>AND(PARTNERS!$C152="Elsewhere in Yorkshire &amp; Humber",PARTNERS!$E152="Existing partner")</f>
        <v>0</v>
      </c>
      <c r="AI148" s="2" t="b">
        <f>AND(PARTNERS!$C152="Elsewhere in the UK",PARTNERS!$E152="Existing partner")</f>
        <v>0</v>
      </c>
      <c r="AJ148" s="2" t="b">
        <f>AND(PARTNERS!$C152="Outside UK",PARTNERS!$E152="Existing partner")</f>
        <v>0</v>
      </c>
      <c r="AK148" s="2" t="b">
        <f>AND(PARTNERS!$D152="Artistic partner",PARTNERS!$E152="New partner")</f>
        <v>0</v>
      </c>
      <c r="AL148" s="2" t="b">
        <f>AND(PARTNERS!$D152="Heritage partner",PARTNERS!$E152="New partner")</f>
        <v>0</v>
      </c>
      <c r="AM148" s="2" t="b">
        <f>AND(PARTNERS!$D152="Funder",PARTNERS!$E152="New partner")</f>
        <v>0</v>
      </c>
      <c r="AN148" s="2" t="b">
        <f>AND(PARTNERS!$D152="Public Service partner",PARTNERS!$E152="New partner")</f>
        <v>0</v>
      </c>
      <c r="AO148" s="2" t="b">
        <f>AND(PARTNERS!$D152="Voluntary Sector / Charity partner",PARTNERS!$E152="New partner")</f>
        <v>0</v>
      </c>
      <c r="AP148" s="2" t="b">
        <f>AND(PARTNERS!$D152="Education partner",PARTNERS!$E152="New partner")</f>
        <v>0</v>
      </c>
      <c r="AQ148" s="2" t="b">
        <f>AND(PARTNERS!$D152="Other",PARTNERS!$E152="New partner")</f>
        <v>0</v>
      </c>
      <c r="AR148" s="2" t="b">
        <f>AND(PARTNERS!$D152="Artistic partner",PARTNERS!$E152="Existing partner")</f>
        <v>0</v>
      </c>
      <c r="AS148" s="2" t="b">
        <f>AND(PARTNERS!$D152="Heritage partner",PARTNERS!$E152="Existing partner")</f>
        <v>0</v>
      </c>
      <c r="AT148" s="2" t="b">
        <f>AND(PARTNERS!$D152="Funder",PARTNERS!$E152="Existing partner")</f>
        <v>0</v>
      </c>
      <c r="AU148" s="2" t="b">
        <f>AND(PARTNERS!$D152="Public Service partner",PARTNERS!$E152="Existing partner")</f>
        <v>0</v>
      </c>
      <c r="AV148" s="2" t="b">
        <f>AND(PARTNERS!$D152="Voluntary Sector / Charity partner",PARTNERS!$E152="Existing partner")</f>
        <v>0</v>
      </c>
      <c r="AW148" s="2" t="b">
        <f>AND(PARTNERS!$D152="Education partner",PARTNERS!$E152="Existing partner")</f>
        <v>0</v>
      </c>
      <c r="AX148" s="2" t="b">
        <f>AND(PARTNERS!$D152="Other",PARTNERS!$E152="Existing partner")</f>
        <v>0</v>
      </c>
    </row>
    <row r="149" spans="20:50" x14ac:dyDescent="0.3">
      <c r="T149" s="2" t="b">
        <f>AND(LEFT('EVENT DELIVERY'!B154,2)="HU",OR(LEN('EVENT DELIVERY'!B154)=6,AND(LEN('EVENT DELIVERY'!B154)=7,MID('EVENT DELIVERY'!B154,4,1)=" ")))</f>
        <v>0</v>
      </c>
      <c r="U149" s="2" t="b">
        <f>AND(LEFT('PROJECT DELIVERY TEAM'!B156,2)="HU",OR(LEN('PROJECT DELIVERY TEAM'!B156)=6,AND(LEN('PROJECT DELIVERY TEAM'!B156)=7,MID('PROJECT DELIVERY TEAM'!B156,4,1)=" ")))</f>
        <v>0</v>
      </c>
      <c r="V149" s="2" t="b">
        <f>AND(LEFT('AUDIENCES &amp; PART... - BY TYPE'!B179,2)="HU",OR(LEN('AUDIENCES &amp; PART... - BY TYPE'!B179)=6,AND(LEN('AUDIENCES &amp; PART... - BY TYPE'!B179)=7,MID('AUDIENCES &amp; PART... - BY TYPE'!B179,4,1)=" ")))</f>
        <v>0</v>
      </c>
      <c r="W149" s="2" t="b">
        <f>AND(LEFT(PARTNERS!B153,2)="HU",OR(LEN(PARTNERS!B153)=6,AND(LEN(PARTNERS!B153)=7,MID(PARTNERS!B153,4,1)=" ")),PARTNERS!E153="New partner")</f>
        <v>0</v>
      </c>
      <c r="X149" s="2" t="b">
        <f>AND(LEFT(PARTNERS!B153,2)="HU",OR(LEN(PARTNERS!B153)=6,AND(LEN(PARTNERS!B153)=7,MID(PARTNERS!B153,4,1)=" ")),PARTNERS!E153="Existing partner")</f>
        <v>0</v>
      </c>
      <c r="Y149" s="2" t="b">
        <f>AND(NOT(AND(LEFT(PARTNERS!B153,2)="HU",OR(LEN(PARTNERS!B153)=6,AND(LEN(PARTNERS!B153)=7,MID(PARTNERS!B153,4,1)=" ")))),PARTNERS!E153="New partner")</f>
        <v>0</v>
      </c>
      <c r="Z149" s="2" t="b">
        <f>AND(NOT(AND(LEFT(PARTNERS!B153,2)="HU",OR(LEN(PARTNERS!B153)=6,AND(LEN(PARTNERS!B153)=7,MID(PARTNERS!B153,4,1)=" ")))),PARTNERS!E153="Existing partner")</f>
        <v>0</v>
      </c>
      <c r="AA149" s="2" t="b">
        <f>AND(PARTNERS!$C153="Hull",PARTNERS!$E153="New partner")</f>
        <v>0</v>
      </c>
      <c r="AB149" s="2" t="b">
        <f>AND(PARTNERS!$C153="East Riding of Yorkshire",PARTNERS!$E153="New partner")</f>
        <v>0</v>
      </c>
      <c r="AC149" s="2" t="b">
        <f>AND(PARTNERS!$C153="Elsewhere in Yorkshire &amp; Humber",PARTNERS!$E153="New partner")</f>
        <v>0</v>
      </c>
      <c r="AD149" s="2" t="b">
        <f>AND(PARTNERS!$C153="Elsewhere in the UK",PARTNERS!$E153="New partner")</f>
        <v>0</v>
      </c>
      <c r="AE149" s="2" t="b">
        <f>AND(PARTNERS!$C153="Outside UK",PARTNERS!$E153="New partner")</f>
        <v>0</v>
      </c>
      <c r="AF149" s="2" t="b">
        <f>AND(PARTNERS!$C153="Hull",PARTNERS!$E153="Existing partner")</f>
        <v>0</v>
      </c>
      <c r="AG149" s="2" t="b">
        <f>AND(PARTNERS!$C153="East Riding of Yorkshire",PARTNERS!$E153="Existing partner")</f>
        <v>0</v>
      </c>
      <c r="AH149" s="2" t="b">
        <f>AND(PARTNERS!$C153="Elsewhere in Yorkshire &amp; Humber",PARTNERS!$E153="Existing partner")</f>
        <v>0</v>
      </c>
      <c r="AI149" s="2" t="b">
        <f>AND(PARTNERS!$C153="Elsewhere in the UK",PARTNERS!$E153="Existing partner")</f>
        <v>0</v>
      </c>
      <c r="AJ149" s="2" t="b">
        <f>AND(PARTNERS!$C153="Outside UK",PARTNERS!$E153="Existing partner")</f>
        <v>0</v>
      </c>
      <c r="AK149" s="2" t="b">
        <f>AND(PARTNERS!$D153="Artistic partner",PARTNERS!$E153="New partner")</f>
        <v>0</v>
      </c>
      <c r="AL149" s="2" t="b">
        <f>AND(PARTNERS!$D153="Heritage partner",PARTNERS!$E153="New partner")</f>
        <v>0</v>
      </c>
      <c r="AM149" s="2" t="b">
        <f>AND(PARTNERS!$D153="Funder",PARTNERS!$E153="New partner")</f>
        <v>0</v>
      </c>
      <c r="AN149" s="2" t="b">
        <f>AND(PARTNERS!$D153="Public Service partner",PARTNERS!$E153="New partner")</f>
        <v>0</v>
      </c>
      <c r="AO149" s="2" t="b">
        <f>AND(PARTNERS!$D153="Voluntary Sector / Charity partner",PARTNERS!$E153="New partner")</f>
        <v>0</v>
      </c>
      <c r="AP149" s="2" t="b">
        <f>AND(PARTNERS!$D153="Education partner",PARTNERS!$E153="New partner")</f>
        <v>0</v>
      </c>
      <c r="AQ149" s="2" t="b">
        <f>AND(PARTNERS!$D153="Other",PARTNERS!$E153="New partner")</f>
        <v>0</v>
      </c>
      <c r="AR149" s="2" t="b">
        <f>AND(PARTNERS!$D153="Artistic partner",PARTNERS!$E153="Existing partner")</f>
        <v>0</v>
      </c>
      <c r="AS149" s="2" t="b">
        <f>AND(PARTNERS!$D153="Heritage partner",PARTNERS!$E153="Existing partner")</f>
        <v>0</v>
      </c>
      <c r="AT149" s="2" t="b">
        <f>AND(PARTNERS!$D153="Funder",PARTNERS!$E153="Existing partner")</f>
        <v>0</v>
      </c>
      <c r="AU149" s="2" t="b">
        <f>AND(PARTNERS!$D153="Public Service partner",PARTNERS!$E153="Existing partner")</f>
        <v>0</v>
      </c>
      <c r="AV149" s="2" t="b">
        <f>AND(PARTNERS!$D153="Voluntary Sector / Charity partner",PARTNERS!$E153="Existing partner")</f>
        <v>0</v>
      </c>
      <c r="AW149" s="2" t="b">
        <f>AND(PARTNERS!$D153="Education partner",PARTNERS!$E153="Existing partner")</f>
        <v>0</v>
      </c>
      <c r="AX149" s="2" t="b">
        <f>AND(PARTNERS!$D153="Other",PARTNERS!$E153="Existing partner")</f>
        <v>0</v>
      </c>
    </row>
    <row r="150" spans="20:50" x14ac:dyDescent="0.3">
      <c r="T150" s="2" t="b">
        <f>AND(LEFT('EVENT DELIVERY'!B155,2)="HU",OR(LEN('EVENT DELIVERY'!B155)=6,AND(LEN('EVENT DELIVERY'!B155)=7,MID('EVENT DELIVERY'!B155,4,1)=" ")))</f>
        <v>0</v>
      </c>
      <c r="U150" s="2" t="b">
        <f>AND(LEFT('PROJECT DELIVERY TEAM'!B157,2)="HU",OR(LEN('PROJECT DELIVERY TEAM'!B157)=6,AND(LEN('PROJECT DELIVERY TEAM'!B157)=7,MID('PROJECT DELIVERY TEAM'!B157,4,1)=" ")))</f>
        <v>0</v>
      </c>
      <c r="V150" s="2" t="b">
        <f>AND(LEFT('AUDIENCES &amp; PART... - BY TYPE'!B180,2)="HU",OR(LEN('AUDIENCES &amp; PART... - BY TYPE'!B180)=6,AND(LEN('AUDIENCES &amp; PART... - BY TYPE'!B180)=7,MID('AUDIENCES &amp; PART... - BY TYPE'!B180,4,1)=" ")))</f>
        <v>0</v>
      </c>
      <c r="W150" s="2" t="b">
        <f>AND(LEFT(PARTNERS!B154,2)="HU",OR(LEN(PARTNERS!B154)=6,AND(LEN(PARTNERS!B154)=7,MID(PARTNERS!B154,4,1)=" ")),PARTNERS!E154="New partner")</f>
        <v>0</v>
      </c>
      <c r="X150" s="2" t="b">
        <f>AND(LEFT(PARTNERS!B154,2)="HU",OR(LEN(PARTNERS!B154)=6,AND(LEN(PARTNERS!B154)=7,MID(PARTNERS!B154,4,1)=" ")),PARTNERS!E154="Existing partner")</f>
        <v>0</v>
      </c>
      <c r="Y150" s="2" t="b">
        <f>AND(NOT(AND(LEFT(PARTNERS!B154,2)="HU",OR(LEN(PARTNERS!B154)=6,AND(LEN(PARTNERS!B154)=7,MID(PARTNERS!B154,4,1)=" ")))),PARTNERS!E154="New partner")</f>
        <v>0</v>
      </c>
      <c r="Z150" s="2" t="b">
        <f>AND(NOT(AND(LEFT(PARTNERS!B154,2)="HU",OR(LEN(PARTNERS!B154)=6,AND(LEN(PARTNERS!B154)=7,MID(PARTNERS!B154,4,1)=" ")))),PARTNERS!E154="Existing partner")</f>
        <v>0</v>
      </c>
      <c r="AA150" s="2" t="b">
        <f>AND(PARTNERS!$C154="Hull",PARTNERS!$E154="New partner")</f>
        <v>0</v>
      </c>
      <c r="AB150" s="2" t="b">
        <f>AND(PARTNERS!$C154="East Riding of Yorkshire",PARTNERS!$E154="New partner")</f>
        <v>0</v>
      </c>
      <c r="AC150" s="2" t="b">
        <f>AND(PARTNERS!$C154="Elsewhere in Yorkshire &amp; Humber",PARTNERS!$E154="New partner")</f>
        <v>0</v>
      </c>
      <c r="AD150" s="2" t="b">
        <f>AND(PARTNERS!$C154="Elsewhere in the UK",PARTNERS!$E154="New partner")</f>
        <v>0</v>
      </c>
      <c r="AE150" s="2" t="b">
        <f>AND(PARTNERS!$C154="Outside UK",PARTNERS!$E154="New partner")</f>
        <v>0</v>
      </c>
      <c r="AF150" s="2" t="b">
        <f>AND(PARTNERS!$C154="Hull",PARTNERS!$E154="Existing partner")</f>
        <v>0</v>
      </c>
      <c r="AG150" s="2" t="b">
        <f>AND(PARTNERS!$C154="East Riding of Yorkshire",PARTNERS!$E154="Existing partner")</f>
        <v>0</v>
      </c>
      <c r="AH150" s="2" t="b">
        <f>AND(PARTNERS!$C154="Elsewhere in Yorkshire &amp; Humber",PARTNERS!$E154="Existing partner")</f>
        <v>0</v>
      </c>
      <c r="AI150" s="2" t="b">
        <f>AND(PARTNERS!$C154="Elsewhere in the UK",PARTNERS!$E154="Existing partner")</f>
        <v>0</v>
      </c>
      <c r="AJ150" s="2" t="b">
        <f>AND(PARTNERS!$C154="Outside UK",PARTNERS!$E154="Existing partner")</f>
        <v>0</v>
      </c>
      <c r="AK150" s="2" t="b">
        <f>AND(PARTNERS!$D154="Artistic partner",PARTNERS!$E154="New partner")</f>
        <v>0</v>
      </c>
      <c r="AL150" s="2" t="b">
        <f>AND(PARTNERS!$D154="Heritage partner",PARTNERS!$E154="New partner")</f>
        <v>0</v>
      </c>
      <c r="AM150" s="2" t="b">
        <f>AND(PARTNERS!$D154="Funder",PARTNERS!$E154="New partner")</f>
        <v>0</v>
      </c>
      <c r="AN150" s="2" t="b">
        <f>AND(PARTNERS!$D154="Public Service partner",PARTNERS!$E154="New partner")</f>
        <v>0</v>
      </c>
      <c r="AO150" s="2" t="b">
        <f>AND(PARTNERS!$D154="Voluntary Sector / Charity partner",PARTNERS!$E154="New partner")</f>
        <v>0</v>
      </c>
      <c r="AP150" s="2" t="b">
        <f>AND(PARTNERS!$D154="Education partner",PARTNERS!$E154="New partner")</f>
        <v>0</v>
      </c>
      <c r="AQ150" s="2" t="b">
        <f>AND(PARTNERS!$D154="Other",PARTNERS!$E154="New partner")</f>
        <v>0</v>
      </c>
      <c r="AR150" s="2" t="b">
        <f>AND(PARTNERS!$D154="Artistic partner",PARTNERS!$E154="Existing partner")</f>
        <v>0</v>
      </c>
      <c r="AS150" s="2" t="b">
        <f>AND(PARTNERS!$D154="Heritage partner",PARTNERS!$E154="Existing partner")</f>
        <v>0</v>
      </c>
      <c r="AT150" s="2" t="b">
        <f>AND(PARTNERS!$D154="Funder",PARTNERS!$E154="Existing partner")</f>
        <v>0</v>
      </c>
      <c r="AU150" s="2" t="b">
        <f>AND(PARTNERS!$D154="Public Service partner",PARTNERS!$E154="Existing partner")</f>
        <v>0</v>
      </c>
      <c r="AV150" s="2" t="b">
        <f>AND(PARTNERS!$D154="Voluntary Sector / Charity partner",PARTNERS!$E154="Existing partner")</f>
        <v>0</v>
      </c>
      <c r="AW150" s="2" t="b">
        <f>AND(PARTNERS!$D154="Education partner",PARTNERS!$E154="Existing partner")</f>
        <v>0</v>
      </c>
      <c r="AX150" s="2" t="b">
        <f>AND(PARTNERS!$D154="Other",PARTNERS!$E154="Existing partner")</f>
        <v>0</v>
      </c>
    </row>
    <row r="151" spans="20:50" x14ac:dyDescent="0.3">
      <c r="T151" s="2" t="b">
        <f>AND(LEFT('EVENT DELIVERY'!B156,2)="HU",OR(LEN('EVENT DELIVERY'!B156)=6,AND(LEN('EVENT DELIVERY'!B156)=7,MID('EVENT DELIVERY'!B156,4,1)=" ")))</f>
        <v>0</v>
      </c>
      <c r="U151" s="2" t="b">
        <f>AND(LEFT('PROJECT DELIVERY TEAM'!B158,2)="HU",OR(LEN('PROJECT DELIVERY TEAM'!B158)=6,AND(LEN('PROJECT DELIVERY TEAM'!B158)=7,MID('PROJECT DELIVERY TEAM'!B158,4,1)=" ")))</f>
        <v>0</v>
      </c>
      <c r="V151" s="2" t="b">
        <f>AND(LEFT('AUDIENCES &amp; PART... - BY TYPE'!B181,2)="HU",OR(LEN('AUDIENCES &amp; PART... - BY TYPE'!B181)=6,AND(LEN('AUDIENCES &amp; PART... - BY TYPE'!B181)=7,MID('AUDIENCES &amp; PART... - BY TYPE'!B181,4,1)=" ")))</f>
        <v>0</v>
      </c>
      <c r="W151" s="2" t="b">
        <f>AND(LEFT(PARTNERS!B155,2)="HU",OR(LEN(PARTNERS!B155)=6,AND(LEN(PARTNERS!B155)=7,MID(PARTNERS!B155,4,1)=" ")),PARTNERS!E155="New partner")</f>
        <v>0</v>
      </c>
      <c r="X151" s="2" t="b">
        <f>AND(LEFT(PARTNERS!B155,2)="HU",OR(LEN(PARTNERS!B155)=6,AND(LEN(PARTNERS!B155)=7,MID(PARTNERS!B155,4,1)=" ")),PARTNERS!E155="Existing partner")</f>
        <v>0</v>
      </c>
      <c r="Y151" s="2" t="b">
        <f>AND(NOT(AND(LEFT(PARTNERS!B155,2)="HU",OR(LEN(PARTNERS!B155)=6,AND(LEN(PARTNERS!B155)=7,MID(PARTNERS!B155,4,1)=" ")))),PARTNERS!E155="New partner")</f>
        <v>0</v>
      </c>
      <c r="Z151" s="2" t="b">
        <f>AND(NOT(AND(LEFT(PARTNERS!B155,2)="HU",OR(LEN(PARTNERS!B155)=6,AND(LEN(PARTNERS!B155)=7,MID(PARTNERS!B155,4,1)=" ")))),PARTNERS!E155="Existing partner")</f>
        <v>0</v>
      </c>
      <c r="AA151" s="2" t="b">
        <f>AND(PARTNERS!$C155="Hull",PARTNERS!$E155="New partner")</f>
        <v>0</v>
      </c>
      <c r="AB151" s="2" t="b">
        <f>AND(PARTNERS!$C155="East Riding of Yorkshire",PARTNERS!$E155="New partner")</f>
        <v>0</v>
      </c>
      <c r="AC151" s="2" t="b">
        <f>AND(PARTNERS!$C155="Elsewhere in Yorkshire &amp; Humber",PARTNERS!$E155="New partner")</f>
        <v>0</v>
      </c>
      <c r="AD151" s="2" t="b">
        <f>AND(PARTNERS!$C155="Elsewhere in the UK",PARTNERS!$E155="New partner")</f>
        <v>0</v>
      </c>
      <c r="AE151" s="2" t="b">
        <f>AND(PARTNERS!$C155="Outside UK",PARTNERS!$E155="New partner")</f>
        <v>0</v>
      </c>
      <c r="AF151" s="2" t="b">
        <f>AND(PARTNERS!$C155="Hull",PARTNERS!$E155="Existing partner")</f>
        <v>0</v>
      </c>
      <c r="AG151" s="2" t="b">
        <f>AND(PARTNERS!$C155="East Riding of Yorkshire",PARTNERS!$E155="Existing partner")</f>
        <v>0</v>
      </c>
      <c r="AH151" s="2" t="b">
        <f>AND(PARTNERS!$C155="Elsewhere in Yorkshire &amp; Humber",PARTNERS!$E155="Existing partner")</f>
        <v>0</v>
      </c>
      <c r="AI151" s="2" t="b">
        <f>AND(PARTNERS!$C155="Elsewhere in the UK",PARTNERS!$E155="Existing partner")</f>
        <v>0</v>
      </c>
      <c r="AJ151" s="2" t="b">
        <f>AND(PARTNERS!$C155="Outside UK",PARTNERS!$E155="Existing partner")</f>
        <v>0</v>
      </c>
      <c r="AK151" s="2" t="b">
        <f>AND(PARTNERS!$D155="Artistic partner",PARTNERS!$E155="New partner")</f>
        <v>0</v>
      </c>
      <c r="AL151" s="2" t="b">
        <f>AND(PARTNERS!$D155="Heritage partner",PARTNERS!$E155="New partner")</f>
        <v>0</v>
      </c>
      <c r="AM151" s="2" t="b">
        <f>AND(PARTNERS!$D155="Funder",PARTNERS!$E155="New partner")</f>
        <v>0</v>
      </c>
      <c r="AN151" s="2" t="b">
        <f>AND(PARTNERS!$D155="Public Service partner",PARTNERS!$E155="New partner")</f>
        <v>0</v>
      </c>
      <c r="AO151" s="2" t="b">
        <f>AND(PARTNERS!$D155="Voluntary Sector / Charity partner",PARTNERS!$E155="New partner")</f>
        <v>0</v>
      </c>
      <c r="AP151" s="2" t="b">
        <f>AND(PARTNERS!$D155="Education partner",PARTNERS!$E155="New partner")</f>
        <v>0</v>
      </c>
      <c r="AQ151" s="2" t="b">
        <f>AND(PARTNERS!$D155="Other",PARTNERS!$E155="New partner")</f>
        <v>0</v>
      </c>
      <c r="AR151" s="2" t="b">
        <f>AND(PARTNERS!$D155="Artistic partner",PARTNERS!$E155="Existing partner")</f>
        <v>0</v>
      </c>
      <c r="AS151" s="2" t="b">
        <f>AND(PARTNERS!$D155="Heritage partner",PARTNERS!$E155="Existing partner")</f>
        <v>0</v>
      </c>
      <c r="AT151" s="2" t="b">
        <f>AND(PARTNERS!$D155="Funder",PARTNERS!$E155="Existing partner")</f>
        <v>0</v>
      </c>
      <c r="AU151" s="2" t="b">
        <f>AND(PARTNERS!$D155="Public Service partner",PARTNERS!$E155="Existing partner")</f>
        <v>0</v>
      </c>
      <c r="AV151" s="2" t="b">
        <f>AND(PARTNERS!$D155="Voluntary Sector / Charity partner",PARTNERS!$E155="Existing partner")</f>
        <v>0</v>
      </c>
      <c r="AW151" s="2" t="b">
        <f>AND(PARTNERS!$D155="Education partner",PARTNERS!$E155="Existing partner")</f>
        <v>0</v>
      </c>
      <c r="AX151" s="2" t="b">
        <f>AND(PARTNERS!$D155="Other",PARTNERS!$E155="Existing partner")</f>
        <v>0</v>
      </c>
    </row>
    <row r="152" spans="20:50" x14ac:dyDescent="0.3">
      <c r="T152" s="2" t="b">
        <f>AND(LEFT('EVENT DELIVERY'!B157,2)="HU",OR(LEN('EVENT DELIVERY'!B157)=6,AND(LEN('EVENT DELIVERY'!B157)=7,MID('EVENT DELIVERY'!B157,4,1)=" ")))</f>
        <v>0</v>
      </c>
      <c r="U152" s="2" t="b">
        <f>AND(LEFT('PROJECT DELIVERY TEAM'!B159,2)="HU",OR(LEN('PROJECT DELIVERY TEAM'!B159)=6,AND(LEN('PROJECT DELIVERY TEAM'!B159)=7,MID('PROJECT DELIVERY TEAM'!B159,4,1)=" ")))</f>
        <v>0</v>
      </c>
      <c r="V152" s="2" t="b">
        <f>AND(LEFT('AUDIENCES &amp; PART... - BY TYPE'!B182,2)="HU",OR(LEN('AUDIENCES &amp; PART... - BY TYPE'!B182)=6,AND(LEN('AUDIENCES &amp; PART... - BY TYPE'!B182)=7,MID('AUDIENCES &amp; PART... - BY TYPE'!B182,4,1)=" ")))</f>
        <v>0</v>
      </c>
      <c r="W152" s="2" t="b">
        <f>AND(LEFT(PARTNERS!B156,2)="HU",OR(LEN(PARTNERS!B156)=6,AND(LEN(PARTNERS!B156)=7,MID(PARTNERS!B156,4,1)=" ")),PARTNERS!E156="New partner")</f>
        <v>0</v>
      </c>
      <c r="X152" s="2" t="b">
        <f>AND(LEFT(PARTNERS!B156,2)="HU",OR(LEN(PARTNERS!B156)=6,AND(LEN(PARTNERS!B156)=7,MID(PARTNERS!B156,4,1)=" ")),PARTNERS!E156="Existing partner")</f>
        <v>0</v>
      </c>
      <c r="Y152" s="2" t="b">
        <f>AND(NOT(AND(LEFT(PARTNERS!B156,2)="HU",OR(LEN(PARTNERS!B156)=6,AND(LEN(PARTNERS!B156)=7,MID(PARTNERS!B156,4,1)=" ")))),PARTNERS!E156="New partner")</f>
        <v>0</v>
      </c>
      <c r="Z152" s="2" t="b">
        <f>AND(NOT(AND(LEFT(PARTNERS!B156,2)="HU",OR(LEN(PARTNERS!B156)=6,AND(LEN(PARTNERS!B156)=7,MID(PARTNERS!B156,4,1)=" ")))),PARTNERS!E156="Existing partner")</f>
        <v>0</v>
      </c>
      <c r="AA152" s="2" t="b">
        <f>AND(PARTNERS!$C156="Hull",PARTNERS!$E156="New partner")</f>
        <v>0</v>
      </c>
      <c r="AB152" s="2" t="b">
        <f>AND(PARTNERS!$C156="East Riding of Yorkshire",PARTNERS!$E156="New partner")</f>
        <v>0</v>
      </c>
      <c r="AC152" s="2" t="b">
        <f>AND(PARTNERS!$C156="Elsewhere in Yorkshire &amp; Humber",PARTNERS!$E156="New partner")</f>
        <v>0</v>
      </c>
      <c r="AD152" s="2" t="b">
        <f>AND(PARTNERS!$C156="Elsewhere in the UK",PARTNERS!$E156="New partner")</f>
        <v>0</v>
      </c>
      <c r="AE152" s="2" t="b">
        <f>AND(PARTNERS!$C156="Outside UK",PARTNERS!$E156="New partner")</f>
        <v>0</v>
      </c>
      <c r="AF152" s="2" t="b">
        <f>AND(PARTNERS!$C156="Hull",PARTNERS!$E156="Existing partner")</f>
        <v>0</v>
      </c>
      <c r="AG152" s="2" t="b">
        <f>AND(PARTNERS!$C156="East Riding of Yorkshire",PARTNERS!$E156="Existing partner")</f>
        <v>0</v>
      </c>
      <c r="AH152" s="2" t="b">
        <f>AND(PARTNERS!$C156="Elsewhere in Yorkshire &amp; Humber",PARTNERS!$E156="Existing partner")</f>
        <v>0</v>
      </c>
      <c r="AI152" s="2" t="b">
        <f>AND(PARTNERS!$C156="Elsewhere in the UK",PARTNERS!$E156="Existing partner")</f>
        <v>0</v>
      </c>
      <c r="AJ152" s="2" t="b">
        <f>AND(PARTNERS!$C156="Outside UK",PARTNERS!$E156="Existing partner")</f>
        <v>0</v>
      </c>
      <c r="AK152" s="2" t="b">
        <f>AND(PARTNERS!$D156="Artistic partner",PARTNERS!$E156="New partner")</f>
        <v>0</v>
      </c>
      <c r="AL152" s="2" t="b">
        <f>AND(PARTNERS!$D156="Heritage partner",PARTNERS!$E156="New partner")</f>
        <v>0</v>
      </c>
      <c r="AM152" s="2" t="b">
        <f>AND(PARTNERS!$D156="Funder",PARTNERS!$E156="New partner")</f>
        <v>0</v>
      </c>
      <c r="AN152" s="2" t="b">
        <f>AND(PARTNERS!$D156="Public Service partner",PARTNERS!$E156="New partner")</f>
        <v>0</v>
      </c>
      <c r="AO152" s="2" t="b">
        <f>AND(PARTNERS!$D156="Voluntary Sector / Charity partner",PARTNERS!$E156="New partner")</f>
        <v>0</v>
      </c>
      <c r="AP152" s="2" t="b">
        <f>AND(PARTNERS!$D156="Education partner",PARTNERS!$E156="New partner")</f>
        <v>0</v>
      </c>
      <c r="AQ152" s="2" t="b">
        <f>AND(PARTNERS!$D156="Other",PARTNERS!$E156="New partner")</f>
        <v>0</v>
      </c>
      <c r="AR152" s="2" t="b">
        <f>AND(PARTNERS!$D156="Artistic partner",PARTNERS!$E156="Existing partner")</f>
        <v>0</v>
      </c>
      <c r="AS152" s="2" t="b">
        <f>AND(PARTNERS!$D156="Heritage partner",PARTNERS!$E156="Existing partner")</f>
        <v>0</v>
      </c>
      <c r="AT152" s="2" t="b">
        <f>AND(PARTNERS!$D156="Funder",PARTNERS!$E156="Existing partner")</f>
        <v>0</v>
      </c>
      <c r="AU152" s="2" t="b">
        <f>AND(PARTNERS!$D156="Public Service partner",PARTNERS!$E156="Existing partner")</f>
        <v>0</v>
      </c>
      <c r="AV152" s="2" t="b">
        <f>AND(PARTNERS!$D156="Voluntary Sector / Charity partner",PARTNERS!$E156="Existing partner")</f>
        <v>0</v>
      </c>
      <c r="AW152" s="2" t="b">
        <f>AND(PARTNERS!$D156="Education partner",PARTNERS!$E156="Existing partner")</f>
        <v>0</v>
      </c>
      <c r="AX152" s="2" t="b">
        <f>AND(PARTNERS!$D156="Other",PARTNERS!$E156="Existing partner")</f>
        <v>0</v>
      </c>
    </row>
    <row r="153" spans="20:50" x14ac:dyDescent="0.3">
      <c r="T153" s="2" t="b">
        <f>AND(LEFT('EVENT DELIVERY'!B158,2)="HU",OR(LEN('EVENT DELIVERY'!B158)=6,AND(LEN('EVENT DELIVERY'!B158)=7,MID('EVENT DELIVERY'!B158,4,1)=" ")))</f>
        <v>0</v>
      </c>
      <c r="U153" s="2" t="b">
        <f>AND(LEFT('PROJECT DELIVERY TEAM'!B160,2)="HU",OR(LEN('PROJECT DELIVERY TEAM'!B160)=6,AND(LEN('PROJECT DELIVERY TEAM'!B160)=7,MID('PROJECT DELIVERY TEAM'!B160,4,1)=" ")))</f>
        <v>0</v>
      </c>
      <c r="V153" s="2" t="b">
        <f>AND(LEFT('AUDIENCES &amp; PART... - BY TYPE'!B183,2)="HU",OR(LEN('AUDIENCES &amp; PART... - BY TYPE'!B183)=6,AND(LEN('AUDIENCES &amp; PART... - BY TYPE'!B183)=7,MID('AUDIENCES &amp; PART... - BY TYPE'!B183,4,1)=" ")))</f>
        <v>0</v>
      </c>
      <c r="W153" s="2" t="b">
        <f>AND(LEFT(PARTNERS!B157,2)="HU",OR(LEN(PARTNERS!B157)=6,AND(LEN(PARTNERS!B157)=7,MID(PARTNERS!B157,4,1)=" ")),PARTNERS!E157="New partner")</f>
        <v>0</v>
      </c>
      <c r="X153" s="2" t="b">
        <f>AND(LEFT(PARTNERS!B157,2)="HU",OR(LEN(PARTNERS!B157)=6,AND(LEN(PARTNERS!B157)=7,MID(PARTNERS!B157,4,1)=" ")),PARTNERS!E157="Existing partner")</f>
        <v>0</v>
      </c>
      <c r="Y153" s="2" t="b">
        <f>AND(NOT(AND(LEFT(PARTNERS!B157,2)="HU",OR(LEN(PARTNERS!B157)=6,AND(LEN(PARTNERS!B157)=7,MID(PARTNERS!B157,4,1)=" ")))),PARTNERS!E157="New partner")</f>
        <v>0</v>
      </c>
      <c r="Z153" s="2" t="b">
        <f>AND(NOT(AND(LEFT(PARTNERS!B157,2)="HU",OR(LEN(PARTNERS!B157)=6,AND(LEN(PARTNERS!B157)=7,MID(PARTNERS!B157,4,1)=" ")))),PARTNERS!E157="Existing partner")</f>
        <v>0</v>
      </c>
      <c r="AA153" s="2" t="b">
        <f>AND(PARTNERS!$C157="Hull",PARTNERS!$E157="New partner")</f>
        <v>0</v>
      </c>
      <c r="AB153" s="2" t="b">
        <f>AND(PARTNERS!$C157="East Riding of Yorkshire",PARTNERS!$E157="New partner")</f>
        <v>0</v>
      </c>
      <c r="AC153" s="2" t="b">
        <f>AND(PARTNERS!$C157="Elsewhere in Yorkshire &amp; Humber",PARTNERS!$E157="New partner")</f>
        <v>0</v>
      </c>
      <c r="AD153" s="2" t="b">
        <f>AND(PARTNERS!$C157="Elsewhere in the UK",PARTNERS!$E157="New partner")</f>
        <v>0</v>
      </c>
      <c r="AE153" s="2" t="b">
        <f>AND(PARTNERS!$C157="Outside UK",PARTNERS!$E157="New partner")</f>
        <v>0</v>
      </c>
      <c r="AF153" s="2" t="b">
        <f>AND(PARTNERS!$C157="Hull",PARTNERS!$E157="Existing partner")</f>
        <v>0</v>
      </c>
      <c r="AG153" s="2" t="b">
        <f>AND(PARTNERS!$C157="East Riding of Yorkshire",PARTNERS!$E157="Existing partner")</f>
        <v>0</v>
      </c>
      <c r="AH153" s="2" t="b">
        <f>AND(PARTNERS!$C157="Elsewhere in Yorkshire &amp; Humber",PARTNERS!$E157="Existing partner")</f>
        <v>0</v>
      </c>
      <c r="AI153" s="2" t="b">
        <f>AND(PARTNERS!$C157="Elsewhere in the UK",PARTNERS!$E157="Existing partner")</f>
        <v>0</v>
      </c>
      <c r="AJ153" s="2" t="b">
        <f>AND(PARTNERS!$C157="Outside UK",PARTNERS!$E157="Existing partner")</f>
        <v>0</v>
      </c>
      <c r="AK153" s="2" t="b">
        <f>AND(PARTNERS!$D157="Artistic partner",PARTNERS!$E157="New partner")</f>
        <v>0</v>
      </c>
      <c r="AL153" s="2" t="b">
        <f>AND(PARTNERS!$D157="Heritage partner",PARTNERS!$E157="New partner")</f>
        <v>0</v>
      </c>
      <c r="AM153" s="2" t="b">
        <f>AND(PARTNERS!$D157="Funder",PARTNERS!$E157="New partner")</f>
        <v>0</v>
      </c>
      <c r="AN153" s="2" t="b">
        <f>AND(PARTNERS!$D157="Public Service partner",PARTNERS!$E157="New partner")</f>
        <v>0</v>
      </c>
      <c r="AO153" s="2" t="b">
        <f>AND(PARTNERS!$D157="Voluntary Sector / Charity partner",PARTNERS!$E157="New partner")</f>
        <v>0</v>
      </c>
      <c r="AP153" s="2" t="b">
        <f>AND(PARTNERS!$D157="Education partner",PARTNERS!$E157="New partner")</f>
        <v>0</v>
      </c>
      <c r="AQ153" s="2" t="b">
        <f>AND(PARTNERS!$D157="Other",PARTNERS!$E157="New partner")</f>
        <v>0</v>
      </c>
      <c r="AR153" s="2" t="b">
        <f>AND(PARTNERS!$D157="Artistic partner",PARTNERS!$E157="Existing partner")</f>
        <v>0</v>
      </c>
      <c r="AS153" s="2" t="b">
        <f>AND(PARTNERS!$D157="Heritage partner",PARTNERS!$E157="Existing partner")</f>
        <v>0</v>
      </c>
      <c r="AT153" s="2" t="b">
        <f>AND(PARTNERS!$D157="Funder",PARTNERS!$E157="Existing partner")</f>
        <v>0</v>
      </c>
      <c r="AU153" s="2" t="b">
        <f>AND(PARTNERS!$D157="Public Service partner",PARTNERS!$E157="Existing partner")</f>
        <v>0</v>
      </c>
      <c r="AV153" s="2" t="b">
        <f>AND(PARTNERS!$D157="Voluntary Sector / Charity partner",PARTNERS!$E157="Existing partner")</f>
        <v>0</v>
      </c>
      <c r="AW153" s="2" t="b">
        <f>AND(PARTNERS!$D157="Education partner",PARTNERS!$E157="Existing partner")</f>
        <v>0</v>
      </c>
      <c r="AX153" s="2" t="b">
        <f>AND(PARTNERS!$D157="Other",PARTNERS!$E157="Existing partner")</f>
        <v>0</v>
      </c>
    </row>
    <row r="154" spans="20:50" x14ac:dyDescent="0.3">
      <c r="T154" s="2" t="b">
        <f>AND(LEFT('EVENT DELIVERY'!B159,2)="HU",OR(LEN('EVENT DELIVERY'!B159)=6,AND(LEN('EVENT DELIVERY'!B159)=7,MID('EVENT DELIVERY'!B159,4,1)=" ")))</f>
        <v>0</v>
      </c>
      <c r="U154" s="2" t="b">
        <f>AND(LEFT('PROJECT DELIVERY TEAM'!B161,2)="HU",OR(LEN('PROJECT DELIVERY TEAM'!B161)=6,AND(LEN('PROJECT DELIVERY TEAM'!B161)=7,MID('PROJECT DELIVERY TEAM'!B161,4,1)=" ")))</f>
        <v>0</v>
      </c>
      <c r="V154" s="2" t="b">
        <f>AND(LEFT('AUDIENCES &amp; PART... - BY TYPE'!B184,2)="HU",OR(LEN('AUDIENCES &amp; PART... - BY TYPE'!B184)=6,AND(LEN('AUDIENCES &amp; PART... - BY TYPE'!B184)=7,MID('AUDIENCES &amp; PART... - BY TYPE'!B184,4,1)=" ")))</f>
        <v>0</v>
      </c>
      <c r="W154" s="2" t="b">
        <f>AND(LEFT(PARTNERS!B158,2)="HU",OR(LEN(PARTNERS!B158)=6,AND(LEN(PARTNERS!B158)=7,MID(PARTNERS!B158,4,1)=" ")),PARTNERS!E158="New partner")</f>
        <v>0</v>
      </c>
      <c r="X154" s="2" t="b">
        <f>AND(LEFT(PARTNERS!B158,2)="HU",OR(LEN(PARTNERS!B158)=6,AND(LEN(PARTNERS!B158)=7,MID(PARTNERS!B158,4,1)=" ")),PARTNERS!E158="Existing partner")</f>
        <v>0</v>
      </c>
      <c r="Y154" s="2" t="b">
        <f>AND(NOT(AND(LEFT(PARTNERS!B158,2)="HU",OR(LEN(PARTNERS!B158)=6,AND(LEN(PARTNERS!B158)=7,MID(PARTNERS!B158,4,1)=" ")))),PARTNERS!E158="New partner")</f>
        <v>0</v>
      </c>
      <c r="Z154" s="2" t="b">
        <f>AND(NOT(AND(LEFT(PARTNERS!B158,2)="HU",OR(LEN(PARTNERS!B158)=6,AND(LEN(PARTNERS!B158)=7,MID(PARTNERS!B158,4,1)=" ")))),PARTNERS!E158="Existing partner")</f>
        <v>0</v>
      </c>
      <c r="AA154" s="2" t="b">
        <f>AND(PARTNERS!$C158="Hull",PARTNERS!$E158="New partner")</f>
        <v>0</v>
      </c>
      <c r="AB154" s="2" t="b">
        <f>AND(PARTNERS!$C158="East Riding of Yorkshire",PARTNERS!$E158="New partner")</f>
        <v>0</v>
      </c>
      <c r="AC154" s="2" t="b">
        <f>AND(PARTNERS!$C158="Elsewhere in Yorkshire &amp; Humber",PARTNERS!$E158="New partner")</f>
        <v>0</v>
      </c>
      <c r="AD154" s="2" t="b">
        <f>AND(PARTNERS!$C158="Elsewhere in the UK",PARTNERS!$E158="New partner")</f>
        <v>0</v>
      </c>
      <c r="AE154" s="2" t="b">
        <f>AND(PARTNERS!$C158="Outside UK",PARTNERS!$E158="New partner")</f>
        <v>0</v>
      </c>
      <c r="AF154" s="2" t="b">
        <f>AND(PARTNERS!$C158="Hull",PARTNERS!$E158="Existing partner")</f>
        <v>0</v>
      </c>
      <c r="AG154" s="2" t="b">
        <f>AND(PARTNERS!$C158="East Riding of Yorkshire",PARTNERS!$E158="Existing partner")</f>
        <v>0</v>
      </c>
      <c r="AH154" s="2" t="b">
        <f>AND(PARTNERS!$C158="Elsewhere in Yorkshire &amp; Humber",PARTNERS!$E158="Existing partner")</f>
        <v>0</v>
      </c>
      <c r="AI154" s="2" t="b">
        <f>AND(PARTNERS!$C158="Elsewhere in the UK",PARTNERS!$E158="Existing partner")</f>
        <v>0</v>
      </c>
      <c r="AJ154" s="2" t="b">
        <f>AND(PARTNERS!$C158="Outside UK",PARTNERS!$E158="Existing partner")</f>
        <v>0</v>
      </c>
      <c r="AK154" s="2" t="b">
        <f>AND(PARTNERS!$D158="Artistic partner",PARTNERS!$E158="New partner")</f>
        <v>0</v>
      </c>
      <c r="AL154" s="2" t="b">
        <f>AND(PARTNERS!$D158="Heritage partner",PARTNERS!$E158="New partner")</f>
        <v>0</v>
      </c>
      <c r="AM154" s="2" t="b">
        <f>AND(PARTNERS!$D158="Funder",PARTNERS!$E158="New partner")</f>
        <v>0</v>
      </c>
      <c r="AN154" s="2" t="b">
        <f>AND(PARTNERS!$D158="Public Service partner",PARTNERS!$E158="New partner")</f>
        <v>0</v>
      </c>
      <c r="AO154" s="2" t="b">
        <f>AND(PARTNERS!$D158="Voluntary Sector / Charity partner",PARTNERS!$E158="New partner")</f>
        <v>0</v>
      </c>
      <c r="AP154" s="2" t="b">
        <f>AND(PARTNERS!$D158="Education partner",PARTNERS!$E158="New partner")</f>
        <v>0</v>
      </c>
      <c r="AQ154" s="2" t="b">
        <f>AND(PARTNERS!$D158="Other",PARTNERS!$E158="New partner")</f>
        <v>0</v>
      </c>
      <c r="AR154" s="2" t="b">
        <f>AND(PARTNERS!$D158="Artistic partner",PARTNERS!$E158="Existing partner")</f>
        <v>0</v>
      </c>
      <c r="AS154" s="2" t="b">
        <f>AND(PARTNERS!$D158="Heritage partner",PARTNERS!$E158="Existing partner")</f>
        <v>0</v>
      </c>
      <c r="AT154" s="2" t="b">
        <f>AND(PARTNERS!$D158="Funder",PARTNERS!$E158="Existing partner")</f>
        <v>0</v>
      </c>
      <c r="AU154" s="2" t="b">
        <f>AND(PARTNERS!$D158="Public Service partner",PARTNERS!$E158="Existing partner")</f>
        <v>0</v>
      </c>
      <c r="AV154" s="2" t="b">
        <f>AND(PARTNERS!$D158="Voluntary Sector / Charity partner",PARTNERS!$E158="Existing partner")</f>
        <v>0</v>
      </c>
      <c r="AW154" s="2" t="b">
        <f>AND(PARTNERS!$D158="Education partner",PARTNERS!$E158="Existing partner")</f>
        <v>0</v>
      </c>
      <c r="AX154" s="2" t="b">
        <f>AND(PARTNERS!$D158="Other",PARTNERS!$E158="Existing partner")</f>
        <v>0</v>
      </c>
    </row>
    <row r="155" spans="20:50" x14ac:dyDescent="0.3">
      <c r="T155" s="2" t="b">
        <f>AND(LEFT('EVENT DELIVERY'!B160,2)="HU",OR(LEN('EVENT DELIVERY'!B160)=6,AND(LEN('EVENT DELIVERY'!B160)=7,MID('EVENT DELIVERY'!B160,4,1)=" ")))</f>
        <v>0</v>
      </c>
      <c r="U155" s="2" t="b">
        <f>AND(LEFT('PROJECT DELIVERY TEAM'!B162,2)="HU",OR(LEN('PROJECT DELIVERY TEAM'!B162)=6,AND(LEN('PROJECT DELIVERY TEAM'!B162)=7,MID('PROJECT DELIVERY TEAM'!B162,4,1)=" ")))</f>
        <v>0</v>
      </c>
      <c r="V155" s="2" t="b">
        <f>AND(LEFT('AUDIENCES &amp; PART... - BY TYPE'!B185,2)="HU",OR(LEN('AUDIENCES &amp; PART... - BY TYPE'!B185)=6,AND(LEN('AUDIENCES &amp; PART... - BY TYPE'!B185)=7,MID('AUDIENCES &amp; PART... - BY TYPE'!B185,4,1)=" ")))</f>
        <v>0</v>
      </c>
      <c r="W155" s="2" t="b">
        <f>AND(LEFT(PARTNERS!B159,2)="HU",OR(LEN(PARTNERS!B159)=6,AND(LEN(PARTNERS!B159)=7,MID(PARTNERS!B159,4,1)=" ")),PARTNERS!E159="New partner")</f>
        <v>0</v>
      </c>
      <c r="X155" s="2" t="b">
        <f>AND(LEFT(PARTNERS!B159,2)="HU",OR(LEN(PARTNERS!B159)=6,AND(LEN(PARTNERS!B159)=7,MID(PARTNERS!B159,4,1)=" ")),PARTNERS!E159="Existing partner")</f>
        <v>0</v>
      </c>
      <c r="Y155" s="2" t="b">
        <f>AND(NOT(AND(LEFT(PARTNERS!B159,2)="HU",OR(LEN(PARTNERS!B159)=6,AND(LEN(PARTNERS!B159)=7,MID(PARTNERS!B159,4,1)=" ")))),PARTNERS!E159="New partner")</f>
        <v>0</v>
      </c>
      <c r="Z155" s="2" t="b">
        <f>AND(NOT(AND(LEFT(PARTNERS!B159,2)="HU",OR(LEN(PARTNERS!B159)=6,AND(LEN(PARTNERS!B159)=7,MID(PARTNERS!B159,4,1)=" ")))),PARTNERS!E159="Existing partner")</f>
        <v>0</v>
      </c>
      <c r="AA155" s="2" t="b">
        <f>AND(PARTNERS!$C159="Hull",PARTNERS!$E159="New partner")</f>
        <v>0</v>
      </c>
      <c r="AB155" s="2" t="b">
        <f>AND(PARTNERS!$C159="East Riding of Yorkshire",PARTNERS!$E159="New partner")</f>
        <v>0</v>
      </c>
      <c r="AC155" s="2" t="b">
        <f>AND(PARTNERS!$C159="Elsewhere in Yorkshire &amp; Humber",PARTNERS!$E159="New partner")</f>
        <v>0</v>
      </c>
      <c r="AD155" s="2" t="b">
        <f>AND(PARTNERS!$C159="Elsewhere in the UK",PARTNERS!$E159="New partner")</f>
        <v>0</v>
      </c>
      <c r="AE155" s="2" t="b">
        <f>AND(PARTNERS!$C159="Outside UK",PARTNERS!$E159="New partner")</f>
        <v>0</v>
      </c>
      <c r="AF155" s="2" t="b">
        <f>AND(PARTNERS!$C159="Hull",PARTNERS!$E159="Existing partner")</f>
        <v>0</v>
      </c>
      <c r="AG155" s="2" t="b">
        <f>AND(PARTNERS!$C159="East Riding of Yorkshire",PARTNERS!$E159="Existing partner")</f>
        <v>0</v>
      </c>
      <c r="AH155" s="2" t="b">
        <f>AND(PARTNERS!$C159="Elsewhere in Yorkshire &amp; Humber",PARTNERS!$E159="Existing partner")</f>
        <v>0</v>
      </c>
      <c r="AI155" s="2" t="b">
        <f>AND(PARTNERS!$C159="Elsewhere in the UK",PARTNERS!$E159="Existing partner")</f>
        <v>0</v>
      </c>
      <c r="AJ155" s="2" t="b">
        <f>AND(PARTNERS!$C159="Outside UK",PARTNERS!$E159="Existing partner")</f>
        <v>0</v>
      </c>
      <c r="AK155" s="2" t="b">
        <f>AND(PARTNERS!$D159="Artistic partner",PARTNERS!$E159="New partner")</f>
        <v>0</v>
      </c>
      <c r="AL155" s="2" t="b">
        <f>AND(PARTNERS!$D159="Heritage partner",PARTNERS!$E159="New partner")</f>
        <v>0</v>
      </c>
      <c r="AM155" s="2" t="b">
        <f>AND(PARTNERS!$D159="Funder",PARTNERS!$E159="New partner")</f>
        <v>0</v>
      </c>
      <c r="AN155" s="2" t="b">
        <f>AND(PARTNERS!$D159="Public Service partner",PARTNERS!$E159="New partner")</f>
        <v>0</v>
      </c>
      <c r="AO155" s="2" t="b">
        <f>AND(PARTNERS!$D159="Voluntary Sector / Charity partner",PARTNERS!$E159="New partner")</f>
        <v>0</v>
      </c>
      <c r="AP155" s="2" t="b">
        <f>AND(PARTNERS!$D159="Education partner",PARTNERS!$E159="New partner")</f>
        <v>0</v>
      </c>
      <c r="AQ155" s="2" t="b">
        <f>AND(PARTNERS!$D159="Other",PARTNERS!$E159="New partner")</f>
        <v>0</v>
      </c>
      <c r="AR155" s="2" t="b">
        <f>AND(PARTNERS!$D159="Artistic partner",PARTNERS!$E159="Existing partner")</f>
        <v>0</v>
      </c>
      <c r="AS155" s="2" t="b">
        <f>AND(PARTNERS!$D159="Heritage partner",PARTNERS!$E159="Existing partner")</f>
        <v>0</v>
      </c>
      <c r="AT155" s="2" t="b">
        <f>AND(PARTNERS!$D159="Funder",PARTNERS!$E159="Existing partner")</f>
        <v>0</v>
      </c>
      <c r="AU155" s="2" t="b">
        <f>AND(PARTNERS!$D159="Public Service partner",PARTNERS!$E159="Existing partner")</f>
        <v>0</v>
      </c>
      <c r="AV155" s="2" t="b">
        <f>AND(PARTNERS!$D159="Voluntary Sector / Charity partner",PARTNERS!$E159="Existing partner")</f>
        <v>0</v>
      </c>
      <c r="AW155" s="2" t="b">
        <f>AND(PARTNERS!$D159="Education partner",PARTNERS!$E159="Existing partner")</f>
        <v>0</v>
      </c>
      <c r="AX155" s="2" t="b">
        <f>AND(PARTNERS!$D159="Other",PARTNERS!$E159="Existing partner")</f>
        <v>0</v>
      </c>
    </row>
    <row r="156" spans="20:50" x14ac:dyDescent="0.3">
      <c r="T156" s="2" t="b">
        <f>AND(LEFT('EVENT DELIVERY'!B161,2)="HU",OR(LEN('EVENT DELIVERY'!B161)=6,AND(LEN('EVENT DELIVERY'!B161)=7,MID('EVENT DELIVERY'!B161,4,1)=" ")))</f>
        <v>0</v>
      </c>
      <c r="U156" s="2" t="b">
        <f>AND(LEFT('PROJECT DELIVERY TEAM'!B163,2)="HU",OR(LEN('PROJECT DELIVERY TEAM'!B163)=6,AND(LEN('PROJECT DELIVERY TEAM'!B163)=7,MID('PROJECT DELIVERY TEAM'!B163,4,1)=" ")))</f>
        <v>0</v>
      </c>
      <c r="V156" s="2" t="b">
        <f>AND(LEFT('AUDIENCES &amp; PART... - BY TYPE'!B186,2)="HU",OR(LEN('AUDIENCES &amp; PART... - BY TYPE'!B186)=6,AND(LEN('AUDIENCES &amp; PART... - BY TYPE'!B186)=7,MID('AUDIENCES &amp; PART... - BY TYPE'!B186,4,1)=" ")))</f>
        <v>0</v>
      </c>
      <c r="W156" s="2" t="b">
        <f>AND(LEFT(PARTNERS!B160,2)="HU",OR(LEN(PARTNERS!B160)=6,AND(LEN(PARTNERS!B160)=7,MID(PARTNERS!B160,4,1)=" ")),PARTNERS!E160="New partner")</f>
        <v>0</v>
      </c>
      <c r="X156" s="2" t="b">
        <f>AND(LEFT(PARTNERS!B160,2)="HU",OR(LEN(PARTNERS!B160)=6,AND(LEN(PARTNERS!B160)=7,MID(PARTNERS!B160,4,1)=" ")),PARTNERS!E160="Existing partner")</f>
        <v>0</v>
      </c>
      <c r="Y156" s="2" t="b">
        <f>AND(NOT(AND(LEFT(PARTNERS!B160,2)="HU",OR(LEN(PARTNERS!B160)=6,AND(LEN(PARTNERS!B160)=7,MID(PARTNERS!B160,4,1)=" ")))),PARTNERS!E160="New partner")</f>
        <v>0</v>
      </c>
      <c r="Z156" s="2" t="b">
        <f>AND(NOT(AND(LEFT(PARTNERS!B160,2)="HU",OR(LEN(PARTNERS!B160)=6,AND(LEN(PARTNERS!B160)=7,MID(PARTNERS!B160,4,1)=" ")))),PARTNERS!E160="Existing partner")</f>
        <v>0</v>
      </c>
      <c r="AA156" s="2" t="b">
        <f>AND(PARTNERS!$C160="Hull",PARTNERS!$E160="New partner")</f>
        <v>0</v>
      </c>
      <c r="AB156" s="2" t="b">
        <f>AND(PARTNERS!$C160="East Riding of Yorkshire",PARTNERS!$E160="New partner")</f>
        <v>0</v>
      </c>
      <c r="AC156" s="2" t="b">
        <f>AND(PARTNERS!$C160="Elsewhere in Yorkshire &amp; Humber",PARTNERS!$E160="New partner")</f>
        <v>0</v>
      </c>
      <c r="AD156" s="2" t="b">
        <f>AND(PARTNERS!$C160="Elsewhere in the UK",PARTNERS!$E160="New partner")</f>
        <v>0</v>
      </c>
      <c r="AE156" s="2" t="b">
        <f>AND(PARTNERS!$C160="Outside UK",PARTNERS!$E160="New partner")</f>
        <v>0</v>
      </c>
      <c r="AF156" s="2" t="b">
        <f>AND(PARTNERS!$C160="Hull",PARTNERS!$E160="Existing partner")</f>
        <v>0</v>
      </c>
      <c r="AG156" s="2" t="b">
        <f>AND(PARTNERS!$C160="East Riding of Yorkshire",PARTNERS!$E160="Existing partner")</f>
        <v>0</v>
      </c>
      <c r="AH156" s="2" t="b">
        <f>AND(PARTNERS!$C160="Elsewhere in Yorkshire &amp; Humber",PARTNERS!$E160="Existing partner")</f>
        <v>0</v>
      </c>
      <c r="AI156" s="2" t="b">
        <f>AND(PARTNERS!$C160="Elsewhere in the UK",PARTNERS!$E160="Existing partner")</f>
        <v>0</v>
      </c>
      <c r="AJ156" s="2" t="b">
        <f>AND(PARTNERS!$C160="Outside UK",PARTNERS!$E160="Existing partner")</f>
        <v>0</v>
      </c>
      <c r="AK156" s="2" t="b">
        <f>AND(PARTNERS!$D160="Artistic partner",PARTNERS!$E160="New partner")</f>
        <v>0</v>
      </c>
      <c r="AL156" s="2" t="b">
        <f>AND(PARTNERS!$D160="Heritage partner",PARTNERS!$E160="New partner")</f>
        <v>0</v>
      </c>
      <c r="AM156" s="2" t="b">
        <f>AND(PARTNERS!$D160="Funder",PARTNERS!$E160="New partner")</f>
        <v>0</v>
      </c>
      <c r="AN156" s="2" t="b">
        <f>AND(PARTNERS!$D160="Public Service partner",PARTNERS!$E160="New partner")</f>
        <v>0</v>
      </c>
      <c r="AO156" s="2" t="b">
        <f>AND(PARTNERS!$D160="Voluntary Sector / Charity partner",PARTNERS!$E160="New partner")</f>
        <v>0</v>
      </c>
      <c r="AP156" s="2" t="b">
        <f>AND(PARTNERS!$D160="Education partner",PARTNERS!$E160="New partner")</f>
        <v>0</v>
      </c>
      <c r="AQ156" s="2" t="b">
        <f>AND(PARTNERS!$D160="Other",PARTNERS!$E160="New partner")</f>
        <v>0</v>
      </c>
      <c r="AR156" s="2" t="b">
        <f>AND(PARTNERS!$D160="Artistic partner",PARTNERS!$E160="Existing partner")</f>
        <v>0</v>
      </c>
      <c r="AS156" s="2" t="b">
        <f>AND(PARTNERS!$D160="Heritage partner",PARTNERS!$E160="Existing partner")</f>
        <v>0</v>
      </c>
      <c r="AT156" s="2" t="b">
        <f>AND(PARTNERS!$D160="Funder",PARTNERS!$E160="Existing partner")</f>
        <v>0</v>
      </c>
      <c r="AU156" s="2" t="b">
        <f>AND(PARTNERS!$D160="Public Service partner",PARTNERS!$E160="Existing partner")</f>
        <v>0</v>
      </c>
      <c r="AV156" s="2" t="b">
        <f>AND(PARTNERS!$D160="Voluntary Sector / Charity partner",PARTNERS!$E160="Existing partner")</f>
        <v>0</v>
      </c>
      <c r="AW156" s="2" t="b">
        <f>AND(PARTNERS!$D160="Education partner",PARTNERS!$E160="Existing partner")</f>
        <v>0</v>
      </c>
      <c r="AX156" s="2" t="b">
        <f>AND(PARTNERS!$D160="Other",PARTNERS!$E160="Existing partner")</f>
        <v>0</v>
      </c>
    </row>
    <row r="157" spans="20:50" x14ac:dyDescent="0.3">
      <c r="T157" s="2" t="b">
        <f>AND(LEFT('EVENT DELIVERY'!B162,2)="HU",OR(LEN('EVENT DELIVERY'!B162)=6,AND(LEN('EVENT DELIVERY'!B162)=7,MID('EVENT DELIVERY'!B162,4,1)=" ")))</f>
        <v>0</v>
      </c>
      <c r="U157" s="2" t="b">
        <f>AND(LEFT('PROJECT DELIVERY TEAM'!B164,2)="HU",OR(LEN('PROJECT DELIVERY TEAM'!B164)=6,AND(LEN('PROJECT DELIVERY TEAM'!B164)=7,MID('PROJECT DELIVERY TEAM'!B164,4,1)=" ")))</f>
        <v>0</v>
      </c>
      <c r="V157" s="2" t="b">
        <f>AND(LEFT('AUDIENCES &amp; PART... - BY TYPE'!B187,2)="HU",OR(LEN('AUDIENCES &amp; PART... - BY TYPE'!B187)=6,AND(LEN('AUDIENCES &amp; PART... - BY TYPE'!B187)=7,MID('AUDIENCES &amp; PART... - BY TYPE'!B187,4,1)=" ")))</f>
        <v>0</v>
      </c>
      <c r="W157" s="2" t="b">
        <f>AND(LEFT(PARTNERS!B161,2)="HU",OR(LEN(PARTNERS!B161)=6,AND(LEN(PARTNERS!B161)=7,MID(PARTNERS!B161,4,1)=" ")),PARTNERS!E161="New partner")</f>
        <v>0</v>
      </c>
      <c r="X157" s="2" t="b">
        <f>AND(LEFT(PARTNERS!B161,2)="HU",OR(LEN(PARTNERS!B161)=6,AND(LEN(PARTNERS!B161)=7,MID(PARTNERS!B161,4,1)=" ")),PARTNERS!E161="Existing partner")</f>
        <v>0</v>
      </c>
      <c r="Y157" s="2" t="b">
        <f>AND(NOT(AND(LEFT(PARTNERS!B161,2)="HU",OR(LEN(PARTNERS!B161)=6,AND(LEN(PARTNERS!B161)=7,MID(PARTNERS!B161,4,1)=" ")))),PARTNERS!E161="New partner")</f>
        <v>0</v>
      </c>
      <c r="Z157" s="2" t="b">
        <f>AND(NOT(AND(LEFT(PARTNERS!B161,2)="HU",OR(LEN(PARTNERS!B161)=6,AND(LEN(PARTNERS!B161)=7,MID(PARTNERS!B161,4,1)=" ")))),PARTNERS!E161="Existing partner")</f>
        <v>0</v>
      </c>
      <c r="AA157" s="2" t="b">
        <f>AND(PARTNERS!$C161="Hull",PARTNERS!$E161="New partner")</f>
        <v>0</v>
      </c>
      <c r="AB157" s="2" t="b">
        <f>AND(PARTNERS!$C161="East Riding of Yorkshire",PARTNERS!$E161="New partner")</f>
        <v>0</v>
      </c>
      <c r="AC157" s="2" t="b">
        <f>AND(PARTNERS!$C161="Elsewhere in Yorkshire &amp; Humber",PARTNERS!$E161="New partner")</f>
        <v>0</v>
      </c>
      <c r="AD157" s="2" t="b">
        <f>AND(PARTNERS!$C161="Elsewhere in the UK",PARTNERS!$E161="New partner")</f>
        <v>0</v>
      </c>
      <c r="AE157" s="2" t="b">
        <f>AND(PARTNERS!$C161="Outside UK",PARTNERS!$E161="New partner")</f>
        <v>0</v>
      </c>
      <c r="AF157" s="2" t="b">
        <f>AND(PARTNERS!$C161="Hull",PARTNERS!$E161="Existing partner")</f>
        <v>0</v>
      </c>
      <c r="AG157" s="2" t="b">
        <f>AND(PARTNERS!$C161="East Riding of Yorkshire",PARTNERS!$E161="Existing partner")</f>
        <v>0</v>
      </c>
      <c r="AH157" s="2" t="b">
        <f>AND(PARTNERS!$C161="Elsewhere in Yorkshire &amp; Humber",PARTNERS!$E161="Existing partner")</f>
        <v>0</v>
      </c>
      <c r="AI157" s="2" t="b">
        <f>AND(PARTNERS!$C161="Elsewhere in the UK",PARTNERS!$E161="Existing partner")</f>
        <v>0</v>
      </c>
      <c r="AJ157" s="2" t="b">
        <f>AND(PARTNERS!$C161="Outside UK",PARTNERS!$E161="Existing partner")</f>
        <v>0</v>
      </c>
      <c r="AK157" s="2" t="b">
        <f>AND(PARTNERS!$D161="Artistic partner",PARTNERS!$E161="New partner")</f>
        <v>0</v>
      </c>
      <c r="AL157" s="2" t="b">
        <f>AND(PARTNERS!$D161="Heritage partner",PARTNERS!$E161="New partner")</f>
        <v>0</v>
      </c>
      <c r="AM157" s="2" t="b">
        <f>AND(PARTNERS!$D161="Funder",PARTNERS!$E161="New partner")</f>
        <v>0</v>
      </c>
      <c r="AN157" s="2" t="b">
        <f>AND(PARTNERS!$D161="Public Service partner",PARTNERS!$E161="New partner")</f>
        <v>0</v>
      </c>
      <c r="AO157" s="2" t="b">
        <f>AND(PARTNERS!$D161="Voluntary Sector / Charity partner",PARTNERS!$E161="New partner")</f>
        <v>0</v>
      </c>
      <c r="AP157" s="2" t="b">
        <f>AND(PARTNERS!$D161="Education partner",PARTNERS!$E161="New partner")</f>
        <v>0</v>
      </c>
      <c r="AQ157" s="2" t="b">
        <f>AND(PARTNERS!$D161="Other",PARTNERS!$E161="New partner")</f>
        <v>0</v>
      </c>
      <c r="AR157" s="2" t="b">
        <f>AND(PARTNERS!$D161="Artistic partner",PARTNERS!$E161="Existing partner")</f>
        <v>0</v>
      </c>
      <c r="AS157" s="2" t="b">
        <f>AND(PARTNERS!$D161="Heritage partner",PARTNERS!$E161="Existing partner")</f>
        <v>0</v>
      </c>
      <c r="AT157" s="2" t="b">
        <f>AND(PARTNERS!$D161="Funder",PARTNERS!$E161="Existing partner")</f>
        <v>0</v>
      </c>
      <c r="AU157" s="2" t="b">
        <f>AND(PARTNERS!$D161="Public Service partner",PARTNERS!$E161="Existing partner")</f>
        <v>0</v>
      </c>
      <c r="AV157" s="2" t="b">
        <f>AND(PARTNERS!$D161="Voluntary Sector / Charity partner",PARTNERS!$E161="Existing partner")</f>
        <v>0</v>
      </c>
      <c r="AW157" s="2" t="b">
        <f>AND(PARTNERS!$D161="Education partner",PARTNERS!$E161="Existing partner")</f>
        <v>0</v>
      </c>
      <c r="AX157" s="2" t="b">
        <f>AND(PARTNERS!$D161="Other",PARTNERS!$E161="Existing partner")</f>
        <v>0</v>
      </c>
    </row>
    <row r="158" spans="20:50" x14ac:dyDescent="0.3">
      <c r="T158" s="2" t="b">
        <f>AND(LEFT('EVENT DELIVERY'!B163,2)="HU",OR(LEN('EVENT DELIVERY'!B163)=6,AND(LEN('EVENT DELIVERY'!B163)=7,MID('EVENT DELIVERY'!B163,4,1)=" ")))</f>
        <v>0</v>
      </c>
      <c r="U158" s="2" t="b">
        <f>AND(LEFT('PROJECT DELIVERY TEAM'!B165,2)="HU",OR(LEN('PROJECT DELIVERY TEAM'!B165)=6,AND(LEN('PROJECT DELIVERY TEAM'!B165)=7,MID('PROJECT DELIVERY TEAM'!B165,4,1)=" ")))</f>
        <v>0</v>
      </c>
      <c r="V158" s="2" t="b">
        <f>AND(LEFT('AUDIENCES &amp; PART... - BY TYPE'!B188,2)="HU",OR(LEN('AUDIENCES &amp; PART... - BY TYPE'!B188)=6,AND(LEN('AUDIENCES &amp; PART... - BY TYPE'!B188)=7,MID('AUDIENCES &amp; PART... - BY TYPE'!B188,4,1)=" ")))</f>
        <v>0</v>
      </c>
      <c r="W158" s="2" t="b">
        <f>AND(LEFT(PARTNERS!B162,2)="HU",OR(LEN(PARTNERS!B162)=6,AND(LEN(PARTNERS!B162)=7,MID(PARTNERS!B162,4,1)=" ")),PARTNERS!E162="New partner")</f>
        <v>0</v>
      </c>
      <c r="X158" s="2" t="b">
        <f>AND(LEFT(PARTNERS!B162,2)="HU",OR(LEN(PARTNERS!B162)=6,AND(LEN(PARTNERS!B162)=7,MID(PARTNERS!B162,4,1)=" ")),PARTNERS!E162="Existing partner")</f>
        <v>0</v>
      </c>
      <c r="Y158" s="2" t="b">
        <f>AND(NOT(AND(LEFT(PARTNERS!B162,2)="HU",OR(LEN(PARTNERS!B162)=6,AND(LEN(PARTNERS!B162)=7,MID(PARTNERS!B162,4,1)=" ")))),PARTNERS!E162="New partner")</f>
        <v>0</v>
      </c>
      <c r="Z158" s="2" t="b">
        <f>AND(NOT(AND(LEFT(PARTNERS!B162,2)="HU",OR(LEN(PARTNERS!B162)=6,AND(LEN(PARTNERS!B162)=7,MID(PARTNERS!B162,4,1)=" ")))),PARTNERS!E162="Existing partner")</f>
        <v>0</v>
      </c>
      <c r="AA158" s="2" t="b">
        <f>AND(PARTNERS!$C162="Hull",PARTNERS!$E162="New partner")</f>
        <v>0</v>
      </c>
      <c r="AB158" s="2" t="b">
        <f>AND(PARTNERS!$C162="East Riding of Yorkshire",PARTNERS!$E162="New partner")</f>
        <v>0</v>
      </c>
      <c r="AC158" s="2" t="b">
        <f>AND(PARTNERS!$C162="Elsewhere in Yorkshire &amp; Humber",PARTNERS!$E162="New partner")</f>
        <v>0</v>
      </c>
      <c r="AD158" s="2" t="b">
        <f>AND(PARTNERS!$C162="Elsewhere in the UK",PARTNERS!$E162="New partner")</f>
        <v>0</v>
      </c>
      <c r="AE158" s="2" t="b">
        <f>AND(PARTNERS!$C162="Outside UK",PARTNERS!$E162="New partner")</f>
        <v>0</v>
      </c>
      <c r="AF158" s="2" t="b">
        <f>AND(PARTNERS!$C162="Hull",PARTNERS!$E162="Existing partner")</f>
        <v>0</v>
      </c>
      <c r="AG158" s="2" t="b">
        <f>AND(PARTNERS!$C162="East Riding of Yorkshire",PARTNERS!$E162="Existing partner")</f>
        <v>0</v>
      </c>
      <c r="AH158" s="2" t="b">
        <f>AND(PARTNERS!$C162="Elsewhere in Yorkshire &amp; Humber",PARTNERS!$E162="Existing partner")</f>
        <v>0</v>
      </c>
      <c r="AI158" s="2" t="b">
        <f>AND(PARTNERS!$C162="Elsewhere in the UK",PARTNERS!$E162="Existing partner")</f>
        <v>0</v>
      </c>
      <c r="AJ158" s="2" t="b">
        <f>AND(PARTNERS!$C162="Outside UK",PARTNERS!$E162="Existing partner")</f>
        <v>0</v>
      </c>
      <c r="AK158" s="2" t="b">
        <f>AND(PARTNERS!$D162="Artistic partner",PARTNERS!$E162="New partner")</f>
        <v>0</v>
      </c>
      <c r="AL158" s="2" t="b">
        <f>AND(PARTNERS!$D162="Heritage partner",PARTNERS!$E162="New partner")</f>
        <v>0</v>
      </c>
      <c r="AM158" s="2" t="b">
        <f>AND(PARTNERS!$D162="Funder",PARTNERS!$E162="New partner")</f>
        <v>0</v>
      </c>
      <c r="AN158" s="2" t="b">
        <f>AND(PARTNERS!$D162="Public Service partner",PARTNERS!$E162="New partner")</f>
        <v>0</v>
      </c>
      <c r="AO158" s="2" t="b">
        <f>AND(PARTNERS!$D162="Voluntary Sector / Charity partner",PARTNERS!$E162="New partner")</f>
        <v>0</v>
      </c>
      <c r="AP158" s="2" t="b">
        <f>AND(PARTNERS!$D162="Education partner",PARTNERS!$E162="New partner")</f>
        <v>0</v>
      </c>
      <c r="AQ158" s="2" t="b">
        <f>AND(PARTNERS!$D162="Other",PARTNERS!$E162="New partner")</f>
        <v>0</v>
      </c>
      <c r="AR158" s="2" t="b">
        <f>AND(PARTNERS!$D162="Artistic partner",PARTNERS!$E162="Existing partner")</f>
        <v>0</v>
      </c>
      <c r="AS158" s="2" t="b">
        <f>AND(PARTNERS!$D162="Heritage partner",PARTNERS!$E162="Existing partner")</f>
        <v>0</v>
      </c>
      <c r="AT158" s="2" t="b">
        <f>AND(PARTNERS!$D162="Funder",PARTNERS!$E162="Existing partner")</f>
        <v>0</v>
      </c>
      <c r="AU158" s="2" t="b">
        <f>AND(PARTNERS!$D162="Public Service partner",PARTNERS!$E162="Existing partner")</f>
        <v>0</v>
      </c>
      <c r="AV158" s="2" t="b">
        <f>AND(PARTNERS!$D162="Voluntary Sector / Charity partner",PARTNERS!$E162="Existing partner")</f>
        <v>0</v>
      </c>
      <c r="AW158" s="2" t="b">
        <f>AND(PARTNERS!$D162="Education partner",PARTNERS!$E162="Existing partner")</f>
        <v>0</v>
      </c>
      <c r="AX158" s="2" t="b">
        <f>AND(PARTNERS!$D162="Other",PARTNERS!$E162="Existing partner")</f>
        <v>0</v>
      </c>
    </row>
    <row r="159" spans="20:50" x14ac:dyDescent="0.3">
      <c r="T159" s="2" t="b">
        <f>AND(LEFT('EVENT DELIVERY'!B164,2)="HU",OR(LEN('EVENT DELIVERY'!B164)=6,AND(LEN('EVENT DELIVERY'!B164)=7,MID('EVENT DELIVERY'!B164,4,1)=" ")))</f>
        <v>0</v>
      </c>
      <c r="U159" s="2" t="b">
        <f>AND(LEFT('PROJECT DELIVERY TEAM'!B166,2)="HU",OR(LEN('PROJECT DELIVERY TEAM'!B166)=6,AND(LEN('PROJECT DELIVERY TEAM'!B166)=7,MID('PROJECT DELIVERY TEAM'!B166,4,1)=" ")))</f>
        <v>0</v>
      </c>
      <c r="V159" s="2" t="b">
        <f>AND(LEFT('AUDIENCES &amp; PART... - BY TYPE'!B189,2)="HU",OR(LEN('AUDIENCES &amp; PART... - BY TYPE'!B189)=6,AND(LEN('AUDIENCES &amp; PART... - BY TYPE'!B189)=7,MID('AUDIENCES &amp; PART... - BY TYPE'!B189,4,1)=" ")))</f>
        <v>0</v>
      </c>
      <c r="W159" s="2" t="b">
        <f>AND(LEFT(PARTNERS!B163,2)="HU",OR(LEN(PARTNERS!B163)=6,AND(LEN(PARTNERS!B163)=7,MID(PARTNERS!B163,4,1)=" ")),PARTNERS!E163="New partner")</f>
        <v>0</v>
      </c>
      <c r="X159" s="2" t="b">
        <f>AND(LEFT(PARTNERS!B163,2)="HU",OR(LEN(PARTNERS!B163)=6,AND(LEN(PARTNERS!B163)=7,MID(PARTNERS!B163,4,1)=" ")),PARTNERS!E163="Existing partner")</f>
        <v>0</v>
      </c>
      <c r="Y159" s="2" t="b">
        <f>AND(NOT(AND(LEFT(PARTNERS!B163,2)="HU",OR(LEN(PARTNERS!B163)=6,AND(LEN(PARTNERS!B163)=7,MID(PARTNERS!B163,4,1)=" ")))),PARTNERS!E163="New partner")</f>
        <v>0</v>
      </c>
      <c r="Z159" s="2" t="b">
        <f>AND(NOT(AND(LEFT(PARTNERS!B163,2)="HU",OR(LEN(PARTNERS!B163)=6,AND(LEN(PARTNERS!B163)=7,MID(PARTNERS!B163,4,1)=" ")))),PARTNERS!E163="Existing partner")</f>
        <v>0</v>
      </c>
      <c r="AA159" s="2" t="b">
        <f>AND(PARTNERS!$C163="Hull",PARTNERS!$E163="New partner")</f>
        <v>0</v>
      </c>
      <c r="AB159" s="2" t="b">
        <f>AND(PARTNERS!$C163="East Riding of Yorkshire",PARTNERS!$E163="New partner")</f>
        <v>0</v>
      </c>
      <c r="AC159" s="2" t="b">
        <f>AND(PARTNERS!$C163="Elsewhere in Yorkshire &amp; Humber",PARTNERS!$E163="New partner")</f>
        <v>0</v>
      </c>
      <c r="AD159" s="2" t="b">
        <f>AND(PARTNERS!$C163="Elsewhere in the UK",PARTNERS!$E163="New partner")</f>
        <v>0</v>
      </c>
      <c r="AE159" s="2" t="b">
        <f>AND(PARTNERS!$C163="Outside UK",PARTNERS!$E163="New partner")</f>
        <v>0</v>
      </c>
      <c r="AF159" s="2" t="b">
        <f>AND(PARTNERS!$C163="Hull",PARTNERS!$E163="Existing partner")</f>
        <v>0</v>
      </c>
      <c r="AG159" s="2" t="b">
        <f>AND(PARTNERS!$C163="East Riding of Yorkshire",PARTNERS!$E163="Existing partner")</f>
        <v>0</v>
      </c>
      <c r="AH159" s="2" t="b">
        <f>AND(PARTNERS!$C163="Elsewhere in Yorkshire &amp; Humber",PARTNERS!$E163="Existing partner")</f>
        <v>0</v>
      </c>
      <c r="AI159" s="2" t="b">
        <f>AND(PARTNERS!$C163="Elsewhere in the UK",PARTNERS!$E163="Existing partner")</f>
        <v>0</v>
      </c>
      <c r="AJ159" s="2" t="b">
        <f>AND(PARTNERS!$C163="Outside UK",PARTNERS!$E163="Existing partner")</f>
        <v>0</v>
      </c>
      <c r="AK159" s="2" t="b">
        <f>AND(PARTNERS!$D163="Artistic partner",PARTNERS!$E163="New partner")</f>
        <v>0</v>
      </c>
      <c r="AL159" s="2" t="b">
        <f>AND(PARTNERS!$D163="Heritage partner",PARTNERS!$E163="New partner")</f>
        <v>0</v>
      </c>
      <c r="AM159" s="2" t="b">
        <f>AND(PARTNERS!$D163="Funder",PARTNERS!$E163="New partner")</f>
        <v>0</v>
      </c>
      <c r="AN159" s="2" t="b">
        <f>AND(PARTNERS!$D163="Public Service partner",PARTNERS!$E163="New partner")</f>
        <v>0</v>
      </c>
      <c r="AO159" s="2" t="b">
        <f>AND(PARTNERS!$D163="Voluntary Sector / Charity partner",PARTNERS!$E163="New partner")</f>
        <v>0</v>
      </c>
      <c r="AP159" s="2" t="b">
        <f>AND(PARTNERS!$D163="Education partner",PARTNERS!$E163="New partner")</f>
        <v>0</v>
      </c>
      <c r="AQ159" s="2" t="b">
        <f>AND(PARTNERS!$D163="Other",PARTNERS!$E163="New partner")</f>
        <v>0</v>
      </c>
      <c r="AR159" s="2" t="b">
        <f>AND(PARTNERS!$D163="Artistic partner",PARTNERS!$E163="Existing partner")</f>
        <v>0</v>
      </c>
      <c r="AS159" s="2" t="b">
        <f>AND(PARTNERS!$D163="Heritage partner",PARTNERS!$E163="Existing partner")</f>
        <v>0</v>
      </c>
      <c r="AT159" s="2" t="b">
        <f>AND(PARTNERS!$D163="Funder",PARTNERS!$E163="Existing partner")</f>
        <v>0</v>
      </c>
      <c r="AU159" s="2" t="b">
        <f>AND(PARTNERS!$D163="Public Service partner",PARTNERS!$E163="Existing partner")</f>
        <v>0</v>
      </c>
      <c r="AV159" s="2" t="b">
        <f>AND(PARTNERS!$D163="Voluntary Sector / Charity partner",PARTNERS!$E163="Existing partner")</f>
        <v>0</v>
      </c>
      <c r="AW159" s="2" t="b">
        <f>AND(PARTNERS!$D163="Education partner",PARTNERS!$E163="Existing partner")</f>
        <v>0</v>
      </c>
      <c r="AX159" s="2" t="b">
        <f>AND(PARTNERS!$D163="Other",PARTNERS!$E163="Existing partner")</f>
        <v>0</v>
      </c>
    </row>
    <row r="160" spans="20:50" x14ac:dyDescent="0.3">
      <c r="T160" s="2" t="b">
        <f>AND(LEFT('EVENT DELIVERY'!B165,2)="HU",OR(LEN('EVENT DELIVERY'!B165)=6,AND(LEN('EVENT DELIVERY'!B165)=7,MID('EVENT DELIVERY'!B165,4,1)=" ")))</f>
        <v>0</v>
      </c>
      <c r="U160" s="2" t="b">
        <f>AND(LEFT('PROJECT DELIVERY TEAM'!B167,2)="HU",OR(LEN('PROJECT DELIVERY TEAM'!B167)=6,AND(LEN('PROJECT DELIVERY TEAM'!B167)=7,MID('PROJECT DELIVERY TEAM'!B167,4,1)=" ")))</f>
        <v>0</v>
      </c>
      <c r="V160" s="2" t="b">
        <f>AND(LEFT('AUDIENCES &amp; PART... - BY TYPE'!B190,2)="HU",OR(LEN('AUDIENCES &amp; PART... - BY TYPE'!B190)=6,AND(LEN('AUDIENCES &amp; PART... - BY TYPE'!B190)=7,MID('AUDIENCES &amp; PART... - BY TYPE'!B190,4,1)=" ")))</f>
        <v>0</v>
      </c>
      <c r="W160" s="2" t="b">
        <f>AND(LEFT(PARTNERS!B164,2)="HU",OR(LEN(PARTNERS!B164)=6,AND(LEN(PARTNERS!B164)=7,MID(PARTNERS!B164,4,1)=" ")),PARTNERS!E164="New partner")</f>
        <v>0</v>
      </c>
      <c r="X160" s="2" t="b">
        <f>AND(LEFT(PARTNERS!B164,2)="HU",OR(LEN(PARTNERS!B164)=6,AND(LEN(PARTNERS!B164)=7,MID(PARTNERS!B164,4,1)=" ")),PARTNERS!E164="Existing partner")</f>
        <v>0</v>
      </c>
      <c r="Y160" s="2" t="b">
        <f>AND(NOT(AND(LEFT(PARTNERS!B164,2)="HU",OR(LEN(PARTNERS!B164)=6,AND(LEN(PARTNERS!B164)=7,MID(PARTNERS!B164,4,1)=" ")))),PARTNERS!E164="New partner")</f>
        <v>0</v>
      </c>
      <c r="Z160" s="2" t="b">
        <f>AND(NOT(AND(LEFT(PARTNERS!B164,2)="HU",OR(LEN(PARTNERS!B164)=6,AND(LEN(PARTNERS!B164)=7,MID(PARTNERS!B164,4,1)=" ")))),PARTNERS!E164="Existing partner")</f>
        <v>0</v>
      </c>
      <c r="AA160" s="2" t="b">
        <f>AND(PARTNERS!$C164="Hull",PARTNERS!$E164="New partner")</f>
        <v>0</v>
      </c>
      <c r="AB160" s="2" t="b">
        <f>AND(PARTNERS!$C164="East Riding of Yorkshire",PARTNERS!$E164="New partner")</f>
        <v>0</v>
      </c>
      <c r="AC160" s="2" t="b">
        <f>AND(PARTNERS!$C164="Elsewhere in Yorkshire &amp; Humber",PARTNERS!$E164="New partner")</f>
        <v>0</v>
      </c>
      <c r="AD160" s="2" t="b">
        <f>AND(PARTNERS!$C164="Elsewhere in the UK",PARTNERS!$E164="New partner")</f>
        <v>0</v>
      </c>
      <c r="AE160" s="2" t="b">
        <f>AND(PARTNERS!$C164="Outside UK",PARTNERS!$E164="New partner")</f>
        <v>0</v>
      </c>
      <c r="AF160" s="2" t="b">
        <f>AND(PARTNERS!$C164="Hull",PARTNERS!$E164="Existing partner")</f>
        <v>0</v>
      </c>
      <c r="AG160" s="2" t="b">
        <f>AND(PARTNERS!$C164="East Riding of Yorkshire",PARTNERS!$E164="Existing partner")</f>
        <v>0</v>
      </c>
      <c r="AH160" s="2" t="b">
        <f>AND(PARTNERS!$C164="Elsewhere in Yorkshire &amp; Humber",PARTNERS!$E164="Existing partner")</f>
        <v>0</v>
      </c>
      <c r="AI160" s="2" t="b">
        <f>AND(PARTNERS!$C164="Elsewhere in the UK",PARTNERS!$E164="Existing partner")</f>
        <v>0</v>
      </c>
      <c r="AJ160" s="2" t="b">
        <f>AND(PARTNERS!$C164="Outside UK",PARTNERS!$E164="Existing partner")</f>
        <v>0</v>
      </c>
      <c r="AK160" s="2" t="b">
        <f>AND(PARTNERS!$D164="Artistic partner",PARTNERS!$E164="New partner")</f>
        <v>0</v>
      </c>
      <c r="AL160" s="2" t="b">
        <f>AND(PARTNERS!$D164="Heritage partner",PARTNERS!$E164="New partner")</f>
        <v>0</v>
      </c>
      <c r="AM160" s="2" t="b">
        <f>AND(PARTNERS!$D164="Funder",PARTNERS!$E164="New partner")</f>
        <v>0</v>
      </c>
      <c r="AN160" s="2" t="b">
        <f>AND(PARTNERS!$D164="Public Service partner",PARTNERS!$E164="New partner")</f>
        <v>0</v>
      </c>
      <c r="AO160" s="2" t="b">
        <f>AND(PARTNERS!$D164="Voluntary Sector / Charity partner",PARTNERS!$E164="New partner")</f>
        <v>0</v>
      </c>
      <c r="AP160" s="2" t="b">
        <f>AND(PARTNERS!$D164="Education partner",PARTNERS!$E164="New partner")</f>
        <v>0</v>
      </c>
      <c r="AQ160" s="2" t="b">
        <f>AND(PARTNERS!$D164="Other",PARTNERS!$E164="New partner")</f>
        <v>0</v>
      </c>
      <c r="AR160" s="2" t="b">
        <f>AND(PARTNERS!$D164="Artistic partner",PARTNERS!$E164="Existing partner")</f>
        <v>0</v>
      </c>
      <c r="AS160" s="2" t="b">
        <f>AND(PARTNERS!$D164="Heritage partner",PARTNERS!$E164="Existing partner")</f>
        <v>0</v>
      </c>
      <c r="AT160" s="2" t="b">
        <f>AND(PARTNERS!$D164="Funder",PARTNERS!$E164="Existing partner")</f>
        <v>0</v>
      </c>
      <c r="AU160" s="2" t="b">
        <f>AND(PARTNERS!$D164="Public Service partner",PARTNERS!$E164="Existing partner")</f>
        <v>0</v>
      </c>
      <c r="AV160" s="2" t="b">
        <f>AND(PARTNERS!$D164="Voluntary Sector / Charity partner",PARTNERS!$E164="Existing partner")</f>
        <v>0</v>
      </c>
      <c r="AW160" s="2" t="b">
        <f>AND(PARTNERS!$D164="Education partner",PARTNERS!$E164="Existing partner")</f>
        <v>0</v>
      </c>
      <c r="AX160" s="2" t="b">
        <f>AND(PARTNERS!$D164="Other",PARTNERS!$E164="Existing partner")</f>
        <v>0</v>
      </c>
    </row>
    <row r="161" spans="20:50" x14ac:dyDescent="0.3">
      <c r="T161" s="2" t="b">
        <f>AND(LEFT('EVENT DELIVERY'!B166,2)="HU",OR(LEN('EVENT DELIVERY'!B166)=6,AND(LEN('EVENT DELIVERY'!B166)=7,MID('EVENT DELIVERY'!B166,4,1)=" ")))</f>
        <v>0</v>
      </c>
      <c r="U161" s="2" t="b">
        <f>AND(LEFT('PROJECT DELIVERY TEAM'!B168,2)="HU",OR(LEN('PROJECT DELIVERY TEAM'!B168)=6,AND(LEN('PROJECT DELIVERY TEAM'!B168)=7,MID('PROJECT DELIVERY TEAM'!B168,4,1)=" ")))</f>
        <v>0</v>
      </c>
      <c r="V161" s="2" t="b">
        <f>AND(LEFT('AUDIENCES &amp; PART... - BY TYPE'!B191,2)="HU",OR(LEN('AUDIENCES &amp; PART... - BY TYPE'!B191)=6,AND(LEN('AUDIENCES &amp; PART... - BY TYPE'!B191)=7,MID('AUDIENCES &amp; PART... - BY TYPE'!B191,4,1)=" ")))</f>
        <v>0</v>
      </c>
      <c r="W161" s="2" t="b">
        <f>AND(LEFT(PARTNERS!B165,2)="HU",OR(LEN(PARTNERS!B165)=6,AND(LEN(PARTNERS!B165)=7,MID(PARTNERS!B165,4,1)=" ")),PARTNERS!E165="New partner")</f>
        <v>0</v>
      </c>
      <c r="X161" s="2" t="b">
        <f>AND(LEFT(PARTNERS!B165,2)="HU",OR(LEN(PARTNERS!B165)=6,AND(LEN(PARTNERS!B165)=7,MID(PARTNERS!B165,4,1)=" ")),PARTNERS!E165="Existing partner")</f>
        <v>0</v>
      </c>
      <c r="Y161" s="2" t="b">
        <f>AND(NOT(AND(LEFT(PARTNERS!B165,2)="HU",OR(LEN(PARTNERS!B165)=6,AND(LEN(PARTNERS!B165)=7,MID(PARTNERS!B165,4,1)=" ")))),PARTNERS!E165="New partner")</f>
        <v>0</v>
      </c>
      <c r="Z161" s="2" t="b">
        <f>AND(NOT(AND(LEFT(PARTNERS!B165,2)="HU",OR(LEN(PARTNERS!B165)=6,AND(LEN(PARTNERS!B165)=7,MID(PARTNERS!B165,4,1)=" ")))),PARTNERS!E165="Existing partner")</f>
        <v>0</v>
      </c>
      <c r="AA161" s="2" t="b">
        <f>AND(PARTNERS!$C165="Hull",PARTNERS!$E165="New partner")</f>
        <v>0</v>
      </c>
      <c r="AB161" s="2" t="b">
        <f>AND(PARTNERS!$C165="East Riding of Yorkshire",PARTNERS!$E165="New partner")</f>
        <v>0</v>
      </c>
      <c r="AC161" s="2" t="b">
        <f>AND(PARTNERS!$C165="Elsewhere in Yorkshire &amp; Humber",PARTNERS!$E165="New partner")</f>
        <v>0</v>
      </c>
      <c r="AD161" s="2" t="b">
        <f>AND(PARTNERS!$C165="Elsewhere in the UK",PARTNERS!$E165="New partner")</f>
        <v>0</v>
      </c>
      <c r="AE161" s="2" t="b">
        <f>AND(PARTNERS!$C165="Outside UK",PARTNERS!$E165="New partner")</f>
        <v>0</v>
      </c>
      <c r="AF161" s="2" t="b">
        <f>AND(PARTNERS!$C165="Hull",PARTNERS!$E165="Existing partner")</f>
        <v>0</v>
      </c>
      <c r="AG161" s="2" t="b">
        <f>AND(PARTNERS!$C165="East Riding of Yorkshire",PARTNERS!$E165="Existing partner")</f>
        <v>0</v>
      </c>
      <c r="AH161" s="2" t="b">
        <f>AND(PARTNERS!$C165="Elsewhere in Yorkshire &amp; Humber",PARTNERS!$E165="Existing partner")</f>
        <v>0</v>
      </c>
      <c r="AI161" s="2" t="b">
        <f>AND(PARTNERS!$C165="Elsewhere in the UK",PARTNERS!$E165="Existing partner")</f>
        <v>0</v>
      </c>
      <c r="AJ161" s="2" t="b">
        <f>AND(PARTNERS!$C165="Outside UK",PARTNERS!$E165="Existing partner")</f>
        <v>0</v>
      </c>
      <c r="AK161" s="2" t="b">
        <f>AND(PARTNERS!$D165="Artistic partner",PARTNERS!$E165="New partner")</f>
        <v>0</v>
      </c>
      <c r="AL161" s="2" t="b">
        <f>AND(PARTNERS!$D165="Heritage partner",PARTNERS!$E165="New partner")</f>
        <v>0</v>
      </c>
      <c r="AM161" s="2" t="b">
        <f>AND(PARTNERS!$D165="Funder",PARTNERS!$E165="New partner")</f>
        <v>0</v>
      </c>
      <c r="AN161" s="2" t="b">
        <f>AND(PARTNERS!$D165="Public Service partner",PARTNERS!$E165="New partner")</f>
        <v>0</v>
      </c>
      <c r="AO161" s="2" t="b">
        <f>AND(PARTNERS!$D165="Voluntary Sector / Charity partner",PARTNERS!$E165="New partner")</f>
        <v>0</v>
      </c>
      <c r="AP161" s="2" t="b">
        <f>AND(PARTNERS!$D165="Education partner",PARTNERS!$E165="New partner")</f>
        <v>0</v>
      </c>
      <c r="AQ161" s="2" t="b">
        <f>AND(PARTNERS!$D165="Other",PARTNERS!$E165="New partner")</f>
        <v>0</v>
      </c>
      <c r="AR161" s="2" t="b">
        <f>AND(PARTNERS!$D165="Artistic partner",PARTNERS!$E165="Existing partner")</f>
        <v>0</v>
      </c>
      <c r="AS161" s="2" t="b">
        <f>AND(PARTNERS!$D165="Heritage partner",PARTNERS!$E165="Existing partner")</f>
        <v>0</v>
      </c>
      <c r="AT161" s="2" t="b">
        <f>AND(PARTNERS!$D165="Funder",PARTNERS!$E165="Existing partner")</f>
        <v>0</v>
      </c>
      <c r="AU161" s="2" t="b">
        <f>AND(PARTNERS!$D165="Public Service partner",PARTNERS!$E165="Existing partner")</f>
        <v>0</v>
      </c>
      <c r="AV161" s="2" t="b">
        <f>AND(PARTNERS!$D165="Voluntary Sector / Charity partner",PARTNERS!$E165="Existing partner")</f>
        <v>0</v>
      </c>
      <c r="AW161" s="2" t="b">
        <f>AND(PARTNERS!$D165="Education partner",PARTNERS!$E165="Existing partner")</f>
        <v>0</v>
      </c>
      <c r="AX161" s="2" t="b">
        <f>AND(PARTNERS!$D165="Other",PARTNERS!$E165="Existing partner")</f>
        <v>0</v>
      </c>
    </row>
    <row r="162" spans="20:50" x14ac:dyDescent="0.3">
      <c r="T162" s="2" t="b">
        <f>AND(LEFT('EVENT DELIVERY'!B167,2)="HU",OR(LEN('EVENT DELIVERY'!B167)=6,AND(LEN('EVENT DELIVERY'!B167)=7,MID('EVENT DELIVERY'!B167,4,1)=" ")))</f>
        <v>0</v>
      </c>
      <c r="U162" s="2" t="b">
        <f>AND(LEFT('PROJECT DELIVERY TEAM'!B169,2)="HU",OR(LEN('PROJECT DELIVERY TEAM'!B169)=6,AND(LEN('PROJECT DELIVERY TEAM'!B169)=7,MID('PROJECT DELIVERY TEAM'!B169,4,1)=" ")))</f>
        <v>0</v>
      </c>
      <c r="V162" s="2" t="b">
        <f>AND(LEFT('AUDIENCES &amp; PART... - BY TYPE'!B192,2)="HU",OR(LEN('AUDIENCES &amp; PART... - BY TYPE'!B192)=6,AND(LEN('AUDIENCES &amp; PART... - BY TYPE'!B192)=7,MID('AUDIENCES &amp; PART... - BY TYPE'!B192,4,1)=" ")))</f>
        <v>0</v>
      </c>
      <c r="W162" s="2" t="b">
        <f>AND(LEFT(PARTNERS!B166,2)="HU",OR(LEN(PARTNERS!B166)=6,AND(LEN(PARTNERS!B166)=7,MID(PARTNERS!B166,4,1)=" ")),PARTNERS!E166="New partner")</f>
        <v>0</v>
      </c>
      <c r="X162" s="2" t="b">
        <f>AND(LEFT(PARTNERS!B166,2)="HU",OR(LEN(PARTNERS!B166)=6,AND(LEN(PARTNERS!B166)=7,MID(PARTNERS!B166,4,1)=" ")),PARTNERS!E166="Existing partner")</f>
        <v>0</v>
      </c>
      <c r="Y162" s="2" t="b">
        <f>AND(NOT(AND(LEFT(PARTNERS!B166,2)="HU",OR(LEN(PARTNERS!B166)=6,AND(LEN(PARTNERS!B166)=7,MID(PARTNERS!B166,4,1)=" ")))),PARTNERS!E166="New partner")</f>
        <v>0</v>
      </c>
      <c r="Z162" s="2" t="b">
        <f>AND(NOT(AND(LEFT(PARTNERS!B166,2)="HU",OR(LEN(PARTNERS!B166)=6,AND(LEN(PARTNERS!B166)=7,MID(PARTNERS!B166,4,1)=" ")))),PARTNERS!E166="Existing partner")</f>
        <v>0</v>
      </c>
      <c r="AA162" s="2" t="b">
        <f>AND(PARTNERS!$C166="Hull",PARTNERS!$E166="New partner")</f>
        <v>0</v>
      </c>
      <c r="AB162" s="2" t="b">
        <f>AND(PARTNERS!$C166="East Riding of Yorkshire",PARTNERS!$E166="New partner")</f>
        <v>0</v>
      </c>
      <c r="AC162" s="2" t="b">
        <f>AND(PARTNERS!$C166="Elsewhere in Yorkshire &amp; Humber",PARTNERS!$E166="New partner")</f>
        <v>0</v>
      </c>
      <c r="AD162" s="2" t="b">
        <f>AND(PARTNERS!$C166="Elsewhere in the UK",PARTNERS!$E166="New partner")</f>
        <v>0</v>
      </c>
      <c r="AE162" s="2" t="b">
        <f>AND(PARTNERS!$C166="Outside UK",PARTNERS!$E166="New partner")</f>
        <v>0</v>
      </c>
      <c r="AF162" s="2" t="b">
        <f>AND(PARTNERS!$C166="Hull",PARTNERS!$E166="Existing partner")</f>
        <v>0</v>
      </c>
      <c r="AG162" s="2" t="b">
        <f>AND(PARTNERS!$C166="East Riding of Yorkshire",PARTNERS!$E166="Existing partner")</f>
        <v>0</v>
      </c>
      <c r="AH162" s="2" t="b">
        <f>AND(PARTNERS!$C166="Elsewhere in Yorkshire &amp; Humber",PARTNERS!$E166="Existing partner")</f>
        <v>0</v>
      </c>
      <c r="AI162" s="2" t="b">
        <f>AND(PARTNERS!$C166="Elsewhere in the UK",PARTNERS!$E166="Existing partner")</f>
        <v>0</v>
      </c>
      <c r="AJ162" s="2" t="b">
        <f>AND(PARTNERS!$C166="Outside UK",PARTNERS!$E166="Existing partner")</f>
        <v>0</v>
      </c>
      <c r="AK162" s="2" t="b">
        <f>AND(PARTNERS!$D166="Artistic partner",PARTNERS!$E166="New partner")</f>
        <v>0</v>
      </c>
      <c r="AL162" s="2" t="b">
        <f>AND(PARTNERS!$D166="Heritage partner",PARTNERS!$E166="New partner")</f>
        <v>0</v>
      </c>
      <c r="AM162" s="2" t="b">
        <f>AND(PARTNERS!$D166="Funder",PARTNERS!$E166="New partner")</f>
        <v>0</v>
      </c>
      <c r="AN162" s="2" t="b">
        <f>AND(PARTNERS!$D166="Public Service partner",PARTNERS!$E166="New partner")</f>
        <v>0</v>
      </c>
      <c r="AO162" s="2" t="b">
        <f>AND(PARTNERS!$D166="Voluntary Sector / Charity partner",PARTNERS!$E166="New partner")</f>
        <v>0</v>
      </c>
      <c r="AP162" s="2" t="b">
        <f>AND(PARTNERS!$D166="Education partner",PARTNERS!$E166="New partner")</f>
        <v>0</v>
      </c>
      <c r="AQ162" s="2" t="b">
        <f>AND(PARTNERS!$D166="Other",PARTNERS!$E166="New partner")</f>
        <v>0</v>
      </c>
      <c r="AR162" s="2" t="b">
        <f>AND(PARTNERS!$D166="Artistic partner",PARTNERS!$E166="Existing partner")</f>
        <v>0</v>
      </c>
      <c r="AS162" s="2" t="b">
        <f>AND(PARTNERS!$D166="Heritage partner",PARTNERS!$E166="Existing partner")</f>
        <v>0</v>
      </c>
      <c r="AT162" s="2" t="b">
        <f>AND(PARTNERS!$D166="Funder",PARTNERS!$E166="Existing partner")</f>
        <v>0</v>
      </c>
      <c r="AU162" s="2" t="b">
        <f>AND(PARTNERS!$D166="Public Service partner",PARTNERS!$E166="Existing partner")</f>
        <v>0</v>
      </c>
      <c r="AV162" s="2" t="b">
        <f>AND(PARTNERS!$D166="Voluntary Sector / Charity partner",PARTNERS!$E166="Existing partner")</f>
        <v>0</v>
      </c>
      <c r="AW162" s="2" t="b">
        <f>AND(PARTNERS!$D166="Education partner",PARTNERS!$E166="Existing partner")</f>
        <v>0</v>
      </c>
      <c r="AX162" s="2" t="b">
        <f>AND(PARTNERS!$D166="Other",PARTNERS!$E166="Existing partner")</f>
        <v>0</v>
      </c>
    </row>
    <row r="163" spans="20:50" x14ac:dyDescent="0.3">
      <c r="T163" s="2" t="b">
        <f>AND(LEFT('EVENT DELIVERY'!B168,2)="HU",OR(LEN('EVENT DELIVERY'!B168)=6,AND(LEN('EVENT DELIVERY'!B168)=7,MID('EVENT DELIVERY'!B168,4,1)=" ")))</f>
        <v>0</v>
      </c>
      <c r="U163" s="2" t="b">
        <f>AND(LEFT('PROJECT DELIVERY TEAM'!B170,2)="HU",OR(LEN('PROJECT DELIVERY TEAM'!B170)=6,AND(LEN('PROJECT DELIVERY TEAM'!B170)=7,MID('PROJECT DELIVERY TEAM'!B170,4,1)=" ")))</f>
        <v>0</v>
      </c>
      <c r="V163" s="2" t="b">
        <f>AND(LEFT('AUDIENCES &amp; PART... - BY TYPE'!B193,2)="HU",OR(LEN('AUDIENCES &amp; PART... - BY TYPE'!B193)=6,AND(LEN('AUDIENCES &amp; PART... - BY TYPE'!B193)=7,MID('AUDIENCES &amp; PART... - BY TYPE'!B193,4,1)=" ")))</f>
        <v>0</v>
      </c>
      <c r="W163" s="2" t="b">
        <f>AND(LEFT(PARTNERS!B167,2)="HU",OR(LEN(PARTNERS!B167)=6,AND(LEN(PARTNERS!B167)=7,MID(PARTNERS!B167,4,1)=" ")),PARTNERS!E167="New partner")</f>
        <v>0</v>
      </c>
      <c r="X163" s="2" t="b">
        <f>AND(LEFT(PARTNERS!B167,2)="HU",OR(LEN(PARTNERS!B167)=6,AND(LEN(PARTNERS!B167)=7,MID(PARTNERS!B167,4,1)=" ")),PARTNERS!E167="Existing partner")</f>
        <v>0</v>
      </c>
      <c r="Y163" s="2" t="b">
        <f>AND(NOT(AND(LEFT(PARTNERS!B167,2)="HU",OR(LEN(PARTNERS!B167)=6,AND(LEN(PARTNERS!B167)=7,MID(PARTNERS!B167,4,1)=" ")))),PARTNERS!E167="New partner")</f>
        <v>0</v>
      </c>
      <c r="Z163" s="2" t="b">
        <f>AND(NOT(AND(LEFT(PARTNERS!B167,2)="HU",OR(LEN(PARTNERS!B167)=6,AND(LEN(PARTNERS!B167)=7,MID(PARTNERS!B167,4,1)=" ")))),PARTNERS!E167="Existing partner")</f>
        <v>0</v>
      </c>
      <c r="AA163" s="2" t="b">
        <f>AND(PARTNERS!$C167="Hull",PARTNERS!$E167="New partner")</f>
        <v>0</v>
      </c>
      <c r="AB163" s="2" t="b">
        <f>AND(PARTNERS!$C167="East Riding of Yorkshire",PARTNERS!$E167="New partner")</f>
        <v>0</v>
      </c>
      <c r="AC163" s="2" t="b">
        <f>AND(PARTNERS!$C167="Elsewhere in Yorkshire &amp; Humber",PARTNERS!$E167="New partner")</f>
        <v>0</v>
      </c>
      <c r="AD163" s="2" t="b">
        <f>AND(PARTNERS!$C167="Elsewhere in the UK",PARTNERS!$E167="New partner")</f>
        <v>0</v>
      </c>
      <c r="AE163" s="2" t="b">
        <f>AND(PARTNERS!$C167="Outside UK",PARTNERS!$E167="New partner")</f>
        <v>0</v>
      </c>
      <c r="AF163" s="2" t="b">
        <f>AND(PARTNERS!$C167="Hull",PARTNERS!$E167="Existing partner")</f>
        <v>0</v>
      </c>
      <c r="AG163" s="2" t="b">
        <f>AND(PARTNERS!$C167="East Riding of Yorkshire",PARTNERS!$E167="Existing partner")</f>
        <v>0</v>
      </c>
      <c r="AH163" s="2" t="b">
        <f>AND(PARTNERS!$C167="Elsewhere in Yorkshire &amp; Humber",PARTNERS!$E167="Existing partner")</f>
        <v>0</v>
      </c>
      <c r="AI163" s="2" t="b">
        <f>AND(PARTNERS!$C167="Elsewhere in the UK",PARTNERS!$E167="Existing partner")</f>
        <v>0</v>
      </c>
      <c r="AJ163" s="2" t="b">
        <f>AND(PARTNERS!$C167="Outside UK",PARTNERS!$E167="Existing partner")</f>
        <v>0</v>
      </c>
      <c r="AK163" s="2" t="b">
        <f>AND(PARTNERS!$D167="Artistic partner",PARTNERS!$E167="New partner")</f>
        <v>0</v>
      </c>
      <c r="AL163" s="2" t="b">
        <f>AND(PARTNERS!$D167="Heritage partner",PARTNERS!$E167="New partner")</f>
        <v>0</v>
      </c>
      <c r="AM163" s="2" t="b">
        <f>AND(PARTNERS!$D167="Funder",PARTNERS!$E167="New partner")</f>
        <v>0</v>
      </c>
      <c r="AN163" s="2" t="b">
        <f>AND(PARTNERS!$D167="Public Service partner",PARTNERS!$E167="New partner")</f>
        <v>0</v>
      </c>
      <c r="AO163" s="2" t="b">
        <f>AND(PARTNERS!$D167="Voluntary Sector / Charity partner",PARTNERS!$E167="New partner")</f>
        <v>0</v>
      </c>
      <c r="AP163" s="2" t="b">
        <f>AND(PARTNERS!$D167="Education partner",PARTNERS!$E167="New partner")</f>
        <v>0</v>
      </c>
      <c r="AQ163" s="2" t="b">
        <f>AND(PARTNERS!$D167="Other",PARTNERS!$E167="New partner")</f>
        <v>0</v>
      </c>
      <c r="AR163" s="2" t="b">
        <f>AND(PARTNERS!$D167="Artistic partner",PARTNERS!$E167="Existing partner")</f>
        <v>0</v>
      </c>
      <c r="AS163" s="2" t="b">
        <f>AND(PARTNERS!$D167="Heritage partner",PARTNERS!$E167="Existing partner")</f>
        <v>0</v>
      </c>
      <c r="AT163" s="2" t="b">
        <f>AND(PARTNERS!$D167="Funder",PARTNERS!$E167="Existing partner")</f>
        <v>0</v>
      </c>
      <c r="AU163" s="2" t="b">
        <f>AND(PARTNERS!$D167="Public Service partner",PARTNERS!$E167="Existing partner")</f>
        <v>0</v>
      </c>
      <c r="AV163" s="2" t="b">
        <f>AND(PARTNERS!$D167="Voluntary Sector / Charity partner",PARTNERS!$E167="Existing partner")</f>
        <v>0</v>
      </c>
      <c r="AW163" s="2" t="b">
        <f>AND(PARTNERS!$D167="Education partner",PARTNERS!$E167="Existing partner")</f>
        <v>0</v>
      </c>
      <c r="AX163" s="2" t="b">
        <f>AND(PARTNERS!$D167="Other",PARTNERS!$E167="Existing partner")</f>
        <v>0</v>
      </c>
    </row>
    <row r="164" spans="20:50" x14ac:dyDescent="0.3">
      <c r="T164" s="2" t="b">
        <f>AND(LEFT('EVENT DELIVERY'!B169,2)="HU",OR(LEN('EVENT DELIVERY'!B169)=6,AND(LEN('EVENT DELIVERY'!B169)=7,MID('EVENT DELIVERY'!B169,4,1)=" ")))</f>
        <v>0</v>
      </c>
      <c r="U164" s="2" t="b">
        <f>AND(LEFT('PROJECT DELIVERY TEAM'!B171,2)="HU",OR(LEN('PROJECT DELIVERY TEAM'!B171)=6,AND(LEN('PROJECT DELIVERY TEAM'!B171)=7,MID('PROJECT DELIVERY TEAM'!B171,4,1)=" ")))</f>
        <v>0</v>
      </c>
      <c r="V164" s="2" t="b">
        <f>AND(LEFT('AUDIENCES &amp; PART... - BY TYPE'!B194,2)="HU",OR(LEN('AUDIENCES &amp; PART... - BY TYPE'!B194)=6,AND(LEN('AUDIENCES &amp; PART... - BY TYPE'!B194)=7,MID('AUDIENCES &amp; PART... - BY TYPE'!B194,4,1)=" ")))</f>
        <v>0</v>
      </c>
      <c r="W164" s="2" t="b">
        <f>AND(LEFT(PARTNERS!B168,2)="HU",OR(LEN(PARTNERS!B168)=6,AND(LEN(PARTNERS!B168)=7,MID(PARTNERS!B168,4,1)=" ")),PARTNERS!E168="New partner")</f>
        <v>0</v>
      </c>
      <c r="X164" s="2" t="b">
        <f>AND(LEFT(PARTNERS!B168,2)="HU",OR(LEN(PARTNERS!B168)=6,AND(LEN(PARTNERS!B168)=7,MID(PARTNERS!B168,4,1)=" ")),PARTNERS!E168="Existing partner")</f>
        <v>0</v>
      </c>
      <c r="Y164" s="2" t="b">
        <f>AND(NOT(AND(LEFT(PARTNERS!B168,2)="HU",OR(LEN(PARTNERS!B168)=6,AND(LEN(PARTNERS!B168)=7,MID(PARTNERS!B168,4,1)=" ")))),PARTNERS!E168="New partner")</f>
        <v>0</v>
      </c>
      <c r="Z164" s="2" t="b">
        <f>AND(NOT(AND(LEFT(PARTNERS!B168,2)="HU",OR(LEN(PARTNERS!B168)=6,AND(LEN(PARTNERS!B168)=7,MID(PARTNERS!B168,4,1)=" ")))),PARTNERS!E168="Existing partner")</f>
        <v>0</v>
      </c>
      <c r="AA164" s="2" t="b">
        <f>AND(PARTNERS!$C168="Hull",PARTNERS!$E168="New partner")</f>
        <v>0</v>
      </c>
      <c r="AB164" s="2" t="b">
        <f>AND(PARTNERS!$C168="East Riding of Yorkshire",PARTNERS!$E168="New partner")</f>
        <v>0</v>
      </c>
      <c r="AC164" s="2" t="b">
        <f>AND(PARTNERS!$C168="Elsewhere in Yorkshire &amp; Humber",PARTNERS!$E168="New partner")</f>
        <v>0</v>
      </c>
      <c r="AD164" s="2" t="b">
        <f>AND(PARTNERS!$C168="Elsewhere in the UK",PARTNERS!$E168="New partner")</f>
        <v>0</v>
      </c>
      <c r="AE164" s="2" t="b">
        <f>AND(PARTNERS!$C168="Outside UK",PARTNERS!$E168="New partner")</f>
        <v>0</v>
      </c>
      <c r="AF164" s="2" t="b">
        <f>AND(PARTNERS!$C168="Hull",PARTNERS!$E168="Existing partner")</f>
        <v>0</v>
      </c>
      <c r="AG164" s="2" t="b">
        <f>AND(PARTNERS!$C168="East Riding of Yorkshire",PARTNERS!$E168="Existing partner")</f>
        <v>0</v>
      </c>
      <c r="AH164" s="2" t="b">
        <f>AND(PARTNERS!$C168="Elsewhere in Yorkshire &amp; Humber",PARTNERS!$E168="Existing partner")</f>
        <v>0</v>
      </c>
      <c r="AI164" s="2" t="b">
        <f>AND(PARTNERS!$C168="Elsewhere in the UK",PARTNERS!$E168="Existing partner")</f>
        <v>0</v>
      </c>
      <c r="AJ164" s="2" t="b">
        <f>AND(PARTNERS!$C168="Outside UK",PARTNERS!$E168="Existing partner")</f>
        <v>0</v>
      </c>
      <c r="AK164" s="2" t="b">
        <f>AND(PARTNERS!$D168="Artistic partner",PARTNERS!$E168="New partner")</f>
        <v>0</v>
      </c>
      <c r="AL164" s="2" t="b">
        <f>AND(PARTNERS!$D168="Heritage partner",PARTNERS!$E168="New partner")</f>
        <v>0</v>
      </c>
      <c r="AM164" s="2" t="b">
        <f>AND(PARTNERS!$D168="Funder",PARTNERS!$E168="New partner")</f>
        <v>0</v>
      </c>
      <c r="AN164" s="2" t="b">
        <f>AND(PARTNERS!$D168="Public Service partner",PARTNERS!$E168="New partner")</f>
        <v>0</v>
      </c>
      <c r="AO164" s="2" t="b">
        <f>AND(PARTNERS!$D168="Voluntary Sector / Charity partner",PARTNERS!$E168="New partner")</f>
        <v>0</v>
      </c>
      <c r="AP164" s="2" t="b">
        <f>AND(PARTNERS!$D168="Education partner",PARTNERS!$E168="New partner")</f>
        <v>0</v>
      </c>
      <c r="AQ164" s="2" t="b">
        <f>AND(PARTNERS!$D168="Other",PARTNERS!$E168="New partner")</f>
        <v>0</v>
      </c>
      <c r="AR164" s="2" t="b">
        <f>AND(PARTNERS!$D168="Artistic partner",PARTNERS!$E168="Existing partner")</f>
        <v>0</v>
      </c>
      <c r="AS164" s="2" t="b">
        <f>AND(PARTNERS!$D168="Heritage partner",PARTNERS!$E168="Existing partner")</f>
        <v>0</v>
      </c>
      <c r="AT164" s="2" t="b">
        <f>AND(PARTNERS!$D168="Funder",PARTNERS!$E168="Existing partner")</f>
        <v>0</v>
      </c>
      <c r="AU164" s="2" t="b">
        <f>AND(PARTNERS!$D168="Public Service partner",PARTNERS!$E168="Existing partner")</f>
        <v>0</v>
      </c>
      <c r="AV164" s="2" t="b">
        <f>AND(PARTNERS!$D168="Voluntary Sector / Charity partner",PARTNERS!$E168="Existing partner")</f>
        <v>0</v>
      </c>
      <c r="AW164" s="2" t="b">
        <f>AND(PARTNERS!$D168="Education partner",PARTNERS!$E168="Existing partner")</f>
        <v>0</v>
      </c>
      <c r="AX164" s="2" t="b">
        <f>AND(PARTNERS!$D168="Other",PARTNERS!$E168="Existing partner")</f>
        <v>0</v>
      </c>
    </row>
    <row r="165" spans="20:50" x14ac:dyDescent="0.3">
      <c r="T165" s="2" t="b">
        <f>AND(LEFT('EVENT DELIVERY'!B170,2)="HU",OR(LEN('EVENT DELIVERY'!B170)=6,AND(LEN('EVENT DELIVERY'!B170)=7,MID('EVENT DELIVERY'!B170,4,1)=" ")))</f>
        <v>0</v>
      </c>
      <c r="U165" s="2" t="b">
        <f>AND(LEFT('PROJECT DELIVERY TEAM'!B172,2)="HU",OR(LEN('PROJECT DELIVERY TEAM'!B172)=6,AND(LEN('PROJECT DELIVERY TEAM'!B172)=7,MID('PROJECT DELIVERY TEAM'!B172,4,1)=" ")))</f>
        <v>0</v>
      </c>
      <c r="V165" s="2" t="b">
        <f>AND(LEFT('AUDIENCES &amp; PART... - BY TYPE'!B195,2)="HU",OR(LEN('AUDIENCES &amp; PART... - BY TYPE'!B195)=6,AND(LEN('AUDIENCES &amp; PART... - BY TYPE'!B195)=7,MID('AUDIENCES &amp; PART... - BY TYPE'!B195,4,1)=" ")))</f>
        <v>0</v>
      </c>
      <c r="W165" s="2" t="b">
        <f>AND(LEFT(PARTNERS!B169,2)="HU",OR(LEN(PARTNERS!B169)=6,AND(LEN(PARTNERS!B169)=7,MID(PARTNERS!B169,4,1)=" ")),PARTNERS!E169="New partner")</f>
        <v>0</v>
      </c>
      <c r="X165" s="2" t="b">
        <f>AND(LEFT(PARTNERS!B169,2)="HU",OR(LEN(PARTNERS!B169)=6,AND(LEN(PARTNERS!B169)=7,MID(PARTNERS!B169,4,1)=" ")),PARTNERS!E169="Existing partner")</f>
        <v>0</v>
      </c>
      <c r="Y165" s="2" t="b">
        <f>AND(NOT(AND(LEFT(PARTNERS!B169,2)="HU",OR(LEN(PARTNERS!B169)=6,AND(LEN(PARTNERS!B169)=7,MID(PARTNERS!B169,4,1)=" ")))),PARTNERS!E169="New partner")</f>
        <v>0</v>
      </c>
      <c r="Z165" s="2" t="b">
        <f>AND(NOT(AND(LEFT(PARTNERS!B169,2)="HU",OR(LEN(PARTNERS!B169)=6,AND(LEN(PARTNERS!B169)=7,MID(PARTNERS!B169,4,1)=" ")))),PARTNERS!E169="Existing partner")</f>
        <v>0</v>
      </c>
      <c r="AA165" s="2" t="b">
        <f>AND(PARTNERS!$C169="Hull",PARTNERS!$E169="New partner")</f>
        <v>0</v>
      </c>
      <c r="AB165" s="2" t="b">
        <f>AND(PARTNERS!$C169="East Riding of Yorkshire",PARTNERS!$E169="New partner")</f>
        <v>0</v>
      </c>
      <c r="AC165" s="2" t="b">
        <f>AND(PARTNERS!$C169="Elsewhere in Yorkshire &amp; Humber",PARTNERS!$E169="New partner")</f>
        <v>0</v>
      </c>
      <c r="AD165" s="2" t="b">
        <f>AND(PARTNERS!$C169="Elsewhere in the UK",PARTNERS!$E169="New partner")</f>
        <v>0</v>
      </c>
      <c r="AE165" s="2" t="b">
        <f>AND(PARTNERS!$C169="Outside UK",PARTNERS!$E169="New partner")</f>
        <v>0</v>
      </c>
      <c r="AF165" s="2" t="b">
        <f>AND(PARTNERS!$C169="Hull",PARTNERS!$E169="Existing partner")</f>
        <v>0</v>
      </c>
      <c r="AG165" s="2" t="b">
        <f>AND(PARTNERS!$C169="East Riding of Yorkshire",PARTNERS!$E169="Existing partner")</f>
        <v>0</v>
      </c>
      <c r="AH165" s="2" t="b">
        <f>AND(PARTNERS!$C169="Elsewhere in Yorkshire &amp; Humber",PARTNERS!$E169="Existing partner")</f>
        <v>0</v>
      </c>
      <c r="AI165" s="2" t="b">
        <f>AND(PARTNERS!$C169="Elsewhere in the UK",PARTNERS!$E169="Existing partner")</f>
        <v>0</v>
      </c>
      <c r="AJ165" s="2" t="b">
        <f>AND(PARTNERS!$C169="Outside UK",PARTNERS!$E169="Existing partner")</f>
        <v>0</v>
      </c>
      <c r="AK165" s="2" t="b">
        <f>AND(PARTNERS!$D169="Artistic partner",PARTNERS!$E169="New partner")</f>
        <v>0</v>
      </c>
      <c r="AL165" s="2" t="b">
        <f>AND(PARTNERS!$D169="Heritage partner",PARTNERS!$E169="New partner")</f>
        <v>0</v>
      </c>
      <c r="AM165" s="2" t="b">
        <f>AND(PARTNERS!$D169="Funder",PARTNERS!$E169="New partner")</f>
        <v>0</v>
      </c>
      <c r="AN165" s="2" t="b">
        <f>AND(PARTNERS!$D169="Public Service partner",PARTNERS!$E169="New partner")</f>
        <v>0</v>
      </c>
      <c r="AO165" s="2" t="b">
        <f>AND(PARTNERS!$D169="Voluntary Sector / Charity partner",PARTNERS!$E169="New partner")</f>
        <v>0</v>
      </c>
      <c r="AP165" s="2" t="b">
        <f>AND(PARTNERS!$D169="Education partner",PARTNERS!$E169="New partner")</f>
        <v>0</v>
      </c>
      <c r="AQ165" s="2" t="b">
        <f>AND(PARTNERS!$D169="Other",PARTNERS!$E169="New partner")</f>
        <v>0</v>
      </c>
      <c r="AR165" s="2" t="b">
        <f>AND(PARTNERS!$D169="Artistic partner",PARTNERS!$E169="Existing partner")</f>
        <v>0</v>
      </c>
      <c r="AS165" s="2" t="b">
        <f>AND(PARTNERS!$D169="Heritage partner",PARTNERS!$E169="Existing partner")</f>
        <v>0</v>
      </c>
      <c r="AT165" s="2" t="b">
        <f>AND(PARTNERS!$D169="Funder",PARTNERS!$E169="Existing partner")</f>
        <v>0</v>
      </c>
      <c r="AU165" s="2" t="b">
        <f>AND(PARTNERS!$D169="Public Service partner",PARTNERS!$E169="Existing partner")</f>
        <v>0</v>
      </c>
      <c r="AV165" s="2" t="b">
        <f>AND(PARTNERS!$D169="Voluntary Sector / Charity partner",PARTNERS!$E169="Existing partner")</f>
        <v>0</v>
      </c>
      <c r="AW165" s="2" t="b">
        <f>AND(PARTNERS!$D169="Education partner",PARTNERS!$E169="Existing partner")</f>
        <v>0</v>
      </c>
      <c r="AX165" s="2" t="b">
        <f>AND(PARTNERS!$D169="Other",PARTNERS!$E169="Existing partner")</f>
        <v>0</v>
      </c>
    </row>
    <row r="166" spans="20:50" x14ac:dyDescent="0.3">
      <c r="T166" s="2" t="b">
        <f>AND(LEFT('EVENT DELIVERY'!B171,2)="HU",OR(LEN('EVENT DELIVERY'!B171)=6,AND(LEN('EVENT DELIVERY'!B171)=7,MID('EVENT DELIVERY'!B171,4,1)=" ")))</f>
        <v>0</v>
      </c>
      <c r="U166" s="2" t="b">
        <f>AND(LEFT('PROJECT DELIVERY TEAM'!B173,2)="HU",OR(LEN('PROJECT DELIVERY TEAM'!B173)=6,AND(LEN('PROJECT DELIVERY TEAM'!B173)=7,MID('PROJECT DELIVERY TEAM'!B173,4,1)=" ")))</f>
        <v>0</v>
      </c>
      <c r="V166" s="2" t="b">
        <f>AND(LEFT('AUDIENCES &amp; PART... - BY TYPE'!B196,2)="HU",OR(LEN('AUDIENCES &amp; PART... - BY TYPE'!B196)=6,AND(LEN('AUDIENCES &amp; PART... - BY TYPE'!B196)=7,MID('AUDIENCES &amp; PART... - BY TYPE'!B196,4,1)=" ")))</f>
        <v>0</v>
      </c>
      <c r="W166" s="2" t="b">
        <f>AND(LEFT(PARTNERS!B170,2)="HU",OR(LEN(PARTNERS!B170)=6,AND(LEN(PARTNERS!B170)=7,MID(PARTNERS!B170,4,1)=" ")),PARTNERS!E170="New partner")</f>
        <v>0</v>
      </c>
      <c r="X166" s="2" t="b">
        <f>AND(LEFT(PARTNERS!B170,2)="HU",OR(LEN(PARTNERS!B170)=6,AND(LEN(PARTNERS!B170)=7,MID(PARTNERS!B170,4,1)=" ")),PARTNERS!E170="Existing partner")</f>
        <v>0</v>
      </c>
      <c r="Y166" s="2" t="b">
        <f>AND(NOT(AND(LEFT(PARTNERS!B170,2)="HU",OR(LEN(PARTNERS!B170)=6,AND(LEN(PARTNERS!B170)=7,MID(PARTNERS!B170,4,1)=" ")))),PARTNERS!E170="New partner")</f>
        <v>0</v>
      </c>
      <c r="Z166" s="2" t="b">
        <f>AND(NOT(AND(LEFT(PARTNERS!B170,2)="HU",OR(LEN(PARTNERS!B170)=6,AND(LEN(PARTNERS!B170)=7,MID(PARTNERS!B170,4,1)=" ")))),PARTNERS!E170="Existing partner")</f>
        <v>0</v>
      </c>
      <c r="AA166" s="2" t="b">
        <f>AND(PARTNERS!$C170="Hull",PARTNERS!$E170="New partner")</f>
        <v>0</v>
      </c>
      <c r="AB166" s="2" t="b">
        <f>AND(PARTNERS!$C170="East Riding of Yorkshire",PARTNERS!$E170="New partner")</f>
        <v>0</v>
      </c>
      <c r="AC166" s="2" t="b">
        <f>AND(PARTNERS!$C170="Elsewhere in Yorkshire &amp; Humber",PARTNERS!$E170="New partner")</f>
        <v>0</v>
      </c>
      <c r="AD166" s="2" t="b">
        <f>AND(PARTNERS!$C170="Elsewhere in the UK",PARTNERS!$E170="New partner")</f>
        <v>0</v>
      </c>
      <c r="AE166" s="2" t="b">
        <f>AND(PARTNERS!$C170="Outside UK",PARTNERS!$E170="New partner")</f>
        <v>0</v>
      </c>
      <c r="AF166" s="2" t="b">
        <f>AND(PARTNERS!$C170="Hull",PARTNERS!$E170="Existing partner")</f>
        <v>0</v>
      </c>
      <c r="AG166" s="2" t="b">
        <f>AND(PARTNERS!$C170="East Riding of Yorkshire",PARTNERS!$E170="Existing partner")</f>
        <v>0</v>
      </c>
      <c r="AH166" s="2" t="b">
        <f>AND(PARTNERS!$C170="Elsewhere in Yorkshire &amp; Humber",PARTNERS!$E170="Existing partner")</f>
        <v>0</v>
      </c>
      <c r="AI166" s="2" t="b">
        <f>AND(PARTNERS!$C170="Elsewhere in the UK",PARTNERS!$E170="Existing partner")</f>
        <v>0</v>
      </c>
      <c r="AJ166" s="2" t="b">
        <f>AND(PARTNERS!$C170="Outside UK",PARTNERS!$E170="Existing partner")</f>
        <v>0</v>
      </c>
      <c r="AK166" s="2" t="b">
        <f>AND(PARTNERS!$D170="Artistic partner",PARTNERS!$E170="New partner")</f>
        <v>0</v>
      </c>
      <c r="AL166" s="2" t="b">
        <f>AND(PARTNERS!$D170="Heritage partner",PARTNERS!$E170="New partner")</f>
        <v>0</v>
      </c>
      <c r="AM166" s="2" t="b">
        <f>AND(PARTNERS!$D170="Funder",PARTNERS!$E170="New partner")</f>
        <v>0</v>
      </c>
      <c r="AN166" s="2" t="b">
        <f>AND(PARTNERS!$D170="Public Service partner",PARTNERS!$E170="New partner")</f>
        <v>0</v>
      </c>
      <c r="AO166" s="2" t="b">
        <f>AND(PARTNERS!$D170="Voluntary Sector / Charity partner",PARTNERS!$E170="New partner")</f>
        <v>0</v>
      </c>
      <c r="AP166" s="2" t="b">
        <f>AND(PARTNERS!$D170="Education partner",PARTNERS!$E170="New partner")</f>
        <v>0</v>
      </c>
      <c r="AQ166" s="2" t="b">
        <f>AND(PARTNERS!$D170="Other",PARTNERS!$E170="New partner")</f>
        <v>0</v>
      </c>
      <c r="AR166" s="2" t="b">
        <f>AND(PARTNERS!$D170="Artistic partner",PARTNERS!$E170="Existing partner")</f>
        <v>0</v>
      </c>
      <c r="AS166" s="2" t="b">
        <f>AND(PARTNERS!$D170="Heritage partner",PARTNERS!$E170="Existing partner")</f>
        <v>0</v>
      </c>
      <c r="AT166" s="2" t="b">
        <f>AND(PARTNERS!$D170="Funder",PARTNERS!$E170="Existing partner")</f>
        <v>0</v>
      </c>
      <c r="AU166" s="2" t="b">
        <f>AND(PARTNERS!$D170="Public Service partner",PARTNERS!$E170="Existing partner")</f>
        <v>0</v>
      </c>
      <c r="AV166" s="2" t="b">
        <f>AND(PARTNERS!$D170="Voluntary Sector / Charity partner",PARTNERS!$E170="Existing partner")</f>
        <v>0</v>
      </c>
      <c r="AW166" s="2" t="b">
        <f>AND(PARTNERS!$D170="Education partner",PARTNERS!$E170="Existing partner")</f>
        <v>0</v>
      </c>
      <c r="AX166" s="2" t="b">
        <f>AND(PARTNERS!$D170="Other",PARTNERS!$E170="Existing partner")</f>
        <v>0</v>
      </c>
    </row>
    <row r="167" spans="20:50" x14ac:dyDescent="0.3">
      <c r="T167" s="2" t="b">
        <f>AND(LEFT('EVENT DELIVERY'!B172,2)="HU",OR(LEN('EVENT DELIVERY'!B172)=6,AND(LEN('EVENT DELIVERY'!B172)=7,MID('EVENT DELIVERY'!B172,4,1)=" ")))</f>
        <v>0</v>
      </c>
      <c r="U167" s="2" t="b">
        <f>AND(LEFT('PROJECT DELIVERY TEAM'!B174,2)="HU",OR(LEN('PROJECT DELIVERY TEAM'!B174)=6,AND(LEN('PROJECT DELIVERY TEAM'!B174)=7,MID('PROJECT DELIVERY TEAM'!B174,4,1)=" ")))</f>
        <v>0</v>
      </c>
      <c r="V167" s="2" t="b">
        <f>AND(LEFT('AUDIENCES &amp; PART... - BY TYPE'!B197,2)="HU",OR(LEN('AUDIENCES &amp; PART... - BY TYPE'!B197)=6,AND(LEN('AUDIENCES &amp; PART... - BY TYPE'!B197)=7,MID('AUDIENCES &amp; PART... - BY TYPE'!B197,4,1)=" ")))</f>
        <v>0</v>
      </c>
      <c r="W167" s="2" t="b">
        <f>AND(LEFT(PARTNERS!B171,2)="HU",OR(LEN(PARTNERS!B171)=6,AND(LEN(PARTNERS!B171)=7,MID(PARTNERS!B171,4,1)=" ")),PARTNERS!E171="New partner")</f>
        <v>0</v>
      </c>
      <c r="X167" s="2" t="b">
        <f>AND(LEFT(PARTNERS!B171,2)="HU",OR(LEN(PARTNERS!B171)=6,AND(LEN(PARTNERS!B171)=7,MID(PARTNERS!B171,4,1)=" ")),PARTNERS!E171="Existing partner")</f>
        <v>0</v>
      </c>
      <c r="Y167" s="2" t="b">
        <f>AND(NOT(AND(LEFT(PARTNERS!B171,2)="HU",OR(LEN(PARTNERS!B171)=6,AND(LEN(PARTNERS!B171)=7,MID(PARTNERS!B171,4,1)=" ")))),PARTNERS!E171="New partner")</f>
        <v>0</v>
      </c>
      <c r="Z167" s="2" t="b">
        <f>AND(NOT(AND(LEFT(PARTNERS!B171,2)="HU",OR(LEN(PARTNERS!B171)=6,AND(LEN(PARTNERS!B171)=7,MID(PARTNERS!B171,4,1)=" ")))),PARTNERS!E171="Existing partner")</f>
        <v>0</v>
      </c>
      <c r="AA167" s="2" t="b">
        <f>AND(PARTNERS!$C171="Hull",PARTNERS!$E171="New partner")</f>
        <v>0</v>
      </c>
      <c r="AB167" s="2" t="b">
        <f>AND(PARTNERS!$C171="East Riding of Yorkshire",PARTNERS!$E171="New partner")</f>
        <v>0</v>
      </c>
      <c r="AC167" s="2" t="b">
        <f>AND(PARTNERS!$C171="Elsewhere in Yorkshire &amp; Humber",PARTNERS!$E171="New partner")</f>
        <v>0</v>
      </c>
      <c r="AD167" s="2" t="b">
        <f>AND(PARTNERS!$C171="Elsewhere in the UK",PARTNERS!$E171="New partner")</f>
        <v>0</v>
      </c>
      <c r="AE167" s="2" t="b">
        <f>AND(PARTNERS!$C171="Outside UK",PARTNERS!$E171="New partner")</f>
        <v>0</v>
      </c>
      <c r="AF167" s="2" t="b">
        <f>AND(PARTNERS!$C171="Hull",PARTNERS!$E171="Existing partner")</f>
        <v>0</v>
      </c>
      <c r="AG167" s="2" t="b">
        <f>AND(PARTNERS!$C171="East Riding of Yorkshire",PARTNERS!$E171="Existing partner")</f>
        <v>0</v>
      </c>
      <c r="AH167" s="2" t="b">
        <f>AND(PARTNERS!$C171="Elsewhere in Yorkshire &amp; Humber",PARTNERS!$E171="Existing partner")</f>
        <v>0</v>
      </c>
      <c r="AI167" s="2" t="b">
        <f>AND(PARTNERS!$C171="Elsewhere in the UK",PARTNERS!$E171="Existing partner")</f>
        <v>0</v>
      </c>
      <c r="AJ167" s="2" t="b">
        <f>AND(PARTNERS!$C171="Outside UK",PARTNERS!$E171="Existing partner")</f>
        <v>0</v>
      </c>
      <c r="AK167" s="2" t="b">
        <f>AND(PARTNERS!$D171="Artistic partner",PARTNERS!$E171="New partner")</f>
        <v>0</v>
      </c>
      <c r="AL167" s="2" t="b">
        <f>AND(PARTNERS!$D171="Heritage partner",PARTNERS!$E171="New partner")</f>
        <v>0</v>
      </c>
      <c r="AM167" s="2" t="b">
        <f>AND(PARTNERS!$D171="Funder",PARTNERS!$E171="New partner")</f>
        <v>0</v>
      </c>
      <c r="AN167" s="2" t="b">
        <f>AND(PARTNERS!$D171="Public Service partner",PARTNERS!$E171="New partner")</f>
        <v>0</v>
      </c>
      <c r="AO167" s="2" t="b">
        <f>AND(PARTNERS!$D171="Voluntary Sector / Charity partner",PARTNERS!$E171="New partner")</f>
        <v>0</v>
      </c>
      <c r="AP167" s="2" t="b">
        <f>AND(PARTNERS!$D171="Education partner",PARTNERS!$E171="New partner")</f>
        <v>0</v>
      </c>
      <c r="AQ167" s="2" t="b">
        <f>AND(PARTNERS!$D171="Other",PARTNERS!$E171="New partner")</f>
        <v>0</v>
      </c>
      <c r="AR167" s="2" t="b">
        <f>AND(PARTNERS!$D171="Artistic partner",PARTNERS!$E171="Existing partner")</f>
        <v>0</v>
      </c>
      <c r="AS167" s="2" t="b">
        <f>AND(PARTNERS!$D171="Heritage partner",PARTNERS!$E171="Existing partner")</f>
        <v>0</v>
      </c>
      <c r="AT167" s="2" t="b">
        <f>AND(PARTNERS!$D171="Funder",PARTNERS!$E171="Existing partner")</f>
        <v>0</v>
      </c>
      <c r="AU167" s="2" t="b">
        <f>AND(PARTNERS!$D171="Public Service partner",PARTNERS!$E171="Existing partner")</f>
        <v>0</v>
      </c>
      <c r="AV167" s="2" t="b">
        <f>AND(PARTNERS!$D171="Voluntary Sector / Charity partner",PARTNERS!$E171="Existing partner")</f>
        <v>0</v>
      </c>
      <c r="AW167" s="2" t="b">
        <f>AND(PARTNERS!$D171="Education partner",PARTNERS!$E171="Existing partner")</f>
        <v>0</v>
      </c>
      <c r="AX167" s="2" t="b">
        <f>AND(PARTNERS!$D171="Other",PARTNERS!$E171="Existing partner")</f>
        <v>0</v>
      </c>
    </row>
    <row r="168" spans="20:50" x14ac:dyDescent="0.3">
      <c r="T168" s="2" t="b">
        <f>AND(LEFT('EVENT DELIVERY'!B173,2)="HU",OR(LEN('EVENT DELIVERY'!B173)=6,AND(LEN('EVENT DELIVERY'!B173)=7,MID('EVENT DELIVERY'!B173,4,1)=" ")))</f>
        <v>0</v>
      </c>
      <c r="U168" s="2" t="b">
        <f>AND(LEFT('PROJECT DELIVERY TEAM'!B175,2)="HU",OR(LEN('PROJECT DELIVERY TEAM'!B175)=6,AND(LEN('PROJECT DELIVERY TEAM'!B175)=7,MID('PROJECT DELIVERY TEAM'!B175,4,1)=" ")))</f>
        <v>0</v>
      </c>
      <c r="V168" s="2" t="b">
        <f>AND(LEFT('AUDIENCES &amp; PART... - BY TYPE'!B198,2)="HU",OR(LEN('AUDIENCES &amp; PART... - BY TYPE'!B198)=6,AND(LEN('AUDIENCES &amp; PART... - BY TYPE'!B198)=7,MID('AUDIENCES &amp; PART... - BY TYPE'!B198,4,1)=" ")))</f>
        <v>0</v>
      </c>
      <c r="W168" s="2" t="b">
        <f>AND(LEFT(PARTNERS!B172,2)="HU",OR(LEN(PARTNERS!B172)=6,AND(LEN(PARTNERS!B172)=7,MID(PARTNERS!B172,4,1)=" ")),PARTNERS!E172="New partner")</f>
        <v>0</v>
      </c>
      <c r="X168" s="2" t="b">
        <f>AND(LEFT(PARTNERS!B172,2)="HU",OR(LEN(PARTNERS!B172)=6,AND(LEN(PARTNERS!B172)=7,MID(PARTNERS!B172,4,1)=" ")),PARTNERS!E172="Existing partner")</f>
        <v>0</v>
      </c>
      <c r="Y168" s="2" t="b">
        <f>AND(NOT(AND(LEFT(PARTNERS!B172,2)="HU",OR(LEN(PARTNERS!B172)=6,AND(LEN(PARTNERS!B172)=7,MID(PARTNERS!B172,4,1)=" ")))),PARTNERS!E172="New partner")</f>
        <v>0</v>
      </c>
      <c r="Z168" s="2" t="b">
        <f>AND(NOT(AND(LEFT(PARTNERS!B172,2)="HU",OR(LEN(PARTNERS!B172)=6,AND(LEN(PARTNERS!B172)=7,MID(PARTNERS!B172,4,1)=" ")))),PARTNERS!E172="Existing partner")</f>
        <v>0</v>
      </c>
      <c r="AA168" s="2" t="b">
        <f>AND(PARTNERS!$C172="Hull",PARTNERS!$E172="New partner")</f>
        <v>0</v>
      </c>
      <c r="AB168" s="2" t="b">
        <f>AND(PARTNERS!$C172="East Riding of Yorkshire",PARTNERS!$E172="New partner")</f>
        <v>0</v>
      </c>
      <c r="AC168" s="2" t="b">
        <f>AND(PARTNERS!$C172="Elsewhere in Yorkshire &amp; Humber",PARTNERS!$E172="New partner")</f>
        <v>0</v>
      </c>
      <c r="AD168" s="2" t="b">
        <f>AND(PARTNERS!$C172="Elsewhere in the UK",PARTNERS!$E172="New partner")</f>
        <v>0</v>
      </c>
      <c r="AE168" s="2" t="b">
        <f>AND(PARTNERS!$C172="Outside UK",PARTNERS!$E172="New partner")</f>
        <v>0</v>
      </c>
      <c r="AF168" s="2" t="b">
        <f>AND(PARTNERS!$C172="Hull",PARTNERS!$E172="Existing partner")</f>
        <v>0</v>
      </c>
      <c r="AG168" s="2" t="b">
        <f>AND(PARTNERS!$C172="East Riding of Yorkshire",PARTNERS!$E172="Existing partner")</f>
        <v>0</v>
      </c>
      <c r="AH168" s="2" t="b">
        <f>AND(PARTNERS!$C172="Elsewhere in Yorkshire &amp; Humber",PARTNERS!$E172="Existing partner")</f>
        <v>0</v>
      </c>
      <c r="AI168" s="2" t="b">
        <f>AND(PARTNERS!$C172="Elsewhere in the UK",PARTNERS!$E172="Existing partner")</f>
        <v>0</v>
      </c>
      <c r="AJ168" s="2" t="b">
        <f>AND(PARTNERS!$C172="Outside UK",PARTNERS!$E172="Existing partner")</f>
        <v>0</v>
      </c>
      <c r="AK168" s="2" t="b">
        <f>AND(PARTNERS!$D172="Artistic partner",PARTNERS!$E172="New partner")</f>
        <v>0</v>
      </c>
      <c r="AL168" s="2" t="b">
        <f>AND(PARTNERS!$D172="Heritage partner",PARTNERS!$E172="New partner")</f>
        <v>0</v>
      </c>
      <c r="AM168" s="2" t="b">
        <f>AND(PARTNERS!$D172="Funder",PARTNERS!$E172="New partner")</f>
        <v>0</v>
      </c>
      <c r="AN168" s="2" t="b">
        <f>AND(PARTNERS!$D172="Public Service partner",PARTNERS!$E172="New partner")</f>
        <v>0</v>
      </c>
      <c r="AO168" s="2" t="b">
        <f>AND(PARTNERS!$D172="Voluntary Sector / Charity partner",PARTNERS!$E172="New partner")</f>
        <v>0</v>
      </c>
      <c r="AP168" s="2" t="b">
        <f>AND(PARTNERS!$D172="Education partner",PARTNERS!$E172="New partner")</f>
        <v>0</v>
      </c>
      <c r="AQ168" s="2" t="b">
        <f>AND(PARTNERS!$D172="Other",PARTNERS!$E172="New partner")</f>
        <v>0</v>
      </c>
      <c r="AR168" s="2" t="b">
        <f>AND(PARTNERS!$D172="Artistic partner",PARTNERS!$E172="Existing partner")</f>
        <v>0</v>
      </c>
      <c r="AS168" s="2" t="b">
        <f>AND(PARTNERS!$D172="Heritage partner",PARTNERS!$E172="Existing partner")</f>
        <v>0</v>
      </c>
      <c r="AT168" s="2" t="b">
        <f>AND(PARTNERS!$D172="Funder",PARTNERS!$E172="Existing partner")</f>
        <v>0</v>
      </c>
      <c r="AU168" s="2" t="b">
        <f>AND(PARTNERS!$D172="Public Service partner",PARTNERS!$E172="Existing partner")</f>
        <v>0</v>
      </c>
      <c r="AV168" s="2" t="b">
        <f>AND(PARTNERS!$D172="Voluntary Sector / Charity partner",PARTNERS!$E172="Existing partner")</f>
        <v>0</v>
      </c>
      <c r="AW168" s="2" t="b">
        <f>AND(PARTNERS!$D172="Education partner",PARTNERS!$E172="Existing partner")</f>
        <v>0</v>
      </c>
      <c r="AX168" s="2" t="b">
        <f>AND(PARTNERS!$D172="Other",PARTNERS!$E172="Existing partner")</f>
        <v>0</v>
      </c>
    </row>
    <row r="169" spans="20:50" x14ac:dyDescent="0.3">
      <c r="T169" s="2" t="b">
        <f>AND(LEFT('EVENT DELIVERY'!B174,2)="HU",OR(LEN('EVENT DELIVERY'!B174)=6,AND(LEN('EVENT DELIVERY'!B174)=7,MID('EVENT DELIVERY'!B174,4,1)=" ")))</f>
        <v>0</v>
      </c>
      <c r="U169" s="2" t="b">
        <f>AND(LEFT('PROJECT DELIVERY TEAM'!B176,2)="HU",OR(LEN('PROJECT DELIVERY TEAM'!B176)=6,AND(LEN('PROJECT DELIVERY TEAM'!B176)=7,MID('PROJECT DELIVERY TEAM'!B176,4,1)=" ")))</f>
        <v>0</v>
      </c>
      <c r="V169" s="2" t="b">
        <f>AND(LEFT('AUDIENCES &amp; PART... - BY TYPE'!B199,2)="HU",OR(LEN('AUDIENCES &amp; PART... - BY TYPE'!B199)=6,AND(LEN('AUDIENCES &amp; PART... - BY TYPE'!B199)=7,MID('AUDIENCES &amp; PART... - BY TYPE'!B199,4,1)=" ")))</f>
        <v>0</v>
      </c>
      <c r="W169" s="2" t="b">
        <f>AND(LEFT(PARTNERS!B173,2)="HU",OR(LEN(PARTNERS!B173)=6,AND(LEN(PARTNERS!B173)=7,MID(PARTNERS!B173,4,1)=" ")),PARTNERS!E173="New partner")</f>
        <v>0</v>
      </c>
      <c r="X169" s="2" t="b">
        <f>AND(LEFT(PARTNERS!B173,2)="HU",OR(LEN(PARTNERS!B173)=6,AND(LEN(PARTNERS!B173)=7,MID(PARTNERS!B173,4,1)=" ")),PARTNERS!E173="Existing partner")</f>
        <v>0</v>
      </c>
      <c r="Y169" s="2" t="b">
        <f>AND(NOT(AND(LEFT(PARTNERS!B173,2)="HU",OR(LEN(PARTNERS!B173)=6,AND(LEN(PARTNERS!B173)=7,MID(PARTNERS!B173,4,1)=" ")))),PARTNERS!E173="New partner")</f>
        <v>0</v>
      </c>
      <c r="Z169" s="2" t="b">
        <f>AND(NOT(AND(LEFT(PARTNERS!B173,2)="HU",OR(LEN(PARTNERS!B173)=6,AND(LEN(PARTNERS!B173)=7,MID(PARTNERS!B173,4,1)=" ")))),PARTNERS!E173="Existing partner")</f>
        <v>0</v>
      </c>
      <c r="AA169" s="2" t="b">
        <f>AND(PARTNERS!$C173="Hull",PARTNERS!$E173="New partner")</f>
        <v>0</v>
      </c>
      <c r="AB169" s="2" t="b">
        <f>AND(PARTNERS!$C173="East Riding of Yorkshire",PARTNERS!$E173="New partner")</f>
        <v>0</v>
      </c>
      <c r="AC169" s="2" t="b">
        <f>AND(PARTNERS!$C173="Elsewhere in Yorkshire &amp; Humber",PARTNERS!$E173="New partner")</f>
        <v>0</v>
      </c>
      <c r="AD169" s="2" t="b">
        <f>AND(PARTNERS!$C173="Elsewhere in the UK",PARTNERS!$E173="New partner")</f>
        <v>0</v>
      </c>
      <c r="AE169" s="2" t="b">
        <f>AND(PARTNERS!$C173="Outside UK",PARTNERS!$E173="New partner")</f>
        <v>0</v>
      </c>
      <c r="AF169" s="2" t="b">
        <f>AND(PARTNERS!$C173="Hull",PARTNERS!$E173="Existing partner")</f>
        <v>0</v>
      </c>
      <c r="AG169" s="2" t="b">
        <f>AND(PARTNERS!$C173="East Riding of Yorkshire",PARTNERS!$E173="Existing partner")</f>
        <v>0</v>
      </c>
      <c r="AH169" s="2" t="b">
        <f>AND(PARTNERS!$C173="Elsewhere in Yorkshire &amp; Humber",PARTNERS!$E173="Existing partner")</f>
        <v>0</v>
      </c>
      <c r="AI169" s="2" t="b">
        <f>AND(PARTNERS!$C173="Elsewhere in the UK",PARTNERS!$E173="Existing partner")</f>
        <v>0</v>
      </c>
      <c r="AJ169" s="2" t="b">
        <f>AND(PARTNERS!$C173="Outside UK",PARTNERS!$E173="Existing partner")</f>
        <v>0</v>
      </c>
      <c r="AK169" s="2" t="b">
        <f>AND(PARTNERS!$D173="Artistic partner",PARTNERS!$E173="New partner")</f>
        <v>0</v>
      </c>
      <c r="AL169" s="2" t="b">
        <f>AND(PARTNERS!$D173="Heritage partner",PARTNERS!$E173="New partner")</f>
        <v>0</v>
      </c>
      <c r="AM169" s="2" t="b">
        <f>AND(PARTNERS!$D173="Funder",PARTNERS!$E173="New partner")</f>
        <v>0</v>
      </c>
      <c r="AN169" s="2" t="b">
        <f>AND(PARTNERS!$D173="Public Service partner",PARTNERS!$E173="New partner")</f>
        <v>0</v>
      </c>
      <c r="AO169" s="2" t="b">
        <f>AND(PARTNERS!$D173="Voluntary Sector / Charity partner",PARTNERS!$E173="New partner")</f>
        <v>0</v>
      </c>
      <c r="AP169" s="2" t="b">
        <f>AND(PARTNERS!$D173="Education partner",PARTNERS!$E173="New partner")</f>
        <v>0</v>
      </c>
      <c r="AQ169" s="2" t="b">
        <f>AND(PARTNERS!$D173="Other",PARTNERS!$E173="New partner")</f>
        <v>0</v>
      </c>
      <c r="AR169" s="2" t="b">
        <f>AND(PARTNERS!$D173="Artistic partner",PARTNERS!$E173="Existing partner")</f>
        <v>0</v>
      </c>
      <c r="AS169" s="2" t="b">
        <f>AND(PARTNERS!$D173="Heritage partner",PARTNERS!$E173="Existing partner")</f>
        <v>0</v>
      </c>
      <c r="AT169" s="2" t="b">
        <f>AND(PARTNERS!$D173="Funder",PARTNERS!$E173="Existing partner")</f>
        <v>0</v>
      </c>
      <c r="AU169" s="2" t="b">
        <f>AND(PARTNERS!$D173="Public Service partner",PARTNERS!$E173="Existing partner")</f>
        <v>0</v>
      </c>
      <c r="AV169" s="2" t="b">
        <f>AND(PARTNERS!$D173="Voluntary Sector / Charity partner",PARTNERS!$E173="Existing partner")</f>
        <v>0</v>
      </c>
      <c r="AW169" s="2" t="b">
        <f>AND(PARTNERS!$D173="Education partner",PARTNERS!$E173="Existing partner")</f>
        <v>0</v>
      </c>
      <c r="AX169" s="2" t="b">
        <f>AND(PARTNERS!$D173="Other",PARTNERS!$E173="Existing partner")</f>
        <v>0</v>
      </c>
    </row>
    <row r="170" spans="20:50" x14ac:dyDescent="0.3">
      <c r="T170" s="2" t="b">
        <f>AND(LEFT('EVENT DELIVERY'!B175,2)="HU",OR(LEN('EVENT DELIVERY'!B175)=6,AND(LEN('EVENT DELIVERY'!B175)=7,MID('EVENT DELIVERY'!B175,4,1)=" ")))</f>
        <v>0</v>
      </c>
      <c r="U170" s="2" t="b">
        <f>AND(LEFT('PROJECT DELIVERY TEAM'!B177,2)="HU",OR(LEN('PROJECT DELIVERY TEAM'!B177)=6,AND(LEN('PROJECT DELIVERY TEAM'!B177)=7,MID('PROJECT DELIVERY TEAM'!B177,4,1)=" ")))</f>
        <v>0</v>
      </c>
      <c r="V170" s="2" t="b">
        <f>AND(LEFT('AUDIENCES &amp; PART... - BY TYPE'!B200,2)="HU",OR(LEN('AUDIENCES &amp; PART... - BY TYPE'!B200)=6,AND(LEN('AUDIENCES &amp; PART... - BY TYPE'!B200)=7,MID('AUDIENCES &amp; PART... - BY TYPE'!B200,4,1)=" ")))</f>
        <v>0</v>
      </c>
      <c r="W170" s="2" t="b">
        <f>AND(LEFT(PARTNERS!B174,2)="HU",OR(LEN(PARTNERS!B174)=6,AND(LEN(PARTNERS!B174)=7,MID(PARTNERS!B174,4,1)=" ")),PARTNERS!E174="New partner")</f>
        <v>0</v>
      </c>
      <c r="X170" s="2" t="b">
        <f>AND(LEFT(PARTNERS!B174,2)="HU",OR(LEN(PARTNERS!B174)=6,AND(LEN(PARTNERS!B174)=7,MID(PARTNERS!B174,4,1)=" ")),PARTNERS!E174="Existing partner")</f>
        <v>0</v>
      </c>
      <c r="Y170" s="2" t="b">
        <f>AND(NOT(AND(LEFT(PARTNERS!B174,2)="HU",OR(LEN(PARTNERS!B174)=6,AND(LEN(PARTNERS!B174)=7,MID(PARTNERS!B174,4,1)=" ")))),PARTNERS!E174="New partner")</f>
        <v>0</v>
      </c>
      <c r="Z170" s="2" t="b">
        <f>AND(NOT(AND(LEFT(PARTNERS!B174,2)="HU",OR(LEN(PARTNERS!B174)=6,AND(LEN(PARTNERS!B174)=7,MID(PARTNERS!B174,4,1)=" ")))),PARTNERS!E174="Existing partner")</f>
        <v>0</v>
      </c>
      <c r="AA170" s="2" t="b">
        <f>AND(PARTNERS!$C174="Hull",PARTNERS!$E174="New partner")</f>
        <v>0</v>
      </c>
      <c r="AB170" s="2" t="b">
        <f>AND(PARTNERS!$C174="East Riding of Yorkshire",PARTNERS!$E174="New partner")</f>
        <v>0</v>
      </c>
      <c r="AC170" s="2" t="b">
        <f>AND(PARTNERS!$C174="Elsewhere in Yorkshire &amp; Humber",PARTNERS!$E174="New partner")</f>
        <v>0</v>
      </c>
      <c r="AD170" s="2" t="b">
        <f>AND(PARTNERS!$C174="Elsewhere in the UK",PARTNERS!$E174="New partner")</f>
        <v>0</v>
      </c>
      <c r="AE170" s="2" t="b">
        <f>AND(PARTNERS!$C174="Outside UK",PARTNERS!$E174="New partner")</f>
        <v>0</v>
      </c>
      <c r="AF170" s="2" t="b">
        <f>AND(PARTNERS!$C174="Hull",PARTNERS!$E174="Existing partner")</f>
        <v>0</v>
      </c>
      <c r="AG170" s="2" t="b">
        <f>AND(PARTNERS!$C174="East Riding of Yorkshire",PARTNERS!$E174="Existing partner")</f>
        <v>0</v>
      </c>
      <c r="AH170" s="2" t="b">
        <f>AND(PARTNERS!$C174="Elsewhere in Yorkshire &amp; Humber",PARTNERS!$E174="Existing partner")</f>
        <v>0</v>
      </c>
      <c r="AI170" s="2" t="b">
        <f>AND(PARTNERS!$C174="Elsewhere in the UK",PARTNERS!$E174="Existing partner")</f>
        <v>0</v>
      </c>
      <c r="AJ170" s="2" t="b">
        <f>AND(PARTNERS!$C174="Outside UK",PARTNERS!$E174="Existing partner")</f>
        <v>0</v>
      </c>
      <c r="AK170" s="2" t="b">
        <f>AND(PARTNERS!$D174="Artistic partner",PARTNERS!$E174="New partner")</f>
        <v>0</v>
      </c>
      <c r="AL170" s="2" t="b">
        <f>AND(PARTNERS!$D174="Heritage partner",PARTNERS!$E174="New partner")</f>
        <v>0</v>
      </c>
      <c r="AM170" s="2" t="b">
        <f>AND(PARTNERS!$D174="Funder",PARTNERS!$E174="New partner")</f>
        <v>0</v>
      </c>
      <c r="AN170" s="2" t="b">
        <f>AND(PARTNERS!$D174="Public Service partner",PARTNERS!$E174="New partner")</f>
        <v>0</v>
      </c>
      <c r="AO170" s="2" t="b">
        <f>AND(PARTNERS!$D174="Voluntary Sector / Charity partner",PARTNERS!$E174="New partner")</f>
        <v>0</v>
      </c>
      <c r="AP170" s="2" t="b">
        <f>AND(PARTNERS!$D174="Education partner",PARTNERS!$E174="New partner")</f>
        <v>0</v>
      </c>
      <c r="AQ170" s="2" t="b">
        <f>AND(PARTNERS!$D174="Other",PARTNERS!$E174="New partner")</f>
        <v>0</v>
      </c>
      <c r="AR170" s="2" t="b">
        <f>AND(PARTNERS!$D174="Artistic partner",PARTNERS!$E174="Existing partner")</f>
        <v>0</v>
      </c>
      <c r="AS170" s="2" t="b">
        <f>AND(PARTNERS!$D174="Heritage partner",PARTNERS!$E174="Existing partner")</f>
        <v>0</v>
      </c>
      <c r="AT170" s="2" t="b">
        <f>AND(PARTNERS!$D174="Funder",PARTNERS!$E174="Existing partner")</f>
        <v>0</v>
      </c>
      <c r="AU170" s="2" t="b">
        <f>AND(PARTNERS!$D174="Public Service partner",PARTNERS!$E174="Existing partner")</f>
        <v>0</v>
      </c>
      <c r="AV170" s="2" t="b">
        <f>AND(PARTNERS!$D174="Voluntary Sector / Charity partner",PARTNERS!$E174="Existing partner")</f>
        <v>0</v>
      </c>
      <c r="AW170" s="2" t="b">
        <f>AND(PARTNERS!$D174="Education partner",PARTNERS!$E174="Existing partner")</f>
        <v>0</v>
      </c>
      <c r="AX170" s="2" t="b">
        <f>AND(PARTNERS!$D174="Other",PARTNERS!$E174="Existing partner")</f>
        <v>0</v>
      </c>
    </row>
    <row r="171" spans="20:50" x14ac:dyDescent="0.3">
      <c r="T171" s="2" t="b">
        <f>AND(LEFT('EVENT DELIVERY'!B176,2)="HU",OR(LEN('EVENT DELIVERY'!B176)=6,AND(LEN('EVENT DELIVERY'!B176)=7,MID('EVENT DELIVERY'!B176,4,1)=" ")))</f>
        <v>0</v>
      </c>
      <c r="U171" s="2" t="b">
        <f>AND(LEFT('PROJECT DELIVERY TEAM'!B178,2)="HU",OR(LEN('PROJECT DELIVERY TEAM'!B178)=6,AND(LEN('PROJECT DELIVERY TEAM'!B178)=7,MID('PROJECT DELIVERY TEAM'!B178,4,1)=" ")))</f>
        <v>0</v>
      </c>
      <c r="V171" s="2" t="b">
        <f>AND(LEFT('AUDIENCES &amp; PART... - BY TYPE'!B201,2)="HU",OR(LEN('AUDIENCES &amp; PART... - BY TYPE'!B201)=6,AND(LEN('AUDIENCES &amp; PART... - BY TYPE'!B201)=7,MID('AUDIENCES &amp; PART... - BY TYPE'!B201,4,1)=" ")))</f>
        <v>0</v>
      </c>
      <c r="W171" s="2" t="b">
        <f>AND(LEFT(PARTNERS!B175,2)="HU",OR(LEN(PARTNERS!B175)=6,AND(LEN(PARTNERS!B175)=7,MID(PARTNERS!B175,4,1)=" ")),PARTNERS!E175="New partner")</f>
        <v>0</v>
      </c>
      <c r="X171" s="2" t="b">
        <f>AND(LEFT(PARTNERS!B175,2)="HU",OR(LEN(PARTNERS!B175)=6,AND(LEN(PARTNERS!B175)=7,MID(PARTNERS!B175,4,1)=" ")),PARTNERS!E175="Existing partner")</f>
        <v>0</v>
      </c>
      <c r="Y171" s="2" t="b">
        <f>AND(NOT(AND(LEFT(PARTNERS!B175,2)="HU",OR(LEN(PARTNERS!B175)=6,AND(LEN(PARTNERS!B175)=7,MID(PARTNERS!B175,4,1)=" ")))),PARTNERS!E175="New partner")</f>
        <v>0</v>
      </c>
      <c r="Z171" s="2" t="b">
        <f>AND(NOT(AND(LEFT(PARTNERS!B175,2)="HU",OR(LEN(PARTNERS!B175)=6,AND(LEN(PARTNERS!B175)=7,MID(PARTNERS!B175,4,1)=" ")))),PARTNERS!E175="Existing partner")</f>
        <v>0</v>
      </c>
      <c r="AA171" s="2" t="b">
        <f>AND(PARTNERS!$C175="Hull",PARTNERS!$E175="New partner")</f>
        <v>0</v>
      </c>
      <c r="AB171" s="2" t="b">
        <f>AND(PARTNERS!$C175="East Riding of Yorkshire",PARTNERS!$E175="New partner")</f>
        <v>0</v>
      </c>
      <c r="AC171" s="2" t="b">
        <f>AND(PARTNERS!$C175="Elsewhere in Yorkshire &amp; Humber",PARTNERS!$E175="New partner")</f>
        <v>0</v>
      </c>
      <c r="AD171" s="2" t="b">
        <f>AND(PARTNERS!$C175="Elsewhere in the UK",PARTNERS!$E175="New partner")</f>
        <v>0</v>
      </c>
      <c r="AE171" s="2" t="b">
        <f>AND(PARTNERS!$C175="Outside UK",PARTNERS!$E175="New partner")</f>
        <v>0</v>
      </c>
      <c r="AF171" s="2" t="b">
        <f>AND(PARTNERS!$C175="Hull",PARTNERS!$E175="Existing partner")</f>
        <v>0</v>
      </c>
      <c r="AG171" s="2" t="b">
        <f>AND(PARTNERS!$C175="East Riding of Yorkshire",PARTNERS!$E175="Existing partner")</f>
        <v>0</v>
      </c>
      <c r="AH171" s="2" t="b">
        <f>AND(PARTNERS!$C175="Elsewhere in Yorkshire &amp; Humber",PARTNERS!$E175="Existing partner")</f>
        <v>0</v>
      </c>
      <c r="AI171" s="2" t="b">
        <f>AND(PARTNERS!$C175="Elsewhere in the UK",PARTNERS!$E175="Existing partner")</f>
        <v>0</v>
      </c>
      <c r="AJ171" s="2" t="b">
        <f>AND(PARTNERS!$C175="Outside UK",PARTNERS!$E175="Existing partner")</f>
        <v>0</v>
      </c>
      <c r="AK171" s="2" t="b">
        <f>AND(PARTNERS!$D175="Artistic partner",PARTNERS!$E175="New partner")</f>
        <v>0</v>
      </c>
      <c r="AL171" s="2" t="b">
        <f>AND(PARTNERS!$D175="Heritage partner",PARTNERS!$E175="New partner")</f>
        <v>0</v>
      </c>
      <c r="AM171" s="2" t="b">
        <f>AND(PARTNERS!$D175="Funder",PARTNERS!$E175="New partner")</f>
        <v>0</v>
      </c>
      <c r="AN171" s="2" t="b">
        <f>AND(PARTNERS!$D175="Public Service partner",PARTNERS!$E175="New partner")</f>
        <v>0</v>
      </c>
      <c r="AO171" s="2" t="b">
        <f>AND(PARTNERS!$D175="Voluntary Sector / Charity partner",PARTNERS!$E175="New partner")</f>
        <v>0</v>
      </c>
      <c r="AP171" s="2" t="b">
        <f>AND(PARTNERS!$D175="Education partner",PARTNERS!$E175="New partner")</f>
        <v>0</v>
      </c>
      <c r="AQ171" s="2" t="b">
        <f>AND(PARTNERS!$D175="Other",PARTNERS!$E175="New partner")</f>
        <v>0</v>
      </c>
      <c r="AR171" s="2" t="b">
        <f>AND(PARTNERS!$D175="Artistic partner",PARTNERS!$E175="Existing partner")</f>
        <v>0</v>
      </c>
      <c r="AS171" s="2" t="b">
        <f>AND(PARTNERS!$D175="Heritage partner",PARTNERS!$E175="Existing partner")</f>
        <v>0</v>
      </c>
      <c r="AT171" s="2" t="b">
        <f>AND(PARTNERS!$D175="Funder",PARTNERS!$E175="Existing partner")</f>
        <v>0</v>
      </c>
      <c r="AU171" s="2" t="b">
        <f>AND(PARTNERS!$D175="Public Service partner",PARTNERS!$E175="Existing partner")</f>
        <v>0</v>
      </c>
      <c r="AV171" s="2" t="b">
        <f>AND(PARTNERS!$D175="Voluntary Sector / Charity partner",PARTNERS!$E175="Existing partner")</f>
        <v>0</v>
      </c>
      <c r="AW171" s="2" t="b">
        <f>AND(PARTNERS!$D175="Education partner",PARTNERS!$E175="Existing partner")</f>
        <v>0</v>
      </c>
      <c r="AX171" s="2" t="b">
        <f>AND(PARTNERS!$D175="Other",PARTNERS!$E175="Existing partner")</f>
        <v>0</v>
      </c>
    </row>
    <row r="172" spans="20:50" x14ac:dyDescent="0.3">
      <c r="T172" s="2" t="b">
        <f>AND(LEFT('EVENT DELIVERY'!B177,2)="HU",OR(LEN('EVENT DELIVERY'!B177)=6,AND(LEN('EVENT DELIVERY'!B177)=7,MID('EVENT DELIVERY'!B177,4,1)=" ")))</f>
        <v>0</v>
      </c>
      <c r="U172" s="2" t="b">
        <f>AND(LEFT('PROJECT DELIVERY TEAM'!B179,2)="HU",OR(LEN('PROJECT DELIVERY TEAM'!B179)=6,AND(LEN('PROJECT DELIVERY TEAM'!B179)=7,MID('PROJECT DELIVERY TEAM'!B179,4,1)=" ")))</f>
        <v>0</v>
      </c>
      <c r="V172" s="2" t="b">
        <f>AND(LEFT('AUDIENCES &amp; PART... - BY TYPE'!B202,2)="HU",OR(LEN('AUDIENCES &amp; PART... - BY TYPE'!B202)=6,AND(LEN('AUDIENCES &amp; PART... - BY TYPE'!B202)=7,MID('AUDIENCES &amp; PART... - BY TYPE'!B202,4,1)=" ")))</f>
        <v>0</v>
      </c>
      <c r="W172" s="2" t="b">
        <f>AND(LEFT(PARTNERS!B176,2)="HU",OR(LEN(PARTNERS!B176)=6,AND(LEN(PARTNERS!B176)=7,MID(PARTNERS!B176,4,1)=" ")),PARTNERS!E176="New partner")</f>
        <v>0</v>
      </c>
      <c r="X172" s="2" t="b">
        <f>AND(LEFT(PARTNERS!B176,2)="HU",OR(LEN(PARTNERS!B176)=6,AND(LEN(PARTNERS!B176)=7,MID(PARTNERS!B176,4,1)=" ")),PARTNERS!E176="Existing partner")</f>
        <v>0</v>
      </c>
      <c r="Y172" s="2" t="b">
        <f>AND(NOT(AND(LEFT(PARTNERS!B176,2)="HU",OR(LEN(PARTNERS!B176)=6,AND(LEN(PARTNERS!B176)=7,MID(PARTNERS!B176,4,1)=" ")))),PARTNERS!E176="New partner")</f>
        <v>0</v>
      </c>
      <c r="Z172" s="2" t="b">
        <f>AND(NOT(AND(LEFT(PARTNERS!B176,2)="HU",OR(LEN(PARTNERS!B176)=6,AND(LEN(PARTNERS!B176)=7,MID(PARTNERS!B176,4,1)=" ")))),PARTNERS!E176="Existing partner")</f>
        <v>0</v>
      </c>
      <c r="AA172" s="2" t="b">
        <f>AND(PARTNERS!$C176="Hull",PARTNERS!$E176="New partner")</f>
        <v>0</v>
      </c>
      <c r="AB172" s="2" t="b">
        <f>AND(PARTNERS!$C176="East Riding of Yorkshire",PARTNERS!$E176="New partner")</f>
        <v>0</v>
      </c>
      <c r="AC172" s="2" t="b">
        <f>AND(PARTNERS!$C176="Elsewhere in Yorkshire &amp; Humber",PARTNERS!$E176="New partner")</f>
        <v>0</v>
      </c>
      <c r="AD172" s="2" t="b">
        <f>AND(PARTNERS!$C176="Elsewhere in the UK",PARTNERS!$E176="New partner")</f>
        <v>0</v>
      </c>
      <c r="AE172" s="2" t="b">
        <f>AND(PARTNERS!$C176="Outside UK",PARTNERS!$E176="New partner")</f>
        <v>0</v>
      </c>
      <c r="AF172" s="2" t="b">
        <f>AND(PARTNERS!$C176="Hull",PARTNERS!$E176="Existing partner")</f>
        <v>0</v>
      </c>
      <c r="AG172" s="2" t="b">
        <f>AND(PARTNERS!$C176="East Riding of Yorkshire",PARTNERS!$E176="Existing partner")</f>
        <v>0</v>
      </c>
      <c r="AH172" s="2" t="b">
        <f>AND(PARTNERS!$C176="Elsewhere in Yorkshire &amp; Humber",PARTNERS!$E176="Existing partner")</f>
        <v>0</v>
      </c>
      <c r="AI172" s="2" t="b">
        <f>AND(PARTNERS!$C176="Elsewhere in the UK",PARTNERS!$E176="Existing partner")</f>
        <v>0</v>
      </c>
      <c r="AJ172" s="2" t="b">
        <f>AND(PARTNERS!$C176="Outside UK",PARTNERS!$E176="Existing partner")</f>
        <v>0</v>
      </c>
      <c r="AK172" s="2" t="b">
        <f>AND(PARTNERS!$D176="Artistic partner",PARTNERS!$E176="New partner")</f>
        <v>0</v>
      </c>
      <c r="AL172" s="2" t="b">
        <f>AND(PARTNERS!$D176="Heritage partner",PARTNERS!$E176="New partner")</f>
        <v>0</v>
      </c>
      <c r="AM172" s="2" t="b">
        <f>AND(PARTNERS!$D176="Funder",PARTNERS!$E176="New partner")</f>
        <v>0</v>
      </c>
      <c r="AN172" s="2" t="b">
        <f>AND(PARTNERS!$D176="Public Service partner",PARTNERS!$E176="New partner")</f>
        <v>0</v>
      </c>
      <c r="AO172" s="2" t="b">
        <f>AND(PARTNERS!$D176="Voluntary Sector / Charity partner",PARTNERS!$E176="New partner")</f>
        <v>0</v>
      </c>
      <c r="AP172" s="2" t="b">
        <f>AND(PARTNERS!$D176="Education partner",PARTNERS!$E176="New partner")</f>
        <v>0</v>
      </c>
      <c r="AQ172" s="2" t="b">
        <f>AND(PARTNERS!$D176="Other",PARTNERS!$E176="New partner")</f>
        <v>0</v>
      </c>
      <c r="AR172" s="2" t="b">
        <f>AND(PARTNERS!$D176="Artistic partner",PARTNERS!$E176="Existing partner")</f>
        <v>0</v>
      </c>
      <c r="AS172" s="2" t="b">
        <f>AND(PARTNERS!$D176="Heritage partner",PARTNERS!$E176="Existing partner")</f>
        <v>0</v>
      </c>
      <c r="AT172" s="2" t="b">
        <f>AND(PARTNERS!$D176="Funder",PARTNERS!$E176="Existing partner")</f>
        <v>0</v>
      </c>
      <c r="AU172" s="2" t="b">
        <f>AND(PARTNERS!$D176="Public Service partner",PARTNERS!$E176="Existing partner")</f>
        <v>0</v>
      </c>
      <c r="AV172" s="2" t="b">
        <f>AND(PARTNERS!$D176="Voluntary Sector / Charity partner",PARTNERS!$E176="Existing partner")</f>
        <v>0</v>
      </c>
      <c r="AW172" s="2" t="b">
        <f>AND(PARTNERS!$D176="Education partner",PARTNERS!$E176="Existing partner")</f>
        <v>0</v>
      </c>
      <c r="AX172" s="2" t="b">
        <f>AND(PARTNERS!$D176="Other",PARTNERS!$E176="Existing partner")</f>
        <v>0</v>
      </c>
    </row>
    <row r="173" spans="20:50" x14ac:dyDescent="0.3">
      <c r="T173" s="2" t="b">
        <f>AND(LEFT('EVENT DELIVERY'!B178,2)="HU",OR(LEN('EVENT DELIVERY'!B178)=6,AND(LEN('EVENT DELIVERY'!B178)=7,MID('EVENT DELIVERY'!B178,4,1)=" ")))</f>
        <v>0</v>
      </c>
      <c r="U173" s="2" t="b">
        <f>AND(LEFT('PROJECT DELIVERY TEAM'!B180,2)="HU",OR(LEN('PROJECT DELIVERY TEAM'!B180)=6,AND(LEN('PROJECT DELIVERY TEAM'!B180)=7,MID('PROJECT DELIVERY TEAM'!B180,4,1)=" ")))</f>
        <v>0</v>
      </c>
      <c r="V173" s="2" t="b">
        <f>AND(LEFT('AUDIENCES &amp; PART... - BY TYPE'!B203,2)="HU",OR(LEN('AUDIENCES &amp; PART... - BY TYPE'!B203)=6,AND(LEN('AUDIENCES &amp; PART... - BY TYPE'!B203)=7,MID('AUDIENCES &amp; PART... - BY TYPE'!B203,4,1)=" ")))</f>
        <v>0</v>
      </c>
      <c r="W173" s="2" t="b">
        <f>AND(LEFT(PARTNERS!B177,2)="HU",OR(LEN(PARTNERS!B177)=6,AND(LEN(PARTNERS!B177)=7,MID(PARTNERS!B177,4,1)=" ")),PARTNERS!E177="New partner")</f>
        <v>0</v>
      </c>
      <c r="X173" s="2" t="b">
        <f>AND(LEFT(PARTNERS!B177,2)="HU",OR(LEN(PARTNERS!B177)=6,AND(LEN(PARTNERS!B177)=7,MID(PARTNERS!B177,4,1)=" ")),PARTNERS!E177="Existing partner")</f>
        <v>0</v>
      </c>
      <c r="Y173" s="2" t="b">
        <f>AND(NOT(AND(LEFT(PARTNERS!B177,2)="HU",OR(LEN(PARTNERS!B177)=6,AND(LEN(PARTNERS!B177)=7,MID(PARTNERS!B177,4,1)=" ")))),PARTNERS!E177="New partner")</f>
        <v>0</v>
      </c>
      <c r="Z173" s="2" t="b">
        <f>AND(NOT(AND(LEFT(PARTNERS!B177,2)="HU",OR(LEN(PARTNERS!B177)=6,AND(LEN(PARTNERS!B177)=7,MID(PARTNERS!B177,4,1)=" ")))),PARTNERS!E177="Existing partner")</f>
        <v>0</v>
      </c>
      <c r="AA173" s="2" t="b">
        <f>AND(PARTNERS!$C177="Hull",PARTNERS!$E177="New partner")</f>
        <v>0</v>
      </c>
      <c r="AB173" s="2" t="b">
        <f>AND(PARTNERS!$C177="East Riding of Yorkshire",PARTNERS!$E177="New partner")</f>
        <v>0</v>
      </c>
      <c r="AC173" s="2" t="b">
        <f>AND(PARTNERS!$C177="Elsewhere in Yorkshire &amp; Humber",PARTNERS!$E177="New partner")</f>
        <v>0</v>
      </c>
      <c r="AD173" s="2" t="b">
        <f>AND(PARTNERS!$C177="Elsewhere in the UK",PARTNERS!$E177="New partner")</f>
        <v>0</v>
      </c>
      <c r="AE173" s="2" t="b">
        <f>AND(PARTNERS!$C177="Outside UK",PARTNERS!$E177="New partner")</f>
        <v>0</v>
      </c>
      <c r="AF173" s="2" t="b">
        <f>AND(PARTNERS!$C177="Hull",PARTNERS!$E177="Existing partner")</f>
        <v>0</v>
      </c>
      <c r="AG173" s="2" t="b">
        <f>AND(PARTNERS!$C177="East Riding of Yorkshire",PARTNERS!$E177="Existing partner")</f>
        <v>0</v>
      </c>
      <c r="AH173" s="2" t="b">
        <f>AND(PARTNERS!$C177="Elsewhere in Yorkshire &amp; Humber",PARTNERS!$E177="Existing partner")</f>
        <v>0</v>
      </c>
      <c r="AI173" s="2" t="b">
        <f>AND(PARTNERS!$C177="Elsewhere in the UK",PARTNERS!$E177="Existing partner")</f>
        <v>0</v>
      </c>
      <c r="AJ173" s="2" t="b">
        <f>AND(PARTNERS!$C177="Outside UK",PARTNERS!$E177="Existing partner")</f>
        <v>0</v>
      </c>
      <c r="AK173" s="2" t="b">
        <f>AND(PARTNERS!$D177="Artistic partner",PARTNERS!$E177="New partner")</f>
        <v>0</v>
      </c>
      <c r="AL173" s="2" t="b">
        <f>AND(PARTNERS!$D177="Heritage partner",PARTNERS!$E177="New partner")</f>
        <v>0</v>
      </c>
      <c r="AM173" s="2" t="b">
        <f>AND(PARTNERS!$D177="Funder",PARTNERS!$E177="New partner")</f>
        <v>0</v>
      </c>
      <c r="AN173" s="2" t="b">
        <f>AND(PARTNERS!$D177="Public Service partner",PARTNERS!$E177="New partner")</f>
        <v>0</v>
      </c>
      <c r="AO173" s="2" t="b">
        <f>AND(PARTNERS!$D177="Voluntary Sector / Charity partner",PARTNERS!$E177="New partner")</f>
        <v>0</v>
      </c>
      <c r="AP173" s="2" t="b">
        <f>AND(PARTNERS!$D177="Education partner",PARTNERS!$E177="New partner")</f>
        <v>0</v>
      </c>
      <c r="AQ173" s="2" t="b">
        <f>AND(PARTNERS!$D177="Other",PARTNERS!$E177="New partner")</f>
        <v>0</v>
      </c>
      <c r="AR173" s="2" t="b">
        <f>AND(PARTNERS!$D177="Artistic partner",PARTNERS!$E177="Existing partner")</f>
        <v>0</v>
      </c>
      <c r="AS173" s="2" t="b">
        <f>AND(PARTNERS!$D177="Heritage partner",PARTNERS!$E177="Existing partner")</f>
        <v>0</v>
      </c>
      <c r="AT173" s="2" t="b">
        <f>AND(PARTNERS!$D177="Funder",PARTNERS!$E177="Existing partner")</f>
        <v>0</v>
      </c>
      <c r="AU173" s="2" t="b">
        <f>AND(PARTNERS!$D177="Public Service partner",PARTNERS!$E177="Existing partner")</f>
        <v>0</v>
      </c>
      <c r="AV173" s="2" t="b">
        <f>AND(PARTNERS!$D177="Voluntary Sector / Charity partner",PARTNERS!$E177="Existing partner")</f>
        <v>0</v>
      </c>
      <c r="AW173" s="2" t="b">
        <f>AND(PARTNERS!$D177="Education partner",PARTNERS!$E177="Existing partner")</f>
        <v>0</v>
      </c>
      <c r="AX173" s="2" t="b">
        <f>AND(PARTNERS!$D177="Other",PARTNERS!$E177="Existing partner")</f>
        <v>0</v>
      </c>
    </row>
    <row r="174" spans="20:50" x14ac:dyDescent="0.3">
      <c r="T174" s="2" t="b">
        <f>AND(LEFT('EVENT DELIVERY'!B179,2)="HU",OR(LEN('EVENT DELIVERY'!B179)=6,AND(LEN('EVENT DELIVERY'!B179)=7,MID('EVENT DELIVERY'!B179,4,1)=" ")))</f>
        <v>0</v>
      </c>
      <c r="U174" s="2" t="b">
        <f>AND(LEFT('PROJECT DELIVERY TEAM'!B181,2)="HU",OR(LEN('PROJECT DELIVERY TEAM'!B181)=6,AND(LEN('PROJECT DELIVERY TEAM'!B181)=7,MID('PROJECT DELIVERY TEAM'!B181,4,1)=" ")))</f>
        <v>0</v>
      </c>
      <c r="V174" s="2" t="b">
        <f>AND(LEFT('AUDIENCES &amp; PART... - BY TYPE'!B204,2)="HU",OR(LEN('AUDIENCES &amp; PART... - BY TYPE'!B204)=6,AND(LEN('AUDIENCES &amp; PART... - BY TYPE'!B204)=7,MID('AUDIENCES &amp; PART... - BY TYPE'!B204,4,1)=" ")))</f>
        <v>0</v>
      </c>
      <c r="W174" s="2" t="b">
        <f>AND(LEFT(PARTNERS!B178,2)="HU",OR(LEN(PARTNERS!B178)=6,AND(LEN(PARTNERS!B178)=7,MID(PARTNERS!B178,4,1)=" ")),PARTNERS!E178="New partner")</f>
        <v>0</v>
      </c>
      <c r="X174" s="2" t="b">
        <f>AND(LEFT(PARTNERS!B178,2)="HU",OR(LEN(PARTNERS!B178)=6,AND(LEN(PARTNERS!B178)=7,MID(PARTNERS!B178,4,1)=" ")),PARTNERS!E178="Existing partner")</f>
        <v>0</v>
      </c>
      <c r="Y174" s="2" t="b">
        <f>AND(NOT(AND(LEFT(PARTNERS!B178,2)="HU",OR(LEN(PARTNERS!B178)=6,AND(LEN(PARTNERS!B178)=7,MID(PARTNERS!B178,4,1)=" ")))),PARTNERS!E178="New partner")</f>
        <v>0</v>
      </c>
      <c r="Z174" s="2" t="b">
        <f>AND(NOT(AND(LEFT(PARTNERS!B178,2)="HU",OR(LEN(PARTNERS!B178)=6,AND(LEN(PARTNERS!B178)=7,MID(PARTNERS!B178,4,1)=" ")))),PARTNERS!E178="Existing partner")</f>
        <v>0</v>
      </c>
      <c r="AA174" s="2" t="b">
        <f>AND(PARTNERS!$C178="Hull",PARTNERS!$E178="New partner")</f>
        <v>0</v>
      </c>
      <c r="AB174" s="2" t="b">
        <f>AND(PARTNERS!$C178="East Riding of Yorkshire",PARTNERS!$E178="New partner")</f>
        <v>0</v>
      </c>
      <c r="AC174" s="2" t="b">
        <f>AND(PARTNERS!$C178="Elsewhere in Yorkshire &amp; Humber",PARTNERS!$E178="New partner")</f>
        <v>0</v>
      </c>
      <c r="AD174" s="2" t="b">
        <f>AND(PARTNERS!$C178="Elsewhere in the UK",PARTNERS!$E178="New partner")</f>
        <v>0</v>
      </c>
      <c r="AE174" s="2" t="b">
        <f>AND(PARTNERS!$C178="Outside UK",PARTNERS!$E178="New partner")</f>
        <v>0</v>
      </c>
      <c r="AF174" s="2" t="b">
        <f>AND(PARTNERS!$C178="Hull",PARTNERS!$E178="Existing partner")</f>
        <v>0</v>
      </c>
      <c r="AG174" s="2" t="b">
        <f>AND(PARTNERS!$C178="East Riding of Yorkshire",PARTNERS!$E178="Existing partner")</f>
        <v>0</v>
      </c>
      <c r="AH174" s="2" t="b">
        <f>AND(PARTNERS!$C178="Elsewhere in Yorkshire &amp; Humber",PARTNERS!$E178="Existing partner")</f>
        <v>0</v>
      </c>
      <c r="AI174" s="2" t="b">
        <f>AND(PARTNERS!$C178="Elsewhere in the UK",PARTNERS!$E178="Existing partner")</f>
        <v>0</v>
      </c>
      <c r="AJ174" s="2" t="b">
        <f>AND(PARTNERS!$C178="Outside UK",PARTNERS!$E178="Existing partner")</f>
        <v>0</v>
      </c>
      <c r="AK174" s="2" t="b">
        <f>AND(PARTNERS!$D178="Artistic partner",PARTNERS!$E178="New partner")</f>
        <v>0</v>
      </c>
      <c r="AL174" s="2" t="b">
        <f>AND(PARTNERS!$D178="Heritage partner",PARTNERS!$E178="New partner")</f>
        <v>0</v>
      </c>
      <c r="AM174" s="2" t="b">
        <f>AND(PARTNERS!$D178="Funder",PARTNERS!$E178="New partner")</f>
        <v>0</v>
      </c>
      <c r="AN174" s="2" t="b">
        <f>AND(PARTNERS!$D178="Public Service partner",PARTNERS!$E178="New partner")</f>
        <v>0</v>
      </c>
      <c r="AO174" s="2" t="b">
        <f>AND(PARTNERS!$D178="Voluntary Sector / Charity partner",PARTNERS!$E178="New partner")</f>
        <v>0</v>
      </c>
      <c r="AP174" s="2" t="b">
        <f>AND(PARTNERS!$D178="Education partner",PARTNERS!$E178="New partner")</f>
        <v>0</v>
      </c>
      <c r="AQ174" s="2" t="b">
        <f>AND(PARTNERS!$D178="Other",PARTNERS!$E178="New partner")</f>
        <v>0</v>
      </c>
      <c r="AR174" s="2" t="b">
        <f>AND(PARTNERS!$D178="Artistic partner",PARTNERS!$E178="Existing partner")</f>
        <v>0</v>
      </c>
      <c r="AS174" s="2" t="b">
        <f>AND(PARTNERS!$D178="Heritage partner",PARTNERS!$E178="Existing partner")</f>
        <v>0</v>
      </c>
      <c r="AT174" s="2" t="b">
        <f>AND(PARTNERS!$D178="Funder",PARTNERS!$E178="Existing partner")</f>
        <v>0</v>
      </c>
      <c r="AU174" s="2" t="b">
        <f>AND(PARTNERS!$D178="Public Service partner",PARTNERS!$E178="Existing partner")</f>
        <v>0</v>
      </c>
      <c r="AV174" s="2" t="b">
        <f>AND(PARTNERS!$D178="Voluntary Sector / Charity partner",PARTNERS!$E178="Existing partner")</f>
        <v>0</v>
      </c>
      <c r="AW174" s="2" t="b">
        <f>AND(PARTNERS!$D178="Education partner",PARTNERS!$E178="Existing partner")</f>
        <v>0</v>
      </c>
      <c r="AX174" s="2" t="b">
        <f>AND(PARTNERS!$D178="Other",PARTNERS!$E178="Existing partner")</f>
        <v>0</v>
      </c>
    </row>
    <row r="175" spans="20:50" x14ac:dyDescent="0.3">
      <c r="T175" s="2" t="b">
        <f>AND(LEFT('EVENT DELIVERY'!B180,2)="HU",OR(LEN('EVENT DELIVERY'!B180)=6,AND(LEN('EVENT DELIVERY'!B180)=7,MID('EVENT DELIVERY'!B180,4,1)=" ")))</f>
        <v>0</v>
      </c>
      <c r="U175" s="2" t="b">
        <f>AND(LEFT('PROJECT DELIVERY TEAM'!B182,2)="HU",OR(LEN('PROJECT DELIVERY TEAM'!B182)=6,AND(LEN('PROJECT DELIVERY TEAM'!B182)=7,MID('PROJECT DELIVERY TEAM'!B182,4,1)=" ")))</f>
        <v>0</v>
      </c>
      <c r="V175" s="2" t="b">
        <f>AND(LEFT('AUDIENCES &amp; PART... - BY TYPE'!B205,2)="HU",OR(LEN('AUDIENCES &amp; PART... - BY TYPE'!B205)=6,AND(LEN('AUDIENCES &amp; PART... - BY TYPE'!B205)=7,MID('AUDIENCES &amp; PART... - BY TYPE'!B205,4,1)=" ")))</f>
        <v>0</v>
      </c>
      <c r="W175" s="2" t="b">
        <f>AND(LEFT(PARTNERS!B179,2)="HU",OR(LEN(PARTNERS!B179)=6,AND(LEN(PARTNERS!B179)=7,MID(PARTNERS!B179,4,1)=" ")),PARTNERS!E179="New partner")</f>
        <v>0</v>
      </c>
      <c r="X175" s="2" t="b">
        <f>AND(LEFT(PARTNERS!B179,2)="HU",OR(LEN(PARTNERS!B179)=6,AND(LEN(PARTNERS!B179)=7,MID(PARTNERS!B179,4,1)=" ")),PARTNERS!E179="Existing partner")</f>
        <v>0</v>
      </c>
      <c r="Y175" s="2" t="b">
        <f>AND(NOT(AND(LEFT(PARTNERS!B179,2)="HU",OR(LEN(PARTNERS!B179)=6,AND(LEN(PARTNERS!B179)=7,MID(PARTNERS!B179,4,1)=" ")))),PARTNERS!E179="New partner")</f>
        <v>0</v>
      </c>
      <c r="Z175" s="2" t="b">
        <f>AND(NOT(AND(LEFT(PARTNERS!B179,2)="HU",OR(LEN(PARTNERS!B179)=6,AND(LEN(PARTNERS!B179)=7,MID(PARTNERS!B179,4,1)=" ")))),PARTNERS!E179="Existing partner")</f>
        <v>0</v>
      </c>
      <c r="AA175" s="2" t="b">
        <f>AND(PARTNERS!$C179="Hull",PARTNERS!$E179="New partner")</f>
        <v>0</v>
      </c>
      <c r="AB175" s="2" t="b">
        <f>AND(PARTNERS!$C179="East Riding of Yorkshire",PARTNERS!$E179="New partner")</f>
        <v>0</v>
      </c>
      <c r="AC175" s="2" t="b">
        <f>AND(PARTNERS!$C179="Elsewhere in Yorkshire &amp; Humber",PARTNERS!$E179="New partner")</f>
        <v>0</v>
      </c>
      <c r="AD175" s="2" t="b">
        <f>AND(PARTNERS!$C179="Elsewhere in the UK",PARTNERS!$E179="New partner")</f>
        <v>0</v>
      </c>
      <c r="AE175" s="2" t="b">
        <f>AND(PARTNERS!$C179="Outside UK",PARTNERS!$E179="New partner")</f>
        <v>0</v>
      </c>
      <c r="AF175" s="2" t="b">
        <f>AND(PARTNERS!$C179="Hull",PARTNERS!$E179="Existing partner")</f>
        <v>0</v>
      </c>
      <c r="AG175" s="2" t="b">
        <f>AND(PARTNERS!$C179="East Riding of Yorkshire",PARTNERS!$E179="Existing partner")</f>
        <v>0</v>
      </c>
      <c r="AH175" s="2" t="b">
        <f>AND(PARTNERS!$C179="Elsewhere in Yorkshire &amp; Humber",PARTNERS!$E179="Existing partner")</f>
        <v>0</v>
      </c>
      <c r="AI175" s="2" t="b">
        <f>AND(PARTNERS!$C179="Elsewhere in the UK",PARTNERS!$E179="Existing partner")</f>
        <v>0</v>
      </c>
      <c r="AJ175" s="2" t="b">
        <f>AND(PARTNERS!$C179="Outside UK",PARTNERS!$E179="Existing partner")</f>
        <v>0</v>
      </c>
      <c r="AK175" s="2" t="b">
        <f>AND(PARTNERS!$D179="Artistic partner",PARTNERS!$E179="New partner")</f>
        <v>0</v>
      </c>
      <c r="AL175" s="2" t="b">
        <f>AND(PARTNERS!$D179="Heritage partner",PARTNERS!$E179="New partner")</f>
        <v>0</v>
      </c>
      <c r="AM175" s="2" t="b">
        <f>AND(PARTNERS!$D179="Funder",PARTNERS!$E179="New partner")</f>
        <v>0</v>
      </c>
      <c r="AN175" s="2" t="b">
        <f>AND(PARTNERS!$D179="Public Service partner",PARTNERS!$E179="New partner")</f>
        <v>0</v>
      </c>
      <c r="AO175" s="2" t="b">
        <f>AND(PARTNERS!$D179="Voluntary Sector / Charity partner",PARTNERS!$E179="New partner")</f>
        <v>0</v>
      </c>
      <c r="AP175" s="2" t="b">
        <f>AND(PARTNERS!$D179="Education partner",PARTNERS!$E179="New partner")</f>
        <v>0</v>
      </c>
      <c r="AQ175" s="2" t="b">
        <f>AND(PARTNERS!$D179="Other",PARTNERS!$E179="New partner")</f>
        <v>0</v>
      </c>
      <c r="AR175" s="2" t="b">
        <f>AND(PARTNERS!$D179="Artistic partner",PARTNERS!$E179="Existing partner")</f>
        <v>0</v>
      </c>
      <c r="AS175" s="2" t="b">
        <f>AND(PARTNERS!$D179="Heritage partner",PARTNERS!$E179="Existing partner")</f>
        <v>0</v>
      </c>
      <c r="AT175" s="2" t="b">
        <f>AND(PARTNERS!$D179="Funder",PARTNERS!$E179="Existing partner")</f>
        <v>0</v>
      </c>
      <c r="AU175" s="2" t="b">
        <f>AND(PARTNERS!$D179="Public Service partner",PARTNERS!$E179="Existing partner")</f>
        <v>0</v>
      </c>
      <c r="AV175" s="2" t="b">
        <f>AND(PARTNERS!$D179="Voluntary Sector / Charity partner",PARTNERS!$E179="Existing partner")</f>
        <v>0</v>
      </c>
      <c r="AW175" s="2" t="b">
        <f>AND(PARTNERS!$D179="Education partner",PARTNERS!$E179="Existing partner")</f>
        <v>0</v>
      </c>
      <c r="AX175" s="2" t="b">
        <f>AND(PARTNERS!$D179="Other",PARTNERS!$E179="Existing partner")</f>
        <v>0</v>
      </c>
    </row>
    <row r="176" spans="20:50" x14ac:dyDescent="0.3">
      <c r="T176" s="2" t="b">
        <f>AND(LEFT('EVENT DELIVERY'!B181,2)="HU",OR(LEN('EVENT DELIVERY'!B181)=6,AND(LEN('EVENT DELIVERY'!B181)=7,MID('EVENT DELIVERY'!B181,4,1)=" ")))</f>
        <v>0</v>
      </c>
      <c r="U176" s="2" t="b">
        <f>AND(LEFT('PROJECT DELIVERY TEAM'!B183,2)="HU",OR(LEN('PROJECT DELIVERY TEAM'!B183)=6,AND(LEN('PROJECT DELIVERY TEAM'!B183)=7,MID('PROJECT DELIVERY TEAM'!B183,4,1)=" ")))</f>
        <v>0</v>
      </c>
      <c r="V176" s="2" t="b">
        <f>AND(LEFT('AUDIENCES &amp; PART... - BY TYPE'!B206,2)="HU",OR(LEN('AUDIENCES &amp; PART... - BY TYPE'!B206)=6,AND(LEN('AUDIENCES &amp; PART... - BY TYPE'!B206)=7,MID('AUDIENCES &amp; PART... - BY TYPE'!B206,4,1)=" ")))</f>
        <v>0</v>
      </c>
      <c r="W176" s="2" t="b">
        <f>AND(LEFT(PARTNERS!B180,2)="HU",OR(LEN(PARTNERS!B180)=6,AND(LEN(PARTNERS!B180)=7,MID(PARTNERS!B180,4,1)=" ")),PARTNERS!E180="New partner")</f>
        <v>0</v>
      </c>
      <c r="X176" s="2" t="b">
        <f>AND(LEFT(PARTNERS!B180,2)="HU",OR(LEN(PARTNERS!B180)=6,AND(LEN(PARTNERS!B180)=7,MID(PARTNERS!B180,4,1)=" ")),PARTNERS!E180="Existing partner")</f>
        <v>0</v>
      </c>
      <c r="Y176" s="2" t="b">
        <f>AND(NOT(AND(LEFT(PARTNERS!B180,2)="HU",OR(LEN(PARTNERS!B180)=6,AND(LEN(PARTNERS!B180)=7,MID(PARTNERS!B180,4,1)=" ")))),PARTNERS!E180="New partner")</f>
        <v>0</v>
      </c>
      <c r="Z176" s="2" t="b">
        <f>AND(NOT(AND(LEFT(PARTNERS!B180,2)="HU",OR(LEN(PARTNERS!B180)=6,AND(LEN(PARTNERS!B180)=7,MID(PARTNERS!B180,4,1)=" ")))),PARTNERS!E180="Existing partner")</f>
        <v>0</v>
      </c>
      <c r="AA176" s="2" t="b">
        <f>AND(PARTNERS!$C180="Hull",PARTNERS!$E180="New partner")</f>
        <v>0</v>
      </c>
      <c r="AB176" s="2" t="b">
        <f>AND(PARTNERS!$C180="East Riding of Yorkshire",PARTNERS!$E180="New partner")</f>
        <v>0</v>
      </c>
      <c r="AC176" s="2" t="b">
        <f>AND(PARTNERS!$C180="Elsewhere in Yorkshire &amp; Humber",PARTNERS!$E180="New partner")</f>
        <v>0</v>
      </c>
      <c r="AD176" s="2" t="b">
        <f>AND(PARTNERS!$C180="Elsewhere in the UK",PARTNERS!$E180="New partner")</f>
        <v>0</v>
      </c>
      <c r="AE176" s="2" t="b">
        <f>AND(PARTNERS!$C180="Outside UK",PARTNERS!$E180="New partner")</f>
        <v>0</v>
      </c>
      <c r="AF176" s="2" t="b">
        <f>AND(PARTNERS!$C180="Hull",PARTNERS!$E180="Existing partner")</f>
        <v>0</v>
      </c>
      <c r="AG176" s="2" t="b">
        <f>AND(PARTNERS!$C180="East Riding of Yorkshire",PARTNERS!$E180="Existing partner")</f>
        <v>0</v>
      </c>
      <c r="AH176" s="2" t="b">
        <f>AND(PARTNERS!$C180="Elsewhere in Yorkshire &amp; Humber",PARTNERS!$E180="Existing partner")</f>
        <v>0</v>
      </c>
      <c r="AI176" s="2" t="b">
        <f>AND(PARTNERS!$C180="Elsewhere in the UK",PARTNERS!$E180="Existing partner")</f>
        <v>0</v>
      </c>
      <c r="AJ176" s="2" t="b">
        <f>AND(PARTNERS!$C180="Outside UK",PARTNERS!$E180="Existing partner")</f>
        <v>0</v>
      </c>
      <c r="AK176" s="2" t="b">
        <f>AND(PARTNERS!$D180="Artistic partner",PARTNERS!$E180="New partner")</f>
        <v>0</v>
      </c>
      <c r="AL176" s="2" t="b">
        <f>AND(PARTNERS!$D180="Heritage partner",PARTNERS!$E180="New partner")</f>
        <v>0</v>
      </c>
      <c r="AM176" s="2" t="b">
        <f>AND(PARTNERS!$D180="Funder",PARTNERS!$E180="New partner")</f>
        <v>0</v>
      </c>
      <c r="AN176" s="2" t="b">
        <f>AND(PARTNERS!$D180="Public Service partner",PARTNERS!$E180="New partner")</f>
        <v>0</v>
      </c>
      <c r="AO176" s="2" t="b">
        <f>AND(PARTNERS!$D180="Voluntary Sector / Charity partner",PARTNERS!$E180="New partner")</f>
        <v>0</v>
      </c>
      <c r="AP176" s="2" t="b">
        <f>AND(PARTNERS!$D180="Education partner",PARTNERS!$E180="New partner")</f>
        <v>0</v>
      </c>
      <c r="AQ176" s="2" t="b">
        <f>AND(PARTNERS!$D180="Other",PARTNERS!$E180="New partner")</f>
        <v>0</v>
      </c>
      <c r="AR176" s="2" t="b">
        <f>AND(PARTNERS!$D180="Artistic partner",PARTNERS!$E180="Existing partner")</f>
        <v>0</v>
      </c>
      <c r="AS176" s="2" t="b">
        <f>AND(PARTNERS!$D180="Heritage partner",PARTNERS!$E180="Existing partner")</f>
        <v>0</v>
      </c>
      <c r="AT176" s="2" t="b">
        <f>AND(PARTNERS!$D180="Funder",PARTNERS!$E180="Existing partner")</f>
        <v>0</v>
      </c>
      <c r="AU176" s="2" t="b">
        <f>AND(PARTNERS!$D180="Public Service partner",PARTNERS!$E180="Existing partner")</f>
        <v>0</v>
      </c>
      <c r="AV176" s="2" t="b">
        <f>AND(PARTNERS!$D180="Voluntary Sector / Charity partner",PARTNERS!$E180="Existing partner")</f>
        <v>0</v>
      </c>
      <c r="AW176" s="2" t="b">
        <f>AND(PARTNERS!$D180="Education partner",PARTNERS!$E180="Existing partner")</f>
        <v>0</v>
      </c>
      <c r="AX176" s="2" t="b">
        <f>AND(PARTNERS!$D180="Other",PARTNERS!$E180="Existing partner")</f>
        <v>0</v>
      </c>
    </row>
    <row r="177" spans="20:50" x14ac:dyDescent="0.3">
      <c r="T177" s="2" t="b">
        <f>AND(LEFT('EVENT DELIVERY'!B182,2)="HU",OR(LEN('EVENT DELIVERY'!B182)=6,AND(LEN('EVENT DELIVERY'!B182)=7,MID('EVENT DELIVERY'!B182,4,1)=" ")))</f>
        <v>0</v>
      </c>
      <c r="U177" s="2" t="b">
        <f>AND(LEFT('PROJECT DELIVERY TEAM'!B184,2)="HU",OR(LEN('PROJECT DELIVERY TEAM'!B184)=6,AND(LEN('PROJECT DELIVERY TEAM'!B184)=7,MID('PROJECT DELIVERY TEAM'!B184,4,1)=" ")))</f>
        <v>0</v>
      </c>
      <c r="V177" s="2" t="b">
        <f>AND(LEFT('AUDIENCES &amp; PART... - BY TYPE'!B207,2)="HU",OR(LEN('AUDIENCES &amp; PART... - BY TYPE'!B207)=6,AND(LEN('AUDIENCES &amp; PART... - BY TYPE'!B207)=7,MID('AUDIENCES &amp; PART... - BY TYPE'!B207,4,1)=" ")))</f>
        <v>0</v>
      </c>
      <c r="W177" s="2" t="b">
        <f>AND(LEFT(PARTNERS!B181,2)="HU",OR(LEN(PARTNERS!B181)=6,AND(LEN(PARTNERS!B181)=7,MID(PARTNERS!B181,4,1)=" ")),PARTNERS!E181="New partner")</f>
        <v>0</v>
      </c>
      <c r="X177" s="2" t="b">
        <f>AND(LEFT(PARTNERS!B181,2)="HU",OR(LEN(PARTNERS!B181)=6,AND(LEN(PARTNERS!B181)=7,MID(PARTNERS!B181,4,1)=" ")),PARTNERS!E181="Existing partner")</f>
        <v>0</v>
      </c>
      <c r="Y177" s="2" t="b">
        <f>AND(NOT(AND(LEFT(PARTNERS!B181,2)="HU",OR(LEN(PARTNERS!B181)=6,AND(LEN(PARTNERS!B181)=7,MID(PARTNERS!B181,4,1)=" ")))),PARTNERS!E181="New partner")</f>
        <v>0</v>
      </c>
      <c r="Z177" s="2" t="b">
        <f>AND(NOT(AND(LEFT(PARTNERS!B181,2)="HU",OR(LEN(PARTNERS!B181)=6,AND(LEN(PARTNERS!B181)=7,MID(PARTNERS!B181,4,1)=" ")))),PARTNERS!E181="Existing partner")</f>
        <v>0</v>
      </c>
      <c r="AA177" s="2" t="b">
        <f>AND(PARTNERS!$C181="Hull",PARTNERS!$E181="New partner")</f>
        <v>0</v>
      </c>
      <c r="AB177" s="2" t="b">
        <f>AND(PARTNERS!$C181="East Riding of Yorkshire",PARTNERS!$E181="New partner")</f>
        <v>0</v>
      </c>
      <c r="AC177" s="2" t="b">
        <f>AND(PARTNERS!$C181="Elsewhere in Yorkshire &amp; Humber",PARTNERS!$E181="New partner")</f>
        <v>0</v>
      </c>
      <c r="AD177" s="2" t="b">
        <f>AND(PARTNERS!$C181="Elsewhere in the UK",PARTNERS!$E181="New partner")</f>
        <v>0</v>
      </c>
      <c r="AE177" s="2" t="b">
        <f>AND(PARTNERS!$C181="Outside UK",PARTNERS!$E181="New partner")</f>
        <v>0</v>
      </c>
      <c r="AF177" s="2" t="b">
        <f>AND(PARTNERS!$C181="Hull",PARTNERS!$E181="Existing partner")</f>
        <v>0</v>
      </c>
      <c r="AG177" s="2" t="b">
        <f>AND(PARTNERS!$C181="East Riding of Yorkshire",PARTNERS!$E181="Existing partner")</f>
        <v>0</v>
      </c>
      <c r="AH177" s="2" t="b">
        <f>AND(PARTNERS!$C181="Elsewhere in Yorkshire &amp; Humber",PARTNERS!$E181="Existing partner")</f>
        <v>0</v>
      </c>
      <c r="AI177" s="2" t="b">
        <f>AND(PARTNERS!$C181="Elsewhere in the UK",PARTNERS!$E181="Existing partner")</f>
        <v>0</v>
      </c>
      <c r="AJ177" s="2" t="b">
        <f>AND(PARTNERS!$C181="Outside UK",PARTNERS!$E181="Existing partner")</f>
        <v>0</v>
      </c>
      <c r="AK177" s="2" t="b">
        <f>AND(PARTNERS!$D181="Artistic partner",PARTNERS!$E181="New partner")</f>
        <v>0</v>
      </c>
      <c r="AL177" s="2" t="b">
        <f>AND(PARTNERS!$D181="Heritage partner",PARTNERS!$E181="New partner")</f>
        <v>0</v>
      </c>
      <c r="AM177" s="2" t="b">
        <f>AND(PARTNERS!$D181="Funder",PARTNERS!$E181="New partner")</f>
        <v>0</v>
      </c>
      <c r="AN177" s="2" t="b">
        <f>AND(PARTNERS!$D181="Public Service partner",PARTNERS!$E181="New partner")</f>
        <v>0</v>
      </c>
      <c r="AO177" s="2" t="b">
        <f>AND(PARTNERS!$D181="Voluntary Sector / Charity partner",PARTNERS!$E181="New partner")</f>
        <v>0</v>
      </c>
      <c r="AP177" s="2" t="b">
        <f>AND(PARTNERS!$D181="Education partner",PARTNERS!$E181="New partner")</f>
        <v>0</v>
      </c>
      <c r="AQ177" s="2" t="b">
        <f>AND(PARTNERS!$D181="Other",PARTNERS!$E181="New partner")</f>
        <v>0</v>
      </c>
      <c r="AR177" s="2" t="b">
        <f>AND(PARTNERS!$D181="Artistic partner",PARTNERS!$E181="Existing partner")</f>
        <v>0</v>
      </c>
      <c r="AS177" s="2" t="b">
        <f>AND(PARTNERS!$D181="Heritage partner",PARTNERS!$E181="Existing partner")</f>
        <v>0</v>
      </c>
      <c r="AT177" s="2" t="b">
        <f>AND(PARTNERS!$D181="Funder",PARTNERS!$E181="Existing partner")</f>
        <v>0</v>
      </c>
      <c r="AU177" s="2" t="b">
        <f>AND(PARTNERS!$D181="Public Service partner",PARTNERS!$E181="Existing partner")</f>
        <v>0</v>
      </c>
      <c r="AV177" s="2" t="b">
        <f>AND(PARTNERS!$D181="Voluntary Sector / Charity partner",PARTNERS!$E181="Existing partner")</f>
        <v>0</v>
      </c>
      <c r="AW177" s="2" t="b">
        <f>AND(PARTNERS!$D181="Education partner",PARTNERS!$E181="Existing partner")</f>
        <v>0</v>
      </c>
      <c r="AX177" s="2" t="b">
        <f>AND(PARTNERS!$D181="Other",PARTNERS!$E181="Existing partner")</f>
        <v>0</v>
      </c>
    </row>
    <row r="178" spans="20:50" x14ac:dyDescent="0.3">
      <c r="T178" s="2" t="b">
        <f>AND(LEFT('EVENT DELIVERY'!B183,2)="HU",OR(LEN('EVENT DELIVERY'!B183)=6,AND(LEN('EVENT DELIVERY'!B183)=7,MID('EVENT DELIVERY'!B183,4,1)=" ")))</f>
        <v>0</v>
      </c>
      <c r="U178" s="2" t="b">
        <f>AND(LEFT('PROJECT DELIVERY TEAM'!B185,2)="HU",OR(LEN('PROJECT DELIVERY TEAM'!B185)=6,AND(LEN('PROJECT DELIVERY TEAM'!B185)=7,MID('PROJECT DELIVERY TEAM'!B185,4,1)=" ")))</f>
        <v>0</v>
      </c>
      <c r="V178" s="2" t="b">
        <f>AND(LEFT('AUDIENCES &amp; PART... - BY TYPE'!B208,2)="HU",OR(LEN('AUDIENCES &amp; PART... - BY TYPE'!B208)=6,AND(LEN('AUDIENCES &amp; PART... - BY TYPE'!B208)=7,MID('AUDIENCES &amp; PART... - BY TYPE'!B208,4,1)=" ")))</f>
        <v>0</v>
      </c>
      <c r="W178" s="2" t="b">
        <f>AND(LEFT(PARTNERS!B182,2)="HU",OR(LEN(PARTNERS!B182)=6,AND(LEN(PARTNERS!B182)=7,MID(PARTNERS!B182,4,1)=" ")),PARTNERS!E182="New partner")</f>
        <v>0</v>
      </c>
      <c r="X178" s="2" t="b">
        <f>AND(LEFT(PARTNERS!B182,2)="HU",OR(LEN(PARTNERS!B182)=6,AND(LEN(PARTNERS!B182)=7,MID(PARTNERS!B182,4,1)=" ")),PARTNERS!E182="Existing partner")</f>
        <v>0</v>
      </c>
      <c r="Y178" s="2" t="b">
        <f>AND(NOT(AND(LEFT(PARTNERS!B182,2)="HU",OR(LEN(PARTNERS!B182)=6,AND(LEN(PARTNERS!B182)=7,MID(PARTNERS!B182,4,1)=" ")))),PARTNERS!E182="New partner")</f>
        <v>0</v>
      </c>
      <c r="Z178" s="2" t="b">
        <f>AND(NOT(AND(LEFT(PARTNERS!B182,2)="HU",OR(LEN(PARTNERS!B182)=6,AND(LEN(PARTNERS!B182)=7,MID(PARTNERS!B182,4,1)=" ")))),PARTNERS!E182="Existing partner")</f>
        <v>0</v>
      </c>
      <c r="AA178" s="2" t="b">
        <f>AND(PARTNERS!$C182="Hull",PARTNERS!$E182="New partner")</f>
        <v>0</v>
      </c>
      <c r="AB178" s="2" t="b">
        <f>AND(PARTNERS!$C182="East Riding of Yorkshire",PARTNERS!$E182="New partner")</f>
        <v>0</v>
      </c>
      <c r="AC178" s="2" t="b">
        <f>AND(PARTNERS!$C182="Elsewhere in Yorkshire &amp; Humber",PARTNERS!$E182="New partner")</f>
        <v>0</v>
      </c>
      <c r="AD178" s="2" t="b">
        <f>AND(PARTNERS!$C182="Elsewhere in the UK",PARTNERS!$E182="New partner")</f>
        <v>0</v>
      </c>
      <c r="AE178" s="2" t="b">
        <f>AND(PARTNERS!$C182="Outside UK",PARTNERS!$E182="New partner")</f>
        <v>0</v>
      </c>
      <c r="AF178" s="2" t="b">
        <f>AND(PARTNERS!$C182="Hull",PARTNERS!$E182="Existing partner")</f>
        <v>0</v>
      </c>
      <c r="AG178" s="2" t="b">
        <f>AND(PARTNERS!$C182="East Riding of Yorkshire",PARTNERS!$E182="Existing partner")</f>
        <v>0</v>
      </c>
      <c r="AH178" s="2" t="b">
        <f>AND(PARTNERS!$C182="Elsewhere in Yorkshire &amp; Humber",PARTNERS!$E182="Existing partner")</f>
        <v>0</v>
      </c>
      <c r="AI178" s="2" t="b">
        <f>AND(PARTNERS!$C182="Elsewhere in the UK",PARTNERS!$E182="Existing partner")</f>
        <v>0</v>
      </c>
      <c r="AJ178" s="2" t="b">
        <f>AND(PARTNERS!$C182="Outside UK",PARTNERS!$E182="Existing partner")</f>
        <v>0</v>
      </c>
      <c r="AK178" s="2" t="b">
        <f>AND(PARTNERS!$D182="Artistic partner",PARTNERS!$E182="New partner")</f>
        <v>0</v>
      </c>
      <c r="AL178" s="2" t="b">
        <f>AND(PARTNERS!$D182="Heritage partner",PARTNERS!$E182="New partner")</f>
        <v>0</v>
      </c>
      <c r="AM178" s="2" t="b">
        <f>AND(PARTNERS!$D182="Funder",PARTNERS!$E182="New partner")</f>
        <v>0</v>
      </c>
      <c r="AN178" s="2" t="b">
        <f>AND(PARTNERS!$D182="Public Service partner",PARTNERS!$E182="New partner")</f>
        <v>0</v>
      </c>
      <c r="AO178" s="2" t="b">
        <f>AND(PARTNERS!$D182="Voluntary Sector / Charity partner",PARTNERS!$E182="New partner")</f>
        <v>0</v>
      </c>
      <c r="AP178" s="2" t="b">
        <f>AND(PARTNERS!$D182="Education partner",PARTNERS!$E182="New partner")</f>
        <v>0</v>
      </c>
      <c r="AQ178" s="2" t="b">
        <f>AND(PARTNERS!$D182="Other",PARTNERS!$E182="New partner")</f>
        <v>0</v>
      </c>
      <c r="AR178" s="2" t="b">
        <f>AND(PARTNERS!$D182="Artistic partner",PARTNERS!$E182="Existing partner")</f>
        <v>0</v>
      </c>
      <c r="AS178" s="2" t="b">
        <f>AND(PARTNERS!$D182="Heritage partner",PARTNERS!$E182="Existing partner")</f>
        <v>0</v>
      </c>
      <c r="AT178" s="2" t="b">
        <f>AND(PARTNERS!$D182="Funder",PARTNERS!$E182="Existing partner")</f>
        <v>0</v>
      </c>
      <c r="AU178" s="2" t="b">
        <f>AND(PARTNERS!$D182="Public Service partner",PARTNERS!$E182="Existing partner")</f>
        <v>0</v>
      </c>
      <c r="AV178" s="2" t="b">
        <f>AND(PARTNERS!$D182="Voluntary Sector / Charity partner",PARTNERS!$E182="Existing partner")</f>
        <v>0</v>
      </c>
      <c r="AW178" s="2" t="b">
        <f>AND(PARTNERS!$D182="Education partner",PARTNERS!$E182="Existing partner")</f>
        <v>0</v>
      </c>
      <c r="AX178" s="2" t="b">
        <f>AND(PARTNERS!$D182="Other",PARTNERS!$E182="Existing partner")</f>
        <v>0</v>
      </c>
    </row>
    <row r="179" spans="20:50" x14ac:dyDescent="0.3">
      <c r="T179" s="2" t="b">
        <f>AND(LEFT('EVENT DELIVERY'!B184,2)="HU",OR(LEN('EVENT DELIVERY'!B184)=6,AND(LEN('EVENT DELIVERY'!B184)=7,MID('EVENT DELIVERY'!B184,4,1)=" ")))</f>
        <v>0</v>
      </c>
      <c r="U179" s="2" t="b">
        <f>AND(LEFT('PROJECT DELIVERY TEAM'!B186,2)="HU",OR(LEN('PROJECT DELIVERY TEAM'!B186)=6,AND(LEN('PROJECT DELIVERY TEAM'!B186)=7,MID('PROJECT DELIVERY TEAM'!B186,4,1)=" ")))</f>
        <v>0</v>
      </c>
      <c r="V179" s="2" t="b">
        <f>AND(LEFT('AUDIENCES &amp; PART... - BY TYPE'!B209,2)="HU",OR(LEN('AUDIENCES &amp; PART... - BY TYPE'!B209)=6,AND(LEN('AUDIENCES &amp; PART... - BY TYPE'!B209)=7,MID('AUDIENCES &amp; PART... - BY TYPE'!B209,4,1)=" ")))</f>
        <v>0</v>
      </c>
      <c r="W179" s="2" t="b">
        <f>AND(LEFT(PARTNERS!B183,2)="HU",OR(LEN(PARTNERS!B183)=6,AND(LEN(PARTNERS!B183)=7,MID(PARTNERS!B183,4,1)=" ")),PARTNERS!E183="New partner")</f>
        <v>0</v>
      </c>
      <c r="X179" s="2" t="b">
        <f>AND(LEFT(PARTNERS!B183,2)="HU",OR(LEN(PARTNERS!B183)=6,AND(LEN(PARTNERS!B183)=7,MID(PARTNERS!B183,4,1)=" ")),PARTNERS!E183="Existing partner")</f>
        <v>0</v>
      </c>
      <c r="Y179" s="2" t="b">
        <f>AND(NOT(AND(LEFT(PARTNERS!B183,2)="HU",OR(LEN(PARTNERS!B183)=6,AND(LEN(PARTNERS!B183)=7,MID(PARTNERS!B183,4,1)=" ")))),PARTNERS!E183="New partner")</f>
        <v>0</v>
      </c>
      <c r="Z179" s="2" t="b">
        <f>AND(NOT(AND(LEFT(PARTNERS!B183,2)="HU",OR(LEN(PARTNERS!B183)=6,AND(LEN(PARTNERS!B183)=7,MID(PARTNERS!B183,4,1)=" ")))),PARTNERS!E183="Existing partner")</f>
        <v>0</v>
      </c>
      <c r="AA179" s="2" t="b">
        <f>AND(PARTNERS!$C183="Hull",PARTNERS!$E183="New partner")</f>
        <v>0</v>
      </c>
      <c r="AB179" s="2" t="b">
        <f>AND(PARTNERS!$C183="East Riding of Yorkshire",PARTNERS!$E183="New partner")</f>
        <v>0</v>
      </c>
      <c r="AC179" s="2" t="b">
        <f>AND(PARTNERS!$C183="Elsewhere in Yorkshire &amp; Humber",PARTNERS!$E183="New partner")</f>
        <v>0</v>
      </c>
      <c r="AD179" s="2" t="b">
        <f>AND(PARTNERS!$C183="Elsewhere in the UK",PARTNERS!$E183="New partner")</f>
        <v>0</v>
      </c>
      <c r="AE179" s="2" t="b">
        <f>AND(PARTNERS!$C183="Outside UK",PARTNERS!$E183="New partner")</f>
        <v>0</v>
      </c>
      <c r="AF179" s="2" t="b">
        <f>AND(PARTNERS!$C183="Hull",PARTNERS!$E183="Existing partner")</f>
        <v>0</v>
      </c>
      <c r="AG179" s="2" t="b">
        <f>AND(PARTNERS!$C183="East Riding of Yorkshire",PARTNERS!$E183="Existing partner")</f>
        <v>0</v>
      </c>
      <c r="AH179" s="2" t="b">
        <f>AND(PARTNERS!$C183="Elsewhere in Yorkshire &amp; Humber",PARTNERS!$E183="Existing partner")</f>
        <v>0</v>
      </c>
      <c r="AI179" s="2" t="b">
        <f>AND(PARTNERS!$C183="Elsewhere in the UK",PARTNERS!$E183="Existing partner")</f>
        <v>0</v>
      </c>
      <c r="AJ179" s="2" t="b">
        <f>AND(PARTNERS!$C183="Outside UK",PARTNERS!$E183="Existing partner")</f>
        <v>0</v>
      </c>
      <c r="AK179" s="2" t="b">
        <f>AND(PARTNERS!$D183="Artistic partner",PARTNERS!$E183="New partner")</f>
        <v>0</v>
      </c>
      <c r="AL179" s="2" t="b">
        <f>AND(PARTNERS!$D183="Heritage partner",PARTNERS!$E183="New partner")</f>
        <v>0</v>
      </c>
      <c r="AM179" s="2" t="b">
        <f>AND(PARTNERS!$D183="Funder",PARTNERS!$E183="New partner")</f>
        <v>0</v>
      </c>
      <c r="AN179" s="2" t="b">
        <f>AND(PARTNERS!$D183="Public Service partner",PARTNERS!$E183="New partner")</f>
        <v>0</v>
      </c>
      <c r="AO179" s="2" t="b">
        <f>AND(PARTNERS!$D183="Voluntary Sector / Charity partner",PARTNERS!$E183="New partner")</f>
        <v>0</v>
      </c>
      <c r="AP179" s="2" t="b">
        <f>AND(PARTNERS!$D183="Education partner",PARTNERS!$E183="New partner")</f>
        <v>0</v>
      </c>
      <c r="AQ179" s="2" t="b">
        <f>AND(PARTNERS!$D183="Other",PARTNERS!$E183="New partner")</f>
        <v>0</v>
      </c>
      <c r="AR179" s="2" t="b">
        <f>AND(PARTNERS!$D183="Artistic partner",PARTNERS!$E183="Existing partner")</f>
        <v>0</v>
      </c>
      <c r="AS179" s="2" t="b">
        <f>AND(PARTNERS!$D183="Heritage partner",PARTNERS!$E183="Existing partner")</f>
        <v>0</v>
      </c>
      <c r="AT179" s="2" t="b">
        <f>AND(PARTNERS!$D183="Funder",PARTNERS!$E183="Existing partner")</f>
        <v>0</v>
      </c>
      <c r="AU179" s="2" t="b">
        <f>AND(PARTNERS!$D183="Public Service partner",PARTNERS!$E183="Existing partner")</f>
        <v>0</v>
      </c>
      <c r="AV179" s="2" t="b">
        <f>AND(PARTNERS!$D183="Voluntary Sector / Charity partner",PARTNERS!$E183="Existing partner")</f>
        <v>0</v>
      </c>
      <c r="AW179" s="2" t="b">
        <f>AND(PARTNERS!$D183="Education partner",PARTNERS!$E183="Existing partner")</f>
        <v>0</v>
      </c>
      <c r="AX179" s="2" t="b">
        <f>AND(PARTNERS!$D183="Other",PARTNERS!$E183="Existing partner")</f>
        <v>0</v>
      </c>
    </row>
    <row r="180" spans="20:50" x14ac:dyDescent="0.3">
      <c r="T180" s="2" t="b">
        <f>AND(LEFT('EVENT DELIVERY'!B185,2)="HU",OR(LEN('EVENT DELIVERY'!B185)=6,AND(LEN('EVENT DELIVERY'!B185)=7,MID('EVENT DELIVERY'!B185,4,1)=" ")))</f>
        <v>0</v>
      </c>
      <c r="U180" s="2" t="b">
        <f>AND(LEFT('PROJECT DELIVERY TEAM'!B187,2)="HU",OR(LEN('PROJECT DELIVERY TEAM'!B187)=6,AND(LEN('PROJECT DELIVERY TEAM'!B187)=7,MID('PROJECT DELIVERY TEAM'!B187,4,1)=" ")))</f>
        <v>0</v>
      </c>
      <c r="V180" s="2" t="b">
        <f>AND(LEFT('AUDIENCES &amp; PART... - BY TYPE'!B210,2)="HU",OR(LEN('AUDIENCES &amp; PART... - BY TYPE'!B210)=6,AND(LEN('AUDIENCES &amp; PART... - BY TYPE'!B210)=7,MID('AUDIENCES &amp; PART... - BY TYPE'!B210,4,1)=" ")))</f>
        <v>0</v>
      </c>
      <c r="W180" s="2" t="b">
        <f>AND(LEFT(PARTNERS!B184,2)="HU",OR(LEN(PARTNERS!B184)=6,AND(LEN(PARTNERS!B184)=7,MID(PARTNERS!B184,4,1)=" ")),PARTNERS!E184="New partner")</f>
        <v>0</v>
      </c>
      <c r="X180" s="2" t="b">
        <f>AND(LEFT(PARTNERS!B184,2)="HU",OR(LEN(PARTNERS!B184)=6,AND(LEN(PARTNERS!B184)=7,MID(PARTNERS!B184,4,1)=" ")),PARTNERS!E184="Existing partner")</f>
        <v>0</v>
      </c>
      <c r="Y180" s="2" t="b">
        <f>AND(NOT(AND(LEFT(PARTNERS!B184,2)="HU",OR(LEN(PARTNERS!B184)=6,AND(LEN(PARTNERS!B184)=7,MID(PARTNERS!B184,4,1)=" ")))),PARTNERS!E184="New partner")</f>
        <v>0</v>
      </c>
      <c r="Z180" s="2" t="b">
        <f>AND(NOT(AND(LEFT(PARTNERS!B184,2)="HU",OR(LEN(PARTNERS!B184)=6,AND(LEN(PARTNERS!B184)=7,MID(PARTNERS!B184,4,1)=" ")))),PARTNERS!E184="Existing partner")</f>
        <v>0</v>
      </c>
      <c r="AA180" s="2" t="b">
        <f>AND(PARTNERS!$C184="Hull",PARTNERS!$E184="New partner")</f>
        <v>0</v>
      </c>
      <c r="AB180" s="2" t="b">
        <f>AND(PARTNERS!$C184="East Riding of Yorkshire",PARTNERS!$E184="New partner")</f>
        <v>0</v>
      </c>
      <c r="AC180" s="2" t="b">
        <f>AND(PARTNERS!$C184="Elsewhere in Yorkshire &amp; Humber",PARTNERS!$E184="New partner")</f>
        <v>0</v>
      </c>
      <c r="AD180" s="2" t="b">
        <f>AND(PARTNERS!$C184="Elsewhere in the UK",PARTNERS!$E184="New partner")</f>
        <v>0</v>
      </c>
      <c r="AE180" s="2" t="b">
        <f>AND(PARTNERS!$C184="Outside UK",PARTNERS!$E184="New partner")</f>
        <v>0</v>
      </c>
      <c r="AF180" s="2" t="b">
        <f>AND(PARTNERS!$C184="Hull",PARTNERS!$E184="Existing partner")</f>
        <v>0</v>
      </c>
      <c r="AG180" s="2" t="b">
        <f>AND(PARTNERS!$C184="East Riding of Yorkshire",PARTNERS!$E184="Existing partner")</f>
        <v>0</v>
      </c>
      <c r="AH180" s="2" t="b">
        <f>AND(PARTNERS!$C184="Elsewhere in Yorkshire &amp; Humber",PARTNERS!$E184="Existing partner")</f>
        <v>0</v>
      </c>
      <c r="AI180" s="2" t="b">
        <f>AND(PARTNERS!$C184="Elsewhere in the UK",PARTNERS!$E184="Existing partner")</f>
        <v>0</v>
      </c>
      <c r="AJ180" s="2" t="b">
        <f>AND(PARTNERS!$C184="Outside UK",PARTNERS!$E184="Existing partner")</f>
        <v>0</v>
      </c>
      <c r="AK180" s="2" t="b">
        <f>AND(PARTNERS!$D184="Artistic partner",PARTNERS!$E184="New partner")</f>
        <v>0</v>
      </c>
      <c r="AL180" s="2" t="b">
        <f>AND(PARTNERS!$D184="Heritage partner",PARTNERS!$E184="New partner")</f>
        <v>0</v>
      </c>
      <c r="AM180" s="2" t="b">
        <f>AND(PARTNERS!$D184="Funder",PARTNERS!$E184="New partner")</f>
        <v>0</v>
      </c>
      <c r="AN180" s="2" t="b">
        <f>AND(PARTNERS!$D184="Public Service partner",PARTNERS!$E184="New partner")</f>
        <v>0</v>
      </c>
      <c r="AO180" s="2" t="b">
        <f>AND(PARTNERS!$D184="Voluntary Sector / Charity partner",PARTNERS!$E184="New partner")</f>
        <v>0</v>
      </c>
      <c r="AP180" s="2" t="b">
        <f>AND(PARTNERS!$D184="Education partner",PARTNERS!$E184="New partner")</f>
        <v>0</v>
      </c>
      <c r="AQ180" s="2" t="b">
        <f>AND(PARTNERS!$D184="Other",PARTNERS!$E184="New partner")</f>
        <v>0</v>
      </c>
      <c r="AR180" s="2" t="b">
        <f>AND(PARTNERS!$D184="Artistic partner",PARTNERS!$E184="Existing partner")</f>
        <v>0</v>
      </c>
      <c r="AS180" s="2" t="b">
        <f>AND(PARTNERS!$D184="Heritage partner",PARTNERS!$E184="Existing partner")</f>
        <v>0</v>
      </c>
      <c r="AT180" s="2" t="b">
        <f>AND(PARTNERS!$D184="Funder",PARTNERS!$E184="Existing partner")</f>
        <v>0</v>
      </c>
      <c r="AU180" s="2" t="b">
        <f>AND(PARTNERS!$D184="Public Service partner",PARTNERS!$E184="Existing partner")</f>
        <v>0</v>
      </c>
      <c r="AV180" s="2" t="b">
        <f>AND(PARTNERS!$D184="Voluntary Sector / Charity partner",PARTNERS!$E184="Existing partner")</f>
        <v>0</v>
      </c>
      <c r="AW180" s="2" t="b">
        <f>AND(PARTNERS!$D184="Education partner",PARTNERS!$E184="Existing partner")</f>
        <v>0</v>
      </c>
      <c r="AX180" s="2" t="b">
        <f>AND(PARTNERS!$D184="Other",PARTNERS!$E184="Existing partner")</f>
        <v>0</v>
      </c>
    </row>
    <row r="181" spans="20:50" x14ac:dyDescent="0.3">
      <c r="T181" s="2" t="b">
        <f>AND(LEFT('EVENT DELIVERY'!B186,2)="HU",OR(LEN('EVENT DELIVERY'!B186)=6,AND(LEN('EVENT DELIVERY'!B186)=7,MID('EVENT DELIVERY'!B186,4,1)=" ")))</f>
        <v>0</v>
      </c>
      <c r="U181" s="2" t="b">
        <f>AND(LEFT('PROJECT DELIVERY TEAM'!B188,2)="HU",OR(LEN('PROJECT DELIVERY TEAM'!B188)=6,AND(LEN('PROJECT DELIVERY TEAM'!B188)=7,MID('PROJECT DELIVERY TEAM'!B188,4,1)=" ")))</f>
        <v>0</v>
      </c>
      <c r="V181" s="2" t="b">
        <f>AND(LEFT('AUDIENCES &amp; PART... - BY TYPE'!B211,2)="HU",OR(LEN('AUDIENCES &amp; PART... - BY TYPE'!B211)=6,AND(LEN('AUDIENCES &amp; PART... - BY TYPE'!B211)=7,MID('AUDIENCES &amp; PART... - BY TYPE'!B211,4,1)=" ")))</f>
        <v>0</v>
      </c>
      <c r="W181" s="2" t="b">
        <f>AND(LEFT(PARTNERS!B185,2)="HU",OR(LEN(PARTNERS!B185)=6,AND(LEN(PARTNERS!B185)=7,MID(PARTNERS!B185,4,1)=" ")),PARTNERS!E185="New partner")</f>
        <v>0</v>
      </c>
      <c r="X181" s="2" t="b">
        <f>AND(LEFT(PARTNERS!B185,2)="HU",OR(LEN(PARTNERS!B185)=6,AND(LEN(PARTNERS!B185)=7,MID(PARTNERS!B185,4,1)=" ")),PARTNERS!E185="Existing partner")</f>
        <v>0</v>
      </c>
      <c r="Y181" s="2" t="b">
        <f>AND(NOT(AND(LEFT(PARTNERS!B185,2)="HU",OR(LEN(PARTNERS!B185)=6,AND(LEN(PARTNERS!B185)=7,MID(PARTNERS!B185,4,1)=" ")))),PARTNERS!E185="New partner")</f>
        <v>0</v>
      </c>
      <c r="Z181" s="2" t="b">
        <f>AND(NOT(AND(LEFT(PARTNERS!B185,2)="HU",OR(LEN(PARTNERS!B185)=6,AND(LEN(PARTNERS!B185)=7,MID(PARTNERS!B185,4,1)=" ")))),PARTNERS!E185="Existing partner")</f>
        <v>0</v>
      </c>
      <c r="AA181" s="2" t="b">
        <f>AND(PARTNERS!$C185="Hull",PARTNERS!$E185="New partner")</f>
        <v>0</v>
      </c>
      <c r="AB181" s="2" t="b">
        <f>AND(PARTNERS!$C185="East Riding of Yorkshire",PARTNERS!$E185="New partner")</f>
        <v>0</v>
      </c>
      <c r="AC181" s="2" t="b">
        <f>AND(PARTNERS!$C185="Elsewhere in Yorkshire &amp; Humber",PARTNERS!$E185="New partner")</f>
        <v>0</v>
      </c>
      <c r="AD181" s="2" t="b">
        <f>AND(PARTNERS!$C185="Elsewhere in the UK",PARTNERS!$E185="New partner")</f>
        <v>0</v>
      </c>
      <c r="AE181" s="2" t="b">
        <f>AND(PARTNERS!$C185="Outside UK",PARTNERS!$E185="New partner")</f>
        <v>0</v>
      </c>
      <c r="AF181" s="2" t="b">
        <f>AND(PARTNERS!$C185="Hull",PARTNERS!$E185="Existing partner")</f>
        <v>0</v>
      </c>
      <c r="AG181" s="2" t="b">
        <f>AND(PARTNERS!$C185="East Riding of Yorkshire",PARTNERS!$E185="Existing partner")</f>
        <v>0</v>
      </c>
      <c r="AH181" s="2" t="b">
        <f>AND(PARTNERS!$C185="Elsewhere in Yorkshire &amp; Humber",PARTNERS!$E185="Existing partner")</f>
        <v>0</v>
      </c>
      <c r="AI181" s="2" t="b">
        <f>AND(PARTNERS!$C185="Elsewhere in the UK",PARTNERS!$E185="Existing partner")</f>
        <v>0</v>
      </c>
      <c r="AJ181" s="2" t="b">
        <f>AND(PARTNERS!$C185="Outside UK",PARTNERS!$E185="Existing partner")</f>
        <v>0</v>
      </c>
      <c r="AK181" s="2" t="b">
        <f>AND(PARTNERS!$D185="Artistic partner",PARTNERS!$E185="New partner")</f>
        <v>0</v>
      </c>
      <c r="AL181" s="2" t="b">
        <f>AND(PARTNERS!$D185="Heritage partner",PARTNERS!$E185="New partner")</f>
        <v>0</v>
      </c>
      <c r="AM181" s="2" t="b">
        <f>AND(PARTNERS!$D185="Funder",PARTNERS!$E185="New partner")</f>
        <v>0</v>
      </c>
      <c r="AN181" s="2" t="b">
        <f>AND(PARTNERS!$D185="Public Service partner",PARTNERS!$E185="New partner")</f>
        <v>0</v>
      </c>
      <c r="AO181" s="2" t="b">
        <f>AND(PARTNERS!$D185="Voluntary Sector / Charity partner",PARTNERS!$E185="New partner")</f>
        <v>0</v>
      </c>
      <c r="AP181" s="2" t="b">
        <f>AND(PARTNERS!$D185="Education partner",PARTNERS!$E185="New partner")</f>
        <v>0</v>
      </c>
      <c r="AQ181" s="2" t="b">
        <f>AND(PARTNERS!$D185="Other",PARTNERS!$E185="New partner")</f>
        <v>0</v>
      </c>
      <c r="AR181" s="2" t="b">
        <f>AND(PARTNERS!$D185="Artistic partner",PARTNERS!$E185="Existing partner")</f>
        <v>0</v>
      </c>
      <c r="AS181" s="2" t="b">
        <f>AND(PARTNERS!$D185="Heritage partner",PARTNERS!$E185="Existing partner")</f>
        <v>0</v>
      </c>
      <c r="AT181" s="2" t="b">
        <f>AND(PARTNERS!$D185="Funder",PARTNERS!$E185="Existing partner")</f>
        <v>0</v>
      </c>
      <c r="AU181" s="2" t="b">
        <f>AND(PARTNERS!$D185="Public Service partner",PARTNERS!$E185="Existing partner")</f>
        <v>0</v>
      </c>
      <c r="AV181" s="2" t="b">
        <f>AND(PARTNERS!$D185="Voluntary Sector / Charity partner",PARTNERS!$E185="Existing partner")</f>
        <v>0</v>
      </c>
      <c r="AW181" s="2" t="b">
        <f>AND(PARTNERS!$D185="Education partner",PARTNERS!$E185="Existing partner")</f>
        <v>0</v>
      </c>
      <c r="AX181" s="2" t="b">
        <f>AND(PARTNERS!$D185="Other",PARTNERS!$E185="Existing partner")</f>
        <v>0</v>
      </c>
    </row>
    <row r="182" spans="20:50" x14ac:dyDescent="0.3">
      <c r="T182" s="2" t="b">
        <f>AND(LEFT('EVENT DELIVERY'!B187,2)="HU",OR(LEN('EVENT DELIVERY'!B187)=6,AND(LEN('EVENT DELIVERY'!B187)=7,MID('EVENT DELIVERY'!B187,4,1)=" ")))</f>
        <v>0</v>
      </c>
      <c r="U182" s="2" t="b">
        <f>AND(LEFT('PROJECT DELIVERY TEAM'!B189,2)="HU",OR(LEN('PROJECT DELIVERY TEAM'!B189)=6,AND(LEN('PROJECT DELIVERY TEAM'!B189)=7,MID('PROJECT DELIVERY TEAM'!B189,4,1)=" ")))</f>
        <v>0</v>
      </c>
      <c r="V182" s="2" t="b">
        <f>AND(LEFT('AUDIENCES &amp; PART... - BY TYPE'!B212,2)="HU",OR(LEN('AUDIENCES &amp; PART... - BY TYPE'!B212)=6,AND(LEN('AUDIENCES &amp; PART... - BY TYPE'!B212)=7,MID('AUDIENCES &amp; PART... - BY TYPE'!B212,4,1)=" ")))</f>
        <v>0</v>
      </c>
      <c r="W182" s="2" t="b">
        <f>AND(LEFT(PARTNERS!B186,2)="HU",OR(LEN(PARTNERS!B186)=6,AND(LEN(PARTNERS!B186)=7,MID(PARTNERS!B186,4,1)=" ")),PARTNERS!E186="New partner")</f>
        <v>0</v>
      </c>
      <c r="X182" s="2" t="b">
        <f>AND(LEFT(PARTNERS!B186,2)="HU",OR(LEN(PARTNERS!B186)=6,AND(LEN(PARTNERS!B186)=7,MID(PARTNERS!B186,4,1)=" ")),PARTNERS!E186="Existing partner")</f>
        <v>0</v>
      </c>
      <c r="Y182" s="2" t="b">
        <f>AND(NOT(AND(LEFT(PARTNERS!B186,2)="HU",OR(LEN(PARTNERS!B186)=6,AND(LEN(PARTNERS!B186)=7,MID(PARTNERS!B186,4,1)=" ")))),PARTNERS!E186="New partner")</f>
        <v>0</v>
      </c>
      <c r="Z182" s="2" t="b">
        <f>AND(NOT(AND(LEFT(PARTNERS!B186,2)="HU",OR(LEN(PARTNERS!B186)=6,AND(LEN(PARTNERS!B186)=7,MID(PARTNERS!B186,4,1)=" ")))),PARTNERS!E186="Existing partner")</f>
        <v>0</v>
      </c>
      <c r="AA182" s="2" t="b">
        <f>AND(PARTNERS!$C186="Hull",PARTNERS!$E186="New partner")</f>
        <v>0</v>
      </c>
      <c r="AB182" s="2" t="b">
        <f>AND(PARTNERS!$C186="East Riding of Yorkshire",PARTNERS!$E186="New partner")</f>
        <v>0</v>
      </c>
      <c r="AC182" s="2" t="b">
        <f>AND(PARTNERS!$C186="Elsewhere in Yorkshire &amp; Humber",PARTNERS!$E186="New partner")</f>
        <v>0</v>
      </c>
      <c r="AD182" s="2" t="b">
        <f>AND(PARTNERS!$C186="Elsewhere in the UK",PARTNERS!$E186="New partner")</f>
        <v>0</v>
      </c>
      <c r="AE182" s="2" t="b">
        <f>AND(PARTNERS!$C186="Outside UK",PARTNERS!$E186="New partner")</f>
        <v>0</v>
      </c>
      <c r="AF182" s="2" t="b">
        <f>AND(PARTNERS!$C186="Hull",PARTNERS!$E186="Existing partner")</f>
        <v>0</v>
      </c>
      <c r="AG182" s="2" t="b">
        <f>AND(PARTNERS!$C186="East Riding of Yorkshire",PARTNERS!$E186="Existing partner")</f>
        <v>0</v>
      </c>
      <c r="AH182" s="2" t="b">
        <f>AND(PARTNERS!$C186="Elsewhere in Yorkshire &amp; Humber",PARTNERS!$E186="Existing partner")</f>
        <v>0</v>
      </c>
      <c r="AI182" s="2" t="b">
        <f>AND(PARTNERS!$C186="Elsewhere in the UK",PARTNERS!$E186="Existing partner")</f>
        <v>0</v>
      </c>
      <c r="AJ182" s="2" t="b">
        <f>AND(PARTNERS!$C186="Outside UK",PARTNERS!$E186="Existing partner")</f>
        <v>0</v>
      </c>
      <c r="AK182" s="2" t="b">
        <f>AND(PARTNERS!$D186="Artistic partner",PARTNERS!$E186="New partner")</f>
        <v>0</v>
      </c>
      <c r="AL182" s="2" t="b">
        <f>AND(PARTNERS!$D186="Heritage partner",PARTNERS!$E186="New partner")</f>
        <v>0</v>
      </c>
      <c r="AM182" s="2" t="b">
        <f>AND(PARTNERS!$D186="Funder",PARTNERS!$E186="New partner")</f>
        <v>0</v>
      </c>
      <c r="AN182" s="2" t="b">
        <f>AND(PARTNERS!$D186="Public Service partner",PARTNERS!$E186="New partner")</f>
        <v>0</v>
      </c>
      <c r="AO182" s="2" t="b">
        <f>AND(PARTNERS!$D186="Voluntary Sector / Charity partner",PARTNERS!$E186="New partner")</f>
        <v>0</v>
      </c>
      <c r="AP182" s="2" t="b">
        <f>AND(PARTNERS!$D186="Education partner",PARTNERS!$E186="New partner")</f>
        <v>0</v>
      </c>
      <c r="AQ182" s="2" t="b">
        <f>AND(PARTNERS!$D186="Other",PARTNERS!$E186="New partner")</f>
        <v>0</v>
      </c>
      <c r="AR182" s="2" t="b">
        <f>AND(PARTNERS!$D186="Artistic partner",PARTNERS!$E186="Existing partner")</f>
        <v>0</v>
      </c>
      <c r="AS182" s="2" t="b">
        <f>AND(PARTNERS!$D186="Heritage partner",PARTNERS!$E186="Existing partner")</f>
        <v>0</v>
      </c>
      <c r="AT182" s="2" t="b">
        <f>AND(PARTNERS!$D186="Funder",PARTNERS!$E186="Existing partner")</f>
        <v>0</v>
      </c>
      <c r="AU182" s="2" t="b">
        <f>AND(PARTNERS!$D186="Public Service partner",PARTNERS!$E186="Existing partner")</f>
        <v>0</v>
      </c>
      <c r="AV182" s="2" t="b">
        <f>AND(PARTNERS!$D186="Voluntary Sector / Charity partner",PARTNERS!$E186="Existing partner")</f>
        <v>0</v>
      </c>
      <c r="AW182" s="2" t="b">
        <f>AND(PARTNERS!$D186="Education partner",PARTNERS!$E186="Existing partner")</f>
        <v>0</v>
      </c>
      <c r="AX182" s="2" t="b">
        <f>AND(PARTNERS!$D186="Other",PARTNERS!$E186="Existing partner")</f>
        <v>0</v>
      </c>
    </row>
    <row r="183" spans="20:50" x14ac:dyDescent="0.3">
      <c r="T183" s="2" t="b">
        <f>AND(LEFT('EVENT DELIVERY'!B188,2)="HU",OR(LEN('EVENT DELIVERY'!B188)=6,AND(LEN('EVENT DELIVERY'!B188)=7,MID('EVENT DELIVERY'!B188,4,1)=" ")))</f>
        <v>0</v>
      </c>
      <c r="U183" s="2" t="b">
        <f>AND(LEFT('PROJECT DELIVERY TEAM'!B190,2)="HU",OR(LEN('PROJECT DELIVERY TEAM'!B190)=6,AND(LEN('PROJECT DELIVERY TEAM'!B190)=7,MID('PROJECT DELIVERY TEAM'!B190,4,1)=" ")))</f>
        <v>0</v>
      </c>
      <c r="V183" s="2" t="b">
        <f>AND(LEFT('AUDIENCES &amp; PART... - BY TYPE'!B213,2)="HU",OR(LEN('AUDIENCES &amp; PART... - BY TYPE'!B213)=6,AND(LEN('AUDIENCES &amp; PART... - BY TYPE'!B213)=7,MID('AUDIENCES &amp; PART... - BY TYPE'!B213,4,1)=" ")))</f>
        <v>0</v>
      </c>
      <c r="W183" s="2" t="b">
        <f>AND(LEFT(PARTNERS!B187,2)="HU",OR(LEN(PARTNERS!B187)=6,AND(LEN(PARTNERS!B187)=7,MID(PARTNERS!B187,4,1)=" ")),PARTNERS!E187="New partner")</f>
        <v>0</v>
      </c>
      <c r="X183" s="2" t="b">
        <f>AND(LEFT(PARTNERS!B187,2)="HU",OR(LEN(PARTNERS!B187)=6,AND(LEN(PARTNERS!B187)=7,MID(PARTNERS!B187,4,1)=" ")),PARTNERS!E187="Existing partner")</f>
        <v>0</v>
      </c>
      <c r="Y183" s="2" t="b">
        <f>AND(NOT(AND(LEFT(PARTNERS!B187,2)="HU",OR(LEN(PARTNERS!B187)=6,AND(LEN(PARTNERS!B187)=7,MID(PARTNERS!B187,4,1)=" ")))),PARTNERS!E187="New partner")</f>
        <v>0</v>
      </c>
      <c r="Z183" s="2" t="b">
        <f>AND(NOT(AND(LEFT(PARTNERS!B187,2)="HU",OR(LEN(PARTNERS!B187)=6,AND(LEN(PARTNERS!B187)=7,MID(PARTNERS!B187,4,1)=" ")))),PARTNERS!E187="Existing partner")</f>
        <v>0</v>
      </c>
      <c r="AA183" s="2" t="b">
        <f>AND(PARTNERS!$C187="Hull",PARTNERS!$E187="New partner")</f>
        <v>0</v>
      </c>
      <c r="AB183" s="2" t="b">
        <f>AND(PARTNERS!$C187="East Riding of Yorkshire",PARTNERS!$E187="New partner")</f>
        <v>0</v>
      </c>
      <c r="AC183" s="2" t="b">
        <f>AND(PARTNERS!$C187="Elsewhere in Yorkshire &amp; Humber",PARTNERS!$E187="New partner")</f>
        <v>0</v>
      </c>
      <c r="AD183" s="2" t="b">
        <f>AND(PARTNERS!$C187="Elsewhere in the UK",PARTNERS!$E187="New partner")</f>
        <v>0</v>
      </c>
      <c r="AE183" s="2" t="b">
        <f>AND(PARTNERS!$C187="Outside UK",PARTNERS!$E187="New partner")</f>
        <v>0</v>
      </c>
      <c r="AF183" s="2" t="b">
        <f>AND(PARTNERS!$C187="Hull",PARTNERS!$E187="Existing partner")</f>
        <v>0</v>
      </c>
      <c r="AG183" s="2" t="b">
        <f>AND(PARTNERS!$C187="East Riding of Yorkshire",PARTNERS!$E187="Existing partner")</f>
        <v>0</v>
      </c>
      <c r="AH183" s="2" t="b">
        <f>AND(PARTNERS!$C187="Elsewhere in Yorkshire &amp; Humber",PARTNERS!$E187="Existing partner")</f>
        <v>0</v>
      </c>
      <c r="AI183" s="2" t="b">
        <f>AND(PARTNERS!$C187="Elsewhere in the UK",PARTNERS!$E187="Existing partner")</f>
        <v>0</v>
      </c>
      <c r="AJ183" s="2" t="b">
        <f>AND(PARTNERS!$C187="Outside UK",PARTNERS!$E187="Existing partner")</f>
        <v>0</v>
      </c>
      <c r="AK183" s="2" t="b">
        <f>AND(PARTNERS!$D187="Artistic partner",PARTNERS!$E187="New partner")</f>
        <v>0</v>
      </c>
      <c r="AL183" s="2" t="b">
        <f>AND(PARTNERS!$D187="Heritage partner",PARTNERS!$E187="New partner")</f>
        <v>0</v>
      </c>
      <c r="AM183" s="2" t="b">
        <f>AND(PARTNERS!$D187="Funder",PARTNERS!$E187="New partner")</f>
        <v>0</v>
      </c>
      <c r="AN183" s="2" t="b">
        <f>AND(PARTNERS!$D187="Public Service partner",PARTNERS!$E187="New partner")</f>
        <v>0</v>
      </c>
      <c r="AO183" s="2" t="b">
        <f>AND(PARTNERS!$D187="Voluntary Sector / Charity partner",PARTNERS!$E187="New partner")</f>
        <v>0</v>
      </c>
      <c r="AP183" s="2" t="b">
        <f>AND(PARTNERS!$D187="Education partner",PARTNERS!$E187="New partner")</f>
        <v>0</v>
      </c>
      <c r="AQ183" s="2" t="b">
        <f>AND(PARTNERS!$D187="Other",PARTNERS!$E187="New partner")</f>
        <v>0</v>
      </c>
      <c r="AR183" s="2" t="b">
        <f>AND(PARTNERS!$D187="Artistic partner",PARTNERS!$E187="Existing partner")</f>
        <v>0</v>
      </c>
      <c r="AS183" s="2" t="b">
        <f>AND(PARTNERS!$D187="Heritage partner",PARTNERS!$E187="Existing partner")</f>
        <v>0</v>
      </c>
      <c r="AT183" s="2" t="b">
        <f>AND(PARTNERS!$D187="Funder",PARTNERS!$E187="Existing partner")</f>
        <v>0</v>
      </c>
      <c r="AU183" s="2" t="b">
        <f>AND(PARTNERS!$D187="Public Service partner",PARTNERS!$E187="Existing partner")</f>
        <v>0</v>
      </c>
      <c r="AV183" s="2" t="b">
        <f>AND(PARTNERS!$D187="Voluntary Sector / Charity partner",PARTNERS!$E187="Existing partner")</f>
        <v>0</v>
      </c>
      <c r="AW183" s="2" t="b">
        <f>AND(PARTNERS!$D187="Education partner",PARTNERS!$E187="Existing partner")</f>
        <v>0</v>
      </c>
      <c r="AX183" s="2" t="b">
        <f>AND(PARTNERS!$D187="Other",PARTNERS!$E187="Existing partner")</f>
        <v>0</v>
      </c>
    </row>
    <row r="184" spans="20:50" x14ac:dyDescent="0.3">
      <c r="T184" s="2" t="b">
        <f>AND(LEFT('EVENT DELIVERY'!B189,2)="HU",OR(LEN('EVENT DELIVERY'!B189)=6,AND(LEN('EVENT DELIVERY'!B189)=7,MID('EVENT DELIVERY'!B189,4,1)=" ")))</f>
        <v>0</v>
      </c>
      <c r="U184" s="2" t="b">
        <f>AND(LEFT('PROJECT DELIVERY TEAM'!B191,2)="HU",OR(LEN('PROJECT DELIVERY TEAM'!B191)=6,AND(LEN('PROJECT DELIVERY TEAM'!B191)=7,MID('PROJECT DELIVERY TEAM'!B191,4,1)=" ")))</f>
        <v>0</v>
      </c>
      <c r="V184" s="2" t="b">
        <f>AND(LEFT('AUDIENCES &amp; PART... - BY TYPE'!B214,2)="HU",OR(LEN('AUDIENCES &amp; PART... - BY TYPE'!B214)=6,AND(LEN('AUDIENCES &amp; PART... - BY TYPE'!B214)=7,MID('AUDIENCES &amp; PART... - BY TYPE'!B214,4,1)=" ")))</f>
        <v>0</v>
      </c>
      <c r="W184" s="2" t="b">
        <f>AND(LEFT(PARTNERS!B188,2)="HU",OR(LEN(PARTNERS!B188)=6,AND(LEN(PARTNERS!B188)=7,MID(PARTNERS!B188,4,1)=" ")),PARTNERS!E188="New partner")</f>
        <v>0</v>
      </c>
      <c r="X184" s="2" t="b">
        <f>AND(LEFT(PARTNERS!B188,2)="HU",OR(LEN(PARTNERS!B188)=6,AND(LEN(PARTNERS!B188)=7,MID(PARTNERS!B188,4,1)=" ")),PARTNERS!E188="Existing partner")</f>
        <v>0</v>
      </c>
      <c r="Y184" s="2" t="b">
        <f>AND(NOT(AND(LEFT(PARTNERS!B188,2)="HU",OR(LEN(PARTNERS!B188)=6,AND(LEN(PARTNERS!B188)=7,MID(PARTNERS!B188,4,1)=" ")))),PARTNERS!E188="New partner")</f>
        <v>0</v>
      </c>
      <c r="Z184" s="2" t="b">
        <f>AND(NOT(AND(LEFT(PARTNERS!B188,2)="HU",OR(LEN(PARTNERS!B188)=6,AND(LEN(PARTNERS!B188)=7,MID(PARTNERS!B188,4,1)=" ")))),PARTNERS!E188="Existing partner")</f>
        <v>0</v>
      </c>
      <c r="AA184" s="2" t="b">
        <f>AND(PARTNERS!$C188="Hull",PARTNERS!$E188="New partner")</f>
        <v>0</v>
      </c>
      <c r="AB184" s="2" t="b">
        <f>AND(PARTNERS!$C188="East Riding of Yorkshire",PARTNERS!$E188="New partner")</f>
        <v>0</v>
      </c>
      <c r="AC184" s="2" t="b">
        <f>AND(PARTNERS!$C188="Elsewhere in Yorkshire &amp; Humber",PARTNERS!$E188="New partner")</f>
        <v>0</v>
      </c>
      <c r="AD184" s="2" t="b">
        <f>AND(PARTNERS!$C188="Elsewhere in the UK",PARTNERS!$E188="New partner")</f>
        <v>0</v>
      </c>
      <c r="AE184" s="2" t="b">
        <f>AND(PARTNERS!$C188="Outside UK",PARTNERS!$E188="New partner")</f>
        <v>0</v>
      </c>
      <c r="AF184" s="2" t="b">
        <f>AND(PARTNERS!$C188="Hull",PARTNERS!$E188="Existing partner")</f>
        <v>0</v>
      </c>
      <c r="AG184" s="2" t="b">
        <f>AND(PARTNERS!$C188="East Riding of Yorkshire",PARTNERS!$E188="Existing partner")</f>
        <v>0</v>
      </c>
      <c r="AH184" s="2" t="b">
        <f>AND(PARTNERS!$C188="Elsewhere in Yorkshire &amp; Humber",PARTNERS!$E188="Existing partner")</f>
        <v>0</v>
      </c>
      <c r="AI184" s="2" t="b">
        <f>AND(PARTNERS!$C188="Elsewhere in the UK",PARTNERS!$E188="Existing partner")</f>
        <v>0</v>
      </c>
      <c r="AJ184" s="2" t="b">
        <f>AND(PARTNERS!$C188="Outside UK",PARTNERS!$E188="Existing partner")</f>
        <v>0</v>
      </c>
      <c r="AK184" s="2" t="b">
        <f>AND(PARTNERS!$D188="Artistic partner",PARTNERS!$E188="New partner")</f>
        <v>0</v>
      </c>
      <c r="AL184" s="2" t="b">
        <f>AND(PARTNERS!$D188="Heritage partner",PARTNERS!$E188="New partner")</f>
        <v>0</v>
      </c>
      <c r="AM184" s="2" t="b">
        <f>AND(PARTNERS!$D188="Funder",PARTNERS!$E188="New partner")</f>
        <v>0</v>
      </c>
      <c r="AN184" s="2" t="b">
        <f>AND(PARTNERS!$D188="Public Service partner",PARTNERS!$E188="New partner")</f>
        <v>0</v>
      </c>
      <c r="AO184" s="2" t="b">
        <f>AND(PARTNERS!$D188="Voluntary Sector / Charity partner",PARTNERS!$E188="New partner")</f>
        <v>0</v>
      </c>
      <c r="AP184" s="2" t="b">
        <f>AND(PARTNERS!$D188="Education partner",PARTNERS!$E188="New partner")</f>
        <v>0</v>
      </c>
      <c r="AQ184" s="2" t="b">
        <f>AND(PARTNERS!$D188="Other",PARTNERS!$E188="New partner")</f>
        <v>0</v>
      </c>
      <c r="AR184" s="2" t="b">
        <f>AND(PARTNERS!$D188="Artistic partner",PARTNERS!$E188="Existing partner")</f>
        <v>0</v>
      </c>
      <c r="AS184" s="2" t="b">
        <f>AND(PARTNERS!$D188="Heritage partner",PARTNERS!$E188="Existing partner")</f>
        <v>0</v>
      </c>
      <c r="AT184" s="2" t="b">
        <f>AND(PARTNERS!$D188="Funder",PARTNERS!$E188="Existing partner")</f>
        <v>0</v>
      </c>
      <c r="AU184" s="2" t="b">
        <f>AND(PARTNERS!$D188="Public Service partner",PARTNERS!$E188="Existing partner")</f>
        <v>0</v>
      </c>
      <c r="AV184" s="2" t="b">
        <f>AND(PARTNERS!$D188="Voluntary Sector / Charity partner",PARTNERS!$E188="Existing partner")</f>
        <v>0</v>
      </c>
      <c r="AW184" s="2" t="b">
        <f>AND(PARTNERS!$D188="Education partner",PARTNERS!$E188="Existing partner")</f>
        <v>0</v>
      </c>
      <c r="AX184" s="2" t="b">
        <f>AND(PARTNERS!$D188="Other",PARTNERS!$E188="Existing partner")</f>
        <v>0</v>
      </c>
    </row>
    <row r="185" spans="20:50" x14ac:dyDescent="0.3">
      <c r="T185" s="2" t="b">
        <f>AND(LEFT('EVENT DELIVERY'!B190,2)="HU",OR(LEN('EVENT DELIVERY'!B190)=6,AND(LEN('EVENT DELIVERY'!B190)=7,MID('EVENT DELIVERY'!B190,4,1)=" ")))</f>
        <v>0</v>
      </c>
      <c r="U185" s="2" t="b">
        <f>AND(LEFT('PROJECT DELIVERY TEAM'!B192,2)="HU",OR(LEN('PROJECT DELIVERY TEAM'!B192)=6,AND(LEN('PROJECT DELIVERY TEAM'!B192)=7,MID('PROJECT DELIVERY TEAM'!B192,4,1)=" ")))</f>
        <v>0</v>
      </c>
      <c r="V185" s="2" t="b">
        <f>AND(LEFT('AUDIENCES &amp; PART... - BY TYPE'!B215,2)="HU",OR(LEN('AUDIENCES &amp; PART... - BY TYPE'!B215)=6,AND(LEN('AUDIENCES &amp; PART... - BY TYPE'!B215)=7,MID('AUDIENCES &amp; PART... - BY TYPE'!B215,4,1)=" ")))</f>
        <v>0</v>
      </c>
      <c r="W185" s="2" t="b">
        <f>AND(LEFT(PARTNERS!B189,2)="HU",OR(LEN(PARTNERS!B189)=6,AND(LEN(PARTNERS!B189)=7,MID(PARTNERS!B189,4,1)=" ")),PARTNERS!E189="New partner")</f>
        <v>0</v>
      </c>
      <c r="X185" s="2" t="b">
        <f>AND(LEFT(PARTNERS!B189,2)="HU",OR(LEN(PARTNERS!B189)=6,AND(LEN(PARTNERS!B189)=7,MID(PARTNERS!B189,4,1)=" ")),PARTNERS!E189="Existing partner")</f>
        <v>0</v>
      </c>
      <c r="Y185" s="2" t="b">
        <f>AND(NOT(AND(LEFT(PARTNERS!B189,2)="HU",OR(LEN(PARTNERS!B189)=6,AND(LEN(PARTNERS!B189)=7,MID(PARTNERS!B189,4,1)=" ")))),PARTNERS!E189="New partner")</f>
        <v>0</v>
      </c>
      <c r="Z185" s="2" t="b">
        <f>AND(NOT(AND(LEFT(PARTNERS!B189,2)="HU",OR(LEN(PARTNERS!B189)=6,AND(LEN(PARTNERS!B189)=7,MID(PARTNERS!B189,4,1)=" ")))),PARTNERS!E189="Existing partner")</f>
        <v>0</v>
      </c>
      <c r="AA185" s="2" t="b">
        <f>AND(PARTNERS!$C189="Hull",PARTNERS!$E189="New partner")</f>
        <v>0</v>
      </c>
      <c r="AB185" s="2" t="b">
        <f>AND(PARTNERS!$C189="East Riding of Yorkshire",PARTNERS!$E189="New partner")</f>
        <v>0</v>
      </c>
      <c r="AC185" s="2" t="b">
        <f>AND(PARTNERS!$C189="Elsewhere in Yorkshire &amp; Humber",PARTNERS!$E189="New partner")</f>
        <v>0</v>
      </c>
      <c r="AD185" s="2" t="b">
        <f>AND(PARTNERS!$C189="Elsewhere in the UK",PARTNERS!$E189="New partner")</f>
        <v>0</v>
      </c>
      <c r="AE185" s="2" t="b">
        <f>AND(PARTNERS!$C189="Outside UK",PARTNERS!$E189="New partner")</f>
        <v>0</v>
      </c>
      <c r="AF185" s="2" t="b">
        <f>AND(PARTNERS!$C189="Hull",PARTNERS!$E189="Existing partner")</f>
        <v>0</v>
      </c>
      <c r="AG185" s="2" t="b">
        <f>AND(PARTNERS!$C189="East Riding of Yorkshire",PARTNERS!$E189="Existing partner")</f>
        <v>0</v>
      </c>
      <c r="AH185" s="2" t="b">
        <f>AND(PARTNERS!$C189="Elsewhere in Yorkshire &amp; Humber",PARTNERS!$E189="Existing partner")</f>
        <v>0</v>
      </c>
      <c r="AI185" s="2" t="b">
        <f>AND(PARTNERS!$C189="Elsewhere in the UK",PARTNERS!$E189="Existing partner")</f>
        <v>0</v>
      </c>
      <c r="AJ185" s="2" t="b">
        <f>AND(PARTNERS!$C189="Outside UK",PARTNERS!$E189="Existing partner")</f>
        <v>0</v>
      </c>
      <c r="AK185" s="2" t="b">
        <f>AND(PARTNERS!$D189="Artistic partner",PARTNERS!$E189="New partner")</f>
        <v>0</v>
      </c>
      <c r="AL185" s="2" t="b">
        <f>AND(PARTNERS!$D189="Heritage partner",PARTNERS!$E189="New partner")</f>
        <v>0</v>
      </c>
      <c r="AM185" s="2" t="b">
        <f>AND(PARTNERS!$D189="Funder",PARTNERS!$E189="New partner")</f>
        <v>0</v>
      </c>
      <c r="AN185" s="2" t="b">
        <f>AND(PARTNERS!$D189="Public Service partner",PARTNERS!$E189="New partner")</f>
        <v>0</v>
      </c>
      <c r="AO185" s="2" t="b">
        <f>AND(PARTNERS!$D189="Voluntary Sector / Charity partner",PARTNERS!$E189="New partner")</f>
        <v>0</v>
      </c>
      <c r="AP185" s="2" t="b">
        <f>AND(PARTNERS!$D189="Education partner",PARTNERS!$E189="New partner")</f>
        <v>0</v>
      </c>
      <c r="AQ185" s="2" t="b">
        <f>AND(PARTNERS!$D189="Other",PARTNERS!$E189="New partner")</f>
        <v>0</v>
      </c>
      <c r="AR185" s="2" t="b">
        <f>AND(PARTNERS!$D189="Artistic partner",PARTNERS!$E189="Existing partner")</f>
        <v>0</v>
      </c>
      <c r="AS185" s="2" t="b">
        <f>AND(PARTNERS!$D189="Heritage partner",PARTNERS!$E189="Existing partner")</f>
        <v>0</v>
      </c>
      <c r="AT185" s="2" t="b">
        <f>AND(PARTNERS!$D189="Funder",PARTNERS!$E189="Existing partner")</f>
        <v>0</v>
      </c>
      <c r="AU185" s="2" t="b">
        <f>AND(PARTNERS!$D189="Public Service partner",PARTNERS!$E189="Existing partner")</f>
        <v>0</v>
      </c>
      <c r="AV185" s="2" t="b">
        <f>AND(PARTNERS!$D189="Voluntary Sector / Charity partner",PARTNERS!$E189="Existing partner")</f>
        <v>0</v>
      </c>
      <c r="AW185" s="2" t="b">
        <f>AND(PARTNERS!$D189="Education partner",PARTNERS!$E189="Existing partner")</f>
        <v>0</v>
      </c>
      <c r="AX185" s="2" t="b">
        <f>AND(PARTNERS!$D189="Other",PARTNERS!$E189="Existing partner")</f>
        <v>0</v>
      </c>
    </row>
    <row r="186" spans="20:50" x14ac:dyDescent="0.3">
      <c r="T186" s="2" t="b">
        <f>AND(LEFT('EVENT DELIVERY'!B191,2)="HU",OR(LEN('EVENT DELIVERY'!B191)=6,AND(LEN('EVENT DELIVERY'!B191)=7,MID('EVENT DELIVERY'!B191,4,1)=" ")))</f>
        <v>0</v>
      </c>
      <c r="U186" s="2" t="b">
        <f>AND(LEFT('PROJECT DELIVERY TEAM'!B193,2)="HU",OR(LEN('PROJECT DELIVERY TEAM'!B193)=6,AND(LEN('PROJECT DELIVERY TEAM'!B193)=7,MID('PROJECT DELIVERY TEAM'!B193,4,1)=" ")))</f>
        <v>0</v>
      </c>
      <c r="V186" s="2" t="b">
        <f>AND(LEFT('AUDIENCES &amp; PART... - BY TYPE'!B216,2)="HU",OR(LEN('AUDIENCES &amp; PART... - BY TYPE'!B216)=6,AND(LEN('AUDIENCES &amp; PART... - BY TYPE'!B216)=7,MID('AUDIENCES &amp; PART... - BY TYPE'!B216,4,1)=" ")))</f>
        <v>0</v>
      </c>
      <c r="W186" s="2" t="b">
        <f>AND(LEFT(PARTNERS!B190,2)="HU",OR(LEN(PARTNERS!B190)=6,AND(LEN(PARTNERS!B190)=7,MID(PARTNERS!B190,4,1)=" ")),PARTNERS!E190="New partner")</f>
        <v>0</v>
      </c>
      <c r="X186" s="2" t="b">
        <f>AND(LEFT(PARTNERS!B190,2)="HU",OR(LEN(PARTNERS!B190)=6,AND(LEN(PARTNERS!B190)=7,MID(PARTNERS!B190,4,1)=" ")),PARTNERS!E190="Existing partner")</f>
        <v>0</v>
      </c>
      <c r="Y186" s="2" t="b">
        <f>AND(NOT(AND(LEFT(PARTNERS!B190,2)="HU",OR(LEN(PARTNERS!B190)=6,AND(LEN(PARTNERS!B190)=7,MID(PARTNERS!B190,4,1)=" ")))),PARTNERS!E190="New partner")</f>
        <v>0</v>
      </c>
      <c r="Z186" s="2" t="b">
        <f>AND(NOT(AND(LEFT(PARTNERS!B190,2)="HU",OR(LEN(PARTNERS!B190)=6,AND(LEN(PARTNERS!B190)=7,MID(PARTNERS!B190,4,1)=" ")))),PARTNERS!E190="Existing partner")</f>
        <v>0</v>
      </c>
      <c r="AA186" s="2" t="b">
        <f>AND(PARTNERS!$C190="Hull",PARTNERS!$E190="New partner")</f>
        <v>0</v>
      </c>
      <c r="AB186" s="2" t="b">
        <f>AND(PARTNERS!$C190="East Riding of Yorkshire",PARTNERS!$E190="New partner")</f>
        <v>0</v>
      </c>
      <c r="AC186" s="2" t="b">
        <f>AND(PARTNERS!$C190="Elsewhere in Yorkshire &amp; Humber",PARTNERS!$E190="New partner")</f>
        <v>0</v>
      </c>
      <c r="AD186" s="2" t="b">
        <f>AND(PARTNERS!$C190="Elsewhere in the UK",PARTNERS!$E190="New partner")</f>
        <v>0</v>
      </c>
      <c r="AE186" s="2" t="b">
        <f>AND(PARTNERS!$C190="Outside UK",PARTNERS!$E190="New partner")</f>
        <v>0</v>
      </c>
      <c r="AF186" s="2" t="b">
        <f>AND(PARTNERS!$C190="Hull",PARTNERS!$E190="Existing partner")</f>
        <v>0</v>
      </c>
      <c r="AG186" s="2" t="b">
        <f>AND(PARTNERS!$C190="East Riding of Yorkshire",PARTNERS!$E190="Existing partner")</f>
        <v>0</v>
      </c>
      <c r="AH186" s="2" t="b">
        <f>AND(PARTNERS!$C190="Elsewhere in Yorkshire &amp; Humber",PARTNERS!$E190="Existing partner")</f>
        <v>0</v>
      </c>
      <c r="AI186" s="2" t="b">
        <f>AND(PARTNERS!$C190="Elsewhere in the UK",PARTNERS!$E190="Existing partner")</f>
        <v>0</v>
      </c>
      <c r="AJ186" s="2" t="b">
        <f>AND(PARTNERS!$C190="Outside UK",PARTNERS!$E190="Existing partner")</f>
        <v>0</v>
      </c>
      <c r="AK186" s="2" t="b">
        <f>AND(PARTNERS!$D190="Artistic partner",PARTNERS!$E190="New partner")</f>
        <v>0</v>
      </c>
      <c r="AL186" s="2" t="b">
        <f>AND(PARTNERS!$D190="Heritage partner",PARTNERS!$E190="New partner")</f>
        <v>0</v>
      </c>
      <c r="AM186" s="2" t="b">
        <f>AND(PARTNERS!$D190="Funder",PARTNERS!$E190="New partner")</f>
        <v>0</v>
      </c>
      <c r="AN186" s="2" t="b">
        <f>AND(PARTNERS!$D190="Public Service partner",PARTNERS!$E190="New partner")</f>
        <v>0</v>
      </c>
      <c r="AO186" s="2" t="b">
        <f>AND(PARTNERS!$D190="Voluntary Sector / Charity partner",PARTNERS!$E190="New partner")</f>
        <v>0</v>
      </c>
      <c r="AP186" s="2" t="b">
        <f>AND(PARTNERS!$D190="Education partner",PARTNERS!$E190="New partner")</f>
        <v>0</v>
      </c>
      <c r="AQ186" s="2" t="b">
        <f>AND(PARTNERS!$D190="Other",PARTNERS!$E190="New partner")</f>
        <v>0</v>
      </c>
      <c r="AR186" s="2" t="b">
        <f>AND(PARTNERS!$D190="Artistic partner",PARTNERS!$E190="Existing partner")</f>
        <v>0</v>
      </c>
      <c r="AS186" s="2" t="b">
        <f>AND(PARTNERS!$D190="Heritage partner",PARTNERS!$E190="Existing partner")</f>
        <v>0</v>
      </c>
      <c r="AT186" s="2" t="b">
        <f>AND(PARTNERS!$D190="Funder",PARTNERS!$E190="Existing partner")</f>
        <v>0</v>
      </c>
      <c r="AU186" s="2" t="b">
        <f>AND(PARTNERS!$D190="Public Service partner",PARTNERS!$E190="Existing partner")</f>
        <v>0</v>
      </c>
      <c r="AV186" s="2" t="b">
        <f>AND(PARTNERS!$D190="Voluntary Sector / Charity partner",PARTNERS!$E190="Existing partner")</f>
        <v>0</v>
      </c>
      <c r="AW186" s="2" t="b">
        <f>AND(PARTNERS!$D190="Education partner",PARTNERS!$E190="Existing partner")</f>
        <v>0</v>
      </c>
      <c r="AX186" s="2" t="b">
        <f>AND(PARTNERS!$D190="Other",PARTNERS!$E190="Existing partner")</f>
        <v>0</v>
      </c>
    </row>
    <row r="187" spans="20:50" x14ac:dyDescent="0.3">
      <c r="T187" s="2" t="b">
        <f>AND(LEFT('EVENT DELIVERY'!B192,2)="HU",OR(LEN('EVENT DELIVERY'!B192)=6,AND(LEN('EVENT DELIVERY'!B192)=7,MID('EVENT DELIVERY'!B192,4,1)=" ")))</f>
        <v>0</v>
      </c>
      <c r="U187" s="2" t="b">
        <f>AND(LEFT('PROJECT DELIVERY TEAM'!B194,2)="HU",OR(LEN('PROJECT DELIVERY TEAM'!B194)=6,AND(LEN('PROJECT DELIVERY TEAM'!B194)=7,MID('PROJECT DELIVERY TEAM'!B194,4,1)=" ")))</f>
        <v>0</v>
      </c>
      <c r="V187" s="2" t="b">
        <f>AND(LEFT('AUDIENCES &amp; PART... - BY TYPE'!B217,2)="HU",OR(LEN('AUDIENCES &amp; PART... - BY TYPE'!B217)=6,AND(LEN('AUDIENCES &amp; PART... - BY TYPE'!B217)=7,MID('AUDIENCES &amp; PART... - BY TYPE'!B217,4,1)=" ")))</f>
        <v>0</v>
      </c>
      <c r="W187" s="2" t="b">
        <f>AND(LEFT(PARTNERS!B191,2)="HU",OR(LEN(PARTNERS!B191)=6,AND(LEN(PARTNERS!B191)=7,MID(PARTNERS!B191,4,1)=" ")),PARTNERS!E191="New partner")</f>
        <v>0</v>
      </c>
      <c r="X187" s="2" t="b">
        <f>AND(LEFT(PARTNERS!B191,2)="HU",OR(LEN(PARTNERS!B191)=6,AND(LEN(PARTNERS!B191)=7,MID(PARTNERS!B191,4,1)=" ")),PARTNERS!E191="Existing partner")</f>
        <v>0</v>
      </c>
      <c r="Y187" s="2" t="b">
        <f>AND(NOT(AND(LEFT(PARTNERS!B191,2)="HU",OR(LEN(PARTNERS!B191)=6,AND(LEN(PARTNERS!B191)=7,MID(PARTNERS!B191,4,1)=" ")))),PARTNERS!E191="New partner")</f>
        <v>0</v>
      </c>
      <c r="Z187" s="2" t="b">
        <f>AND(NOT(AND(LEFT(PARTNERS!B191,2)="HU",OR(LEN(PARTNERS!B191)=6,AND(LEN(PARTNERS!B191)=7,MID(PARTNERS!B191,4,1)=" ")))),PARTNERS!E191="Existing partner")</f>
        <v>0</v>
      </c>
      <c r="AA187" s="2" t="b">
        <f>AND(PARTNERS!$C191="Hull",PARTNERS!$E191="New partner")</f>
        <v>0</v>
      </c>
      <c r="AB187" s="2" t="b">
        <f>AND(PARTNERS!$C191="East Riding of Yorkshire",PARTNERS!$E191="New partner")</f>
        <v>0</v>
      </c>
      <c r="AC187" s="2" t="b">
        <f>AND(PARTNERS!$C191="Elsewhere in Yorkshire &amp; Humber",PARTNERS!$E191="New partner")</f>
        <v>0</v>
      </c>
      <c r="AD187" s="2" t="b">
        <f>AND(PARTNERS!$C191="Elsewhere in the UK",PARTNERS!$E191="New partner")</f>
        <v>0</v>
      </c>
      <c r="AE187" s="2" t="b">
        <f>AND(PARTNERS!$C191="Outside UK",PARTNERS!$E191="New partner")</f>
        <v>0</v>
      </c>
      <c r="AF187" s="2" t="b">
        <f>AND(PARTNERS!$C191="Hull",PARTNERS!$E191="Existing partner")</f>
        <v>0</v>
      </c>
      <c r="AG187" s="2" t="b">
        <f>AND(PARTNERS!$C191="East Riding of Yorkshire",PARTNERS!$E191="Existing partner")</f>
        <v>0</v>
      </c>
      <c r="AH187" s="2" t="b">
        <f>AND(PARTNERS!$C191="Elsewhere in Yorkshire &amp; Humber",PARTNERS!$E191="Existing partner")</f>
        <v>0</v>
      </c>
      <c r="AI187" s="2" t="b">
        <f>AND(PARTNERS!$C191="Elsewhere in the UK",PARTNERS!$E191="Existing partner")</f>
        <v>0</v>
      </c>
      <c r="AJ187" s="2" t="b">
        <f>AND(PARTNERS!$C191="Outside UK",PARTNERS!$E191="Existing partner")</f>
        <v>0</v>
      </c>
      <c r="AK187" s="2" t="b">
        <f>AND(PARTNERS!$D191="Artistic partner",PARTNERS!$E191="New partner")</f>
        <v>0</v>
      </c>
      <c r="AL187" s="2" t="b">
        <f>AND(PARTNERS!$D191="Heritage partner",PARTNERS!$E191="New partner")</f>
        <v>0</v>
      </c>
      <c r="AM187" s="2" t="b">
        <f>AND(PARTNERS!$D191="Funder",PARTNERS!$E191="New partner")</f>
        <v>0</v>
      </c>
      <c r="AN187" s="2" t="b">
        <f>AND(PARTNERS!$D191="Public Service partner",PARTNERS!$E191="New partner")</f>
        <v>0</v>
      </c>
      <c r="AO187" s="2" t="b">
        <f>AND(PARTNERS!$D191="Voluntary Sector / Charity partner",PARTNERS!$E191="New partner")</f>
        <v>0</v>
      </c>
      <c r="AP187" s="2" t="b">
        <f>AND(PARTNERS!$D191="Education partner",PARTNERS!$E191="New partner")</f>
        <v>0</v>
      </c>
      <c r="AQ187" s="2" t="b">
        <f>AND(PARTNERS!$D191="Other",PARTNERS!$E191="New partner")</f>
        <v>0</v>
      </c>
      <c r="AR187" s="2" t="b">
        <f>AND(PARTNERS!$D191="Artistic partner",PARTNERS!$E191="Existing partner")</f>
        <v>0</v>
      </c>
      <c r="AS187" s="2" t="b">
        <f>AND(PARTNERS!$D191="Heritage partner",PARTNERS!$E191="Existing partner")</f>
        <v>0</v>
      </c>
      <c r="AT187" s="2" t="b">
        <f>AND(PARTNERS!$D191="Funder",PARTNERS!$E191="Existing partner")</f>
        <v>0</v>
      </c>
      <c r="AU187" s="2" t="b">
        <f>AND(PARTNERS!$D191="Public Service partner",PARTNERS!$E191="Existing partner")</f>
        <v>0</v>
      </c>
      <c r="AV187" s="2" t="b">
        <f>AND(PARTNERS!$D191="Voluntary Sector / Charity partner",PARTNERS!$E191="Existing partner")</f>
        <v>0</v>
      </c>
      <c r="AW187" s="2" t="b">
        <f>AND(PARTNERS!$D191="Education partner",PARTNERS!$E191="Existing partner")</f>
        <v>0</v>
      </c>
      <c r="AX187" s="2" t="b">
        <f>AND(PARTNERS!$D191="Other",PARTNERS!$E191="Existing partner")</f>
        <v>0</v>
      </c>
    </row>
    <row r="188" spans="20:50" x14ac:dyDescent="0.3">
      <c r="T188" s="2" t="b">
        <f>AND(LEFT('EVENT DELIVERY'!B193,2)="HU",OR(LEN('EVENT DELIVERY'!B193)=6,AND(LEN('EVENT DELIVERY'!B193)=7,MID('EVENT DELIVERY'!B193,4,1)=" ")))</f>
        <v>0</v>
      </c>
      <c r="U188" s="2" t="b">
        <f>AND(LEFT('PROJECT DELIVERY TEAM'!B195,2)="HU",OR(LEN('PROJECT DELIVERY TEAM'!B195)=6,AND(LEN('PROJECT DELIVERY TEAM'!B195)=7,MID('PROJECT DELIVERY TEAM'!B195,4,1)=" ")))</f>
        <v>0</v>
      </c>
      <c r="V188" s="2" t="b">
        <f>AND(LEFT('AUDIENCES &amp; PART... - BY TYPE'!B218,2)="HU",OR(LEN('AUDIENCES &amp; PART... - BY TYPE'!B218)=6,AND(LEN('AUDIENCES &amp; PART... - BY TYPE'!B218)=7,MID('AUDIENCES &amp; PART... - BY TYPE'!B218,4,1)=" ")))</f>
        <v>0</v>
      </c>
      <c r="W188" s="2" t="b">
        <f>AND(LEFT(PARTNERS!B192,2)="HU",OR(LEN(PARTNERS!B192)=6,AND(LEN(PARTNERS!B192)=7,MID(PARTNERS!B192,4,1)=" ")),PARTNERS!E192="New partner")</f>
        <v>0</v>
      </c>
      <c r="X188" s="2" t="b">
        <f>AND(LEFT(PARTNERS!B192,2)="HU",OR(LEN(PARTNERS!B192)=6,AND(LEN(PARTNERS!B192)=7,MID(PARTNERS!B192,4,1)=" ")),PARTNERS!E192="Existing partner")</f>
        <v>0</v>
      </c>
      <c r="Y188" s="2" t="b">
        <f>AND(NOT(AND(LEFT(PARTNERS!B192,2)="HU",OR(LEN(PARTNERS!B192)=6,AND(LEN(PARTNERS!B192)=7,MID(PARTNERS!B192,4,1)=" ")))),PARTNERS!E192="New partner")</f>
        <v>0</v>
      </c>
      <c r="Z188" s="2" t="b">
        <f>AND(NOT(AND(LEFT(PARTNERS!B192,2)="HU",OR(LEN(PARTNERS!B192)=6,AND(LEN(PARTNERS!B192)=7,MID(PARTNERS!B192,4,1)=" ")))),PARTNERS!E192="Existing partner")</f>
        <v>0</v>
      </c>
      <c r="AA188" s="2" t="b">
        <f>AND(PARTNERS!$C192="Hull",PARTNERS!$E192="New partner")</f>
        <v>0</v>
      </c>
      <c r="AB188" s="2" t="b">
        <f>AND(PARTNERS!$C192="East Riding of Yorkshire",PARTNERS!$E192="New partner")</f>
        <v>0</v>
      </c>
      <c r="AC188" s="2" t="b">
        <f>AND(PARTNERS!$C192="Elsewhere in Yorkshire &amp; Humber",PARTNERS!$E192="New partner")</f>
        <v>0</v>
      </c>
      <c r="AD188" s="2" t="b">
        <f>AND(PARTNERS!$C192="Elsewhere in the UK",PARTNERS!$E192="New partner")</f>
        <v>0</v>
      </c>
      <c r="AE188" s="2" t="b">
        <f>AND(PARTNERS!$C192="Outside UK",PARTNERS!$E192="New partner")</f>
        <v>0</v>
      </c>
      <c r="AF188" s="2" t="b">
        <f>AND(PARTNERS!$C192="Hull",PARTNERS!$E192="Existing partner")</f>
        <v>0</v>
      </c>
      <c r="AG188" s="2" t="b">
        <f>AND(PARTNERS!$C192="East Riding of Yorkshire",PARTNERS!$E192="Existing partner")</f>
        <v>0</v>
      </c>
      <c r="AH188" s="2" t="b">
        <f>AND(PARTNERS!$C192="Elsewhere in Yorkshire &amp; Humber",PARTNERS!$E192="Existing partner")</f>
        <v>0</v>
      </c>
      <c r="AI188" s="2" t="b">
        <f>AND(PARTNERS!$C192="Elsewhere in the UK",PARTNERS!$E192="Existing partner")</f>
        <v>0</v>
      </c>
      <c r="AJ188" s="2" t="b">
        <f>AND(PARTNERS!$C192="Outside UK",PARTNERS!$E192="Existing partner")</f>
        <v>0</v>
      </c>
      <c r="AK188" s="2" t="b">
        <f>AND(PARTNERS!$D192="Artistic partner",PARTNERS!$E192="New partner")</f>
        <v>0</v>
      </c>
      <c r="AL188" s="2" t="b">
        <f>AND(PARTNERS!$D192="Heritage partner",PARTNERS!$E192="New partner")</f>
        <v>0</v>
      </c>
      <c r="AM188" s="2" t="b">
        <f>AND(PARTNERS!$D192="Funder",PARTNERS!$E192="New partner")</f>
        <v>0</v>
      </c>
      <c r="AN188" s="2" t="b">
        <f>AND(PARTNERS!$D192="Public Service partner",PARTNERS!$E192="New partner")</f>
        <v>0</v>
      </c>
      <c r="AO188" s="2" t="b">
        <f>AND(PARTNERS!$D192="Voluntary Sector / Charity partner",PARTNERS!$E192="New partner")</f>
        <v>0</v>
      </c>
      <c r="AP188" s="2" t="b">
        <f>AND(PARTNERS!$D192="Education partner",PARTNERS!$E192="New partner")</f>
        <v>0</v>
      </c>
      <c r="AQ188" s="2" t="b">
        <f>AND(PARTNERS!$D192="Other",PARTNERS!$E192="New partner")</f>
        <v>0</v>
      </c>
      <c r="AR188" s="2" t="b">
        <f>AND(PARTNERS!$D192="Artistic partner",PARTNERS!$E192="Existing partner")</f>
        <v>0</v>
      </c>
      <c r="AS188" s="2" t="b">
        <f>AND(PARTNERS!$D192="Heritage partner",PARTNERS!$E192="Existing partner")</f>
        <v>0</v>
      </c>
      <c r="AT188" s="2" t="b">
        <f>AND(PARTNERS!$D192="Funder",PARTNERS!$E192="Existing partner")</f>
        <v>0</v>
      </c>
      <c r="AU188" s="2" t="b">
        <f>AND(PARTNERS!$D192="Public Service partner",PARTNERS!$E192="Existing partner")</f>
        <v>0</v>
      </c>
      <c r="AV188" s="2" t="b">
        <f>AND(PARTNERS!$D192="Voluntary Sector / Charity partner",PARTNERS!$E192="Existing partner")</f>
        <v>0</v>
      </c>
      <c r="AW188" s="2" t="b">
        <f>AND(PARTNERS!$D192="Education partner",PARTNERS!$E192="Existing partner")</f>
        <v>0</v>
      </c>
      <c r="AX188" s="2" t="b">
        <f>AND(PARTNERS!$D192="Other",PARTNERS!$E192="Existing partner")</f>
        <v>0</v>
      </c>
    </row>
    <row r="189" spans="20:50" x14ac:dyDescent="0.3">
      <c r="T189" s="2" t="b">
        <f>AND(LEFT('EVENT DELIVERY'!B194,2)="HU",OR(LEN('EVENT DELIVERY'!B194)=6,AND(LEN('EVENT DELIVERY'!B194)=7,MID('EVENT DELIVERY'!B194,4,1)=" ")))</f>
        <v>0</v>
      </c>
      <c r="U189" s="2" t="b">
        <f>AND(LEFT('PROJECT DELIVERY TEAM'!B196,2)="HU",OR(LEN('PROJECT DELIVERY TEAM'!B196)=6,AND(LEN('PROJECT DELIVERY TEAM'!B196)=7,MID('PROJECT DELIVERY TEAM'!B196,4,1)=" ")))</f>
        <v>0</v>
      </c>
      <c r="V189" s="2" t="b">
        <f>AND(LEFT('AUDIENCES &amp; PART... - BY TYPE'!B219,2)="HU",OR(LEN('AUDIENCES &amp; PART... - BY TYPE'!B219)=6,AND(LEN('AUDIENCES &amp; PART... - BY TYPE'!B219)=7,MID('AUDIENCES &amp; PART... - BY TYPE'!B219,4,1)=" ")))</f>
        <v>0</v>
      </c>
      <c r="W189" s="2" t="b">
        <f>AND(LEFT(PARTNERS!B193,2)="HU",OR(LEN(PARTNERS!B193)=6,AND(LEN(PARTNERS!B193)=7,MID(PARTNERS!B193,4,1)=" ")),PARTNERS!E193="New partner")</f>
        <v>0</v>
      </c>
      <c r="X189" s="2" t="b">
        <f>AND(LEFT(PARTNERS!B193,2)="HU",OR(LEN(PARTNERS!B193)=6,AND(LEN(PARTNERS!B193)=7,MID(PARTNERS!B193,4,1)=" ")),PARTNERS!E193="Existing partner")</f>
        <v>0</v>
      </c>
      <c r="Y189" s="2" t="b">
        <f>AND(NOT(AND(LEFT(PARTNERS!B193,2)="HU",OR(LEN(PARTNERS!B193)=6,AND(LEN(PARTNERS!B193)=7,MID(PARTNERS!B193,4,1)=" ")))),PARTNERS!E193="New partner")</f>
        <v>0</v>
      </c>
      <c r="Z189" s="2" t="b">
        <f>AND(NOT(AND(LEFT(PARTNERS!B193,2)="HU",OR(LEN(PARTNERS!B193)=6,AND(LEN(PARTNERS!B193)=7,MID(PARTNERS!B193,4,1)=" ")))),PARTNERS!E193="Existing partner")</f>
        <v>0</v>
      </c>
      <c r="AA189" s="2" t="b">
        <f>AND(PARTNERS!$C193="Hull",PARTNERS!$E193="New partner")</f>
        <v>0</v>
      </c>
      <c r="AB189" s="2" t="b">
        <f>AND(PARTNERS!$C193="East Riding of Yorkshire",PARTNERS!$E193="New partner")</f>
        <v>0</v>
      </c>
      <c r="AC189" s="2" t="b">
        <f>AND(PARTNERS!$C193="Elsewhere in Yorkshire &amp; Humber",PARTNERS!$E193="New partner")</f>
        <v>0</v>
      </c>
      <c r="AD189" s="2" t="b">
        <f>AND(PARTNERS!$C193="Elsewhere in the UK",PARTNERS!$E193="New partner")</f>
        <v>0</v>
      </c>
      <c r="AE189" s="2" t="b">
        <f>AND(PARTNERS!$C193="Outside UK",PARTNERS!$E193="New partner")</f>
        <v>0</v>
      </c>
      <c r="AF189" s="2" t="b">
        <f>AND(PARTNERS!$C193="Hull",PARTNERS!$E193="Existing partner")</f>
        <v>0</v>
      </c>
      <c r="AG189" s="2" t="b">
        <f>AND(PARTNERS!$C193="East Riding of Yorkshire",PARTNERS!$E193="Existing partner")</f>
        <v>0</v>
      </c>
      <c r="AH189" s="2" t="b">
        <f>AND(PARTNERS!$C193="Elsewhere in Yorkshire &amp; Humber",PARTNERS!$E193="Existing partner")</f>
        <v>0</v>
      </c>
      <c r="AI189" s="2" t="b">
        <f>AND(PARTNERS!$C193="Elsewhere in the UK",PARTNERS!$E193="Existing partner")</f>
        <v>0</v>
      </c>
      <c r="AJ189" s="2" t="b">
        <f>AND(PARTNERS!$C193="Outside UK",PARTNERS!$E193="Existing partner")</f>
        <v>0</v>
      </c>
      <c r="AK189" s="2" t="b">
        <f>AND(PARTNERS!$D193="Artistic partner",PARTNERS!$E193="New partner")</f>
        <v>0</v>
      </c>
      <c r="AL189" s="2" t="b">
        <f>AND(PARTNERS!$D193="Heritage partner",PARTNERS!$E193="New partner")</f>
        <v>0</v>
      </c>
      <c r="AM189" s="2" t="b">
        <f>AND(PARTNERS!$D193="Funder",PARTNERS!$E193="New partner")</f>
        <v>0</v>
      </c>
      <c r="AN189" s="2" t="b">
        <f>AND(PARTNERS!$D193="Public Service partner",PARTNERS!$E193="New partner")</f>
        <v>0</v>
      </c>
      <c r="AO189" s="2" t="b">
        <f>AND(PARTNERS!$D193="Voluntary Sector / Charity partner",PARTNERS!$E193="New partner")</f>
        <v>0</v>
      </c>
      <c r="AP189" s="2" t="b">
        <f>AND(PARTNERS!$D193="Education partner",PARTNERS!$E193="New partner")</f>
        <v>0</v>
      </c>
      <c r="AQ189" s="2" t="b">
        <f>AND(PARTNERS!$D193="Other",PARTNERS!$E193="New partner")</f>
        <v>0</v>
      </c>
      <c r="AR189" s="2" t="b">
        <f>AND(PARTNERS!$D193="Artistic partner",PARTNERS!$E193="Existing partner")</f>
        <v>0</v>
      </c>
      <c r="AS189" s="2" t="b">
        <f>AND(PARTNERS!$D193="Heritage partner",PARTNERS!$E193="Existing partner")</f>
        <v>0</v>
      </c>
      <c r="AT189" s="2" t="b">
        <f>AND(PARTNERS!$D193="Funder",PARTNERS!$E193="Existing partner")</f>
        <v>0</v>
      </c>
      <c r="AU189" s="2" t="b">
        <f>AND(PARTNERS!$D193="Public Service partner",PARTNERS!$E193="Existing partner")</f>
        <v>0</v>
      </c>
      <c r="AV189" s="2" t="b">
        <f>AND(PARTNERS!$D193="Voluntary Sector / Charity partner",PARTNERS!$E193="Existing partner")</f>
        <v>0</v>
      </c>
      <c r="AW189" s="2" t="b">
        <f>AND(PARTNERS!$D193="Education partner",PARTNERS!$E193="Existing partner")</f>
        <v>0</v>
      </c>
      <c r="AX189" s="2" t="b">
        <f>AND(PARTNERS!$D193="Other",PARTNERS!$E193="Existing partner")</f>
        <v>0</v>
      </c>
    </row>
    <row r="190" spans="20:50" x14ac:dyDescent="0.3">
      <c r="T190" s="2" t="b">
        <f>AND(LEFT('EVENT DELIVERY'!B195,2)="HU",OR(LEN('EVENT DELIVERY'!B195)=6,AND(LEN('EVENT DELIVERY'!B195)=7,MID('EVENT DELIVERY'!B195,4,1)=" ")))</f>
        <v>0</v>
      </c>
      <c r="U190" s="2" t="b">
        <f>AND(LEFT('PROJECT DELIVERY TEAM'!B197,2)="HU",OR(LEN('PROJECT DELIVERY TEAM'!B197)=6,AND(LEN('PROJECT DELIVERY TEAM'!B197)=7,MID('PROJECT DELIVERY TEAM'!B197,4,1)=" ")))</f>
        <v>0</v>
      </c>
      <c r="V190" s="2" t="b">
        <f>AND(LEFT('AUDIENCES &amp; PART... - BY TYPE'!B220,2)="HU",OR(LEN('AUDIENCES &amp; PART... - BY TYPE'!B220)=6,AND(LEN('AUDIENCES &amp; PART... - BY TYPE'!B220)=7,MID('AUDIENCES &amp; PART... - BY TYPE'!B220,4,1)=" ")))</f>
        <v>0</v>
      </c>
      <c r="W190" s="2" t="b">
        <f>AND(LEFT(PARTNERS!B194,2)="HU",OR(LEN(PARTNERS!B194)=6,AND(LEN(PARTNERS!B194)=7,MID(PARTNERS!B194,4,1)=" ")),PARTNERS!E194="New partner")</f>
        <v>0</v>
      </c>
      <c r="X190" s="2" t="b">
        <f>AND(LEFT(PARTNERS!B194,2)="HU",OR(LEN(PARTNERS!B194)=6,AND(LEN(PARTNERS!B194)=7,MID(PARTNERS!B194,4,1)=" ")),PARTNERS!E194="Existing partner")</f>
        <v>0</v>
      </c>
      <c r="Y190" s="2" t="b">
        <f>AND(NOT(AND(LEFT(PARTNERS!B194,2)="HU",OR(LEN(PARTNERS!B194)=6,AND(LEN(PARTNERS!B194)=7,MID(PARTNERS!B194,4,1)=" ")))),PARTNERS!E194="New partner")</f>
        <v>0</v>
      </c>
      <c r="Z190" s="2" t="b">
        <f>AND(NOT(AND(LEFT(PARTNERS!B194,2)="HU",OR(LEN(PARTNERS!B194)=6,AND(LEN(PARTNERS!B194)=7,MID(PARTNERS!B194,4,1)=" ")))),PARTNERS!E194="Existing partner")</f>
        <v>0</v>
      </c>
      <c r="AA190" s="2" t="b">
        <f>AND(PARTNERS!$C194="Hull",PARTNERS!$E194="New partner")</f>
        <v>0</v>
      </c>
      <c r="AB190" s="2" t="b">
        <f>AND(PARTNERS!$C194="East Riding of Yorkshire",PARTNERS!$E194="New partner")</f>
        <v>0</v>
      </c>
      <c r="AC190" s="2" t="b">
        <f>AND(PARTNERS!$C194="Elsewhere in Yorkshire &amp; Humber",PARTNERS!$E194="New partner")</f>
        <v>0</v>
      </c>
      <c r="AD190" s="2" t="b">
        <f>AND(PARTNERS!$C194="Elsewhere in the UK",PARTNERS!$E194="New partner")</f>
        <v>0</v>
      </c>
      <c r="AE190" s="2" t="b">
        <f>AND(PARTNERS!$C194="Outside UK",PARTNERS!$E194="New partner")</f>
        <v>0</v>
      </c>
      <c r="AF190" s="2" t="b">
        <f>AND(PARTNERS!$C194="Hull",PARTNERS!$E194="Existing partner")</f>
        <v>0</v>
      </c>
      <c r="AG190" s="2" t="b">
        <f>AND(PARTNERS!$C194="East Riding of Yorkshire",PARTNERS!$E194="Existing partner")</f>
        <v>0</v>
      </c>
      <c r="AH190" s="2" t="b">
        <f>AND(PARTNERS!$C194="Elsewhere in Yorkshire &amp; Humber",PARTNERS!$E194="Existing partner")</f>
        <v>0</v>
      </c>
      <c r="AI190" s="2" t="b">
        <f>AND(PARTNERS!$C194="Elsewhere in the UK",PARTNERS!$E194="Existing partner")</f>
        <v>0</v>
      </c>
      <c r="AJ190" s="2" t="b">
        <f>AND(PARTNERS!$C194="Outside UK",PARTNERS!$E194="Existing partner")</f>
        <v>0</v>
      </c>
      <c r="AK190" s="2" t="b">
        <f>AND(PARTNERS!$D194="Artistic partner",PARTNERS!$E194="New partner")</f>
        <v>0</v>
      </c>
      <c r="AL190" s="2" t="b">
        <f>AND(PARTNERS!$D194="Heritage partner",PARTNERS!$E194="New partner")</f>
        <v>0</v>
      </c>
      <c r="AM190" s="2" t="b">
        <f>AND(PARTNERS!$D194="Funder",PARTNERS!$E194="New partner")</f>
        <v>0</v>
      </c>
      <c r="AN190" s="2" t="b">
        <f>AND(PARTNERS!$D194="Public Service partner",PARTNERS!$E194="New partner")</f>
        <v>0</v>
      </c>
      <c r="AO190" s="2" t="b">
        <f>AND(PARTNERS!$D194="Voluntary Sector / Charity partner",PARTNERS!$E194="New partner")</f>
        <v>0</v>
      </c>
      <c r="AP190" s="2" t="b">
        <f>AND(PARTNERS!$D194="Education partner",PARTNERS!$E194="New partner")</f>
        <v>0</v>
      </c>
      <c r="AQ190" s="2" t="b">
        <f>AND(PARTNERS!$D194="Other",PARTNERS!$E194="New partner")</f>
        <v>0</v>
      </c>
      <c r="AR190" s="2" t="b">
        <f>AND(PARTNERS!$D194="Artistic partner",PARTNERS!$E194="Existing partner")</f>
        <v>0</v>
      </c>
      <c r="AS190" s="2" t="b">
        <f>AND(PARTNERS!$D194="Heritage partner",PARTNERS!$E194="Existing partner")</f>
        <v>0</v>
      </c>
      <c r="AT190" s="2" t="b">
        <f>AND(PARTNERS!$D194="Funder",PARTNERS!$E194="Existing partner")</f>
        <v>0</v>
      </c>
      <c r="AU190" s="2" t="b">
        <f>AND(PARTNERS!$D194="Public Service partner",PARTNERS!$E194="Existing partner")</f>
        <v>0</v>
      </c>
      <c r="AV190" s="2" t="b">
        <f>AND(PARTNERS!$D194="Voluntary Sector / Charity partner",PARTNERS!$E194="Existing partner")</f>
        <v>0</v>
      </c>
      <c r="AW190" s="2" t="b">
        <f>AND(PARTNERS!$D194="Education partner",PARTNERS!$E194="Existing partner")</f>
        <v>0</v>
      </c>
      <c r="AX190" s="2" t="b">
        <f>AND(PARTNERS!$D194="Other",PARTNERS!$E194="Existing partner")</f>
        <v>0</v>
      </c>
    </row>
    <row r="191" spans="20:50" x14ac:dyDescent="0.3">
      <c r="T191" s="2" t="b">
        <f>AND(LEFT('EVENT DELIVERY'!B196,2)="HU",OR(LEN('EVENT DELIVERY'!B196)=6,AND(LEN('EVENT DELIVERY'!B196)=7,MID('EVENT DELIVERY'!B196,4,1)=" ")))</f>
        <v>0</v>
      </c>
      <c r="U191" s="2" t="b">
        <f>AND(LEFT('PROJECT DELIVERY TEAM'!B198,2)="HU",OR(LEN('PROJECT DELIVERY TEAM'!B198)=6,AND(LEN('PROJECT DELIVERY TEAM'!B198)=7,MID('PROJECT DELIVERY TEAM'!B198,4,1)=" ")))</f>
        <v>0</v>
      </c>
      <c r="V191" s="2" t="b">
        <f>AND(LEFT('AUDIENCES &amp; PART... - BY TYPE'!B221,2)="HU",OR(LEN('AUDIENCES &amp; PART... - BY TYPE'!B221)=6,AND(LEN('AUDIENCES &amp; PART... - BY TYPE'!B221)=7,MID('AUDIENCES &amp; PART... - BY TYPE'!B221,4,1)=" ")))</f>
        <v>0</v>
      </c>
      <c r="W191" s="2" t="b">
        <f>AND(LEFT(PARTNERS!B195,2)="HU",OR(LEN(PARTNERS!B195)=6,AND(LEN(PARTNERS!B195)=7,MID(PARTNERS!B195,4,1)=" ")),PARTNERS!E195="New partner")</f>
        <v>0</v>
      </c>
      <c r="X191" s="2" t="b">
        <f>AND(LEFT(PARTNERS!B195,2)="HU",OR(LEN(PARTNERS!B195)=6,AND(LEN(PARTNERS!B195)=7,MID(PARTNERS!B195,4,1)=" ")),PARTNERS!E195="Existing partner")</f>
        <v>0</v>
      </c>
      <c r="Y191" s="2" t="b">
        <f>AND(NOT(AND(LEFT(PARTNERS!B195,2)="HU",OR(LEN(PARTNERS!B195)=6,AND(LEN(PARTNERS!B195)=7,MID(PARTNERS!B195,4,1)=" ")))),PARTNERS!E195="New partner")</f>
        <v>0</v>
      </c>
      <c r="Z191" s="2" t="b">
        <f>AND(NOT(AND(LEFT(PARTNERS!B195,2)="HU",OR(LEN(PARTNERS!B195)=6,AND(LEN(PARTNERS!B195)=7,MID(PARTNERS!B195,4,1)=" ")))),PARTNERS!E195="Existing partner")</f>
        <v>0</v>
      </c>
      <c r="AA191" s="2" t="b">
        <f>AND(PARTNERS!$C195="Hull",PARTNERS!$E195="New partner")</f>
        <v>0</v>
      </c>
      <c r="AB191" s="2" t="b">
        <f>AND(PARTNERS!$C195="East Riding of Yorkshire",PARTNERS!$E195="New partner")</f>
        <v>0</v>
      </c>
      <c r="AC191" s="2" t="b">
        <f>AND(PARTNERS!$C195="Elsewhere in Yorkshire &amp; Humber",PARTNERS!$E195="New partner")</f>
        <v>0</v>
      </c>
      <c r="AD191" s="2" t="b">
        <f>AND(PARTNERS!$C195="Elsewhere in the UK",PARTNERS!$E195="New partner")</f>
        <v>0</v>
      </c>
      <c r="AE191" s="2" t="b">
        <f>AND(PARTNERS!$C195="Outside UK",PARTNERS!$E195="New partner")</f>
        <v>0</v>
      </c>
      <c r="AF191" s="2" t="b">
        <f>AND(PARTNERS!$C195="Hull",PARTNERS!$E195="Existing partner")</f>
        <v>0</v>
      </c>
      <c r="AG191" s="2" t="b">
        <f>AND(PARTNERS!$C195="East Riding of Yorkshire",PARTNERS!$E195="Existing partner")</f>
        <v>0</v>
      </c>
      <c r="AH191" s="2" t="b">
        <f>AND(PARTNERS!$C195="Elsewhere in Yorkshire &amp; Humber",PARTNERS!$E195="Existing partner")</f>
        <v>0</v>
      </c>
      <c r="AI191" s="2" t="b">
        <f>AND(PARTNERS!$C195="Elsewhere in the UK",PARTNERS!$E195="Existing partner")</f>
        <v>0</v>
      </c>
      <c r="AJ191" s="2" t="b">
        <f>AND(PARTNERS!$C195="Outside UK",PARTNERS!$E195="Existing partner")</f>
        <v>0</v>
      </c>
      <c r="AK191" s="2" t="b">
        <f>AND(PARTNERS!$D195="Artistic partner",PARTNERS!$E195="New partner")</f>
        <v>0</v>
      </c>
      <c r="AL191" s="2" t="b">
        <f>AND(PARTNERS!$D195="Heritage partner",PARTNERS!$E195="New partner")</f>
        <v>0</v>
      </c>
      <c r="AM191" s="2" t="b">
        <f>AND(PARTNERS!$D195="Funder",PARTNERS!$E195="New partner")</f>
        <v>0</v>
      </c>
      <c r="AN191" s="2" t="b">
        <f>AND(PARTNERS!$D195="Public Service partner",PARTNERS!$E195="New partner")</f>
        <v>0</v>
      </c>
      <c r="AO191" s="2" t="b">
        <f>AND(PARTNERS!$D195="Voluntary Sector / Charity partner",PARTNERS!$E195="New partner")</f>
        <v>0</v>
      </c>
      <c r="AP191" s="2" t="b">
        <f>AND(PARTNERS!$D195="Education partner",PARTNERS!$E195="New partner")</f>
        <v>0</v>
      </c>
      <c r="AQ191" s="2" t="b">
        <f>AND(PARTNERS!$D195="Other",PARTNERS!$E195="New partner")</f>
        <v>0</v>
      </c>
      <c r="AR191" s="2" t="b">
        <f>AND(PARTNERS!$D195="Artistic partner",PARTNERS!$E195="Existing partner")</f>
        <v>0</v>
      </c>
      <c r="AS191" s="2" t="b">
        <f>AND(PARTNERS!$D195="Heritage partner",PARTNERS!$E195="Existing partner")</f>
        <v>0</v>
      </c>
      <c r="AT191" s="2" t="b">
        <f>AND(PARTNERS!$D195="Funder",PARTNERS!$E195="Existing partner")</f>
        <v>0</v>
      </c>
      <c r="AU191" s="2" t="b">
        <f>AND(PARTNERS!$D195="Public Service partner",PARTNERS!$E195="Existing partner")</f>
        <v>0</v>
      </c>
      <c r="AV191" s="2" t="b">
        <f>AND(PARTNERS!$D195="Voluntary Sector / Charity partner",PARTNERS!$E195="Existing partner")</f>
        <v>0</v>
      </c>
      <c r="AW191" s="2" t="b">
        <f>AND(PARTNERS!$D195="Education partner",PARTNERS!$E195="Existing partner")</f>
        <v>0</v>
      </c>
      <c r="AX191" s="2" t="b">
        <f>AND(PARTNERS!$D195="Other",PARTNERS!$E195="Existing partner")</f>
        <v>0</v>
      </c>
    </row>
    <row r="192" spans="20:50" x14ac:dyDescent="0.3">
      <c r="T192" s="2" t="b">
        <f>AND(LEFT('EVENT DELIVERY'!B197,2)="HU",OR(LEN('EVENT DELIVERY'!B197)=6,AND(LEN('EVENT DELIVERY'!B197)=7,MID('EVENT DELIVERY'!B197,4,1)=" ")))</f>
        <v>0</v>
      </c>
      <c r="U192" s="2" t="b">
        <f>AND(LEFT('PROJECT DELIVERY TEAM'!B199,2)="HU",OR(LEN('PROJECT DELIVERY TEAM'!B199)=6,AND(LEN('PROJECT DELIVERY TEAM'!B199)=7,MID('PROJECT DELIVERY TEAM'!B199,4,1)=" ")))</f>
        <v>0</v>
      </c>
      <c r="V192" s="2" t="b">
        <f>AND(LEFT('AUDIENCES &amp; PART... - BY TYPE'!B222,2)="HU",OR(LEN('AUDIENCES &amp; PART... - BY TYPE'!B222)=6,AND(LEN('AUDIENCES &amp; PART... - BY TYPE'!B222)=7,MID('AUDIENCES &amp; PART... - BY TYPE'!B222,4,1)=" ")))</f>
        <v>0</v>
      </c>
      <c r="W192" s="2" t="b">
        <f>AND(LEFT(PARTNERS!B196,2)="HU",OR(LEN(PARTNERS!B196)=6,AND(LEN(PARTNERS!B196)=7,MID(PARTNERS!B196,4,1)=" ")),PARTNERS!E196="New partner")</f>
        <v>0</v>
      </c>
      <c r="X192" s="2" t="b">
        <f>AND(LEFT(PARTNERS!B196,2)="HU",OR(LEN(PARTNERS!B196)=6,AND(LEN(PARTNERS!B196)=7,MID(PARTNERS!B196,4,1)=" ")),PARTNERS!E196="Existing partner")</f>
        <v>0</v>
      </c>
      <c r="Y192" s="2" t="b">
        <f>AND(NOT(AND(LEFT(PARTNERS!B196,2)="HU",OR(LEN(PARTNERS!B196)=6,AND(LEN(PARTNERS!B196)=7,MID(PARTNERS!B196,4,1)=" ")))),PARTNERS!E196="New partner")</f>
        <v>0</v>
      </c>
      <c r="Z192" s="2" t="b">
        <f>AND(NOT(AND(LEFT(PARTNERS!B196,2)="HU",OR(LEN(PARTNERS!B196)=6,AND(LEN(PARTNERS!B196)=7,MID(PARTNERS!B196,4,1)=" ")))),PARTNERS!E196="Existing partner")</f>
        <v>0</v>
      </c>
      <c r="AA192" s="2" t="b">
        <f>AND(PARTNERS!$C196="Hull",PARTNERS!$E196="New partner")</f>
        <v>0</v>
      </c>
      <c r="AB192" s="2" t="b">
        <f>AND(PARTNERS!$C196="East Riding of Yorkshire",PARTNERS!$E196="New partner")</f>
        <v>0</v>
      </c>
      <c r="AC192" s="2" t="b">
        <f>AND(PARTNERS!$C196="Elsewhere in Yorkshire &amp; Humber",PARTNERS!$E196="New partner")</f>
        <v>0</v>
      </c>
      <c r="AD192" s="2" t="b">
        <f>AND(PARTNERS!$C196="Elsewhere in the UK",PARTNERS!$E196="New partner")</f>
        <v>0</v>
      </c>
      <c r="AE192" s="2" t="b">
        <f>AND(PARTNERS!$C196="Outside UK",PARTNERS!$E196="New partner")</f>
        <v>0</v>
      </c>
      <c r="AF192" s="2" t="b">
        <f>AND(PARTNERS!$C196="Hull",PARTNERS!$E196="Existing partner")</f>
        <v>0</v>
      </c>
      <c r="AG192" s="2" t="b">
        <f>AND(PARTNERS!$C196="East Riding of Yorkshire",PARTNERS!$E196="Existing partner")</f>
        <v>0</v>
      </c>
      <c r="AH192" s="2" t="b">
        <f>AND(PARTNERS!$C196="Elsewhere in Yorkshire &amp; Humber",PARTNERS!$E196="Existing partner")</f>
        <v>0</v>
      </c>
      <c r="AI192" s="2" t="b">
        <f>AND(PARTNERS!$C196="Elsewhere in the UK",PARTNERS!$E196="Existing partner")</f>
        <v>0</v>
      </c>
      <c r="AJ192" s="2" t="b">
        <f>AND(PARTNERS!$C196="Outside UK",PARTNERS!$E196="Existing partner")</f>
        <v>0</v>
      </c>
      <c r="AK192" s="2" t="b">
        <f>AND(PARTNERS!$D196="Artistic partner",PARTNERS!$E196="New partner")</f>
        <v>0</v>
      </c>
      <c r="AL192" s="2" t="b">
        <f>AND(PARTNERS!$D196="Heritage partner",PARTNERS!$E196="New partner")</f>
        <v>0</v>
      </c>
      <c r="AM192" s="2" t="b">
        <f>AND(PARTNERS!$D196="Funder",PARTNERS!$E196="New partner")</f>
        <v>0</v>
      </c>
      <c r="AN192" s="2" t="b">
        <f>AND(PARTNERS!$D196="Public Service partner",PARTNERS!$E196="New partner")</f>
        <v>0</v>
      </c>
      <c r="AO192" s="2" t="b">
        <f>AND(PARTNERS!$D196="Voluntary Sector / Charity partner",PARTNERS!$E196="New partner")</f>
        <v>0</v>
      </c>
      <c r="AP192" s="2" t="b">
        <f>AND(PARTNERS!$D196="Education partner",PARTNERS!$E196="New partner")</f>
        <v>0</v>
      </c>
      <c r="AQ192" s="2" t="b">
        <f>AND(PARTNERS!$D196="Other",PARTNERS!$E196="New partner")</f>
        <v>0</v>
      </c>
      <c r="AR192" s="2" t="b">
        <f>AND(PARTNERS!$D196="Artistic partner",PARTNERS!$E196="Existing partner")</f>
        <v>0</v>
      </c>
      <c r="AS192" s="2" t="b">
        <f>AND(PARTNERS!$D196="Heritage partner",PARTNERS!$E196="Existing partner")</f>
        <v>0</v>
      </c>
      <c r="AT192" s="2" t="b">
        <f>AND(PARTNERS!$D196="Funder",PARTNERS!$E196="Existing partner")</f>
        <v>0</v>
      </c>
      <c r="AU192" s="2" t="b">
        <f>AND(PARTNERS!$D196="Public Service partner",PARTNERS!$E196="Existing partner")</f>
        <v>0</v>
      </c>
      <c r="AV192" s="2" t="b">
        <f>AND(PARTNERS!$D196="Voluntary Sector / Charity partner",PARTNERS!$E196="Existing partner")</f>
        <v>0</v>
      </c>
      <c r="AW192" s="2" t="b">
        <f>AND(PARTNERS!$D196="Education partner",PARTNERS!$E196="Existing partner")</f>
        <v>0</v>
      </c>
      <c r="AX192" s="2" t="b">
        <f>AND(PARTNERS!$D196="Other",PARTNERS!$E196="Existing partner")</f>
        <v>0</v>
      </c>
    </row>
    <row r="193" spans="20:50" x14ac:dyDescent="0.3">
      <c r="T193" s="2" t="b">
        <f>AND(LEFT('EVENT DELIVERY'!B198,2)="HU",OR(LEN('EVENT DELIVERY'!B198)=6,AND(LEN('EVENT DELIVERY'!B198)=7,MID('EVENT DELIVERY'!B198,4,1)=" ")))</f>
        <v>0</v>
      </c>
      <c r="U193" s="2" t="b">
        <f>AND(LEFT('PROJECT DELIVERY TEAM'!B200,2)="HU",OR(LEN('PROJECT DELIVERY TEAM'!B200)=6,AND(LEN('PROJECT DELIVERY TEAM'!B200)=7,MID('PROJECT DELIVERY TEAM'!B200,4,1)=" ")))</f>
        <v>0</v>
      </c>
      <c r="V193" s="2" t="b">
        <f>AND(LEFT('AUDIENCES &amp; PART... - BY TYPE'!B223,2)="HU",OR(LEN('AUDIENCES &amp; PART... - BY TYPE'!B223)=6,AND(LEN('AUDIENCES &amp; PART... - BY TYPE'!B223)=7,MID('AUDIENCES &amp; PART... - BY TYPE'!B223,4,1)=" ")))</f>
        <v>0</v>
      </c>
      <c r="W193" s="2" t="b">
        <f>AND(LEFT(PARTNERS!B197,2)="HU",OR(LEN(PARTNERS!B197)=6,AND(LEN(PARTNERS!B197)=7,MID(PARTNERS!B197,4,1)=" ")),PARTNERS!E197="New partner")</f>
        <v>0</v>
      </c>
      <c r="X193" s="2" t="b">
        <f>AND(LEFT(PARTNERS!B197,2)="HU",OR(LEN(PARTNERS!B197)=6,AND(LEN(PARTNERS!B197)=7,MID(PARTNERS!B197,4,1)=" ")),PARTNERS!E197="Existing partner")</f>
        <v>0</v>
      </c>
      <c r="Y193" s="2" t="b">
        <f>AND(NOT(AND(LEFT(PARTNERS!B197,2)="HU",OR(LEN(PARTNERS!B197)=6,AND(LEN(PARTNERS!B197)=7,MID(PARTNERS!B197,4,1)=" ")))),PARTNERS!E197="New partner")</f>
        <v>0</v>
      </c>
      <c r="Z193" s="2" t="b">
        <f>AND(NOT(AND(LEFT(PARTNERS!B197,2)="HU",OR(LEN(PARTNERS!B197)=6,AND(LEN(PARTNERS!B197)=7,MID(PARTNERS!B197,4,1)=" ")))),PARTNERS!E197="Existing partner")</f>
        <v>0</v>
      </c>
      <c r="AA193" s="2" t="b">
        <f>AND(PARTNERS!$C197="Hull",PARTNERS!$E197="New partner")</f>
        <v>0</v>
      </c>
      <c r="AB193" s="2" t="b">
        <f>AND(PARTNERS!$C197="East Riding of Yorkshire",PARTNERS!$E197="New partner")</f>
        <v>0</v>
      </c>
      <c r="AC193" s="2" t="b">
        <f>AND(PARTNERS!$C197="Elsewhere in Yorkshire &amp; Humber",PARTNERS!$E197="New partner")</f>
        <v>0</v>
      </c>
      <c r="AD193" s="2" t="b">
        <f>AND(PARTNERS!$C197="Elsewhere in the UK",PARTNERS!$E197="New partner")</f>
        <v>0</v>
      </c>
      <c r="AE193" s="2" t="b">
        <f>AND(PARTNERS!$C197="Outside UK",PARTNERS!$E197="New partner")</f>
        <v>0</v>
      </c>
      <c r="AF193" s="2" t="b">
        <f>AND(PARTNERS!$C197="Hull",PARTNERS!$E197="Existing partner")</f>
        <v>0</v>
      </c>
      <c r="AG193" s="2" t="b">
        <f>AND(PARTNERS!$C197="East Riding of Yorkshire",PARTNERS!$E197="Existing partner")</f>
        <v>0</v>
      </c>
      <c r="AH193" s="2" t="b">
        <f>AND(PARTNERS!$C197="Elsewhere in Yorkshire &amp; Humber",PARTNERS!$E197="Existing partner")</f>
        <v>0</v>
      </c>
      <c r="AI193" s="2" t="b">
        <f>AND(PARTNERS!$C197="Elsewhere in the UK",PARTNERS!$E197="Existing partner")</f>
        <v>0</v>
      </c>
      <c r="AJ193" s="2" t="b">
        <f>AND(PARTNERS!$C197="Outside UK",PARTNERS!$E197="Existing partner")</f>
        <v>0</v>
      </c>
      <c r="AK193" s="2" t="b">
        <f>AND(PARTNERS!$D197="Artistic partner",PARTNERS!$E197="New partner")</f>
        <v>0</v>
      </c>
      <c r="AL193" s="2" t="b">
        <f>AND(PARTNERS!$D197="Heritage partner",PARTNERS!$E197="New partner")</f>
        <v>0</v>
      </c>
      <c r="AM193" s="2" t="b">
        <f>AND(PARTNERS!$D197="Funder",PARTNERS!$E197="New partner")</f>
        <v>0</v>
      </c>
      <c r="AN193" s="2" t="b">
        <f>AND(PARTNERS!$D197="Public Service partner",PARTNERS!$E197="New partner")</f>
        <v>0</v>
      </c>
      <c r="AO193" s="2" t="b">
        <f>AND(PARTNERS!$D197="Voluntary Sector / Charity partner",PARTNERS!$E197="New partner")</f>
        <v>0</v>
      </c>
      <c r="AP193" s="2" t="b">
        <f>AND(PARTNERS!$D197="Education partner",PARTNERS!$E197="New partner")</f>
        <v>0</v>
      </c>
      <c r="AQ193" s="2" t="b">
        <f>AND(PARTNERS!$D197="Other",PARTNERS!$E197="New partner")</f>
        <v>0</v>
      </c>
      <c r="AR193" s="2" t="b">
        <f>AND(PARTNERS!$D197="Artistic partner",PARTNERS!$E197="Existing partner")</f>
        <v>0</v>
      </c>
      <c r="AS193" s="2" t="b">
        <f>AND(PARTNERS!$D197="Heritage partner",PARTNERS!$E197="Existing partner")</f>
        <v>0</v>
      </c>
      <c r="AT193" s="2" t="b">
        <f>AND(PARTNERS!$D197="Funder",PARTNERS!$E197="Existing partner")</f>
        <v>0</v>
      </c>
      <c r="AU193" s="2" t="b">
        <f>AND(PARTNERS!$D197="Public Service partner",PARTNERS!$E197="Existing partner")</f>
        <v>0</v>
      </c>
      <c r="AV193" s="2" t="b">
        <f>AND(PARTNERS!$D197="Voluntary Sector / Charity partner",PARTNERS!$E197="Existing partner")</f>
        <v>0</v>
      </c>
      <c r="AW193" s="2" t="b">
        <f>AND(PARTNERS!$D197="Education partner",PARTNERS!$E197="Existing partner")</f>
        <v>0</v>
      </c>
      <c r="AX193" s="2" t="b">
        <f>AND(PARTNERS!$D197="Other",PARTNERS!$E197="Existing partner")</f>
        <v>0</v>
      </c>
    </row>
    <row r="194" spans="20:50" x14ac:dyDescent="0.3">
      <c r="T194" s="2" t="b">
        <f>AND(LEFT('EVENT DELIVERY'!B199,2)="HU",OR(LEN('EVENT DELIVERY'!B199)=6,AND(LEN('EVENT DELIVERY'!B199)=7,MID('EVENT DELIVERY'!B199,4,1)=" ")))</f>
        <v>0</v>
      </c>
      <c r="U194" s="2" t="b">
        <f>AND(LEFT('PROJECT DELIVERY TEAM'!B201,2)="HU",OR(LEN('PROJECT DELIVERY TEAM'!B201)=6,AND(LEN('PROJECT DELIVERY TEAM'!B201)=7,MID('PROJECT DELIVERY TEAM'!B201,4,1)=" ")))</f>
        <v>0</v>
      </c>
      <c r="V194" s="2" t="b">
        <f>AND(LEFT('AUDIENCES &amp; PART... - BY TYPE'!B224,2)="HU",OR(LEN('AUDIENCES &amp; PART... - BY TYPE'!B224)=6,AND(LEN('AUDIENCES &amp; PART... - BY TYPE'!B224)=7,MID('AUDIENCES &amp; PART... - BY TYPE'!B224,4,1)=" ")))</f>
        <v>0</v>
      </c>
      <c r="W194" s="2" t="b">
        <f>AND(LEFT(PARTNERS!B198,2)="HU",OR(LEN(PARTNERS!B198)=6,AND(LEN(PARTNERS!B198)=7,MID(PARTNERS!B198,4,1)=" ")),PARTNERS!E198="New partner")</f>
        <v>0</v>
      </c>
      <c r="X194" s="2" t="b">
        <f>AND(LEFT(PARTNERS!B198,2)="HU",OR(LEN(PARTNERS!B198)=6,AND(LEN(PARTNERS!B198)=7,MID(PARTNERS!B198,4,1)=" ")),PARTNERS!E198="Existing partner")</f>
        <v>0</v>
      </c>
      <c r="Y194" s="2" t="b">
        <f>AND(NOT(AND(LEFT(PARTNERS!B198,2)="HU",OR(LEN(PARTNERS!B198)=6,AND(LEN(PARTNERS!B198)=7,MID(PARTNERS!B198,4,1)=" ")))),PARTNERS!E198="New partner")</f>
        <v>0</v>
      </c>
      <c r="Z194" s="2" t="b">
        <f>AND(NOT(AND(LEFT(PARTNERS!B198,2)="HU",OR(LEN(PARTNERS!B198)=6,AND(LEN(PARTNERS!B198)=7,MID(PARTNERS!B198,4,1)=" ")))),PARTNERS!E198="Existing partner")</f>
        <v>0</v>
      </c>
      <c r="AA194" s="2" t="b">
        <f>AND(PARTNERS!$C198="Hull",PARTNERS!$E198="New partner")</f>
        <v>0</v>
      </c>
      <c r="AB194" s="2" t="b">
        <f>AND(PARTNERS!$C198="East Riding of Yorkshire",PARTNERS!$E198="New partner")</f>
        <v>0</v>
      </c>
      <c r="AC194" s="2" t="b">
        <f>AND(PARTNERS!$C198="Elsewhere in Yorkshire &amp; Humber",PARTNERS!$E198="New partner")</f>
        <v>0</v>
      </c>
      <c r="AD194" s="2" t="b">
        <f>AND(PARTNERS!$C198="Elsewhere in the UK",PARTNERS!$E198="New partner")</f>
        <v>0</v>
      </c>
      <c r="AE194" s="2" t="b">
        <f>AND(PARTNERS!$C198="Outside UK",PARTNERS!$E198="New partner")</f>
        <v>0</v>
      </c>
      <c r="AF194" s="2" t="b">
        <f>AND(PARTNERS!$C198="Hull",PARTNERS!$E198="Existing partner")</f>
        <v>0</v>
      </c>
      <c r="AG194" s="2" t="b">
        <f>AND(PARTNERS!$C198="East Riding of Yorkshire",PARTNERS!$E198="Existing partner")</f>
        <v>0</v>
      </c>
      <c r="AH194" s="2" t="b">
        <f>AND(PARTNERS!$C198="Elsewhere in Yorkshire &amp; Humber",PARTNERS!$E198="Existing partner")</f>
        <v>0</v>
      </c>
      <c r="AI194" s="2" t="b">
        <f>AND(PARTNERS!$C198="Elsewhere in the UK",PARTNERS!$E198="Existing partner")</f>
        <v>0</v>
      </c>
      <c r="AJ194" s="2" t="b">
        <f>AND(PARTNERS!$C198="Outside UK",PARTNERS!$E198="Existing partner")</f>
        <v>0</v>
      </c>
      <c r="AK194" s="2" t="b">
        <f>AND(PARTNERS!$D198="Artistic partner",PARTNERS!$E198="New partner")</f>
        <v>0</v>
      </c>
      <c r="AL194" s="2" t="b">
        <f>AND(PARTNERS!$D198="Heritage partner",PARTNERS!$E198="New partner")</f>
        <v>0</v>
      </c>
      <c r="AM194" s="2" t="b">
        <f>AND(PARTNERS!$D198="Funder",PARTNERS!$E198="New partner")</f>
        <v>0</v>
      </c>
      <c r="AN194" s="2" t="b">
        <f>AND(PARTNERS!$D198="Public Service partner",PARTNERS!$E198="New partner")</f>
        <v>0</v>
      </c>
      <c r="AO194" s="2" t="b">
        <f>AND(PARTNERS!$D198="Voluntary Sector / Charity partner",PARTNERS!$E198="New partner")</f>
        <v>0</v>
      </c>
      <c r="AP194" s="2" t="b">
        <f>AND(PARTNERS!$D198="Education partner",PARTNERS!$E198="New partner")</f>
        <v>0</v>
      </c>
      <c r="AQ194" s="2" t="b">
        <f>AND(PARTNERS!$D198="Other",PARTNERS!$E198="New partner")</f>
        <v>0</v>
      </c>
      <c r="AR194" s="2" t="b">
        <f>AND(PARTNERS!$D198="Artistic partner",PARTNERS!$E198="Existing partner")</f>
        <v>0</v>
      </c>
      <c r="AS194" s="2" t="b">
        <f>AND(PARTNERS!$D198="Heritage partner",PARTNERS!$E198="Existing partner")</f>
        <v>0</v>
      </c>
      <c r="AT194" s="2" t="b">
        <f>AND(PARTNERS!$D198="Funder",PARTNERS!$E198="Existing partner")</f>
        <v>0</v>
      </c>
      <c r="AU194" s="2" t="b">
        <f>AND(PARTNERS!$D198="Public Service partner",PARTNERS!$E198="Existing partner")</f>
        <v>0</v>
      </c>
      <c r="AV194" s="2" t="b">
        <f>AND(PARTNERS!$D198="Voluntary Sector / Charity partner",PARTNERS!$E198="Existing partner")</f>
        <v>0</v>
      </c>
      <c r="AW194" s="2" t="b">
        <f>AND(PARTNERS!$D198="Education partner",PARTNERS!$E198="Existing partner")</f>
        <v>0</v>
      </c>
      <c r="AX194" s="2" t="b">
        <f>AND(PARTNERS!$D198="Other",PARTNERS!$E198="Existing partner")</f>
        <v>0</v>
      </c>
    </row>
    <row r="195" spans="20:50" x14ac:dyDescent="0.3">
      <c r="T195" s="2" t="b">
        <f>AND(LEFT('EVENT DELIVERY'!B200,2)="HU",OR(LEN('EVENT DELIVERY'!B200)=6,AND(LEN('EVENT DELIVERY'!B200)=7,MID('EVENT DELIVERY'!B200,4,1)=" ")))</f>
        <v>0</v>
      </c>
      <c r="U195" s="2" t="b">
        <f>AND(LEFT('PROJECT DELIVERY TEAM'!B202,2)="HU",OR(LEN('PROJECT DELIVERY TEAM'!B202)=6,AND(LEN('PROJECT DELIVERY TEAM'!B202)=7,MID('PROJECT DELIVERY TEAM'!B202,4,1)=" ")))</f>
        <v>0</v>
      </c>
      <c r="V195" s="2" t="b">
        <f>AND(LEFT('AUDIENCES &amp; PART... - BY TYPE'!B225,2)="HU",OR(LEN('AUDIENCES &amp; PART... - BY TYPE'!B225)=6,AND(LEN('AUDIENCES &amp; PART... - BY TYPE'!B225)=7,MID('AUDIENCES &amp; PART... - BY TYPE'!B225,4,1)=" ")))</f>
        <v>0</v>
      </c>
      <c r="W195" s="2" t="b">
        <f>AND(LEFT(PARTNERS!B199,2)="HU",OR(LEN(PARTNERS!B199)=6,AND(LEN(PARTNERS!B199)=7,MID(PARTNERS!B199,4,1)=" ")),PARTNERS!E199="New partner")</f>
        <v>0</v>
      </c>
      <c r="X195" s="2" t="b">
        <f>AND(LEFT(PARTNERS!B199,2)="HU",OR(LEN(PARTNERS!B199)=6,AND(LEN(PARTNERS!B199)=7,MID(PARTNERS!B199,4,1)=" ")),PARTNERS!E199="Existing partner")</f>
        <v>0</v>
      </c>
      <c r="Y195" s="2" t="b">
        <f>AND(NOT(AND(LEFT(PARTNERS!B199,2)="HU",OR(LEN(PARTNERS!B199)=6,AND(LEN(PARTNERS!B199)=7,MID(PARTNERS!B199,4,1)=" ")))),PARTNERS!E199="New partner")</f>
        <v>0</v>
      </c>
      <c r="Z195" s="2" t="b">
        <f>AND(NOT(AND(LEFT(PARTNERS!B199,2)="HU",OR(LEN(PARTNERS!B199)=6,AND(LEN(PARTNERS!B199)=7,MID(PARTNERS!B199,4,1)=" ")))),PARTNERS!E199="Existing partner")</f>
        <v>0</v>
      </c>
      <c r="AA195" s="2" t="b">
        <f>AND(PARTNERS!$C199="Hull",PARTNERS!$E199="New partner")</f>
        <v>0</v>
      </c>
      <c r="AB195" s="2" t="b">
        <f>AND(PARTNERS!$C199="East Riding of Yorkshire",PARTNERS!$E199="New partner")</f>
        <v>0</v>
      </c>
      <c r="AC195" s="2" t="b">
        <f>AND(PARTNERS!$C199="Elsewhere in Yorkshire &amp; Humber",PARTNERS!$E199="New partner")</f>
        <v>0</v>
      </c>
      <c r="AD195" s="2" t="b">
        <f>AND(PARTNERS!$C199="Elsewhere in the UK",PARTNERS!$E199="New partner")</f>
        <v>0</v>
      </c>
      <c r="AE195" s="2" t="b">
        <f>AND(PARTNERS!$C199="Outside UK",PARTNERS!$E199="New partner")</f>
        <v>0</v>
      </c>
      <c r="AF195" s="2" t="b">
        <f>AND(PARTNERS!$C199="Hull",PARTNERS!$E199="Existing partner")</f>
        <v>0</v>
      </c>
      <c r="AG195" s="2" t="b">
        <f>AND(PARTNERS!$C199="East Riding of Yorkshire",PARTNERS!$E199="Existing partner")</f>
        <v>0</v>
      </c>
      <c r="AH195" s="2" t="b">
        <f>AND(PARTNERS!$C199="Elsewhere in Yorkshire &amp; Humber",PARTNERS!$E199="Existing partner")</f>
        <v>0</v>
      </c>
      <c r="AI195" s="2" t="b">
        <f>AND(PARTNERS!$C199="Elsewhere in the UK",PARTNERS!$E199="Existing partner")</f>
        <v>0</v>
      </c>
      <c r="AJ195" s="2" t="b">
        <f>AND(PARTNERS!$C199="Outside UK",PARTNERS!$E199="Existing partner")</f>
        <v>0</v>
      </c>
      <c r="AK195" s="2" t="b">
        <f>AND(PARTNERS!$D199="Artistic partner",PARTNERS!$E199="New partner")</f>
        <v>0</v>
      </c>
      <c r="AL195" s="2" t="b">
        <f>AND(PARTNERS!$D199="Heritage partner",PARTNERS!$E199="New partner")</f>
        <v>0</v>
      </c>
      <c r="AM195" s="2" t="b">
        <f>AND(PARTNERS!$D199="Funder",PARTNERS!$E199="New partner")</f>
        <v>0</v>
      </c>
      <c r="AN195" s="2" t="b">
        <f>AND(PARTNERS!$D199="Public Service partner",PARTNERS!$E199="New partner")</f>
        <v>0</v>
      </c>
      <c r="AO195" s="2" t="b">
        <f>AND(PARTNERS!$D199="Voluntary Sector / Charity partner",PARTNERS!$E199="New partner")</f>
        <v>0</v>
      </c>
      <c r="AP195" s="2" t="b">
        <f>AND(PARTNERS!$D199="Education partner",PARTNERS!$E199="New partner")</f>
        <v>0</v>
      </c>
      <c r="AQ195" s="2" t="b">
        <f>AND(PARTNERS!$D199="Other",PARTNERS!$E199="New partner")</f>
        <v>0</v>
      </c>
      <c r="AR195" s="2" t="b">
        <f>AND(PARTNERS!$D199="Artistic partner",PARTNERS!$E199="Existing partner")</f>
        <v>0</v>
      </c>
      <c r="AS195" s="2" t="b">
        <f>AND(PARTNERS!$D199="Heritage partner",PARTNERS!$E199="Existing partner")</f>
        <v>0</v>
      </c>
      <c r="AT195" s="2" t="b">
        <f>AND(PARTNERS!$D199="Funder",PARTNERS!$E199="Existing partner")</f>
        <v>0</v>
      </c>
      <c r="AU195" s="2" t="b">
        <f>AND(PARTNERS!$D199="Public Service partner",PARTNERS!$E199="Existing partner")</f>
        <v>0</v>
      </c>
      <c r="AV195" s="2" t="b">
        <f>AND(PARTNERS!$D199="Voluntary Sector / Charity partner",PARTNERS!$E199="Existing partner")</f>
        <v>0</v>
      </c>
      <c r="AW195" s="2" t="b">
        <f>AND(PARTNERS!$D199="Education partner",PARTNERS!$E199="Existing partner")</f>
        <v>0</v>
      </c>
      <c r="AX195" s="2" t="b">
        <f>AND(PARTNERS!$D199="Other",PARTNERS!$E199="Existing partner")</f>
        <v>0</v>
      </c>
    </row>
    <row r="196" spans="20:50" x14ac:dyDescent="0.3">
      <c r="T196" s="2" t="b">
        <f>AND(LEFT('EVENT DELIVERY'!B201,2)="HU",OR(LEN('EVENT DELIVERY'!B201)=6,AND(LEN('EVENT DELIVERY'!B201)=7,MID('EVENT DELIVERY'!B201,4,1)=" ")))</f>
        <v>0</v>
      </c>
      <c r="U196" s="2" t="b">
        <f>AND(LEFT('PROJECT DELIVERY TEAM'!B203,2)="HU",OR(LEN('PROJECT DELIVERY TEAM'!B203)=6,AND(LEN('PROJECT DELIVERY TEAM'!B203)=7,MID('PROJECT DELIVERY TEAM'!B203,4,1)=" ")))</f>
        <v>0</v>
      </c>
      <c r="V196" s="2" t="b">
        <f>AND(LEFT('AUDIENCES &amp; PART... - BY TYPE'!B226,2)="HU",OR(LEN('AUDIENCES &amp; PART... - BY TYPE'!B226)=6,AND(LEN('AUDIENCES &amp; PART... - BY TYPE'!B226)=7,MID('AUDIENCES &amp; PART... - BY TYPE'!B226,4,1)=" ")))</f>
        <v>0</v>
      </c>
      <c r="W196" s="2" t="b">
        <f>AND(LEFT(PARTNERS!B200,2)="HU",OR(LEN(PARTNERS!B200)=6,AND(LEN(PARTNERS!B200)=7,MID(PARTNERS!B200,4,1)=" ")),PARTNERS!E200="New partner")</f>
        <v>0</v>
      </c>
      <c r="X196" s="2" t="b">
        <f>AND(LEFT(PARTNERS!B200,2)="HU",OR(LEN(PARTNERS!B200)=6,AND(LEN(PARTNERS!B200)=7,MID(PARTNERS!B200,4,1)=" ")),PARTNERS!E200="Existing partner")</f>
        <v>0</v>
      </c>
      <c r="Y196" s="2" t="b">
        <f>AND(NOT(AND(LEFT(PARTNERS!B200,2)="HU",OR(LEN(PARTNERS!B200)=6,AND(LEN(PARTNERS!B200)=7,MID(PARTNERS!B200,4,1)=" ")))),PARTNERS!E200="New partner")</f>
        <v>0</v>
      </c>
      <c r="Z196" s="2" t="b">
        <f>AND(NOT(AND(LEFT(PARTNERS!B200,2)="HU",OR(LEN(PARTNERS!B200)=6,AND(LEN(PARTNERS!B200)=7,MID(PARTNERS!B200,4,1)=" ")))),PARTNERS!E200="Existing partner")</f>
        <v>0</v>
      </c>
      <c r="AA196" s="2" t="b">
        <f>AND(PARTNERS!$C200="Hull",PARTNERS!$E200="New partner")</f>
        <v>0</v>
      </c>
      <c r="AB196" s="2" t="b">
        <f>AND(PARTNERS!$C200="East Riding of Yorkshire",PARTNERS!$E200="New partner")</f>
        <v>0</v>
      </c>
      <c r="AC196" s="2" t="b">
        <f>AND(PARTNERS!$C200="Elsewhere in Yorkshire &amp; Humber",PARTNERS!$E200="New partner")</f>
        <v>0</v>
      </c>
      <c r="AD196" s="2" t="b">
        <f>AND(PARTNERS!$C200="Elsewhere in the UK",PARTNERS!$E200="New partner")</f>
        <v>0</v>
      </c>
      <c r="AE196" s="2" t="b">
        <f>AND(PARTNERS!$C200="Outside UK",PARTNERS!$E200="New partner")</f>
        <v>0</v>
      </c>
      <c r="AF196" s="2" t="b">
        <f>AND(PARTNERS!$C200="Hull",PARTNERS!$E200="Existing partner")</f>
        <v>0</v>
      </c>
      <c r="AG196" s="2" t="b">
        <f>AND(PARTNERS!$C200="East Riding of Yorkshire",PARTNERS!$E200="Existing partner")</f>
        <v>0</v>
      </c>
      <c r="AH196" s="2" t="b">
        <f>AND(PARTNERS!$C200="Elsewhere in Yorkshire &amp; Humber",PARTNERS!$E200="Existing partner")</f>
        <v>0</v>
      </c>
      <c r="AI196" s="2" t="b">
        <f>AND(PARTNERS!$C200="Elsewhere in the UK",PARTNERS!$E200="Existing partner")</f>
        <v>0</v>
      </c>
      <c r="AJ196" s="2" t="b">
        <f>AND(PARTNERS!$C200="Outside UK",PARTNERS!$E200="Existing partner")</f>
        <v>0</v>
      </c>
      <c r="AK196" s="2" t="b">
        <f>AND(PARTNERS!$D200="Artistic partner",PARTNERS!$E200="New partner")</f>
        <v>0</v>
      </c>
      <c r="AL196" s="2" t="b">
        <f>AND(PARTNERS!$D200="Heritage partner",PARTNERS!$E200="New partner")</f>
        <v>0</v>
      </c>
      <c r="AM196" s="2" t="b">
        <f>AND(PARTNERS!$D200="Funder",PARTNERS!$E200="New partner")</f>
        <v>0</v>
      </c>
      <c r="AN196" s="2" t="b">
        <f>AND(PARTNERS!$D200="Public Service partner",PARTNERS!$E200="New partner")</f>
        <v>0</v>
      </c>
      <c r="AO196" s="2" t="b">
        <f>AND(PARTNERS!$D200="Voluntary Sector / Charity partner",PARTNERS!$E200="New partner")</f>
        <v>0</v>
      </c>
      <c r="AP196" s="2" t="b">
        <f>AND(PARTNERS!$D200="Education partner",PARTNERS!$E200="New partner")</f>
        <v>0</v>
      </c>
      <c r="AQ196" s="2" t="b">
        <f>AND(PARTNERS!$D200="Other",PARTNERS!$E200="New partner")</f>
        <v>0</v>
      </c>
      <c r="AR196" s="2" t="b">
        <f>AND(PARTNERS!$D200="Artistic partner",PARTNERS!$E200="Existing partner")</f>
        <v>0</v>
      </c>
      <c r="AS196" s="2" t="b">
        <f>AND(PARTNERS!$D200="Heritage partner",PARTNERS!$E200="Existing partner")</f>
        <v>0</v>
      </c>
      <c r="AT196" s="2" t="b">
        <f>AND(PARTNERS!$D200="Funder",PARTNERS!$E200="Existing partner")</f>
        <v>0</v>
      </c>
      <c r="AU196" s="2" t="b">
        <f>AND(PARTNERS!$D200="Public Service partner",PARTNERS!$E200="Existing partner")</f>
        <v>0</v>
      </c>
      <c r="AV196" s="2" t="b">
        <f>AND(PARTNERS!$D200="Voluntary Sector / Charity partner",PARTNERS!$E200="Existing partner")</f>
        <v>0</v>
      </c>
      <c r="AW196" s="2" t="b">
        <f>AND(PARTNERS!$D200="Education partner",PARTNERS!$E200="Existing partner")</f>
        <v>0</v>
      </c>
      <c r="AX196" s="2" t="b">
        <f>AND(PARTNERS!$D200="Other",PARTNERS!$E200="Existing partner")</f>
        <v>0</v>
      </c>
    </row>
    <row r="197" spans="20:50" x14ac:dyDescent="0.3">
      <c r="T197" s="2" t="b">
        <f>AND(LEFT('EVENT DELIVERY'!B202,2)="HU",OR(LEN('EVENT DELIVERY'!B202)=6,AND(LEN('EVENT DELIVERY'!B202)=7,MID('EVENT DELIVERY'!B202,4,1)=" ")))</f>
        <v>0</v>
      </c>
      <c r="U197" s="2" t="b">
        <f>AND(LEFT('PROJECT DELIVERY TEAM'!B204,2)="HU",OR(LEN('PROJECT DELIVERY TEAM'!B204)=6,AND(LEN('PROJECT DELIVERY TEAM'!B204)=7,MID('PROJECT DELIVERY TEAM'!B204,4,1)=" ")))</f>
        <v>0</v>
      </c>
      <c r="V197" s="2" t="b">
        <f>AND(LEFT('AUDIENCES &amp; PART... - BY TYPE'!B227,2)="HU",OR(LEN('AUDIENCES &amp; PART... - BY TYPE'!B227)=6,AND(LEN('AUDIENCES &amp; PART... - BY TYPE'!B227)=7,MID('AUDIENCES &amp; PART... - BY TYPE'!B227,4,1)=" ")))</f>
        <v>0</v>
      </c>
      <c r="W197" s="2" t="b">
        <f>AND(LEFT(PARTNERS!B201,2)="HU",OR(LEN(PARTNERS!B201)=6,AND(LEN(PARTNERS!B201)=7,MID(PARTNERS!B201,4,1)=" ")),PARTNERS!E201="New partner")</f>
        <v>0</v>
      </c>
      <c r="X197" s="2" t="b">
        <f>AND(LEFT(PARTNERS!B201,2)="HU",OR(LEN(PARTNERS!B201)=6,AND(LEN(PARTNERS!B201)=7,MID(PARTNERS!B201,4,1)=" ")),PARTNERS!E201="Existing partner")</f>
        <v>0</v>
      </c>
      <c r="Y197" s="2" t="b">
        <f>AND(NOT(AND(LEFT(PARTNERS!B201,2)="HU",OR(LEN(PARTNERS!B201)=6,AND(LEN(PARTNERS!B201)=7,MID(PARTNERS!B201,4,1)=" ")))),PARTNERS!E201="New partner")</f>
        <v>0</v>
      </c>
      <c r="Z197" s="2" t="b">
        <f>AND(NOT(AND(LEFT(PARTNERS!B201,2)="HU",OR(LEN(PARTNERS!B201)=6,AND(LEN(PARTNERS!B201)=7,MID(PARTNERS!B201,4,1)=" ")))),PARTNERS!E201="Existing partner")</f>
        <v>0</v>
      </c>
      <c r="AA197" s="2" t="b">
        <f>AND(PARTNERS!$C201="Hull",PARTNERS!$E201="New partner")</f>
        <v>0</v>
      </c>
      <c r="AB197" s="2" t="b">
        <f>AND(PARTNERS!$C201="East Riding of Yorkshire",PARTNERS!$E201="New partner")</f>
        <v>0</v>
      </c>
      <c r="AC197" s="2" t="b">
        <f>AND(PARTNERS!$C201="Elsewhere in Yorkshire &amp; Humber",PARTNERS!$E201="New partner")</f>
        <v>0</v>
      </c>
      <c r="AD197" s="2" t="b">
        <f>AND(PARTNERS!$C201="Elsewhere in the UK",PARTNERS!$E201="New partner")</f>
        <v>0</v>
      </c>
      <c r="AE197" s="2" t="b">
        <f>AND(PARTNERS!$C201="Outside UK",PARTNERS!$E201="New partner")</f>
        <v>0</v>
      </c>
      <c r="AF197" s="2" t="b">
        <f>AND(PARTNERS!$C201="Hull",PARTNERS!$E201="Existing partner")</f>
        <v>0</v>
      </c>
      <c r="AG197" s="2" t="b">
        <f>AND(PARTNERS!$C201="East Riding of Yorkshire",PARTNERS!$E201="Existing partner")</f>
        <v>0</v>
      </c>
      <c r="AH197" s="2" t="b">
        <f>AND(PARTNERS!$C201="Elsewhere in Yorkshire &amp; Humber",PARTNERS!$E201="Existing partner")</f>
        <v>0</v>
      </c>
      <c r="AI197" s="2" t="b">
        <f>AND(PARTNERS!$C201="Elsewhere in the UK",PARTNERS!$E201="Existing partner")</f>
        <v>0</v>
      </c>
      <c r="AJ197" s="2" t="b">
        <f>AND(PARTNERS!$C201="Outside UK",PARTNERS!$E201="Existing partner")</f>
        <v>0</v>
      </c>
      <c r="AK197" s="2" t="b">
        <f>AND(PARTNERS!$D201="Artistic partner",PARTNERS!$E201="New partner")</f>
        <v>0</v>
      </c>
      <c r="AL197" s="2" t="b">
        <f>AND(PARTNERS!$D201="Heritage partner",PARTNERS!$E201="New partner")</f>
        <v>0</v>
      </c>
      <c r="AM197" s="2" t="b">
        <f>AND(PARTNERS!$D201="Funder",PARTNERS!$E201="New partner")</f>
        <v>0</v>
      </c>
      <c r="AN197" s="2" t="b">
        <f>AND(PARTNERS!$D201="Public Service partner",PARTNERS!$E201="New partner")</f>
        <v>0</v>
      </c>
      <c r="AO197" s="2" t="b">
        <f>AND(PARTNERS!$D201="Voluntary Sector / Charity partner",PARTNERS!$E201="New partner")</f>
        <v>0</v>
      </c>
      <c r="AP197" s="2" t="b">
        <f>AND(PARTNERS!$D201="Education partner",PARTNERS!$E201="New partner")</f>
        <v>0</v>
      </c>
      <c r="AQ197" s="2" t="b">
        <f>AND(PARTNERS!$D201="Other",PARTNERS!$E201="New partner")</f>
        <v>0</v>
      </c>
      <c r="AR197" s="2" t="b">
        <f>AND(PARTNERS!$D201="Artistic partner",PARTNERS!$E201="Existing partner")</f>
        <v>0</v>
      </c>
      <c r="AS197" s="2" t="b">
        <f>AND(PARTNERS!$D201="Heritage partner",PARTNERS!$E201="Existing partner")</f>
        <v>0</v>
      </c>
      <c r="AT197" s="2" t="b">
        <f>AND(PARTNERS!$D201="Funder",PARTNERS!$E201="Existing partner")</f>
        <v>0</v>
      </c>
      <c r="AU197" s="2" t="b">
        <f>AND(PARTNERS!$D201="Public Service partner",PARTNERS!$E201="Existing partner")</f>
        <v>0</v>
      </c>
      <c r="AV197" s="2" t="b">
        <f>AND(PARTNERS!$D201="Voluntary Sector / Charity partner",PARTNERS!$E201="Existing partner")</f>
        <v>0</v>
      </c>
      <c r="AW197" s="2" t="b">
        <f>AND(PARTNERS!$D201="Education partner",PARTNERS!$E201="Existing partner")</f>
        <v>0</v>
      </c>
      <c r="AX197" s="2" t="b">
        <f>AND(PARTNERS!$D201="Other",PARTNERS!$E201="Existing partner")</f>
        <v>0</v>
      </c>
    </row>
    <row r="198" spans="20:50" x14ac:dyDescent="0.3">
      <c r="T198" s="2" t="b">
        <f>AND(LEFT('EVENT DELIVERY'!B203,2)="HU",OR(LEN('EVENT DELIVERY'!B203)=6,AND(LEN('EVENT DELIVERY'!B203)=7,MID('EVENT DELIVERY'!B203,4,1)=" ")))</f>
        <v>0</v>
      </c>
      <c r="U198" s="2" t="b">
        <f>AND(LEFT('PROJECT DELIVERY TEAM'!B205,2)="HU",OR(LEN('PROJECT DELIVERY TEAM'!B205)=6,AND(LEN('PROJECT DELIVERY TEAM'!B205)=7,MID('PROJECT DELIVERY TEAM'!B205,4,1)=" ")))</f>
        <v>0</v>
      </c>
      <c r="V198" s="2" t="b">
        <f>AND(LEFT('AUDIENCES &amp; PART... - BY TYPE'!B228,2)="HU",OR(LEN('AUDIENCES &amp; PART... - BY TYPE'!B228)=6,AND(LEN('AUDIENCES &amp; PART... - BY TYPE'!B228)=7,MID('AUDIENCES &amp; PART... - BY TYPE'!B228,4,1)=" ")))</f>
        <v>0</v>
      </c>
      <c r="W198" s="2" t="b">
        <f>AND(LEFT(PARTNERS!B202,2)="HU",OR(LEN(PARTNERS!B202)=6,AND(LEN(PARTNERS!B202)=7,MID(PARTNERS!B202,4,1)=" ")),PARTNERS!E202="New partner")</f>
        <v>0</v>
      </c>
      <c r="X198" s="2" t="b">
        <f>AND(LEFT(PARTNERS!B202,2)="HU",OR(LEN(PARTNERS!B202)=6,AND(LEN(PARTNERS!B202)=7,MID(PARTNERS!B202,4,1)=" ")),PARTNERS!E202="Existing partner")</f>
        <v>0</v>
      </c>
      <c r="Y198" s="2" t="b">
        <f>AND(NOT(AND(LEFT(PARTNERS!B202,2)="HU",OR(LEN(PARTNERS!B202)=6,AND(LEN(PARTNERS!B202)=7,MID(PARTNERS!B202,4,1)=" ")))),PARTNERS!E202="New partner")</f>
        <v>0</v>
      </c>
      <c r="Z198" s="2" t="b">
        <f>AND(NOT(AND(LEFT(PARTNERS!B202,2)="HU",OR(LEN(PARTNERS!B202)=6,AND(LEN(PARTNERS!B202)=7,MID(PARTNERS!B202,4,1)=" ")))),PARTNERS!E202="Existing partner")</f>
        <v>0</v>
      </c>
      <c r="AA198" s="2" t="b">
        <f>AND(PARTNERS!$C202="Hull",PARTNERS!$E202="New partner")</f>
        <v>0</v>
      </c>
      <c r="AB198" s="2" t="b">
        <f>AND(PARTNERS!$C202="East Riding of Yorkshire",PARTNERS!$E202="New partner")</f>
        <v>0</v>
      </c>
      <c r="AC198" s="2" t="b">
        <f>AND(PARTNERS!$C202="Elsewhere in Yorkshire &amp; Humber",PARTNERS!$E202="New partner")</f>
        <v>0</v>
      </c>
      <c r="AD198" s="2" t="b">
        <f>AND(PARTNERS!$C202="Elsewhere in the UK",PARTNERS!$E202="New partner")</f>
        <v>0</v>
      </c>
      <c r="AE198" s="2" t="b">
        <f>AND(PARTNERS!$C202="Outside UK",PARTNERS!$E202="New partner")</f>
        <v>0</v>
      </c>
      <c r="AF198" s="2" t="b">
        <f>AND(PARTNERS!$C202="Hull",PARTNERS!$E202="Existing partner")</f>
        <v>0</v>
      </c>
      <c r="AG198" s="2" t="b">
        <f>AND(PARTNERS!$C202="East Riding of Yorkshire",PARTNERS!$E202="Existing partner")</f>
        <v>0</v>
      </c>
      <c r="AH198" s="2" t="b">
        <f>AND(PARTNERS!$C202="Elsewhere in Yorkshire &amp; Humber",PARTNERS!$E202="Existing partner")</f>
        <v>0</v>
      </c>
      <c r="AI198" s="2" t="b">
        <f>AND(PARTNERS!$C202="Elsewhere in the UK",PARTNERS!$E202="Existing partner")</f>
        <v>0</v>
      </c>
      <c r="AJ198" s="2" t="b">
        <f>AND(PARTNERS!$C202="Outside UK",PARTNERS!$E202="Existing partner")</f>
        <v>0</v>
      </c>
      <c r="AK198" s="2" t="b">
        <f>AND(PARTNERS!$D202="Artistic partner",PARTNERS!$E202="New partner")</f>
        <v>0</v>
      </c>
      <c r="AL198" s="2" t="b">
        <f>AND(PARTNERS!$D202="Heritage partner",PARTNERS!$E202="New partner")</f>
        <v>0</v>
      </c>
      <c r="AM198" s="2" t="b">
        <f>AND(PARTNERS!$D202="Funder",PARTNERS!$E202="New partner")</f>
        <v>0</v>
      </c>
      <c r="AN198" s="2" t="b">
        <f>AND(PARTNERS!$D202="Public Service partner",PARTNERS!$E202="New partner")</f>
        <v>0</v>
      </c>
      <c r="AO198" s="2" t="b">
        <f>AND(PARTNERS!$D202="Voluntary Sector / Charity partner",PARTNERS!$E202="New partner")</f>
        <v>0</v>
      </c>
      <c r="AP198" s="2" t="b">
        <f>AND(PARTNERS!$D202="Education partner",PARTNERS!$E202="New partner")</f>
        <v>0</v>
      </c>
      <c r="AQ198" s="2" t="b">
        <f>AND(PARTNERS!$D202="Other",PARTNERS!$E202="New partner")</f>
        <v>0</v>
      </c>
      <c r="AR198" s="2" t="b">
        <f>AND(PARTNERS!$D202="Artistic partner",PARTNERS!$E202="Existing partner")</f>
        <v>0</v>
      </c>
      <c r="AS198" s="2" t="b">
        <f>AND(PARTNERS!$D202="Heritage partner",PARTNERS!$E202="Existing partner")</f>
        <v>0</v>
      </c>
      <c r="AT198" s="2" t="b">
        <f>AND(PARTNERS!$D202="Funder",PARTNERS!$E202="Existing partner")</f>
        <v>0</v>
      </c>
      <c r="AU198" s="2" t="b">
        <f>AND(PARTNERS!$D202="Public Service partner",PARTNERS!$E202="Existing partner")</f>
        <v>0</v>
      </c>
      <c r="AV198" s="2" t="b">
        <f>AND(PARTNERS!$D202="Voluntary Sector / Charity partner",PARTNERS!$E202="Existing partner")</f>
        <v>0</v>
      </c>
      <c r="AW198" s="2" t="b">
        <f>AND(PARTNERS!$D202="Education partner",PARTNERS!$E202="Existing partner")</f>
        <v>0</v>
      </c>
      <c r="AX198" s="2" t="b">
        <f>AND(PARTNERS!$D202="Other",PARTNERS!$E202="Existing partner")</f>
        <v>0</v>
      </c>
    </row>
    <row r="199" spans="20:50" x14ac:dyDescent="0.3">
      <c r="T199" s="2" t="b">
        <f>AND(LEFT('EVENT DELIVERY'!B204,2)="HU",OR(LEN('EVENT DELIVERY'!B204)=6,AND(LEN('EVENT DELIVERY'!B204)=7,MID('EVENT DELIVERY'!B204,4,1)=" ")))</f>
        <v>0</v>
      </c>
      <c r="U199" s="2" t="b">
        <f>AND(LEFT('PROJECT DELIVERY TEAM'!B206,2)="HU",OR(LEN('PROJECT DELIVERY TEAM'!B206)=6,AND(LEN('PROJECT DELIVERY TEAM'!B206)=7,MID('PROJECT DELIVERY TEAM'!B206,4,1)=" ")))</f>
        <v>0</v>
      </c>
      <c r="V199" s="2" t="b">
        <f>AND(LEFT('AUDIENCES &amp; PART... - BY TYPE'!B229,2)="HU",OR(LEN('AUDIENCES &amp; PART... - BY TYPE'!B229)=6,AND(LEN('AUDIENCES &amp; PART... - BY TYPE'!B229)=7,MID('AUDIENCES &amp; PART... - BY TYPE'!B229,4,1)=" ")))</f>
        <v>0</v>
      </c>
      <c r="W199" s="2" t="b">
        <f>AND(LEFT(PARTNERS!B203,2)="HU",OR(LEN(PARTNERS!B203)=6,AND(LEN(PARTNERS!B203)=7,MID(PARTNERS!B203,4,1)=" ")),PARTNERS!E203="New partner")</f>
        <v>0</v>
      </c>
      <c r="X199" s="2" t="b">
        <f>AND(LEFT(PARTNERS!B203,2)="HU",OR(LEN(PARTNERS!B203)=6,AND(LEN(PARTNERS!B203)=7,MID(PARTNERS!B203,4,1)=" ")),PARTNERS!E203="Existing partner")</f>
        <v>0</v>
      </c>
      <c r="Y199" s="2" t="b">
        <f>AND(NOT(AND(LEFT(PARTNERS!B203,2)="HU",OR(LEN(PARTNERS!B203)=6,AND(LEN(PARTNERS!B203)=7,MID(PARTNERS!B203,4,1)=" ")))),PARTNERS!E203="New partner")</f>
        <v>0</v>
      </c>
      <c r="Z199" s="2" t="b">
        <f>AND(NOT(AND(LEFT(PARTNERS!B203,2)="HU",OR(LEN(PARTNERS!B203)=6,AND(LEN(PARTNERS!B203)=7,MID(PARTNERS!B203,4,1)=" ")))),PARTNERS!E203="Existing partner")</f>
        <v>0</v>
      </c>
      <c r="AA199" s="2" t="b">
        <f>AND(PARTNERS!$C203="Hull",PARTNERS!$E203="New partner")</f>
        <v>0</v>
      </c>
      <c r="AB199" s="2" t="b">
        <f>AND(PARTNERS!$C203="East Riding of Yorkshire",PARTNERS!$E203="New partner")</f>
        <v>0</v>
      </c>
      <c r="AC199" s="2" t="b">
        <f>AND(PARTNERS!$C203="Elsewhere in Yorkshire &amp; Humber",PARTNERS!$E203="New partner")</f>
        <v>0</v>
      </c>
      <c r="AD199" s="2" t="b">
        <f>AND(PARTNERS!$C203="Elsewhere in the UK",PARTNERS!$E203="New partner")</f>
        <v>0</v>
      </c>
      <c r="AE199" s="2" t="b">
        <f>AND(PARTNERS!$C203="Outside UK",PARTNERS!$E203="New partner")</f>
        <v>0</v>
      </c>
      <c r="AF199" s="2" t="b">
        <f>AND(PARTNERS!$C203="Hull",PARTNERS!$E203="Existing partner")</f>
        <v>0</v>
      </c>
      <c r="AG199" s="2" t="b">
        <f>AND(PARTNERS!$C203="East Riding of Yorkshire",PARTNERS!$E203="Existing partner")</f>
        <v>0</v>
      </c>
      <c r="AH199" s="2" t="b">
        <f>AND(PARTNERS!$C203="Elsewhere in Yorkshire &amp; Humber",PARTNERS!$E203="Existing partner")</f>
        <v>0</v>
      </c>
      <c r="AI199" s="2" t="b">
        <f>AND(PARTNERS!$C203="Elsewhere in the UK",PARTNERS!$E203="Existing partner")</f>
        <v>0</v>
      </c>
      <c r="AJ199" s="2" t="b">
        <f>AND(PARTNERS!$C203="Outside UK",PARTNERS!$E203="Existing partner")</f>
        <v>0</v>
      </c>
      <c r="AK199" s="2" t="b">
        <f>AND(PARTNERS!$D203="Artistic partner",PARTNERS!$E203="New partner")</f>
        <v>0</v>
      </c>
      <c r="AL199" s="2" t="b">
        <f>AND(PARTNERS!$D203="Heritage partner",PARTNERS!$E203="New partner")</f>
        <v>0</v>
      </c>
      <c r="AM199" s="2" t="b">
        <f>AND(PARTNERS!$D203="Funder",PARTNERS!$E203="New partner")</f>
        <v>0</v>
      </c>
      <c r="AN199" s="2" t="b">
        <f>AND(PARTNERS!$D203="Public Service partner",PARTNERS!$E203="New partner")</f>
        <v>0</v>
      </c>
      <c r="AO199" s="2" t="b">
        <f>AND(PARTNERS!$D203="Voluntary Sector / Charity partner",PARTNERS!$E203="New partner")</f>
        <v>0</v>
      </c>
      <c r="AP199" s="2" t="b">
        <f>AND(PARTNERS!$D203="Education partner",PARTNERS!$E203="New partner")</f>
        <v>0</v>
      </c>
      <c r="AQ199" s="2" t="b">
        <f>AND(PARTNERS!$D203="Other",PARTNERS!$E203="New partner")</f>
        <v>0</v>
      </c>
      <c r="AR199" s="2" t="b">
        <f>AND(PARTNERS!$D203="Artistic partner",PARTNERS!$E203="Existing partner")</f>
        <v>0</v>
      </c>
      <c r="AS199" s="2" t="b">
        <f>AND(PARTNERS!$D203="Heritage partner",PARTNERS!$E203="Existing partner")</f>
        <v>0</v>
      </c>
      <c r="AT199" s="2" t="b">
        <f>AND(PARTNERS!$D203="Funder",PARTNERS!$E203="Existing partner")</f>
        <v>0</v>
      </c>
      <c r="AU199" s="2" t="b">
        <f>AND(PARTNERS!$D203="Public Service partner",PARTNERS!$E203="Existing partner")</f>
        <v>0</v>
      </c>
      <c r="AV199" s="2" t="b">
        <f>AND(PARTNERS!$D203="Voluntary Sector / Charity partner",PARTNERS!$E203="Existing partner")</f>
        <v>0</v>
      </c>
      <c r="AW199" s="2" t="b">
        <f>AND(PARTNERS!$D203="Education partner",PARTNERS!$E203="Existing partner")</f>
        <v>0</v>
      </c>
      <c r="AX199" s="2" t="b">
        <f>AND(PARTNERS!$D203="Other",PARTNERS!$E203="Existing partner")</f>
        <v>0</v>
      </c>
    </row>
    <row r="200" spans="20:50" x14ac:dyDescent="0.3">
      <c r="T200" s="2" t="b">
        <f>AND(LEFT('EVENT DELIVERY'!B205,2)="HU",OR(LEN('EVENT DELIVERY'!B205)=6,AND(LEN('EVENT DELIVERY'!B205)=7,MID('EVENT DELIVERY'!B205,4,1)=" ")))</f>
        <v>0</v>
      </c>
      <c r="U200" s="2" t="b">
        <f>AND(LEFT('PROJECT DELIVERY TEAM'!B207,2)="HU",OR(LEN('PROJECT DELIVERY TEAM'!B207)=6,AND(LEN('PROJECT DELIVERY TEAM'!B207)=7,MID('PROJECT DELIVERY TEAM'!B207,4,1)=" ")))</f>
        <v>0</v>
      </c>
      <c r="V200" s="2" t="b">
        <f>AND(LEFT('AUDIENCES &amp; PART... - BY TYPE'!B230,2)="HU",OR(LEN('AUDIENCES &amp; PART... - BY TYPE'!B230)=6,AND(LEN('AUDIENCES &amp; PART... - BY TYPE'!B230)=7,MID('AUDIENCES &amp; PART... - BY TYPE'!B230,4,1)=" ")))</f>
        <v>0</v>
      </c>
      <c r="W200" s="2" t="b">
        <f>AND(LEFT(PARTNERS!B204,2)="HU",OR(LEN(PARTNERS!B204)=6,AND(LEN(PARTNERS!B204)=7,MID(PARTNERS!B204,4,1)=" ")),PARTNERS!E204="New partner")</f>
        <v>0</v>
      </c>
      <c r="X200" s="2" t="b">
        <f>AND(LEFT(PARTNERS!B204,2)="HU",OR(LEN(PARTNERS!B204)=6,AND(LEN(PARTNERS!B204)=7,MID(PARTNERS!B204,4,1)=" ")),PARTNERS!E204="Existing partner")</f>
        <v>0</v>
      </c>
      <c r="Y200" s="2" t="b">
        <f>AND(NOT(AND(LEFT(PARTNERS!B204,2)="HU",OR(LEN(PARTNERS!B204)=6,AND(LEN(PARTNERS!B204)=7,MID(PARTNERS!B204,4,1)=" ")))),PARTNERS!E204="New partner")</f>
        <v>0</v>
      </c>
      <c r="Z200" s="2" t="b">
        <f>AND(NOT(AND(LEFT(PARTNERS!B204,2)="HU",OR(LEN(PARTNERS!B204)=6,AND(LEN(PARTNERS!B204)=7,MID(PARTNERS!B204,4,1)=" ")))),PARTNERS!E204="Existing partner")</f>
        <v>0</v>
      </c>
      <c r="AA200" s="2" t="b">
        <f>AND(PARTNERS!$C204="Hull",PARTNERS!$E204="New partner")</f>
        <v>0</v>
      </c>
      <c r="AB200" s="2" t="b">
        <f>AND(PARTNERS!$C204="East Riding of Yorkshire",PARTNERS!$E204="New partner")</f>
        <v>0</v>
      </c>
      <c r="AC200" s="2" t="b">
        <f>AND(PARTNERS!$C204="Elsewhere in Yorkshire &amp; Humber",PARTNERS!$E204="New partner")</f>
        <v>0</v>
      </c>
      <c r="AD200" s="2" t="b">
        <f>AND(PARTNERS!$C204="Elsewhere in the UK",PARTNERS!$E204="New partner")</f>
        <v>0</v>
      </c>
      <c r="AE200" s="2" t="b">
        <f>AND(PARTNERS!$C204="Outside UK",PARTNERS!$E204="New partner")</f>
        <v>0</v>
      </c>
      <c r="AF200" s="2" t="b">
        <f>AND(PARTNERS!$C204="Hull",PARTNERS!$E204="Existing partner")</f>
        <v>0</v>
      </c>
      <c r="AG200" s="2" t="b">
        <f>AND(PARTNERS!$C204="East Riding of Yorkshire",PARTNERS!$E204="Existing partner")</f>
        <v>0</v>
      </c>
      <c r="AH200" s="2" t="b">
        <f>AND(PARTNERS!$C204="Elsewhere in Yorkshire &amp; Humber",PARTNERS!$E204="Existing partner")</f>
        <v>0</v>
      </c>
      <c r="AI200" s="2" t="b">
        <f>AND(PARTNERS!$C204="Elsewhere in the UK",PARTNERS!$E204="Existing partner")</f>
        <v>0</v>
      </c>
      <c r="AJ200" s="2" t="b">
        <f>AND(PARTNERS!$C204="Outside UK",PARTNERS!$E204="Existing partner")</f>
        <v>0</v>
      </c>
      <c r="AK200" s="2" t="b">
        <f>AND(PARTNERS!$D204="Artistic partner",PARTNERS!$E204="New partner")</f>
        <v>0</v>
      </c>
      <c r="AL200" s="2" t="b">
        <f>AND(PARTNERS!$D204="Heritage partner",PARTNERS!$E204="New partner")</f>
        <v>0</v>
      </c>
      <c r="AM200" s="2" t="b">
        <f>AND(PARTNERS!$D204="Funder",PARTNERS!$E204="New partner")</f>
        <v>0</v>
      </c>
      <c r="AN200" s="2" t="b">
        <f>AND(PARTNERS!$D204="Public Service partner",PARTNERS!$E204="New partner")</f>
        <v>0</v>
      </c>
      <c r="AO200" s="2" t="b">
        <f>AND(PARTNERS!$D204="Voluntary Sector / Charity partner",PARTNERS!$E204="New partner")</f>
        <v>0</v>
      </c>
      <c r="AP200" s="2" t="b">
        <f>AND(PARTNERS!$D204="Education partner",PARTNERS!$E204="New partner")</f>
        <v>0</v>
      </c>
      <c r="AQ200" s="2" t="b">
        <f>AND(PARTNERS!$D204="Other",PARTNERS!$E204="New partner")</f>
        <v>0</v>
      </c>
      <c r="AR200" s="2" t="b">
        <f>AND(PARTNERS!$D204="Artistic partner",PARTNERS!$E204="Existing partner")</f>
        <v>0</v>
      </c>
      <c r="AS200" s="2" t="b">
        <f>AND(PARTNERS!$D204="Heritage partner",PARTNERS!$E204="Existing partner")</f>
        <v>0</v>
      </c>
      <c r="AT200" s="2" t="b">
        <f>AND(PARTNERS!$D204="Funder",PARTNERS!$E204="Existing partner")</f>
        <v>0</v>
      </c>
      <c r="AU200" s="2" t="b">
        <f>AND(PARTNERS!$D204="Public Service partner",PARTNERS!$E204="Existing partner")</f>
        <v>0</v>
      </c>
      <c r="AV200" s="2" t="b">
        <f>AND(PARTNERS!$D204="Voluntary Sector / Charity partner",PARTNERS!$E204="Existing partner")</f>
        <v>0</v>
      </c>
      <c r="AW200" s="2" t="b">
        <f>AND(PARTNERS!$D204="Education partner",PARTNERS!$E204="Existing partner")</f>
        <v>0</v>
      </c>
      <c r="AX200" s="2" t="b">
        <f>AND(PARTNERS!$D204="Other",PARTNERS!$E204="Existing partner")</f>
        <v>0</v>
      </c>
    </row>
  </sheetData>
  <sheetProtection algorithmName="SHA-512" hashValue="C+A5jDrVR3rz9kCTJ+5F60NMYgOOUfEFwW3/F7W2eKQyND7W/xXNEi9aAOEMxDFVqe4XJ+n24/z2UhaHFYq6ig==" saltValue="Pp1roTFPWedDJC+dKhgR5g==" spinCount="100000" sheet="1" objects="1" scenarios="1"/>
  <phoneticPr fontId="20" type="noConversion"/>
  <pageMargins left="0.7" right="0.7" top="0.75" bottom="0.75" header="0.3" footer="0.3"/>
  <pageSetup paperSize="0" orientation="portrait" horizontalDpi="4294967292" verticalDpi="429496729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689940-75A5-4BFE-A1EE-41B0A62F9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657F72-A7B1-4985-AA6F-CB3F37362ADA}">
  <ds:schemaRefs>
    <ds:schemaRef ds:uri="http://schemas.microsoft.com/sharepoint/v3/contenttype/forms"/>
  </ds:schemaRefs>
</ds:datastoreItem>
</file>

<file path=customXml/itemProps3.xml><?xml version="1.0" encoding="utf-8"?>
<ds:datastoreItem xmlns:ds="http://schemas.openxmlformats.org/officeDocument/2006/customXml" ds:itemID="{35760E31-27CB-40F1-92A3-8829D4DF2AF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AudienceAge</vt:lpstr>
      <vt:lpstr>Disability</vt:lpstr>
      <vt:lpstr>Ethnicity</vt:lpstr>
      <vt:lpstr>Free</vt:lpstr>
      <vt:lpstr>Gender</vt:lpstr>
      <vt:lpstr>Location</vt:lpstr>
      <vt:lpstr>PartnerType</vt:lpstr>
      <vt:lpstr>Role</vt:lpstr>
      <vt:lpstr>Stage</vt:lpstr>
      <vt:lpstr>TeamAge</vt:lpstr>
      <vt:lpstr>Yes</vt:lpstr>
      <vt:lpstr>YesNo</vt:lpstr>
    </vt:vector>
  </TitlesOfParts>
  <Manager/>
  <Company>Hull City Council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Tracy Atkinson</cp:lastModifiedBy>
  <cp:revision/>
  <dcterms:created xsi:type="dcterms:W3CDTF">2016-04-13T16:19:24Z</dcterms:created>
  <dcterms:modified xsi:type="dcterms:W3CDTF">2017-04-18T11:48:36Z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