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S:\Projects\Land of Green Ginger\ALL OTHER FOLDERS\2016\PILOT PROJECTS\Aswarm Thor\Event framework\"/>
    </mc:Choice>
  </mc:AlternateContent>
  <bookViews>
    <workbookView xWindow="0" yWindow="0" windowWidth="28800" windowHeight="12210"/>
  </bookViews>
  <sheets>
    <sheet name="Working Budget" sheetId="1" r:id="rId1"/>
  </sheets>
  <calcPr calcId="171027"/>
</workbook>
</file>

<file path=xl/calcChain.xml><?xml version="1.0" encoding="utf-8"?>
<calcChain xmlns="http://schemas.openxmlformats.org/spreadsheetml/2006/main">
  <c r="B67" i="1" l="1"/>
  <c r="F44" i="1" s="1"/>
  <c r="E58" i="1"/>
  <c r="E56" i="1"/>
  <c r="E55" i="1"/>
  <c r="E54" i="1"/>
  <c r="E59" i="1" s="1"/>
  <c r="E48" i="1"/>
  <c r="E47" i="1"/>
  <c r="E50" i="1" s="1"/>
  <c r="F42" i="1"/>
  <c r="F40" i="1"/>
  <c r="F31" i="1"/>
  <c r="F30" i="1"/>
  <c r="F29" i="1"/>
  <c r="F28" i="1"/>
  <c r="F27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0" i="1"/>
  <c r="F8" i="1"/>
  <c r="F7" i="1"/>
  <c r="F6" i="1"/>
  <c r="F5" i="1"/>
  <c r="F4" i="1"/>
  <c r="F3" i="1"/>
  <c r="F2" i="1"/>
  <c r="F43" i="1" s="1"/>
  <c r="F45" i="1" s="1"/>
</calcChain>
</file>

<file path=xl/sharedStrings.xml><?xml version="1.0" encoding="utf-8"?>
<sst xmlns="http://schemas.openxmlformats.org/spreadsheetml/2006/main" count="111" uniqueCount="105">
  <si>
    <t>Bus Stop Hack: Voices take you places</t>
  </si>
  <si>
    <t>no people</t>
  </si>
  <si>
    <t>no. days</t>
  </si>
  <si>
    <t>£ per day</t>
  </si>
  <si>
    <t>Sub total</t>
  </si>
  <si>
    <t>Notes</t>
  </si>
  <si>
    <t>Actuals</t>
  </si>
  <si>
    <t xml:space="preserve">Planning and Development Time </t>
  </si>
  <si>
    <t>Chloe + Thor</t>
  </si>
  <si>
    <t>480</t>
  </si>
  <si>
    <t>Community Development Work + Research with local Poets, Sound Artists, Historians, Open Doors Refugee Support Centre, HERIB (Regional Visual Impairment Support Centre), Kingston Youth Centre (16-25 post psycosis support group), The Warren YP spoken word programme + local partners (including ASDA staff team + Pearson Park Management + Wilberforce Institute for the study of Slavery and Emancipation).</t>
  </si>
  <si>
    <t>Thor + Chloe</t>
  </si>
  <si>
    <t>900</t>
  </si>
  <si>
    <t>Site Visits</t>
  </si>
  <si>
    <t>540</t>
  </si>
  <si>
    <t>Graphic Design (logo and variations for Re-Rediffusion)</t>
  </si>
  <si>
    <t>Kathryn Corlett</t>
  </si>
  <si>
    <t>three versions of Logo with final jpeg and EPS copies</t>
  </si>
  <si>
    <t>250</t>
  </si>
  <si>
    <t>Materials sourcing + testing</t>
  </si>
  <si>
    <t>Amy</t>
  </si>
  <si>
    <t xml:space="preserve">Sourcing and purchasing Speaker Horns </t>
  </si>
  <si>
    <t>600</t>
  </si>
  <si>
    <t xml:space="preserve">Sound Editing </t>
  </si>
  <si>
    <t>Thor</t>
  </si>
  <si>
    <t>Artificial Grass Purchase</t>
  </si>
  <si>
    <t xml:space="preserve">7 x 4m @18 per sq/m = 28sq/m nb. for pick up = + 1.5 x 4m = 9msq (paid for by chloe) </t>
  </si>
  <si>
    <t>Regency sofa make for bus stop hack</t>
  </si>
  <si>
    <t xml:space="preserve">pablo </t>
  </si>
  <si>
    <t>400</t>
  </si>
  <si>
    <t>sofa construction materials</t>
  </si>
  <si>
    <t>90</t>
  </si>
  <si>
    <t>sofa Upholstery + materials</t>
  </si>
  <si>
    <t>Keiko</t>
  </si>
  <si>
    <t>tacks, piping £40 foam - £150 fabric - 9m - 180</t>
  </si>
  <si>
    <t>making/sorting days (26th aug,15th Sept, 23rd Sept, 24th, 25th Sept</t>
  </si>
  <si>
    <t>Chloe</t>
  </si>
  <si>
    <t>180</t>
  </si>
  <si>
    <t xml:space="preserve">K6 transformation materials (wheels, base unit, paint refresh, horn) </t>
  </si>
  <si>
    <t>£30 on feet / perspex - needs sourcing + horn</t>
  </si>
  <si>
    <t>200</t>
  </si>
  <si>
    <t>Horns playback units</t>
  </si>
  <si>
    <t>Horns battery packs</t>
  </si>
  <si>
    <t>MDPE Pipe</t>
  </si>
  <si>
    <t>MDPE fittings</t>
  </si>
  <si>
    <t>purchase of two tannoy horns</t>
  </si>
  <si>
    <t>amplifier for - tannoy/ switch system</t>
  </si>
  <si>
    <t xml:space="preserve">Making time </t>
  </si>
  <si>
    <t>Thor + Sid</t>
  </si>
  <si>
    <r>
      <rPr>
        <b/>
        <sz val="10"/>
        <color indexed="8"/>
        <rFont val="Verdana"/>
      </rPr>
      <t>K6 Tour - (Event one) Artists                        Including research &amp; collation of voices in advance (including running workshops, pop up in strategic places, recording session facilitation)</t>
    </r>
  </si>
  <si>
    <t>Chloe, Thor</t>
  </si>
  <si>
    <t>7-12th September gathering &amp; recording trip</t>
  </si>
  <si>
    <t>1800</t>
  </si>
  <si>
    <t>Poetry Workshop co-facilitation</t>
  </si>
  <si>
    <t>Joe Hakim</t>
  </si>
  <si>
    <t>150</t>
  </si>
  <si>
    <t>Warren Booking Fee (8th + 9th)</t>
  </si>
  <si>
    <t>120</t>
  </si>
  <si>
    <t>Recording session consumables</t>
  </si>
  <si>
    <t>45</t>
  </si>
  <si>
    <t>Bespoke digital text equipment materials (RTD)</t>
  </si>
  <si>
    <t>BUS STOP EVENT  - (Event two) Artists</t>
  </si>
  <si>
    <t>27th-2nd hack trip</t>
  </si>
  <si>
    <t>Local tech for rig support on Thursday 29th</t>
  </si>
  <si>
    <t>?</t>
  </si>
  <si>
    <t>Technical engineer and software development for RTD hack</t>
  </si>
  <si>
    <t>Martin</t>
  </si>
  <si>
    <t>Technical engineer- installation</t>
  </si>
  <si>
    <t>Carpet Fitter for astroturf installation</t>
  </si>
  <si>
    <t xml:space="preserve">Wood burners and additional equipment </t>
  </si>
  <si>
    <t>in kind from Aswarm</t>
  </si>
  <si>
    <t>consumables (tea ingredients and wood for burners)</t>
  </si>
  <si>
    <t>Van hire (Event one - £250, Event 2 - £350)</t>
  </si>
  <si>
    <t>Hire cost + VAT + Insurance</t>
  </si>
  <si>
    <t>Shipping Speaker flight cases to Hull</t>
  </si>
  <si>
    <t>cash contribution via Freedom Festival</t>
  </si>
  <si>
    <t>Storage/Studio Space in Hull</t>
  </si>
  <si>
    <t>in kind from Hull 2017</t>
  </si>
  <si>
    <t>Rediffusion Hulls Angels - branded Uniforms for team</t>
  </si>
  <si>
    <t>3 overalls + 4 jackets + High Vis (2 x XL, 2 x L)</t>
  </si>
  <si>
    <t>Rediffusion Hulls Angels  -  magnetic vehicle branding for vehicles</t>
  </si>
  <si>
    <t xml:space="preserve">2 x 600mm x 600mm </t>
  </si>
  <si>
    <t>Production/Project Manager</t>
  </si>
  <si>
    <t>Toby</t>
  </si>
  <si>
    <t>prep work including EMP</t>
  </si>
  <si>
    <t>Accomodation Fees</t>
  </si>
  <si>
    <t>2 people appartment ( 6nights + 100 to mickey + 100 surplus)</t>
  </si>
  <si>
    <t>Travel Fees + Petrol</t>
  </si>
  <si>
    <t>£70.50 return x 10 + £100 x 2 for Van petrol</t>
  </si>
  <si>
    <t>Contingency (%)</t>
  </si>
  <si>
    <t>Can Hull 17 cover accosiated contractor costs? (currently still estimates)</t>
  </si>
  <si>
    <t>council contractor -electric on lampost</t>
  </si>
  <si>
    <t>JC Decaux staff</t>
  </si>
  <si>
    <t>Security</t>
  </si>
  <si>
    <t>R&amp;D extention proposal</t>
  </si>
  <si>
    <r>
      <rPr>
        <sz val="10"/>
        <color indexed="8"/>
        <rFont val="Verdana"/>
      </rPr>
      <t>Event 3 - Phone Box to control street furniture</t>
    </r>
  </si>
  <si>
    <t xml:space="preserve">Technical Research, Fabrication &amp; Installation of Interactive technology </t>
  </si>
  <si>
    <t>Voice responsive units for installation inside K6 (volume &amp;  pitch displays) - fabrication</t>
  </si>
  <si>
    <t>Light units and transmitters  (x4)</t>
  </si>
  <si>
    <t>Lighting for phone box (internals) materials &amp; installation</t>
  </si>
  <si>
    <t>Installation and Functionality test post bus stop hack (Autumn-Winter 2016)</t>
  </si>
  <si>
    <t>Budget Installment 1</t>
  </si>
  <si>
    <t>Budget Installment 2</t>
  </si>
  <si>
    <t>Budget Installment 3</t>
  </si>
  <si>
    <t>TOTAL BUDGET H17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</si>
</sst>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0"/>
      <color indexed="8"/>
      <name val="Helvetica"/>
    </font>
    <font>
      <sz val="10"/>
      <color indexed="8"/>
      <name val="Helvetica Neue"/>
    </font>
    <font>
      <b/>
      <sz val="10"/>
      <color indexed="8"/>
      <name val="Arial"/>
    </font>
    <font>
      <sz val="10"/>
      <color indexed="8"/>
      <name val="Arial"/>
    </font>
    <font>
      <b/>
      <sz val="10"/>
      <color indexed="8"/>
      <name val="Helvetica Neue"/>
    </font>
    <font>
      <b/>
      <sz val="10"/>
      <color indexed="8"/>
      <name val="Verdana"/>
    </font>
    <font>
      <sz val="10"/>
      <color indexed="16"/>
      <name val="Helvetica Neue"/>
    </font>
    <font>
      <b/>
      <sz val="10"/>
      <color indexed="16"/>
      <name val="Helvetica Neue"/>
    </font>
    <font>
      <b/>
      <i/>
      <sz val="10"/>
      <color indexed="8"/>
      <name val="Helvetica Neue"/>
    </font>
    <font>
      <b/>
      <i/>
      <sz val="10"/>
      <color indexed="16"/>
      <name val="Helvetica Neue"/>
    </font>
    <font>
      <sz val="10"/>
      <color indexed="8"/>
      <name val="Verdana"/>
    </font>
    <font>
      <sz val="10"/>
      <color indexed="8"/>
      <name val="'Helvetica Neue'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</fills>
  <borders count="1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6"/>
      </top>
      <bottom style="thin">
        <color indexed="11"/>
      </bottom>
      <diagonal/>
    </border>
    <border>
      <left style="thin">
        <color indexed="11"/>
      </left>
      <right/>
      <top style="thin">
        <color indexed="16"/>
      </top>
      <bottom style="thin">
        <color indexed="11"/>
      </bottom>
      <diagonal/>
    </border>
    <border>
      <left/>
      <right/>
      <top style="thin">
        <color indexed="16"/>
      </top>
      <bottom/>
      <diagonal/>
    </border>
    <border>
      <left/>
      <right style="thin">
        <color indexed="11"/>
      </right>
      <top style="thin">
        <color indexed="16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/>
      <bottom/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/>
      <diagonal/>
    </border>
    <border>
      <left/>
      <right/>
      <top/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7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49" fontId="2" fillId="2" borderId="1" xfId="0" applyNumberFormat="1" applyFont="1" applyFill="1" applyBorder="1" applyAlignment="1">
      <alignment vertical="top" wrapText="1"/>
    </xf>
    <xf numFmtId="0" fontId="3" fillId="2" borderId="1" xfId="0" applyNumberFormat="1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horizontal="right"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49" fontId="3" fillId="3" borderId="1" xfId="0" applyNumberFormat="1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vertical="top" wrapText="1"/>
    </xf>
    <xf numFmtId="0" fontId="3" fillId="4" borderId="1" xfId="0" applyNumberFormat="1" applyFont="1" applyFill="1" applyBorder="1" applyAlignment="1">
      <alignment vertical="top" wrapText="1"/>
    </xf>
    <xf numFmtId="0" fontId="3" fillId="4" borderId="1" xfId="0" applyNumberFormat="1" applyFont="1" applyFill="1" applyBorder="1" applyAlignment="1">
      <alignment horizontal="right" vertical="top" wrapText="1"/>
    </xf>
    <xf numFmtId="0" fontId="3" fillId="5" borderId="1" xfId="0" applyNumberFormat="1" applyFont="1" applyFill="1" applyBorder="1" applyAlignment="1">
      <alignment vertical="top" wrapText="1"/>
    </xf>
    <xf numFmtId="0" fontId="3" fillId="5" borderId="1" xfId="0" applyNumberFormat="1" applyFont="1" applyFill="1" applyBorder="1" applyAlignment="1">
      <alignment horizontal="right" vertical="top" wrapText="1"/>
    </xf>
    <xf numFmtId="0" fontId="3" fillId="6" borderId="1" xfId="0" applyNumberFormat="1" applyFont="1" applyFill="1" applyBorder="1" applyAlignment="1">
      <alignment vertical="top" wrapText="1"/>
    </xf>
    <xf numFmtId="0" fontId="3" fillId="6" borderId="1" xfId="0" applyNumberFormat="1" applyFont="1" applyFill="1" applyBorder="1" applyAlignment="1">
      <alignment horizontal="right" vertical="top" wrapText="1"/>
    </xf>
    <xf numFmtId="0" fontId="4" fillId="7" borderId="2" xfId="0" applyNumberFormat="1" applyFont="1" applyFill="1" applyBorder="1" applyAlignment="1">
      <alignment wrapText="1"/>
    </xf>
    <xf numFmtId="49" fontId="3" fillId="5" borderId="1" xfId="0" applyNumberFormat="1" applyFont="1" applyFill="1" applyBorder="1" applyAlignment="1">
      <alignment vertical="top" wrapText="1"/>
    </xf>
    <xf numFmtId="0" fontId="1" fillId="7" borderId="2" xfId="0" applyNumberFormat="1" applyFont="1" applyFill="1" applyBorder="1" applyAlignment="1">
      <alignment wrapText="1"/>
    </xf>
    <xf numFmtId="0" fontId="1" fillId="7" borderId="3" xfId="0" applyNumberFormat="1" applyFont="1" applyFill="1" applyBorder="1" applyAlignment="1">
      <alignment wrapText="1"/>
    </xf>
    <xf numFmtId="49" fontId="3" fillId="3" borderId="1" xfId="0" applyNumberFormat="1" applyFont="1" applyFill="1" applyBorder="1" applyAlignment="1">
      <alignment horizontal="left" vertical="top" wrapText="1"/>
    </xf>
    <xf numFmtId="0" fontId="3" fillId="4" borderId="1" xfId="0" applyNumberFormat="1" applyFont="1" applyFill="1" applyBorder="1" applyAlignment="1">
      <alignment horizontal="left" vertical="top" wrapText="1"/>
    </xf>
    <xf numFmtId="49" fontId="3" fillId="4" borderId="1" xfId="0" applyNumberFormat="1" applyFont="1" applyFill="1" applyBorder="1" applyAlignment="1">
      <alignment horizontal="left" vertical="top" wrapText="1"/>
    </xf>
    <xf numFmtId="49" fontId="3" fillId="3" borderId="6" xfId="0" applyNumberFormat="1" applyFont="1" applyFill="1" applyBorder="1" applyAlignment="1">
      <alignment horizontal="left" vertical="top" wrapText="1"/>
    </xf>
    <xf numFmtId="0" fontId="3" fillId="4" borderId="6" xfId="0" applyNumberFormat="1" applyFont="1" applyFill="1" applyBorder="1" applyAlignment="1">
      <alignment horizontal="left" vertical="top" wrapText="1"/>
    </xf>
    <xf numFmtId="0" fontId="3" fillId="4" borderId="6" xfId="0" applyNumberFormat="1" applyFont="1" applyFill="1" applyBorder="1" applyAlignment="1">
      <alignment horizontal="right" vertical="top" wrapText="1"/>
    </xf>
    <xf numFmtId="49" fontId="3" fillId="4" borderId="6" xfId="0" applyNumberFormat="1" applyFont="1" applyFill="1" applyBorder="1" applyAlignment="1">
      <alignment horizontal="left" vertical="top" wrapText="1"/>
    </xf>
    <xf numFmtId="49" fontId="3" fillId="4" borderId="6" xfId="0" applyNumberFormat="1" applyFont="1" applyFill="1" applyBorder="1" applyAlignment="1">
      <alignment vertical="top" wrapText="1"/>
    </xf>
    <xf numFmtId="49" fontId="3" fillId="3" borderId="7" xfId="0" applyNumberFormat="1" applyFont="1" applyFill="1" applyBorder="1" applyAlignment="1">
      <alignment horizontal="left" vertical="top" wrapText="1"/>
    </xf>
    <xf numFmtId="0" fontId="3" fillId="4" borderId="7" xfId="0" applyNumberFormat="1" applyFont="1" applyFill="1" applyBorder="1" applyAlignment="1">
      <alignment horizontal="left" vertical="top" wrapText="1"/>
    </xf>
    <xf numFmtId="0" fontId="3" fillId="4" borderId="7" xfId="0" applyNumberFormat="1" applyFont="1" applyFill="1" applyBorder="1" applyAlignment="1">
      <alignment horizontal="right" vertical="top" wrapText="1"/>
    </xf>
    <xf numFmtId="49" fontId="3" fillId="4" borderId="7" xfId="0" applyNumberFormat="1" applyFont="1" applyFill="1" applyBorder="1" applyAlignment="1">
      <alignment horizontal="left" vertical="top" wrapText="1"/>
    </xf>
    <xf numFmtId="49" fontId="3" fillId="4" borderId="7" xfId="0" applyNumberFormat="1" applyFont="1" applyFill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6" fillId="3" borderId="7" xfId="0" applyNumberFormat="1" applyFont="1" applyFill="1" applyBorder="1" applyAlignment="1">
      <alignment wrapText="1"/>
    </xf>
    <xf numFmtId="1" fontId="7" fillId="5" borderId="7" xfId="0" applyNumberFormat="1" applyFont="1" applyFill="1" applyBorder="1" applyAlignment="1">
      <alignment horizontal="right" wrapText="1"/>
    </xf>
    <xf numFmtId="0" fontId="6" fillId="5" borderId="7" xfId="0" applyNumberFormat="1" applyFont="1" applyFill="1" applyBorder="1" applyAlignment="1">
      <alignment wrapText="1"/>
    </xf>
    <xf numFmtId="49" fontId="6" fillId="3" borderId="7" xfId="0" applyNumberFormat="1" applyFont="1" applyFill="1" applyBorder="1" applyAlignment="1">
      <alignment wrapText="1"/>
    </xf>
    <xf numFmtId="1" fontId="7" fillId="8" borderId="7" xfId="0" applyNumberFormat="1" applyFont="1" applyFill="1" applyBorder="1" applyAlignment="1">
      <alignment horizontal="right" wrapText="1"/>
    </xf>
    <xf numFmtId="49" fontId="8" fillId="9" borderId="7" xfId="0" applyNumberFormat="1" applyFont="1" applyFill="1" applyBorder="1" applyAlignment="1">
      <alignment wrapText="1"/>
    </xf>
    <xf numFmtId="0" fontId="6" fillId="5" borderId="7" xfId="0" applyNumberFormat="1" applyFont="1" applyFill="1" applyBorder="1" applyAlignment="1">
      <alignment horizontal="right" wrapText="1"/>
    </xf>
    <xf numFmtId="49" fontId="3" fillId="9" borderId="7" xfId="0" applyNumberFormat="1" applyFont="1" applyFill="1" applyBorder="1" applyAlignment="1">
      <alignment horizontal="left" vertical="top" wrapText="1"/>
    </xf>
    <xf numFmtId="0" fontId="3" fillId="9" borderId="7" xfId="0" applyNumberFormat="1" applyFont="1" applyFill="1" applyBorder="1" applyAlignment="1">
      <alignment horizontal="left" vertical="top" wrapText="1"/>
    </xf>
    <xf numFmtId="0" fontId="3" fillId="9" borderId="7" xfId="0" applyNumberFormat="1" applyFont="1" applyFill="1" applyBorder="1" applyAlignment="1">
      <alignment horizontal="right" vertical="top" wrapText="1"/>
    </xf>
    <xf numFmtId="1" fontId="1" fillId="9" borderId="7" xfId="0" applyNumberFormat="1" applyFont="1" applyFill="1" applyBorder="1" applyAlignment="1">
      <alignment horizontal="right" wrapText="1"/>
    </xf>
    <xf numFmtId="49" fontId="9" fillId="10" borderId="7" xfId="0" applyNumberFormat="1" applyFont="1" applyFill="1" applyBorder="1" applyAlignment="1">
      <alignment wrapText="1"/>
    </xf>
    <xf numFmtId="49" fontId="7" fillId="10" borderId="7" xfId="0" applyNumberFormat="1" applyFont="1" applyFill="1" applyBorder="1" applyAlignment="1">
      <alignment wrapText="1"/>
    </xf>
    <xf numFmtId="0" fontId="6" fillId="10" borderId="7" xfId="0" applyNumberFormat="1" applyFont="1" applyFill="1" applyBorder="1" applyAlignment="1">
      <alignment wrapText="1"/>
    </xf>
    <xf numFmtId="0" fontId="6" fillId="10" borderId="7" xfId="0" applyNumberFormat="1" applyFont="1" applyFill="1" applyBorder="1" applyAlignment="1">
      <alignment horizontal="right" wrapText="1"/>
    </xf>
    <xf numFmtId="49" fontId="6" fillId="10" borderId="7" xfId="0" applyNumberFormat="1" applyFont="1" applyFill="1" applyBorder="1" applyAlignment="1">
      <alignment wrapText="1"/>
    </xf>
    <xf numFmtId="1" fontId="7" fillId="10" borderId="7" xfId="0" applyNumberFormat="1" applyFont="1" applyFill="1" applyBorder="1" applyAlignment="1">
      <alignment horizontal="right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6" fillId="7" borderId="11" xfId="0" applyNumberFormat="1" applyFont="1" applyFill="1" applyBorder="1" applyAlignment="1">
      <alignment horizontal="right" wrapText="1"/>
    </xf>
    <xf numFmtId="0" fontId="1" fillId="0" borderId="12" xfId="0" applyFont="1" applyBorder="1" applyAlignment="1">
      <alignment vertical="top" wrapText="1"/>
    </xf>
    <xf numFmtId="0" fontId="1" fillId="7" borderId="13" xfId="0" applyNumberFormat="1" applyFont="1" applyFill="1" applyBorder="1" applyAlignment="1">
      <alignment wrapText="1"/>
    </xf>
    <xf numFmtId="0" fontId="1" fillId="7" borderId="14" xfId="0" applyNumberFormat="1" applyFont="1" applyFill="1" applyBorder="1" applyAlignment="1">
      <alignment horizontal="right" wrapText="1"/>
    </xf>
    <xf numFmtId="49" fontId="11" fillId="7" borderId="15" xfId="0" applyNumberFormat="1" applyFont="1" applyFill="1" applyBorder="1" applyAlignment="1">
      <alignment horizontal="left" wrapText="1"/>
    </xf>
    <xf numFmtId="0" fontId="1" fillId="7" borderId="16" xfId="0" applyNumberFormat="1" applyFont="1" applyFill="1" applyBorder="1" applyAlignment="1">
      <alignment wrapText="1"/>
    </xf>
    <xf numFmtId="0" fontId="1" fillId="7" borderId="3" xfId="0" applyNumberFormat="1" applyFont="1" applyFill="1" applyBorder="1" applyAlignment="1">
      <alignment horizontal="right" wrapText="1"/>
    </xf>
    <xf numFmtId="0" fontId="1" fillId="7" borderId="17" xfId="0" applyNumberFormat="1" applyFont="1" applyFill="1" applyBorder="1" applyAlignment="1">
      <alignment wrapText="1"/>
    </xf>
    <xf numFmtId="49" fontId="4" fillId="11" borderId="15" xfId="0" applyNumberFormat="1" applyFont="1" applyFill="1" applyBorder="1" applyAlignment="1">
      <alignment wrapText="1"/>
    </xf>
    <xf numFmtId="0" fontId="4" fillId="11" borderId="18" xfId="0" applyNumberFormat="1" applyFont="1" applyFill="1" applyBorder="1" applyAlignment="1">
      <alignment wrapText="1"/>
    </xf>
    <xf numFmtId="0" fontId="1" fillId="0" borderId="16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49" fontId="2" fillId="3" borderId="4" xfId="0" applyNumberFormat="1" applyFont="1" applyFill="1" applyBorder="1" applyAlignment="1">
      <alignment vertical="top" wrapText="1"/>
    </xf>
    <xf numFmtId="0" fontId="1" fillId="7" borderId="5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63B2DE"/>
      <rgbColor rgb="FFFEFFFE"/>
      <rgbColor rgb="FFAAAAAA"/>
      <rgbColor rgb="FF9CE159"/>
      <rgbColor rgb="FFBFBFBF"/>
      <rgbColor rgb="FFCCCCCC"/>
      <rgbColor rgb="FFB7B7B7"/>
      <rgbColor rgb="FFFFFFFF"/>
      <rgbColor rgb="FFFFFF00"/>
      <rgbColor rgb="FF9FC5E8"/>
      <rgbColor rgb="FFFFD966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7"/>
  <sheetViews>
    <sheetView showGridLines="0" tabSelected="1" topLeftCell="A25" workbookViewId="0">
      <selection activeCell="A46" sqref="A46"/>
    </sheetView>
  </sheetViews>
  <sheetFormatPr defaultColWidth="17.28515625" defaultRowHeight="15" customHeight="1"/>
  <cols>
    <col min="1" max="1" width="46.42578125" style="1" customWidth="1"/>
    <col min="2" max="2" width="19.42578125" style="1" customWidth="1"/>
    <col min="3" max="3" width="7.85546875" style="1" customWidth="1"/>
    <col min="4" max="4" width="8.42578125" style="1" customWidth="1"/>
    <col min="5" max="5" width="7.42578125" style="1" customWidth="1"/>
    <col min="6" max="6" width="9.42578125" style="1" customWidth="1"/>
    <col min="7" max="7" width="47.140625" style="1" customWidth="1"/>
    <col min="8" max="8" width="17.28515625" style="1" customWidth="1"/>
    <col min="9" max="9" width="24.140625" style="1" customWidth="1"/>
    <col min="10" max="256" width="17.28515625" style="1" customWidth="1"/>
  </cols>
  <sheetData>
    <row r="1" spans="1:10" ht="24.6" customHeight="1">
      <c r="A1" s="2" t="s">
        <v>0</v>
      </c>
      <c r="B1" s="3"/>
      <c r="C1" s="4" t="s">
        <v>1</v>
      </c>
      <c r="D1" s="4" t="s">
        <v>2</v>
      </c>
      <c r="E1" s="4" t="s">
        <v>3</v>
      </c>
      <c r="F1" s="5" t="s">
        <v>4</v>
      </c>
      <c r="G1" s="4" t="s">
        <v>5</v>
      </c>
      <c r="H1" s="4" t="s">
        <v>6</v>
      </c>
      <c r="I1" s="6"/>
      <c r="J1" s="7"/>
    </row>
    <row r="2" spans="1:10" ht="14.65" customHeight="1">
      <c r="A2" s="8" t="s">
        <v>7</v>
      </c>
      <c r="B2" s="9" t="s">
        <v>8</v>
      </c>
      <c r="C2" s="10">
        <v>2</v>
      </c>
      <c r="D2" s="10">
        <v>3</v>
      </c>
      <c r="E2" s="10">
        <v>160</v>
      </c>
      <c r="F2" s="11">
        <f>C2*D2*E2</f>
        <v>960</v>
      </c>
      <c r="G2" s="9"/>
      <c r="H2" s="9" t="s">
        <v>9</v>
      </c>
      <c r="I2" s="6"/>
      <c r="J2" s="7"/>
    </row>
    <row r="3" spans="1:10" ht="90.6" customHeight="1">
      <c r="A3" s="8" t="s">
        <v>10</v>
      </c>
      <c r="B3" s="9" t="s">
        <v>11</v>
      </c>
      <c r="C3" s="10">
        <v>1</v>
      </c>
      <c r="D3" s="10">
        <v>5</v>
      </c>
      <c r="E3" s="10">
        <v>180</v>
      </c>
      <c r="F3" s="11">
        <f>C3*D3*E3</f>
        <v>900</v>
      </c>
      <c r="G3" s="9"/>
      <c r="H3" s="9" t="s">
        <v>12</v>
      </c>
      <c r="I3" s="6"/>
      <c r="J3" s="7"/>
    </row>
    <row r="4" spans="1:10" ht="14.65" customHeight="1">
      <c r="A4" s="8" t="s">
        <v>13</v>
      </c>
      <c r="B4" s="9" t="s">
        <v>11</v>
      </c>
      <c r="C4" s="10">
        <v>1</v>
      </c>
      <c r="D4" s="10">
        <v>3</v>
      </c>
      <c r="E4" s="10">
        <v>180</v>
      </c>
      <c r="F4" s="11">
        <f>C4*D4*E4</f>
        <v>540</v>
      </c>
      <c r="G4" s="9"/>
      <c r="H4" s="9" t="s">
        <v>14</v>
      </c>
      <c r="I4" s="6"/>
      <c r="J4" s="7"/>
    </row>
    <row r="5" spans="1:10" ht="14.65" customHeight="1">
      <c r="A5" s="8" t="s">
        <v>15</v>
      </c>
      <c r="B5" s="9" t="s">
        <v>16</v>
      </c>
      <c r="C5" s="10">
        <v>1</v>
      </c>
      <c r="D5" s="10">
        <v>1</v>
      </c>
      <c r="E5" s="10">
        <v>250</v>
      </c>
      <c r="F5" s="11">
        <f>C5*D5*E5</f>
        <v>250</v>
      </c>
      <c r="G5" s="9" t="s">
        <v>17</v>
      </c>
      <c r="H5" s="9" t="s">
        <v>18</v>
      </c>
      <c r="I5" s="6"/>
      <c r="J5" s="7"/>
    </row>
    <row r="6" spans="1:10" ht="14.65" customHeight="1">
      <c r="A6" s="8" t="s">
        <v>19</v>
      </c>
      <c r="B6" s="9" t="s">
        <v>20</v>
      </c>
      <c r="C6" s="10">
        <v>1</v>
      </c>
      <c r="D6" s="10">
        <v>1</v>
      </c>
      <c r="E6" s="10">
        <v>150</v>
      </c>
      <c r="F6" s="11">
        <f>C6*D6*E6</f>
        <v>150</v>
      </c>
      <c r="G6" s="9"/>
      <c r="H6" s="9"/>
      <c r="I6" s="6"/>
      <c r="J6" s="7"/>
    </row>
    <row r="7" spans="1:10" ht="14.65" customHeight="1">
      <c r="A7" s="8" t="s">
        <v>21</v>
      </c>
      <c r="B7" s="10"/>
      <c r="C7" s="12"/>
      <c r="D7" s="12">
        <v>6</v>
      </c>
      <c r="E7" s="12">
        <v>100</v>
      </c>
      <c r="F7" s="13">
        <f>D7*E7</f>
        <v>600</v>
      </c>
      <c r="G7" s="9"/>
      <c r="H7" s="9" t="s">
        <v>22</v>
      </c>
      <c r="I7" s="6"/>
      <c r="J7" s="7"/>
    </row>
    <row r="8" spans="1:10" ht="14.65" customHeight="1">
      <c r="A8" s="8" t="s">
        <v>23</v>
      </c>
      <c r="B8" s="9" t="s">
        <v>24</v>
      </c>
      <c r="C8" s="12">
        <v>1</v>
      </c>
      <c r="D8" s="12">
        <v>5</v>
      </c>
      <c r="E8" s="12">
        <v>180</v>
      </c>
      <c r="F8" s="13">
        <f>C8*D8*E8</f>
        <v>900</v>
      </c>
      <c r="G8" s="9"/>
      <c r="H8" s="9"/>
      <c r="I8" s="6"/>
      <c r="J8" s="7"/>
    </row>
    <row r="9" spans="1:10" ht="24.6" customHeight="1">
      <c r="A9" s="8" t="s">
        <v>25</v>
      </c>
      <c r="B9" s="10"/>
      <c r="C9" s="12"/>
      <c r="D9" s="12"/>
      <c r="E9" s="12">
        <v>610</v>
      </c>
      <c r="F9" s="13">
        <v>610</v>
      </c>
      <c r="G9" s="9" t="s">
        <v>26</v>
      </c>
      <c r="H9" s="9"/>
      <c r="I9" s="6"/>
      <c r="J9" s="7"/>
    </row>
    <row r="10" spans="1:10" ht="14.65" customHeight="1">
      <c r="A10" s="8" t="s">
        <v>27</v>
      </c>
      <c r="B10" s="9" t="s">
        <v>28</v>
      </c>
      <c r="C10" s="10">
        <v>1</v>
      </c>
      <c r="D10" s="10">
        <v>2.5</v>
      </c>
      <c r="E10" s="10">
        <v>160</v>
      </c>
      <c r="F10" s="11">
        <f>C10*D10*E10</f>
        <v>400</v>
      </c>
      <c r="G10" s="9"/>
      <c r="H10" s="9" t="s">
        <v>29</v>
      </c>
      <c r="I10" s="6"/>
      <c r="J10" s="7"/>
    </row>
    <row r="11" spans="1:10" ht="14.65" customHeight="1">
      <c r="A11" s="8" t="s">
        <v>30</v>
      </c>
      <c r="B11" s="9" t="s">
        <v>28</v>
      </c>
      <c r="C11" s="10"/>
      <c r="D11" s="10"/>
      <c r="E11" s="10"/>
      <c r="F11" s="11">
        <v>90</v>
      </c>
      <c r="G11" s="9"/>
      <c r="H11" s="9" t="s">
        <v>31</v>
      </c>
      <c r="I11" s="6"/>
      <c r="J11" s="7"/>
    </row>
    <row r="12" spans="1:10" ht="14.65" customHeight="1">
      <c r="A12" s="8" t="s">
        <v>32</v>
      </c>
      <c r="B12" s="9" t="s">
        <v>33</v>
      </c>
      <c r="C12" s="10"/>
      <c r="D12" s="10"/>
      <c r="E12" s="10"/>
      <c r="F12" s="11">
        <v>450</v>
      </c>
      <c r="G12" s="9" t="s">
        <v>34</v>
      </c>
      <c r="H12" s="9"/>
      <c r="I12" s="6"/>
      <c r="J12" s="7"/>
    </row>
    <row r="13" spans="1:10" ht="24.6" customHeight="1">
      <c r="A13" s="8" t="s">
        <v>35</v>
      </c>
      <c r="B13" s="9" t="s">
        <v>36</v>
      </c>
      <c r="C13" s="10">
        <v>1</v>
      </c>
      <c r="D13" s="10">
        <v>4</v>
      </c>
      <c r="E13" s="10">
        <v>180</v>
      </c>
      <c r="F13" s="11">
        <f>C13*D13*E13</f>
        <v>720</v>
      </c>
      <c r="G13" s="9"/>
      <c r="H13" s="9" t="s">
        <v>37</v>
      </c>
      <c r="I13" s="6"/>
      <c r="J13" s="7"/>
    </row>
    <row r="14" spans="1:10" ht="24.6" customHeight="1">
      <c r="A14" s="8" t="s">
        <v>38</v>
      </c>
      <c r="B14" s="10"/>
      <c r="C14" s="14"/>
      <c r="D14" s="14"/>
      <c r="E14" s="14">
        <v>200</v>
      </c>
      <c r="F14" s="15">
        <f>E14</f>
        <v>200</v>
      </c>
      <c r="G14" s="9" t="s">
        <v>39</v>
      </c>
      <c r="H14" s="9" t="s">
        <v>40</v>
      </c>
      <c r="I14" s="6"/>
      <c r="J14" s="7"/>
    </row>
    <row r="15" spans="1:10" ht="14.65" customHeight="1">
      <c r="A15" s="8" t="s">
        <v>41</v>
      </c>
      <c r="B15" s="10"/>
      <c r="C15" s="10"/>
      <c r="D15" s="10">
        <v>6</v>
      </c>
      <c r="E15" s="10">
        <v>35</v>
      </c>
      <c r="F15" s="11">
        <f>D15*E15</f>
        <v>210</v>
      </c>
      <c r="G15" s="9"/>
      <c r="H15" s="9"/>
      <c r="I15" s="6"/>
      <c r="J15" s="7"/>
    </row>
    <row r="16" spans="1:10" ht="14.65" customHeight="1">
      <c r="A16" s="8" t="s">
        <v>42</v>
      </c>
      <c r="B16" s="10"/>
      <c r="C16" s="10"/>
      <c r="D16" s="10">
        <v>6</v>
      </c>
      <c r="E16" s="10">
        <v>15</v>
      </c>
      <c r="F16" s="11">
        <f>D16*E16</f>
        <v>90</v>
      </c>
      <c r="G16" s="9"/>
      <c r="H16" s="9"/>
      <c r="I16" s="6"/>
      <c r="J16" s="7"/>
    </row>
    <row r="17" spans="1:10" ht="14.65" customHeight="1">
      <c r="A17" s="8" t="s">
        <v>43</v>
      </c>
      <c r="B17" s="10"/>
      <c r="C17" s="10"/>
      <c r="D17" s="10">
        <v>6</v>
      </c>
      <c r="E17" s="10">
        <v>10</v>
      </c>
      <c r="F17" s="11">
        <f>D17*E17</f>
        <v>60</v>
      </c>
      <c r="G17" s="9"/>
      <c r="H17" s="9"/>
      <c r="I17" s="6"/>
      <c r="J17" s="7"/>
    </row>
    <row r="18" spans="1:10" ht="14.65" customHeight="1">
      <c r="A18" s="8" t="s">
        <v>44</v>
      </c>
      <c r="B18" s="10"/>
      <c r="C18" s="10">
        <v>2</v>
      </c>
      <c r="D18" s="10">
        <v>6</v>
      </c>
      <c r="E18" s="10">
        <v>5</v>
      </c>
      <c r="F18" s="11">
        <f>C18*D18*E18</f>
        <v>60</v>
      </c>
      <c r="G18" s="9"/>
      <c r="H18" s="9"/>
      <c r="I18" s="6"/>
      <c r="J18" s="7"/>
    </row>
    <row r="19" spans="1:10" ht="14.65" customHeight="1">
      <c r="A19" s="8" t="s">
        <v>45</v>
      </c>
      <c r="B19" s="10"/>
      <c r="C19" s="10"/>
      <c r="D19" s="10">
        <v>2</v>
      </c>
      <c r="E19" s="10">
        <v>165</v>
      </c>
      <c r="F19" s="11">
        <f>SUM(D19*E19)</f>
        <v>330</v>
      </c>
      <c r="G19" s="9"/>
      <c r="H19" s="9"/>
      <c r="I19" s="6"/>
      <c r="J19" s="7"/>
    </row>
    <row r="20" spans="1:10" ht="14.65" customHeight="1">
      <c r="A20" s="8" t="s">
        <v>46</v>
      </c>
      <c r="B20" s="10"/>
      <c r="C20" s="10"/>
      <c r="D20" s="10"/>
      <c r="E20" s="10">
        <v>75</v>
      </c>
      <c r="F20" s="11">
        <f>E20</f>
        <v>75</v>
      </c>
      <c r="G20" s="9"/>
      <c r="H20" s="9"/>
      <c r="I20" s="16"/>
      <c r="J20" s="7"/>
    </row>
    <row r="21" spans="1:10" ht="14.65" customHeight="1">
      <c r="A21" s="8" t="s">
        <v>47</v>
      </c>
      <c r="B21" s="17" t="s">
        <v>48</v>
      </c>
      <c r="C21" s="12">
        <v>1</v>
      </c>
      <c r="D21" s="12">
        <v>8</v>
      </c>
      <c r="E21" s="12">
        <v>180</v>
      </c>
      <c r="F21" s="13">
        <f>C21*D21*E21</f>
        <v>1440</v>
      </c>
      <c r="G21" s="17"/>
      <c r="H21" s="9"/>
      <c r="I21" s="18"/>
      <c r="J21" s="7"/>
    </row>
    <row r="22" spans="1:10" ht="63" customHeight="1">
      <c r="A22" s="8" t="s">
        <v>49</v>
      </c>
      <c r="B22" s="9" t="s">
        <v>50</v>
      </c>
      <c r="C22" s="10">
        <v>2</v>
      </c>
      <c r="D22" s="10">
        <v>5</v>
      </c>
      <c r="E22" s="10">
        <v>180</v>
      </c>
      <c r="F22" s="11">
        <f>C22*D22*E22</f>
        <v>1800</v>
      </c>
      <c r="G22" s="9" t="s">
        <v>51</v>
      </c>
      <c r="H22" s="9" t="s">
        <v>52</v>
      </c>
      <c r="I22" s="18"/>
      <c r="J22" s="7"/>
    </row>
    <row r="23" spans="1:10" ht="14.65" customHeight="1">
      <c r="A23" s="8" t="s">
        <v>53</v>
      </c>
      <c r="B23" s="9" t="s">
        <v>54</v>
      </c>
      <c r="C23" s="10">
        <v>1</v>
      </c>
      <c r="D23" s="10">
        <v>1</v>
      </c>
      <c r="E23" s="10">
        <v>150</v>
      </c>
      <c r="F23" s="11">
        <f>C23*D23*E23</f>
        <v>150</v>
      </c>
      <c r="G23" s="10"/>
      <c r="H23" s="9" t="s">
        <v>55</v>
      </c>
      <c r="I23" s="18"/>
      <c r="J23" s="7"/>
    </row>
    <row r="24" spans="1:10" ht="14.65" customHeight="1">
      <c r="A24" s="8" t="s">
        <v>56</v>
      </c>
      <c r="B24" s="10"/>
      <c r="C24" s="10">
        <v>2</v>
      </c>
      <c r="D24" s="10">
        <v>3</v>
      </c>
      <c r="E24" s="10">
        <v>20</v>
      </c>
      <c r="F24" s="11">
        <f>C24*D24*E24</f>
        <v>120</v>
      </c>
      <c r="G24" s="10"/>
      <c r="H24" s="9" t="s">
        <v>57</v>
      </c>
      <c r="I24" s="18"/>
      <c r="J24" s="7"/>
    </row>
    <row r="25" spans="1:10" ht="14.65" customHeight="1">
      <c r="A25" s="8" t="s">
        <v>58</v>
      </c>
      <c r="B25" s="10"/>
      <c r="C25" s="10"/>
      <c r="D25" s="10">
        <v>1</v>
      </c>
      <c r="E25" s="10">
        <v>45</v>
      </c>
      <c r="F25" s="11">
        <f>D25*E25</f>
        <v>45</v>
      </c>
      <c r="G25" s="10"/>
      <c r="H25" s="9" t="s">
        <v>59</v>
      </c>
      <c r="I25" s="18"/>
      <c r="J25" s="19"/>
    </row>
    <row r="26" spans="1:10" ht="14.65" customHeight="1">
      <c r="A26" s="8" t="s">
        <v>60</v>
      </c>
      <c r="B26" s="10"/>
      <c r="C26" s="10"/>
      <c r="D26" s="10"/>
      <c r="E26" s="10"/>
      <c r="F26" s="11">
        <v>150</v>
      </c>
      <c r="G26" s="10"/>
      <c r="H26" s="9"/>
      <c r="I26" s="18"/>
      <c r="J26" s="7"/>
    </row>
    <row r="27" spans="1:10" ht="14.65" customHeight="1">
      <c r="A27" s="65" t="s">
        <v>61</v>
      </c>
      <c r="B27" s="9" t="s">
        <v>24</v>
      </c>
      <c r="C27" s="10">
        <v>1</v>
      </c>
      <c r="D27" s="10">
        <v>6</v>
      </c>
      <c r="E27" s="10">
        <v>180</v>
      </c>
      <c r="F27" s="11">
        <f>C27*D27*E27</f>
        <v>1080</v>
      </c>
      <c r="G27" s="9" t="s">
        <v>62</v>
      </c>
      <c r="H27" s="9"/>
      <c r="I27" s="18"/>
      <c r="J27" s="7"/>
    </row>
    <row r="28" spans="1:10" ht="14.65" customHeight="1">
      <c r="A28" s="66"/>
      <c r="B28" s="9" t="s">
        <v>36</v>
      </c>
      <c r="C28" s="10">
        <v>1</v>
      </c>
      <c r="D28" s="10">
        <v>5</v>
      </c>
      <c r="E28" s="10">
        <v>180</v>
      </c>
      <c r="F28" s="11">
        <f>C28*D28*E28</f>
        <v>900</v>
      </c>
      <c r="G28" s="9" t="s">
        <v>62</v>
      </c>
      <c r="H28" s="9"/>
      <c r="I28" s="18"/>
      <c r="J28" s="7"/>
    </row>
    <row r="29" spans="1:10" ht="14.65" customHeight="1">
      <c r="A29" s="8" t="s">
        <v>63</v>
      </c>
      <c r="B29" s="9" t="s">
        <v>64</v>
      </c>
      <c r="C29" s="10">
        <v>1</v>
      </c>
      <c r="D29" s="10">
        <v>1</v>
      </c>
      <c r="E29" s="10">
        <v>100</v>
      </c>
      <c r="F29" s="11">
        <f>C29*D29*E29</f>
        <v>100</v>
      </c>
      <c r="G29" s="9"/>
      <c r="H29" s="9"/>
      <c r="I29" s="18"/>
      <c r="J29" s="7"/>
    </row>
    <row r="30" spans="1:10" ht="14.65" customHeight="1">
      <c r="A30" s="8" t="s">
        <v>65</v>
      </c>
      <c r="B30" s="9" t="s">
        <v>66</v>
      </c>
      <c r="C30" s="10">
        <v>1</v>
      </c>
      <c r="D30" s="10">
        <v>3.5</v>
      </c>
      <c r="E30" s="10">
        <v>180</v>
      </c>
      <c r="F30" s="11">
        <f>C30*D30*E30</f>
        <v>630</v>
      </c>
      <c r="G30" s="9"/>
      <c r="H30" s="9"/>
      <c r="I30" s="18"/>
      <c r="J30" s="7"/>
    </row>
    <row r="31" spans="1:10" ht="14.65" customHeight="1">
      <c r="A31" s="8" t="s">
        <v>67</v>
      </c>
      <c r="B31" s="9" t="s">
        <v>66</v>
      </c>
      <c r="C31" s="10">
        <v>1</v>
      </c>
      <c r="D31" s="10">
        <v>2</v>
      </c>
      <c r="E31" s="10">
        <v>180</v>
      </c>
      <c r="F31" s="11">
        <f>C31*D31*E31</f>
        <v>360</v>
      </c>
      <c r="G31" s="9"/>
      <c r="H31" s="9"/>
      <c r="I31" s="6"/>
      <c r="J31" s="7"/>
    </row>
    <row r="32" spans="1:10" ht="14.65" customHeight="1">
      <c r="A32" s="8" t="s">
        <v>68</v>
      </c>
      <c r="B32" s="10"/>
      <c r="C32" s="10"/>
      <c r="D32" s="10"/>
      <c r="E32" s="10"/>
      <c r="F32" s="11">
        <v>200</v>
      </c>
      <c r="G32" s="9"/>
      <c r="H32" s="9"/>
      <c r="I32" s="6"/>
      <c r="J32" s="7"/>
    </row>
    <row r="33" spans="1:10" ht="14.65" customHeight="1">
      <c r="A33" s="8" t="s">
        <v>69</v>
      </c>
      <c r="B33" s="10"/>
      <c r="C33" s="10"/>
      <c r="D33" s="10"/>
      <c r="E33" s="10">
        <v>500</v>
      </c>
      <c r="F33" s="11"/>
      <c r="G33" s="9" t="s">
        <v>70</v>
      </c>
      <c r="H33" s="9"/>
      <c r="I33" s="6"/>
      <c r="J33" s="7"/>
    </row>
    <row r="34" spans="1:10" ht="14.65" customHeight="1">
      <c r="A34" s="8" t="s">
        <v>71</v>
      </c>
      <c r="B34" s="10"/>
      <c r="C34" s="10"/>
      <c r="D34" s="10"/>
      <c r="E34" s="10"/>
      <c r="F34" s="11">
        <v>100</v>
      </c>
      <c r="G34" s="10"/>
      <c r="H34" s="9"/>
      <c r="I34" s="6"/>
      <c r="J34" s="7"/>
    </row>
    <row r="35" spans="1:10" ht="14.65" customHeight="1">
      <c r="A35" s="20" t="s">
        <v>72</v>
      </c>
      <c r="B35" s="21"/>
      <c r="C35" s="21"/>
      <c r="D35" s="21"/>
      <c r="E35" s="21"/>
      <c r="F35" s="11">
        <v>600</v>
      </c>
      <c r="G35" s="22" t="s">
        <v>73</v>
      </c>
      <c r="H35" s="9"/>
      <c r="I35" s="6"/>
      <c r="J35" s="7"/>
    </row>
    <row r="36" spans="1:10" ht="14.65" customHeight="1">
      <c r="A36" s="20" t="s">
        <v>74</v>
      </c>
      <c r="B36" s="21"/>
      <c r="C36" s="21"/>
      <c r="D36" s="21"/>
      <c r="E36" s="21">
        <v>250</v>
      </c>
      <c r="F36" s="11"/>
      <c r="G36" s="22" t="s">
        <v>75</v>
      </c>
      <c r="H36" s="9"/>
      <c r="I36" s="6"/>
      <c r="J36" s="7"/>
    </row>
    <row r="37" spans="1:10" ht="14.65" customHeight="1">
      <c r="A37" s="20" t="s">
        <v>76</v>
      </c>
      <c r="B37" s="21"/>
      <c r="C37" s="21"/>
      <c r="D37" s="21"/>
      <c r="E37" s="21">
        <v>150</v>
      </c>
      <c r="F37" s="11"/>
      <c r="G37" s="22" t="s">
        <v>77</v>
      </c>
      <c r="H37" s="9"/>
      <c r="I37" s="6"/>
      <c r="J37" s="7"/>
    </row>
    <row r="38" spans="1:10" ht="14.65" customHeight="1">
      <c r="A38" s="20" t="s">
        <v>78</v>
      </c>
      <c r="B38" s="21"/>
      <c r="C38" s="21"/>
      <c r="D38" s="21"/>
      <c r="E38" s="21"/>
      <c r="F38" s="11">
        <v>155.37</v>
      </c>
      <c r="G38" s="22" t="s">
        <v>79</v>
      </c>
      <c r="H38" s="9"/>
      <c r="I38" s="6"/>
      <c r="J38" s="7"/>
    </row>
    <row r="39" spans="1:10" ht="24.6" customHeight="1">
      <c r="A39" s="20" t="s">
        <v>80</v>
      </c>
      <c r="B39" s="21"/>
      <c r="C39" s="21"/>
      <c r="D39" s="21"/>
      <c r="E39" s="21"/>
      <c r="F39" s="11">
        <v>95</v>
      </c>
      <c r="G39" s="22" t="s">
        <v>81</v>
      </c>
      <c r="H39" s="9"/>
      <c r="I39" s="6"/>
      <c r="J39" s="7"/>
    </row>
    <row r="40" spans="1:10" ht="14.65" customHeight="1">
      <c r="A40" s="20" t="s">
        <v>82</v>
      </c>
      <c r="B40" s="22" t="s">
        <v>83</v>
      </c>
      <c r="C40" s="21">
        <v>1</v>
      </c>
      <c r="D40" s="21">
        <v>4</v>
      </c>
      <c r="E40" s="21">
        <v>180</v>
      </c>
      <c r="F40" s="11">
        <f>SUM(D40*E40)</f>
        <v>720</v>
      </c>
      <c r="G40" s="22" t="s">
        <v>84</v>
      </c>
      <c r="H40" s="9"/>
      <c r="I40" s="6"/>
      <c r="J40" s="7"/>
    </row>
    <row r="41" spans="1:10" ht="14.65" customHeight="1">
      <c r="A41" s="23" t="s">
        <v>85</v>
      </c>
      <c r="B41" s="24"/>
      <c r="C41" s="24"/>
      <c r="D41" s="24"/>
      <c r="E41" s="24"/>
      <c r="F41" s="25">
        <v>850</v>
      </c>
      <c r="G41" s="26" t="s">
        <v>86</v>
      </c>
      <c r="H41" s="27"/>
      <c r="I41" s="6"/>
      <c r="J41" s="7"/>
    </row>
    <row r="42" spans="1:10" ht="14.65" customHeight="1">
      <c r="A42" s="28" t="s">
        <v>87</v>
      </c>
      <c r="B42" s="29"/>
      <c r="C42" s="29"/>
      <c r="D42" s="29"/>
      <c r="E42" s="29"/>
      <c r="F42" s="30">
        <f>70.5*10+200</f>
        <v>905</v>
      </c>
      <c r="G42" s="31" t="s">
        <v>88</v>
      </c>
      <c r="H42" s="32"/>
      <c r="I42" s="33"/>
      <c r="J42" s="7"/>
    </row>
    <row r="43" spans="1:10" ht="14.65" customHeight="1">
      <c r="A43" s="34"/>
      <c r="B43" s="29"/>
      <c r="C43" s="29"/>
      <c r="D43" s="29"/>
      <c r="E43" s="29"/>
      <c r="F43" s="35">
        <f>SUM(F2:F42)</f>
        <v>17995.370000000003</v>
      </c>
      <c r="G43" s="36"/>
      <c r="H43" s="36"/>
      <c r="I43" s="33"/>
      <c r="J43" s="7"/>
    </row>
    <row r="44" spans="1:10" ht="14.65" customHeight="1">
      <c r="A44" s="37" t="s">
        <v>89</v>
      </c>
      <c r="B44" s="29"/>
      <c r="C44" s="29"/>
      <c r="D44" s="29"/>
      <c r="E44" s="29"/>
      <c r="F44" s="35">
        <f>B67*0.04</f>
        <v>753.24</v>
      </c>
      <c r="G44" s="36"/>
      <c r="H44" s="36"/>
      <c r="I44" s="33"/>
      <c r="J44" s="7"/>
    </row>
    <row r="45" spans="1:10" ht="14.65" customHeight="1">
      <c r="A45" s="36"/>
      <c r="B45" s="36"/>
      <c r="C45" s="36"/>
      <c r="D45" s="36"/>
      <c r="E45" s="36"/>
      <c r="F45" s="38">
        <f>SUM(F43:F44)</f>
        <v>18748.610000000004</v>
      </c>
      <c r="G45" s="36"/>
      <c r="H45" s="36"/>
      <c r="I45" s="33"/>
      <c r="J45" s="7"/>
    </row>
    <row r="46" spans="1:10" ht="26.65" customHeight="1">
      <c r="A46" s="39" t="s">
        <v>90</v>
      </c>
      <c r="B46" s="36"/>
      <c r="C46" s="36"/>
      <c r="D46" s="36"/>
      <c r="E46" s="36"/>
      <c r="F46" s="40"/>
      <c r="G46" s="36"/>
      <c r="H46" s="36"/>
      <c r="I46" s="33"/>
      <c r="J46" s="7"/>
    </row>
    <row r="47" spans="1:10" ht="14.65" customHeight="1">
      <c r="A47" s="41" t="s">
        <v>91</v>
      </c>
      <c r="B47" s="42"/>
      <c r="C47" s="42"/>
      <c r="D47" s="42">
        <v>150</v>
      </c>
      <c r="E47" s="43">
        <f>D47</f>
        <v>150</v>
      </c>
      <c r="F47" s="40"/>
      <c r="G47" s="36"/>
      <c r="H47" s="36"/>
      <c r="I47" s="33"/>
      <c r="J47" s="7"/>
    </row>
    <row r="48" spans="1:10" ht="14.65" customHeight="1">
      <c r="A48" s="41" t="s">
        <v>92</v>
      </c>
      <c r="B48" s="42">
        <v>1</v>
      </c>
      <c r="C48" s="42">
        <v>2</v>
      </c>
      <c r="D48" s="42">
        <v>200</v>
      </c>
      <c r="E48" s="43">
        <f>B48*C48*D48</f>
        <v>400</v>
      </c>
      <c r="F48" s="40"/>
      <c r="G48" s="36"/>
      <c r="H48" s="36"/>
      <c r="I48" s="33"/>
      <c r="J48" s="7"/>
    </row>
    <row r="49" spans="1:10" ht="14.65" customHeight="1">
      <c r="A49" s="41" t="s">
        <v>93</v>
      </c>
      <c r="B49" s="42"/>
      <c r="C49" s="42"/>
      <c r="D49" s="42"/>
      <c r="E49" s="43">
        <v>593</v>
      </c>
      <c r="F49" s="40"/>
      <c r="G49" s="36"/>
      <c r="H49" s="36"/>
      <c r="I49" s="33"/>
      <c r="J49" s="7"/>
    </row>
    <row r="50" spans="1:10" ht="14.65" customHeight="1">
      <c r="A50" s="36"/>
      <c r="B50" s="36"/>
      <c r="C50" s="36"/>
      <c r="D50" s="36"/>
      <c r="E50" s="44">
        <f>SUM(E47:E49)</f>
        <v>1143</v>
      </c>
      <c r="F50" s="40"/>
      <c r="G50" s="36"/>
      <c r="H50" s="36"/>
      <c r="I50" s="33"/>
      <c r="J50" s="7"/>
    </row>
    <row r="51" spans="1:10" ht="14.65" customHeight="1">
      <c r="A51" s="36"/>
      <c r="B51" s="36"/>
      <c r="C51" s="36"/>
      <c r="D51" s="36"/>
      <c r="E51" s="36"/>
      <c r="F51" s="40"/>
      <c r="G51" s="36"/>
      <c r="H51" s="36"/>
      <c r="I51" s="33"/>
      <c r="J51" s="7"/>
    </row>
    <row r="52" spans="1:10" ht="14.65" customHeight="1">
      <c r="A52" s="45" t="s">
        <v>94</v>
      </c>
      <c r="B52" s="36"/>
      <c r="C52" s="36"/>
      <c r="D52" s="36"/>
      <c r="E52" s="36"/>
      <c r="F52" s="40"/>
      <c r="G52" s="36"/>
      <c r="H52" s="36"/>
      <c r="I52" s="33"/>
      <c r="J52" s="7"/>
    </row>
    <row r="53" spans="1:10" ht="15" customHeight="1">
      <c r="A53" s="46" t="s">
        <v>95</v>
      </c>
      <c r="B53" s="47"/>
      <c r="C53" s="47"/>
      <c r="D53" s="47"/>
      <c r="E53" s="48"/>
      <c r="F53" s="40"/>
      <c r="G53" s="36"/>
      <c r="H53" s="36"/>
      <c r="I53" s="33"/>
      <c r="J53" s="7"/>
    </row>
    <row r="54" spans="1:10" ht="26.65" customHeight="1">
      <c r="A54" s="49" t="s">
        <v>96</v>
      </c>
      <c r="B54" s="47">
        <v>2</v>
      </c>
      <c r="C54" s="47">
        <v>3</v>
      </c>
      <c r="D54" s="47">
        <v>180</v>
      </c>
      <c r="E54" s="48">
        <f>B54*C54*D54</f>
        <v>1080</v>
      </c>
      <c r="F54" s="40"/>
      <c r="G54" s="36"/>
      <c r="H54" s="36"/>
      <c r="I54" s="33"/>
      <c r="J54" s="7"/>
    </row>
    <row r="55" spans="1:10" ht="26.65" customHeight="1">
      <c r="A55" s="49" t="s">
        <v>97</v>
      </c>
      <c r="B55" s="47"/>
      <c r="C55" s="47">
        <v>2</v>
      </c>
      <c r="D55" s="47">
        <v>200</v>
      </c>
      <c r="E55" s="48">
        <f>C55*D55</f>
        <v>400</v>
      </c>
      <c r="F55" s="40"/>
      <c r="G55" s="36"/>
      <c r="H55" s="36"/>
      <c r="I55" s="33"/>
      <c r="J55" s="7"/>
    </row>
    <row r="56" spans="1:10" ht="14.65" customHeight="1">
      <c r="A56" s="49" t="s">
        <v>98</v>
      </c>
      <c r="B56" s="47"/>
      <c r="C56" s="47">
        <v>4</v>
      </c>
      <c r="D56" s="47">
        <v>165</v>
      </c>
      <c r="E56" s="48">
        <f>C56*D56</f>
        <v>660</v>
      </c>
      <c r="F56" s="40"/>
      <c r="G56" s="36"/>
      <c r="H56" s="36"/>
      <c r="I56" s="33"/>
      <c r="J56" s="7"/>
    </row>
    <row r="57" spans="1:10" ht="14.65" customHeight="1">
      <c r="A57" s="49" t="s">
        <v>99</v>
      </c>
      <c r="B57" s="47"/>
      <c r="C57" s="47"/>
      <c r="D57" s="47"/>
      <c r="E57" s="48">
        <v>100</v>
      </c>
      <c r="F57" s="40"/>
      <c r="G57" s="36"/>
      <c r="H57" s="36"/>
      <c r="I57" s="33"/>
      <c r="J57" s="7"/>
    </row>
    <row r="58" spans="1:10" ht="26.65" customHeight="1">
      <c r="A58" s="49" t="s">
        <v>100</v>
      </c>
      <c r="B58" s="47">
        <v>2</v>
      </c>
      <c r="C58" s="47">
        <v>3</v>
      </c>
      <c r="D58" s="47">
        <v>180</v>
      </c>
      <c r="E58" s="48">
        <f>B58*C58*D58</f>
        <v>1080</v>
      </c>
      <c r="F58" s="40"/>
      <c r="G58" s="36"/>
      <c r="H58" s="36"/>
      <c r="I58" s="33"/>
      <c r="J58" s="7"/>
    </row>
    <row r="59" spans="1:10" ht="14.65" customHeight="1">
      <c r="A59" s="36"/>
      <c r="B59" s="36"/>
      <c r="C59" s="36"/>
      <c r="D59" s="36"/>
      <c r="E59" s="50">
        <f>SUM(E54:E58)</f>
        <v>3320</v>
      </c>
      <c r="F59" s="40"/>
      <c r="G59" s="36"/>
      <c r="H59" s="36"/>
      <c r="I59" s="33"/>
      <c r="J59" s="7"/>
    </row>
    <row r="60" spans="1:10" ht="14.65" customHeight="1">
      <c r="A60" s="36"/>
      <c r="B60" s="36"/>
      <c r="C60" s="36"/>
      <c r="D60" s="36"/>
      <c r="E60" s="40"/>
      <c r="F60" s="40"/>
      <c r="G60" s="36"/>
      <c r="H60" s="36"/>
      <c r="I60" s="33"/>
      <c r="J60" s="7"/>
    </row>
    <row r="61" spans="1:10" ht="14.65" customHeight="1">
      <c r="A61" s="36"/>
      <c r="B61" s="36"/>
      <c r="C61" s="36"/>
      <c r="D61" s="36"/>
      <c r="E61" s="40"/>
      <c r="F61" s="40"/>
      <c r="G61" s="36"/>
      <c r="H61" s="36"/>
      <c r="I61" s="33"/>
      <c r="J61" s="7"/>
    </row>
    <row r="62" spans="1:10" ht="14.65" customHeight="1">
      <c r="A62" s="51"/>
      <c r="B62" s="51"/>
      <c r="C62" s="51"/>
      <c r="D62" s="51"/>
      <c r="E62" s="52"/>
      <c r="F62" s="53"/>
      <c r="G62" s="54"/>
      <c r="H62" s="51"/>
      <c r="I62" s="7"/>
      <c r="J62" s="7"/>
    </row>
    <row r="63" spans="1:10" ht="14.65" customHeight="1">
      <c r="A63" s="55"/>
      <c r="B63" s="19"/>
      <c r="C63" s="7"/>
      <c r="D63" s="7"/>
      <c r="E63" s="7"/>
      <c r="F63" s="56"/>
      <c r="G63" s="7"/>
      <c r="H63" s="7"/>
      <c r="I63" s="7"/>
      <c r="J63" s="7"/>
    </row>
    <row r="64" spans="1:10" ht="15" customHeight="1">
      <c r="A64" s="57" t="s">
        <v>101</v>
      </c>
      <c r="B64" s="58">
        <v>9415.5</v>
      </c>
      <c r="C64" s="7"/>
      <c r="D64" s="7"/>
      <c r="E64" s="7"/>
      <c r="F64" s="59"/>
      <c r="G64" s="7"/>
      <c r="H64" s="7"/>
      <c r="I64" s="7"/>
      <c r="J64" s="7"/>
    </row>
    <row r="65" spans="1:10" ht="15" customHeight="1">
      <c r="A65" s="57" t="s">
        <v>102</v>
      </c>
      <c r="B65" s="58">
        <v>7532.4</v>
      </c>
      <c r="C65" s="7"/>
      <c r="D65" s="7"/>
      <c r="E65" s="7"/>
      <c r="F65" s="59"/>
      <c r="G65" s="7"/>
      <c r="H65" s="7"/>
      <c r="I65" s="7"/>
      <c r="J65" s="7"/>
    </row>
    <row r="66" spans="1:10" ht="15" customHeight="1">
      <c r="A66" s="57" t="s">
        <v>103</v>
      </c>
      <c r="B66" s="60">
        <v>1883.1</v>
      </c>
      <c r="C66" s="7"/>
      <c r="D66" s="7"/>
      <c r="E66" s="7"/>
      <c r="F66" s="59"/>
      <c r="G66" s="7"/>
      <c r="H66" s="7"/>
      <c r="I66" s="7"/>
      <c r="J66" s="7"/>
    </row>
    <row r="67" spans="1:10" ht="14.65" customHeight="1">
      <c r="A67" s="61" t="s">
        <v>104</v>
      </c>
      <c r="B67" s="62">
        <f>SUM(B64:B66)</f>
        <v>18831</v>
      </c>
      <c r="C67" s="63"/>
      <c r="D67" s="7"/>
      <c r="E67" s="7"/>
      <c r="F67" s="59"/>
      <c r="G67" s="19"/>
      <c r="H67" s="7"/>
      <c r="I67" s="7"/>
      <c r="J67" s="7"/>
    </row>
    <row r="68" spans="1:10" ht="14.65" customHeight="1">
      <c r="A68" s="64"/>
      <c r="B68" s="64"/>
      <c r="C68" s="7"/>
      <c r="D68" s="7"/>
      <c r="E68" s="7"/>
      <c r="F68" s="59"/>
      <c r="G68" s="19"/>
      <c r="H68" s="7"/>
      <c r="I68" s="7"/>
      <c r="J68" s="7"/>
    </row>
    <row r="69" spans="1:10" ht="14.65" customHeight="1">
      <c r="A69" s="7"/>
      <c r="B69" s="7"/>
      <c r="C69" s="7"/>
      <c r="D69" s="7"/>
      <c r="E69" s="7"/>
      <c r="F69" s="59"/>
      <c r="G69" s="7"/>
      <c r="H69" s="7"/>
      <c r="I69" s="7"/>
      <c r="J69" s="7"/>
    </row>
    <row r="70" spans="1:10" ht="14.65" customHeight="1">
      <c r="A70" s="7"/>
      <c r="B70" s="7"/>
      <c r="C70" s="7"/>
      <c r="D70" s="7"/>
      <c r="E70" s="7"/>
      <c r="F70" s="59"/>
      <c r="G70" s="7"/>
      <c r="H70" s="7"/>
      <c r="I70" s="7"/>
      <c r="J70" s="7"/>
    </row>
    <row r="71" spans="1:10" ht="14.65" customHeight="1">
      <c r="A71" s="7"/>
      <c r="B71" s="7"/>
      <c r="C71" s="7"/>
      <c r="D71" s="7"/>
      <c r="E71" s="7"/>
      <c r="F71" s="59"/>
      <c r="G71" s="7"/>
      <c r="H71" s="7"/>
      <c r="I71" s="7"/>
      <c r="J71" s="7"/>
    </row>
    <row r="72" spans="1:10" ht="14.65" customHeight="1">
      <c r="A72" s="7"/>
      <c r="B72" s="7"/>
      <c r="C72" s="7"/>
      <c r="D72" s="7"/>
      <c r="E72" s="7"/>
      <c r="F72" s="59"/>
      <c r="G72" s="7"/>
      <c r="H72" s="7"/>
      <c r="I72" s="7"/>
      <c r="J72" s="7"/>
    </row>
    <row r="73" spans="1:10" ht="14.65" customHeight="1">
      <c r="A73" s="7"/>
      <c r="B73" s="7"/>
      <c r="C73" s="7"/>
      <c r="D73" s="7"/>
      <c r="E73" s="7"/>
      <c r="F73" s="59"/>
      <c r="G73" s="7"/>
      <c r="H73" s="7"/>
      <c r="I73" s="7"/>
      <c r="J73" s="7"/>
    </row>
    <row r="74" spans="1:10" ht="14.65" customHeight="1">
      <c r="A74" s="7"/>
      <c r="B74" s="7"/>
      <c r="C74" s="7"/>
      <c r="D74" s="7"/>
      <c r="E74" s="7"/>
      <c r="F74" s="59"/>
      <c r="G74" s="7"/>
      <c r="H74" s="7"/>
      <c r="I74" s="7"/>
      <c r="J74" s="7"/>
    </row>
    <row r="75" spans="1:10" ht="14.65" customHeight="1">
      <c r="A75" s="7"/>
      <c r="B75" s="7"/>
      <c r="C75" s="7"/>
      <c r="D75" s="7"/>
      <c r="E75" s="7"/>
      <c r="F75" s="59"/>
      <c r="G75" s="7"/>
      <c r="H75" s="7"/>
      <c r="I75" s="7"/>
      <c r="J75" s="7"/>
    </row>
    <row r="76" spans="1:10" ht="14.65" customHeight="1">
      <c r="A76" s="7"/>
      <c r="B76" s="7"/>
      <c r="C76" s="7"/>
      <c r="D76" s="7"/>
      <c r="E76" s="7"/>
      <c r="F76" s="59"/>
      <c r="G76" s="7"/>
      <c r="H76" s="7"/>
      <c r="I76" s="7"/>
      <c r="J76" s="7"/>
    </row>
    <row r="77" spans="1:10" ht="14.65" customHeight="1">
      <c r="A77" s="7"/>
      <c r="B77" s="7"/>
      <c r="C77" s="7"/>
      <c r="D77" s="7"/>
      <c r="E77" s="7"/>
      <c r="F77" s="59"/>
      <c r="G77" s="7"/>
      <c r="H77" s="7"/>
      <c r="I77" s="7"/>
      <c r="J77" s="7"/>
    </row>
  </sheetData>
  <mergeCells count="1">
    <mergeCell ref="A27:A28"/>
  </mergeCells>
  <pageMargins left="1" right="1" top="1" bottom="1" header="0.25" footer="0.25"/>
  <pageSetup orientation="portrait"/>
  <headerFooter>
    <oddFooter>&amp;C&amp;"Helvetica,Regular"&amp;12&amp;K000000&amp;P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2" ma:contentTypeDescription="Create a new document." ma:contentTypeScope="" ma:versionID="fa3dc7b72c4647722cd15b4950c7e71f">
  <xsd:schema xmlns:xsd="http://www.w3.org/2001/XMLSchema" xmlns:xs="http://www.w3.org/2001/XMLSchema" xmlns:p="http://schemas.microsoft.com/office/2006/metadata/properties" xmlns:ns2="80129174-c05c-43cc-8e32-21fcbdfe51bb" targetNamespace="http://schemas.microsoft.com/office/2006/metadata/properties" ma:root="true" ma:fieldsID="85b83be818d2d6f7885b520d54e617d6" ns2:_="">
    <xsd:import namespace="80129174-c05c-43cc-8e32-21fcbdfe51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47DD51-7EF3-42B4-AECB-D50B3F320A3E}"/>
</file>

<file path=customXml/itemProps2.xml><?xml version="1.0" encoding="utf-8"?>
<ds:datastoreItem xmlns:ds="http://schemas.openxmlformats.org/officeDocument/2006/customXml" ds:itemID="{B312D948-31D6-46AA-A29C-DB043C82EAA3}"/>
</file>

<file path=customXml/itemProps3.xml><?xml version="1.0" encoding="utf-8"?>
<ds:datastoreItem xmlns:ds="http://schemas.openxmlformats.org/officeDocument/2006/customXml" ds:itemID="{5C8E5EA2-7EA3-499E-9D2E-9971D1BF3A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Working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Bergeron Elizabeth (2017)</dc:creator>
  <cp:lastModifiedBy>Bergeron Elizabeth (2017)</cp:lastModifiedBy>
  <dcterms:created xsi:type="dcterms:W3CDTF">2016-09-19T08:47:15Z</dcterms:created>
  <dcterms:modified xsi:type="dcterms:W3CDTF">2016-09-19T08:47:15Z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