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100" windowHeight="7575" tabRatio="933" firstSheet="3" activeTab="8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45621"/>
</workbook>
</file>

<file path=xl/calcChain.xml><?xml version="1.0" encoding="utf-8"?>
<calcChain xmlns="http://schemas.openxmlformats.org/spreadsheetml/2006/main">
  <c r="AB21" i="9" l="1"/>
  <c r="AC21" i="9" s="1"/>
  <c r="AD21" i="9" s="1"/>
  <c r="H21" i="9"/>
  <c r="D21" i="9"/>
  <c r="C8" i="9"/>
  <c r="M42" i="22"/>
  <c r="H77" i="48" l="1"/>
  <c r="H76" i="48"/>
  <c r="H75" i="48"/>
  <c r="H74" i="48"/>
  <c r="H73" i="48"/>
  <c r="H72" i="48"/>
  <c r="H71" i="48"/>
  <c r="H70" i="48"/>
  <c r="H69" i="48" s="1"/>
  <c r="H68" i="48"/>
  <c r="H67" i="48"/>
  <c r="H66" i="48" s="1"/>
  <c r="H65" i="48"/>
  <c r="H64" i="48"/>
  <c r="H63" i="48"/>
  <c r="H62" i="48"/>
  <c r="H61" i="48"/>
  <c r="H60" i="48"/>
  <c r="H59" i="48"/>
  <c r="H58" i="48"/>
  <c r="H57" i="48" s="1"/>
  <c r="H56" i="48"/>
  <c r="H55" i="48"/>
  <c r="H54" i="48" s="1"/>
  <c r="H53" i="48"/>
  <c r="H52" i="48"/>
  <c r="H51" i="48"/>
  <c r="H50" i="48"/>
  <c r="H49" i="48"/>
  <c r="H48" i="48"/>
  <c r="H47" i="48"/>
  <c r="H46" i="48"/>
  <c r="H45" i="48" s="1"/>
  <c r="H44" i="48"/>
  <c r="H43" i="48"/>
  <c r="H42" i="48" s="1"/>
  <c r="H41" i="48"/>
  <c r="H40" i="48"/>
  <c r="H39" i="48"/>
  <c r="H38" i="48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8" i="48" s="1"/>
  <c r="H10" i="48"/>
  <c r="H9" i="48"/>
  <c r="D77" i="48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9" i="48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1" i="49"/>
  <c r="D30" i="49"/>
  <c r="D29" i="49"/>
  <c r="D28" i="49"/>
  <c r="D27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H82" i="44"/>
  <c r="H81" i="44"/>
  <c r="H80" i="44"/>
  <c r="H79" i="44"/>
  <c r="H78" i="44"/>
  <c r="H77" i="44"/>
  <c r="H76" i="44"/>
  <c r="H75" i="44"/>
  <c r="H74" i="44" s="1"/>
  <c r="H73" i="44"/>
  <c r="H72" i="44"/>
  <c r="H71" i="44" s="1"/>
  <c r="H70" i="44"/>
  <c r="H69" i="44"/>
  <c r="H68" i="44"/>
  <c r="H67" i="44"/>
  <c r="H66" i="44"/>
  <c r="H65" i="44"/>
  <c r="H64" i="44"/>
  <c r="H63" i="44"/>
  <c r="H62" i="44" s="1"/>
  <c r="H61" i="44"/>
  <c r="H60" i="44"/>
  <c r="H59" i="44" s="1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1" i="44" s="1"/>
  <c r="H43" i="44"/>
  <c r="H42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D55" i="44"/>
  <c r="D54" i="44"/>
  <c r="D52" i="44"/>
  <c r="D51" i="44"/>
  <c r="D50" i="44"/>
  <c r="D49" i="44"/>
  <c r="D48" i="44"/>
  <c r="D47" i="44"/>
  <c r="D46" i="44"/>
  <c r="D45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3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9" i="44"/>
  <c r="H72" i="45"/>
  <c r="H71" i="45"/>
  <c r="H70" i="45"/>
  <c r="H69" i="45"/>
  <c r="H68" i="45"/>
  <c r="H67" i="45"/>
  <c r="H66" i="45"/>
  <c r="H65" i="45"/>
  <c r="H64" i="45" s="1"/>
  <c r="H63" i="45"/>
  <c r="H62" i="45"/>
  <c r="H61" i="45" s="1"/>
  <c r="H60" i="45"/>
  <c r="H59" i="45"/>
  <c r="H58" i="45"/>
  <c r="H57" i="45"/>
  <c r="H56" i="45"/>
  <c r="H55" i="45"/>
  <c r="H54" i="45"/>
  <c r="H53" i="45"/>
  <c r="H52" i="45" s="1"/>
  <c r="H51" i="45"/>
  <c r="H50" i="45"/>
  <c r="H49" i="45" s="1"/>
  <c r="H48" i="45"/>
  <c r="H47" i="45"/>
  <c r="H46" i="45"/>
  <c r="H45" i="45"/>
  <c r="H44" i="45" s="1"/>
  <c r="H43" i="45"/>
  <c r="H42" i="45"/>
  <c r="H41" i="45"/>
  <c r="H40" i="45"/>
  <c r="H39" i="45"/>
  <c r="H38" i="45"/>
  <c r="H37" i="45"/>
  <c r="H36" i="45"/>
  <c r="H35" i="45"/>
  <c r="H34" i="45"/>
  <c r="H33" i="45"/>
  <c r="H32" i="45" s="1"/>
  <c r="H31" i="45"/>
  <c r="H30" i="45"/>
  <c r="H29" i="45"/>
  <c r="H28" i="45"/>
  <c r="H27" i="45"/>
  <c r="H26" i="45"/>
  <c r="H23" i="45" s="1"/>
  <c r="H25" i="45"/>
  <c r="H24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 s="1"/>
  <c r="D72" i="45"/>
  <c r="D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4" i="45"/>
  <c r="D53" i="45"/>
  <c r="D52" i="45" s="1"/>
  <c r="D51" i="45"/>
  <c r="D50" i="45"/>
  <c r="D48" i="45"/>
  <c r="D47" i="45"/>
  <c r="D46" i="45"/>
  <c r="D45" i="45"/>
  <c r="D43" i="45"/>
  <c r="D42" i="45"/>
  <c r="D41" i="45"/>
  <c r="D40" i="45"/>
  <c r="D39" i="45"/>
  <c r="D38" i="45" s="1"/>
  <c r="D37" i="45"/>
  <c r="D36" i="45"/>
  <c r="D35" i="45"/>
  <c r="D34" i="45"/>
  <c r="D33" i="45"/>
  <c r="D31" i="45"/>
  <c r="D30" i="45"/>
  <c r="D29" i="45"/>
  <c r="D28" i="45"/>
  <c r="D27" i="45"/>
  <c r="D26" i="45"/>
  <c r="D25" i="45"/>
  <c r="D24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9" i="45"/>
  <c r="H55" i="46"/>
  <c r="H54" i="46"/>
  <c r="H53" i="46"/>
  <c r="H52" i="46"/>
  <c r="H51" i="46"/>
  <c r="H50" i="46"/>
  <c r="H49" i="46"/>
  <c r="H48" i="46"/>
  <c r="H47" i="46" s="1"/>
  <c r="H46" i="46"/>
  <c r="H45" i="46"/>
  <c r="H44" i="46" s="1"/>
  <c r="H43" i="46"/>
  <c r="H42" i="46"/>
  <c r="H41" i="46"/>
  <c r="H40" i="46"/>
  <c r="H39" i="46"/>
  <c r="H38" i="46"/>
  <c r="H37" i="46"/>
  <c r="H36" i="46"/>
  <c r="H35" i="46" s="1"/>
  <c r="H34" i="46"/>
  <c r="H33" i="46"/>
  <c r="H32" i="46" s="1"/>
  <c r="H31" i="46"/>
  <c r="H30" i="46"/>
  <c r="H29" i="46"/>
  <c r="H28" i="46"/>
  <c r="H27" i="46"/>
  <c r="H26" i="46"/>
  <c r="H25" i="46"/>
  <c r="H24" i="46"/>
  <c r="H23" i="46" s="1"/>
  <c r="H22" i="46"/>
  <c r="H21" i="46"/>
  <c r="H20" i="46" s="1"/>
  <c r="H19" i="46"/>
  <c r="H18" i="46"/>
  <c r="H17" i="46"/>
  <c r="H16" i="46"/>
  <c r="H15" i="46"/>
  <c r="H14" i="46"/>
  <c r="H13" i="46"/>
  <c r="H12" i="46"/>
  <c r="H11" i="46"/>
  <c r="H10" i="46"/>
  <c r="H9" i="46"/>
  <c r="H8" i="46" s="1"/>
  <c r="H57" i="46" s="1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10" i="46"/>
  <c r="D11" i="46"/>
  <c r="D12" i="46"/>
  <c r="D13" i="46"/>
  <c r="D14" i="46"/>
  <c r="D15" i="46"/>
  <c r="D16" i="46"/>
  <c r="D17" i="46"/>
  <c r="D18" i="46"/>
  <c r="D19" i="46"/>
  <c r="D9" i="46"/>
  <c r="H67" i="43"/>
  <c r="H66" i="43"/>
  <c r="H65" i="43"/>
  <c r="H64" i="43"/>
  <c r="H63" i="43"/>
  <c r="H62" i="43"/>
  <c r="H61" i="43"/>
  <c r="H60" i="43"/>
  <c r="H59" i="43" s="1"/>
  <c r="H58" i="43"/>
  <c r="H57" i="43"/>
  <c r="H56" i="43" s="1"/>
  <c r="H55" i="43"/>
  <c r="H54" i="43"/>
  <c r="H53" i="43"/>
  <c r="H52" i="43"/>
  <c r="H51" i="43"/>
  <c r="H50" i="43"/>
  <c r="H49" i="43"/>
  <c r="H48" i="43"/>
  <c r="H47" i="43" s="1"/>
  <c r="H46" i="43"/>
  <c r="H45" i="43"/>
  <c r="H44" i="43" s="1"/>
  <c r="H43" i="43"/>
  <c r="H42" i="43"/>
  <c r="H41" i="43"/>
  <c r="H40" i="43"/>
  <c r="H39" i="43" s="1"/>
  <c r="H38" i="43"/>
  <c r="H37" i="43"/>
  <c r="H36" i="43"/>
  <c r="H35" i="43"/>
  <c r="H34" i="43"/>
  <c r="H33" i="43"/>
  <c r="H32" i="43" s="1"/>
  <c r="H31" i="43"/>
  <c r="H30" i="43"/>
  <c r="H29" i="43"/>
  <c r="H26" i="43" s="1"/>
  <c r="H28" i="43"/>
  <c r="H27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 s="1"/>
  <c r="D67" i="43"/>
  <c r="D66" i="43"/>
  <c r="D65" i="43"/>
  <c r="D64" i="43"/>
  <c r="D63" i="43"/>
  <c r="D62" i="43"/>
  <c r="D61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46" i="43"/>
  <c r="D45" i="43"/>
  <c r="D43" i="43"/>
  <c r="D42" i="43"/>
  <c r="D41" i="43"/>
  <c r="D40" i="43"/>
  <c r="D38" i="43"/>
  <c r="D37" i="43"/>
  <c r="D36" i="43"/>
  <c r="D35" i="43"/>
  <c r="D34" i="43"/>
  <c r="D33" i="43"/>
  <c r="D31" i="43"/>
  <c r="D30" i="43"/>
  <c r="D29" i="43"/>
  <c r="D28" i="43"/>
  <c r="D27" i="43"/>
  <c r="D25" i="43"/>
  <c r="D24" i="43"/>
  <c r="D23" i="43"/>
  <c r="D22" i="43"/>
  <c r="D10" i="43"/>
  <c r="D11" i="43"/>
  <c r="D12" i="43"/>
  <c r="D13" i="43"/>
  <c r="D14" i="43"/>
  <c r="D15" i="43"/>
  <c r="D16" i="43"/>
  <c r="D17" i="43"/>
  <c r="D18" i="43"/>
  <c r="D19" i="43"/>
  <c r="D20" i="43"/>
  <c r="D9" i="43"/>
  <c r="H22" i="47"/>
  <c r="H64" i="47"/>
  <c r="H63" i="47"/>
  <c r="H62" i="47"/>
  <c r="H61" i="47"/>
  <c r="H60" i="47"/>
  <c r="H59" i="47"/>
  <c r="H58" i="47"/>
  <c r="H56" i="47" s="1"/>
  <c r="H57" i="47"/>
  <c r="H55" i="47"/>
  <c r="H54" i="47"/>
  <c r="H53" i="47" s="1"/>
  <c r="H52" i="47"/>
  <c r="H51" i="47"/>
  <c r="H50" i="47"/>
  <c r="H49" i="47"/>
  <c r="H48" i="47"/>
  <c r="H47" i="47"/>
  <c r="H46" i="47"/>
  <c r="H44" i="47" s="1"/>
  <c r="H45" i="47"/>
  <c r="H43" i="47"/>
  <c r="H42" i="47"/>
  <c r="H41" i="47" s="1"/>
  <c r="H40" i="47"/>
  <c r="H39" i="47"/>
  <c r="H38" i="47"/>
  <c r="H37" i="47"/>
  <c r="H36" i="47"/>
  <c r="H35" i="47"/>
  <c r="H34" i="47"/>
  <c r="H33" i="47"/>
  <c r="H32" i="47"/>
  <c r="H31" i="47"/>
  <c r="H30" i="47"/>
  <c r="H27" i="47" s="1"/>
  <c r="H29" i="47"/>
  <c r="H28" i="47"/>
  <c r="H26" i="47"/>
  <c r="H25" i="47"/>
  <c r="H24" i="47"/>
  <c r="H23" i="47"/>
  <c r="H20" i="47"/>
  <c r="H21" i="47"/>
  <c r="H19" i="47"/>
  <c r="H18" i="47"/>
  <c r="H17" i="47"/>
  <c r="H16" i="47"/>
  <c r="H15" i="47"/>
  <c r="H14" i="47"/>
  <c r="H13" i="47"/>
  <c r="H12" i="47"/>
  <c r="H11" i="47"/>
  <c r="H10" i="47"/>
  <c r="H8" i="47" s="1"/>
  <c r="H9" i="47"/>
  <c r="D64" i="47"/>
  <c r="D63" i="47"/>
  <c r="D62" i="47" s="1"/>
  <c r="D61" i="47"/>
  <c r="D60" i="47"/>
  <c r="D59" i="47" s="1"/>
  <c r="D58" i="47"/>
  <c r="D57" i="47"/>
  <c r="D56" i="47" s="1"/>
  <c r="D55" i="47"/>
  <c r="D54" i="47"/>
  <c r="D53" i="47" s="1"/>
  <c r="D52" i="47"/>
  <c r="D51" i="47"/>
  <c r="D50" i="47" s="1"/>
  <c r="D49" i="47"/>
  <c r="D48" i="47"/>
  <c r="D47" i="47"/>
  <c r="D46" i="47"/>
  <c r="D45" i="47"/>
  <c r="D44" i="47"/>
  <c r="D43" i="47"/>
  <c r="D42" i="47"/>
  <c r="D41" i="47" s="1"/>
  <c r="D40" i="47"/>
  <c r="D39" i="47"/>
  <c r="D37" i="47"/>
  <c r="D36" i="47"/>
  <c r="D35" i="47"/>
  <c r="D33" i="47"/>
  <c r="D32" i="47"/>
  <c r="D31" i="47"/>
  <c r="D30" i="47"/>
  <c r="D29" i="47"/>
  <c r="D28" i="47"/>
  <c r="D26" i="47"/>
  <c r="D25" i="47"/>
  <c r="D24" i="47"/>
  <c r="D23" i="47"/>
  <c r="D22" i="47"/>
  <c r="D21" i="47"/>
  <c r="D10" i="47"/>
  <c r="D11" i="47"/>
  <c r="D12" i="47"/>
  <c r="D13" i="47"/>
  <c r="D14" i="47"/>
  <c r="D15" i="47"/>
  <c r="D16" i="47"/>
  <c r="D17" i="47"/>
  <c r="D18" i="47"/>
  <c r="D19" i="47"/>
  <c r="D9" i="47"/>
  <c r="H62" i="35"/>
  <c r="H61" i="35"/>
  <c r="H60" i="35" s="1"/>
  <c r="H59" i="35"/>
  <c r="H58" i="35"/>
  <c r="H57" i="35"/>
  <c r="H56" i="35"/>
  <c r="H55" i="35"/>
  <c r="H54" i="35" s="1"/>
  <c r="H53" i="35"/>
  <c r="H52" i="35"/>
  <c r="H51" i="35" s="1"/>
  <c r="H50" i="35"/>
  <c r="H49" i="35"/>
  <c r="H48" i="35"/>
  <c r="H47" i="35"/>
  <c r="H46" i="35"/>
  <c r="H45" i="35"/>
  <c r="H44" i="35"/>
  <c r="H43" i="35"/>
  <c r="H42" i="35" s="1"/>
  <c r="H41" i="35"/>
  <c r="H40" i="35"/>
  <c r="H39" i="35" s="1"/>
  <c r="H38" i="35"/>
  <c r="H37" i="35"/>
  <c r="H36" i="35"/>
  <c r="H35" i="35"/>
  <c r="H34" i="35"/>
  <c r="H33" i="35"/>
  <c r="H32" i="35"/>
  <c r="H31" i="35"/>
  <c r="H30" i="35" s="1"/>
  <c r="H29" i="35"/>
  <c r="H28" i="35"/>
  <c r="H27" i="35"/>
  <c r="H26" i="35"/>
  <c r="H25" i="35"/>
  <c r="H24" i="35"/>
  <c r="H23" i="35" s="1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D62" i="35"/>
  <c r="D61" i="35"/>
  <c r="D59" i="35"/>
  <c r="D58" i="35"/>
  <c r="D57" i="35"/>
  <c r="D56" i="35"/>
  <c r="D55" i="35"/>
  <c r="D54" i="35" s="1"/>
  <c r="D53" i="35"/>
  <c r="D51" i="35" s="1"/>
  <c r="D52" i="35"/>
  <c r="D50" i="35"/>
  <c r="D49" i="35"/>
  <c r="D48" i="35" s="1"/>
  <c r="D47" i="35"/>
  <c r="D46" i="35"/>
  <c r="D45" i="35" s="1"/>
  <c r="D44" i="35"/>
  <c r="D43" i="35"/>
  <c r="D42" i="35" s="1"/>
  <c r="D41" i="35"/>
  <c r="D40" i="35"/>
  <c r="D39" i="35" s="1"/>
  <c r="D38" i="35"/>
  <c r="D37" i="35"/>
  <c r="D36" i="35" s="1"/>
  <c r="D35" i="35"/>
  <c r="D34" i="35"/>
  <c r="D33" i="35" s="1"/>
  <c r="D31" i="35"/>
  <c r="D30" i="35" s="1"/>
  <c r="D32" i="35"/>
  <c r="D29" i="35"/>
  <c r="D28" i="35"/>
  <c r="D27" i="35"/>
  <c r="D26" i="35"/>
  <c r="D25" i="35"/>
  <c r="D24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9" i="35"/>
  <c r="H91" i="26"/>
  <c r="H90" i="26"/>
  <c r="H89" i="26"/>
  <c r="H88" i="26"/>
  <c r="H86" i="26" s="1"/>
  <c r="H87" i="26"/>
  <c r="H85" i="26"/>
  <c r="H84" i="26"/>
  <c r="H83" i="26" s="1"/>
  <c r="H82" i="26"/>
  <c r="H81" i="26"/>
  <c r="H80" i="26"/>
  <c r="H79" i="26"/>
  <c r="H78" i="26"/>
  <c r="H77" i="26"/>
  <c r="H76" i="26"/>
  <c r="H73" i="26" s="1"/>
  <c r="H75" i="26"/>
  <c r="H74" i="26"/>
  <c r="H72" i="26"/>
  <c r="H70" i="26" s="1"/>
  <c r="H71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4" i="26" s="1"/>
  <c r="H55" i="26"/>
  <c r="H53" i="26"/>
  <c r="H52" i="26"/>
  <c r="H51" i="26"/>
  <c r="H50" i="26"/>
  <c r="H49" i="26"/>
  <c r="H48" i="26"/>
  <c r="H47" i="26" s="1"/>
  <c r="H46" i="26"/>
  <c r="H45" i="26"/>
  <c r="H44" i="26"/>
  <c r="H42" i="26" s="1"/>
  <c r="H43" i="26"/>
  <c r="H41" i="26"/>
  <c r="H40" i="26"/>
  <c r="H39" i="26"/>
  <c r="H38" i="26"/>
  <c r="H37" i="26"/>
  <c r="H36" i="26"/>
  <c r="H35" i="26"/>
  <c r="H34" i="26"/>
  <c r="H33" i="26"/>
  <c r="H32" i="26"/>
  <c r="H30" i="26" s="1"/>
  <c r="H31" i="26"/>
  <c r="H29" i="26"/>
  <c r="H28" i="26"/>
  <c r="H26" i="26" s="1"/>
  <c r="H27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D91" i="26"/>
  <c r="D90" i="26"/>
  <c r="D89" i="26" s="1"/>
  <c r="D88" i="26"/>
  <c r="D87" i="26"/>
  <c r="D86" i="26" s="1"/>
  <c r="D85" i="26"/>
  <c r="D83" i="26" s="1"/>
  <c r="D84" i="26"/>
  <c r="D82" i="26"/>
  <c r="D81" i="26"/>
  <c r="D79" i="26"/>
  <c r="D78" i="26"/>
  <c r="D77" i="26"/>
  <c r="D76" i="26"/>
  <c r="D75" i="26"/>
  <c r="D74" i="26"/>
  <c r="D72" i="26"/>
  <c r="D71" i="26"/>
  <c r="D69" i="26"/>
  <c r="D68" i="26"/>
  <c r="D67" i="26"/>
  <c r="D66" i="26"/>
  <c r="D65" i="26"/>
  <c r="D63" i="26"/>
  <c r="D62" i="26"/>
  <c r="D61" i="26"/>
  <c r="D60" i="26"/>
  <c r="D59" i="26"/>
  <c r="D58" i="26"/>
  <c r="D57" i="26"/>
  <c r="D56" i="26"/>
  <c r="D55" i="26"/>
  <c r="D53" i="26"/>
  <c r="D52" i="26"/>
  <c r="D51" i="26"/>
  <c r="D50" i="26"/>
  <c r="D49" i="26"/>
  <c r="D48" i="26"/>
  <c r="D46" i="26"/>
  <c r="D45" i="26"/>
  <c r="D44" i="26"/>
  <c r="D43" i="26"/>
  <c r="D30" i="26"/>
  <c r="D32" i="26"/>
  <c r="D33" i="26"/>
  <c r="D34" i="26"/>
  <c r="D35" i="26"/>
  <c r="D36" i="26"/>
  <c r="D37" i="26"/>
  <c r="D38" i="26"/>
  <c r="D39" i="26"/>
  <c r="D40" i="26"/>
  <c r="D41" i="26"/>
  <c r="D31" i="26"/>
  <c r="D27" i="26"/>
  <c r="D26" i="26" s="1"/>
  <c r="D29" i="26"/>
  <c r="D28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9" i="26"/>
  <c r="H79" i="48" l="1"/>
  <c r="H84" i="44"/>
  <c r="H74" i="45"/>
  <c r="H69" i="43"/>
  <c r="H66" i="47"/>
  <c r="H64" i="35"/>
  <c r="D60" i="35"/>
  <c r="H113" i="25"/>
  <c r="H112" i="25"/>
  <c r="H111" i="25" s="1"/>
  <c r="H110" i="25"/>
  <c r="H108" i="25" s="1"/>
  <c r="H109" i="25"/>
  <c r="H107" i="25"/>
  <c r="H106" i="25"/>
  <c r="H105" i="25" s="1"/>
  <c r="H104" i="25"/>
  <c r="H103" i="25"/>
  <c r="H102" i="25"/>
  <c r="H101" i="25"/>
  <c r="H100" i="25"/>
  <c r="H99" i="25"/>
  <c r="H98" i="25"/>
  <c r="H96" i="25" s="1"/>
  <c r="H97" i="25"/>
  <c r="H95" i="25"/>
  <c r="H94" i="25"/>
  <c r="H93" i="25"/>
  <c r="H92" i="25"/>
  <c r="H91" i="25"/>
  <c r="H90" i="25"/>
  <c r="H87" i="25" s="1"/>
  <c r="H89" i="25"/>
  <c r="H88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 s="1"/>
  <c r="H68" i="25"/>
  <c r="H67" i="25"/>
  <c r="H66" i="25"/>
  <c r="H65" i="25"/>
  <c r="H64" i="25"/>
  <c r="H63" i="25"/>
  <c r="H62" i="25"/>
  <c r="H60" i="25" s="1"/>
  <c r="H61" i="25"/>
  <c r="H59" i="25"/>
  <c r="H58" i="25"/>
  <c r="H57" i="25"/>
  <c r="H56" i="25"/>
  <c r="H55" i="25"/>
  <c r="H54" i="25"/>
  <c r="H51" i="25" s="1"/>
  <c r="H53" i="25"/>
  <c r="H52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2" i="25" s="1"/>
  <c r="H33" i="25"/>
  <c r="H31" i="25"/>
  <c r="H30" i="25"/>
  <c r="H29" i="25"/>
  <c r="H28" i="25"/>
  <c r="H27" i="25"/>
  <c r="H26" i="25"/>
  <c r="H25" i="25"/>
  <c r="H24" i="25"/>
  <c r="H23" i="25"/>
  <c r="H22" i="25"/>
  <c r="H21" i="25" s="1"/>
  <c r="H20" i="25"/>
  <c r="H19" i="25"/>
  <c r="H18" i="25"/>
  <c r="H17" i="25"/>
  <c r="H16" i="25"/>
  <c r="H15" i="25"/>
  <c r="H14" i="25"/>
  <c r="H13" i="25"/>
  <c r="H12" i="25"/>
  <c r="H11" i="25"/>
  <c r="H10" i="25"/>
  <c r="H8" i="25" s="1"/>
  <c r="H9" i="25"/>
  <c r="D113" i="25"/>
  <c r="D112" i="25"/>
  <c r="D111" i="25" s="1"/>
  <c r="D110" i="25"/>
  <c r="D109" i="25"/>
  <c r="D108" i="25" s="1"/>
  <c r="D107" i="25"/>
  <c r="D106" i="25"/>
  <c r="D104" i="25"/>
  <c r="D103" i="25"/>
  <c r="D102" i="25"/>
  <c r="D101" i="25"/>
  <c r="D100" i="25"/>
  <c r="D99" i="25"/>
  <c r="D98" i="25"/>
  <c r="D97" i="25"/>
  <c r="D95" i="25"/>
  <c r="D94" i="25"/>
  <c r="D93" i="25"/>
  <c r="D92" i="25"/>
  <c r="D91" i="25"/>
  <c r="D90" i="25"/>
  <c r="D89" i="25"/>
  <c r="D88" i="25"/>
  <c r="D79" i="25"/>
  <c r="D86" i="25"/>
  <c r="D85" i="25"/>
  <c r="D84" i="25"/>
  <c r="D83" i="25"/>
  <c r="D82" i="25"/>
  <c r="D81" i="25"/>
  <c r="D80" i="25"/>
  <c r="D77" i="25"/>
  <c r="D76" i="25"/>
  <c r="D75" i="25"/>
  <c r="D74" i="25"/>
  <c r="D73" i="25"/>
  <c r="D72" i="25"/>
  <c r="D71" i="25"/>
  <c r="D70" i="25"/>
  <c r="D68" i="25"/>
  <c r="D67" i="25"/>
  <c r="D66" i="25"/>
  <c r="D65" i="25"/>
  <c r="D64" i="25"/>
  <c r="D63" i="25"/>
  <c r="D62" i="25"/>
  <c r="D61" i="25"/>
  <c r="D59" i="25"/>
  <c r="D58" i="25"/>
  <c r="D57" i="25"/>
  <c r="D56" i="25"/>
  <c r="D55" i="25"/>
  <c r="D54" i="25"/>
  <c r="D53" i="25"/>
  <c r="D52" i="25"/>
  <c r="D50" i="25"/>
  <c r="D49" i="25"/>
  <c r="D48" i="25"/>
  <c r="D47" i="25"/>
  <c r="D46" i="25"/>
  <c r="D45" i="25"/>
  <c r="D44" i="25"/>
  <c r="D43" i="25"/>
  <c r="D41" i="25"/>
  <c r="D40" i="25"/>
  <c r="D39" i="25"/>
  <c r="D38" i="25"/>
  <c r="D37" i="25"/>
  <c r="D36" i="25"/>
  <c r="D35" i="25"/>
  <c r="D34" i="25"/>
  <c r="D33" i="25"/>
  <c r="D10" i="25"/>
  <c r="D11" i="25"/>
  <c r="D12" i="25"/>
  <c r="D13" i="25"/>
  <c r="D14" i="25"/>
  <c r="D15" i="25"/>
  <c r="D16" i="25"/>
  <c r="D17" i="25"/>
  <c r="D18" i="25"/>
  <c r="D19" i="25"/>
  <c r="D20" i="25"/>
  <c r="D31" i="25"/>
  <c r="D30" i="25"/>
  <c r="D29" i="25"/>
  <c r="D28" i="25"/>
  <c r="D27" i="25"/>
  <c r="D26" i="25"/>
  <c r="D25" i="25"/>
  <c r="D24" i="25"/>
  <c r="D23" i="25"/>
  <c r="D22" i="25"/>
  <c r="D9" i="25"/>
  <c r="H67" i="24"/>
  <c r="H66" i="24"/>
  <c r="H65" i="24"/>
  <c r="H64" i="24"/>
  <c r="H63" i="24"/>
  <c r="H62" i="24" s="1"/>
  <c r="H61" i="24"/>
  <c r="H59" i="24" s="1"/>
  <c r="H60" i="24"/>
  <c r="H58" i="24"/>
  <c r="H57" i="24"/>
  <c r="H56" i="24" s="1"/>
  <c r="H55" i="24"/>
  <c r="H54" i="24"/>
  <c r="H53" i="24"/>
  <c r="H52" i="24"/>
  <c r="H51" i="24"/>
  <c r="H50" i="24" s="1"/>
  <c r="H49" i="24"/>
  <c r="H48" i="24"/>
  <c r="H47" i="24"/>
  <c r="H46" i="24"/>
  <c r="H45" i="24"/>
  <c r="H44" i="24" s="1"/>
  <c r="H43" i="24"/>
  <c r="H41" i="24" s="1"/>
  <c r="H42" i="24"/>
  <c r="H40" i="24"/>
  <c r="H39" i="24"/>
  <c r="H37" i="24" s="1"/>
  <c r="H38" i="24"/>
  <c r="H36" i="24"/>
  <c r="H35" i="24"/>
  <c r="H34" i="24"/>
  <c r="H33" i="24"/>
  <c r="H32" i="24" s="1"/>
  <c r="H31" i="24"/>
  <c r="H30" i="24"/>
  <c r="H29" i="24"/>
  <c r="H28" i="24"/>
  <c r="H27" i="24"/>
  <c r="H26" i="24"/>
  <c r="H25" i="24"/>
  <c r="H24" i="24" s="1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D62" i="24"/>
  <c r="D59" i="24"/>
  <c r="D56" i="24"/>
  <c r="D53" i="24"/>
  <c r="D50" i="24"/>
  <c r="D47" i="24"/>
  <c r="D44" i="24"/>
  <c r="D41" i="24"/>
  <c r="D67" i="24"/>
  <c r="D66" i="24"/>
  <c r="D65" i="24" s="1"/>
  <c r="D64" i="24"/>
  <c r="D63" i="24"/>
  <c r="D61" i="24"/>
  <c r="D60" i="24"/>
  <c r="D58" i="24"/>
  <c r="D57" i="24"/>
  <c r="D55" i="24"/>
  <c r="D54" i="24"/>
  <c r="D52" i="24"/>
  <c r="D51" i="24"/>
  <c r="D49" i="24"/>
  <c r="D48" i="24"/>
  <c r="D46" i="24"/>
  <c r="D45" i="24"/>
  <c r="D43" i="24"/>
  <c r="D42" i="24"/>
  <c r="D40" i="24"/>
  <c r="D39" i="24"/>
  <c r="D38" i="24"/>
  <c r="D36" i="24"/>
  <c r="D35" i="24"/>
  <c r="D34" i="24"/>
  <c r="D33" i="24"/>
  <c r="D31" i="24"/>
  <c r="D30" i="24"/>
  <c r="D29" i="24"/>
  <c r="D28" i="24"/>
  <c r="D27" i="24"/>
  <c r="D26" i="24"/>
  <c r="D25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H61" i="33"/>
  <c r="H59" i="33" s="1"/>
  <c r="H60" i="33"/>
  <c r="H58" i="33"/>
  <c r="H57" i="33"/>
  <c r="H56" i="33" s="1"/>
  <c r="H55" i="33"/>
  <c r="H54" i="33"/>
  <c r="H53" i="33"/>
  <c r="H52" i="33"/>
  <c r="H51" i="33"/>
  <c r="H50" i="33" s="1"/>
  <c r="H49" i="33"/>
  <c r="H47" i="33" s="1"/>
  <c r="H48" i="33"/>
  <c r="H46" i="33"/>
  <c r="H45" i="33"/>
  <c r="H44" i="33" s="1"/>
  <c r="H43" i="33"/>
  <c r="H42" i="33"/>
  <c r="H41" i="33"/>
  <c r="H40" i="33"/>
  <c r="H39" i="33"/>
  <c r="H38" i="33" s="1"/>
  <c r="H37" i="33"/>
  <c r="H35" i="33" s="1"/>
  <c r="H36" i="33"/>
  <c r="H34" i="33"/>
  <c r="H33" i="33"/>
  <c r="H32" i="33" s="1"/>
  <c r="H31" i="33"/>
  <c r="H30" i="33"/>
  <c r="H29" i="33"/>
  <c r="H28" i="33"/>
  <c r="H27" i="33"/>
  <c r="H26" i="33" s="1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 s="1"/>
  <c r="D61" i="33"/>
  <c r="D60" i="33"/>
  <c r="D59" i="33"/>
  <c r="D58" i="33"/>
  <c r="D57" i="33"/>
  <c r="D56" i="33"/>
  <c r="D55" i="33"/>
  <c r="D54" i="33"/>
  <c r="D53" i="33"/>
  <c r="D52" i="33"/>
  <c r="D51" i="33"/>
  <c r="D50" i="33" s="1"/>
  <c r="D49" i="33"/>
  <c r="D48" i="33"/>
  <c r="D47" i="33" s="1"/>
  <c r="D46" i="33"/>
  <c r="D45" i="33"/>
  <c r="D44" i="33" s="1"/>
  <c r="D43" i="33"/>
  <c r="D42" i="33"/>
  <c r="D41" i="33" s="1"/>
  <c r="D40" i="33"/>
  <c r="D39" i="33"/>
  <c r="D38" i="33"/>
  <c r="D37" i="33"/>
  <c r="D36" i="33"/>
  <c r="D35" i="33"/>
  <c r="D34" i="33"/>
  <c r="D33" i="33"/>
  <c r="D31" i="33"/>
  <c r="D30" i="33"/>
  <c r="D29" i="33"/>
  <c r="D28" i="33"/>
  <c r="D27" i="33"/>
  <c r="D25" i="33"/>
  <c r="D24" i="33"/>
  <c r="D23" i="33"/>
  <c r="D22" i="33"/>
  <c r="D21" i="33"/>
  <c r="D20" i="33"/>
  <c r="D19" i="33"/>
  <c r="D18" i="33"/>
  <c r="D16" i="33"/>
  <c r="D15" i="33"/>
  <c r="D14" i="33"/>
  <c r="D13" i="33"/>
  <c r="D12" i="33"/>
  <c r="D11" i="33"/>
  <c r="D10" i="33"/>
  <c r="D9" i="33"/>
  <c r="H95" i="23"/>
  <c r="H94" i="23"/>
  <c r="H93" i="23"/>
  <c r="H92" i="23"/>
  <c r="H91" i="23"/>
  <c r="H90" i="23" s="1"/>
  <c r="H89" i="23"/>
  <c r="H87" i="23" s="1"/>
  <c r="H88" i="23"/>
  <c r="H86" i="23"/>
  <c r="H85" i="23"/>
  <c r="H84" i="23" s="1"/>
  <c r="H83" i="23"/>
  <c r="H82" i="23"/>
  <c r="H81" i="23"/>
  <c r="H80" i="23"/>
  <c r="H79" i="23"/>
  <c r="H78" i="23" s="1"/>
  <c r="H77" i="23"/>
  <c r="H75" i="23" s="1"/>
  <c r="H76" i="23"/>
  <c r="H74" i="23"/>
  <c r="H73" i="23"/>
  <c r="H72" i="23"/>
  <c r="H71" i="23"/>
  <c r="H70" i="23"/>
  <c r="H69" i="23"/>
  <c r="H68" i="23" s="1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 s="1"/>
  <c r="H45" i="23"/>
  <c r="H44" i="23"/>
  <c r="H43" i="23"/>
  <c r="H42" i="23"/>
  <c r="H41" i="23"/>
  <c r="H40" i="23" s="1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 s="1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 s="1"/>
  <c r="H97" i="23" s="1"/>
  <c r="D95" i="23"/>
  <c r="D93" i="23" s="1"/>
  <c r="D94" i="23"/>
  <c r="D92" i="23"/>
  <c r="D91" i="23"/>
  <c r="D90" i="23" s="1"/>
  <c r="D89" i="23"/>
  <c r="D88" i="23"/>
  <c r="D87" i="23" s="1"/>
  <c r="D86" i="23"/>
  <c r="D84" i="23" s="1"/>
  <c r="D85" i="23"/>
  <c r="D83" i="23"/>
  <c r="D82" i="23"/>
  <c r="D81" i="23"/>
  <c r="D80" i="23"/>
  <c r="D79" i="23"/>
  <c r="D78" i="23"/>
  <c r="D77" i="23"/>
  <c r="D76" i="23"/>
  <c r="D74" i="23"/>
  <c r="D73" i="23"/>
  <c r="D72" i="23"/>
  <c r="D71" i="23"/>
  <c r="D70" i="23"/>
  <c r="D69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2" i="23"/>
  <c r="D51" i="23"/>
  <c r="D50" i="23"/>
  <c r="D49" i="23"/>
  <c r="D48" i="23"/>
  <c r="D47" i="23"/>
  <c r="D45" i="23"/>
  <c r="D44" i="23"/>
  <c r="D43" i="23"/>
  <c r="D42" i="23"/>
  <c r="D41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9" i="23"/>
  <c r="H73" i="22"/>
  <c r="H72" i="22"/>
  <c r="H70" i="22"/>
  <c r="H69" i="22"/>
  <c r="H67" i="22"/>
  <c r="H66" i="22"/>
  <c r="H65" i="22"/>
  <c r="H64" i="22"/>
  <c r="H63" i="22"/>
  <c r="H61" i="22"/>
  <c r="H60" i="22"/>
  <c r="H58" i="22"/>
  <c r="H57" i="22"/>
  <c r="H56" i="22"/>
  <c r="H54" i="22"/>
  <c r="H53" i="22"/>
  <c r="H52" i="22"/>
  <c r="H50" i="22"/>
  <c r="H49" i="22"/>
  <c r="H48" i="22"/>
  <c r="H46" i="22"/>
  <c r="H45" i="22"/>
  <c r="H44" i="22"/>
  <c r="H43" i="22"/>
  <c r="H41" i="22"/>
  <c r="H40" i="22"/>
  <c r="H39" i="22"/>
  <c r="H38" i="22"/>
  <c r="H36" i="22"/>
  <c r="H35" i="22"/>
  <c r="H34" i="22"/>
  <c r="H33" i="22"/>
  <c r="H31" i="22"/>
  <c r="H30" i="22"/>
  <c r="H29" i="22"/>
  <c r="H27" i="22" s="1"/>
  <c r="H28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D73" i="22"/>
  <c r="D71" i="22" s="1"/>
  <c r="D72" i="22"/>
  <c r="D70" i="22"/>
  <c r="D69" i="22"/>
  <c r="D67" i="22"/>
  <c r="D66" i="22"/>
  <c r="D64" i="22"/>
  <c r="D63" i="22"/>
  <c r="D62" i="22" s="1"/>
  <c r="D61" i="22"/>
  <c r="D60" i="22"/>
  <c r="D58" i="22"/>
  <c r="D57" i="22"/>
  <c r="D56" i="22"/>
  <c r="D54" i="22"/>
  <c r="D53" i="22"/>
  <c r="D52" i="22"/>
  <c r="H71" i="22" l="1"/>
  <c r="H37" i="22"/>
  <c r="H42" i="22"/>
  <c r="H51" i="22"/>
  <c r="H68" i="22"/>
  <c r="D55" i="22"/>
  <c r="D68" i="22"/>
  <c r="H59" i="22"/>
  <c r="H8" i="22"/>
  <c r="H75" i="22" s="1"/>
  <c r="H47" i="22"/>
  <c r="D51" i="22"/>
  <c r="D65" i="22"/>
  <c r="H32" i="22"/>
  <c r="H55" i="22"/>
  <c r="H62" i="22"/>
  <c r="H115" i="25"/>
  <c r="H8" i="24"/>
  <c r="H69" i="24" s="1"/>
  <c r="H63" i="33"/>
  <c r="D50" i="22" l="1"/>
  <c r="D49" i="22"/>
  <c r="D48" i="22"/>
  <c r="D46" i="22"/>
  <c r="D45" i="22"/>
  <c r="D44" i="22"/>
  <c r="D43" i="22"/>
  <c r="D41" i="22"/>
  <c r="D40" i="22"/>
  <c r="D39" i="22"/>
  <c r="D37" i="22" s="1"/>
  <c r="D38" i="22"/>
  <c r="D36" i="22"/>
  <c r="D35" i="22"/>
  <c r="D34" i="22"/>
  <c r="D33" i="22"/>
  <c r="D31" i="22"/>
  <c r="D30" i="22"/>
  <c r="D29" i="22"/>
  <c r="D28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H52" i="9"/>
  <c r="H51" i="9"/>
  <c r="H50" i="9"/>
  <c r="H49" i="9"/>
  <c r="H47" i="9" s="1"/>
  <c r="H48" i="9"/>
  <c r="H46" i="9"/>
  <c r="H45" i="9"/>
  <c r="H44" i="9" s="1"/>
  <c r="H43" i="9"/>
  <c r="H41" i="9" s="1"/>
  <c r="H42" i="9"/>
  <c r="H40" i="9"/>
  <c r="H39" i="9"/>
  <c r="H38" i="9" s="1"/>
  <c r="H37" i="9"/>
  <c r="H36" i="9"/>
  <c r="H34" i="9"/>
  <c r="H33" i="9"/>
  <c r="H31" i="9"/>
  <c r="H30" i="9"/>
  <c r="H28" i="9"/>
  <c r="H27" i="9"/>
  <c r="H26" i="9" s="1"/>
  <c r="H25" i="9"/>
  <c r="H24" i="9"/>
  <c r="H22" i="9"/>
  <c r="H16" i="9"/>
  <c r="H14" i="9"/>
  <c r="H13" i="9"/>
  <c r="H11" i="9"/>
  <c r="H10" i="9"/>
  <c r="H9" i="9"/>
  <c r="D52" i="9"/>
  <c r="D51" i="9"/>
  <c r="D49" i="9"/>
  <c r="D48" i="9"/>
  <c r="D46" i="9"/>
  <c r="D45" i="9"/>
  <c r="D44" i="9" s="1"/>
  <c r="D43" i="9"/>
  <c r="D42" i="9"/>
  <c r="D40" i="9"/>
  <c r="D39" i="9"/>
  <c r="D38" i="9" s="1"/>
  <c r="D37" i="9"/>
  <c r="D36" i="9"/>
  <c r="D34" i="9"/>
  <c r="D33" i="9"/>
  <c r="D32" i="9" s="1"/>
  <c r="D31" i="9"/>
  <c r="D30" i="9"/>
  <c r="D28" i="9"/>
  <c r="D27" i="9"/>
  <c r="D26" i="9" s="1"/>
  <c r="D25" i="9"/>
  <c r="D24" i="9"/>
  <c r="D22" i="9"/>
  <c r="D15" i="9" s="1"/>
  <c r="D14" i="9"/>
  <c r="D13" i="9"/>
  <c r="D10" i="9"/>
  <c r="D11" i="9"/>
  <c r="D9" i="9"/>
  <c r="D47" i="9" l="1"/>
  <c r="H15" i="9"/>
  <c r="H12" i="9"/>
  <c r="H23" i="9"/>
  <c r="H29" i="9"/>
  <c r="D50" i="9"/>
  <c r="H35" i="9"/>
  <c r="D23" i="9"/>
  <c r="D29" i="9"/>
  <c r="D35" i="9"/>
  <c r="D41" i="9"/>
  <c r="H32" i="9"/>
  <c r="D32" i="22"/>
  <c r="D42" i="22"/>
  <c r="H8" i="9"/>
  <c r="AC30" i="49"/>
  <c r="AD30" i="49" s="1"/>
  <c r="AB30" i="49"/>
  <c r="H30" i="49"/>
  <c r="AB29" i="49"/>
  <c r="AC29" i="49" s="1"/>
  <c r="AD29" i="49" s="1"/>
  <c r="H29" i="49"/>
  <c r="AB28" i="49"/>
  <c r="AC28" i="49" s="1"/>
  <c r="AD28" i="49" s="1"/>
  <c r="H28" i="49"/>
  <c r="C5" i="49"/>
  <c r="AC47" i="44"/>
  <c r="AD47" i="44" s="1"/>
  <c r="AB47" i="44"/>
  <c r="AC51" i="44"/>
  <c r="AD51" i="44" s="1"/>
  <c r="AB51" i="44"/>
  <c r="AB50" i="44"/>
  <c r="AC50" i="44" s="1"/>
  <c r="AD50" i="44" s="1"/>
  <c r="AB49" i="44"/>
  <c r="AC49" i="44" s="1"/>
  <c r="AD49" i="44" s="1"/>
  <c r="AB48" i="44"/>
  <c r="AC48" i="44" s="1"/>
  <c r="AD48" i="44" s="1"/>
  <c r="AB46" i="44"/>
  <c r="AC46" i="44" s="1"/>
  <c r="AD46" i="44" s="1"/>
  <c r="AB45" i="44"/>
  <c r="AC45" i="44" s="1"/>
  <c r="AD45" i="44" s="1"/>
  <c r="AB44" i="44"/>
  <c r="AC44" i="44" s="1"/>
  <c r="AD44" i="44" s="1"/>
  <c r="AB43" i="44"/>
  <c r="AC43" i="44" s="1"/>
  <c r="AD43" i="44" s="1"/>
  <c r="AB39" i="44"/>
  <c r="AC39" i="44" s="1"/>
  <c r="AD39" i="44" s="1"/>
  <c r="AB38" i="44"/>
  <c r="AC38" i="44" s="1"/>
  <c r="AD38" i="44" s="1"/>
  <c r="AB37" i="44"/>
  <c r="AC37" i="44" s="1"/>
  <c r="AD37" i="44" s="1"/>
  <c r="AB36" i="44"/>
  <c r="AC36" i="44" s="1"/>
  <c r="AD36" i="44" s="1"/>
  <c r="AB35" i="44"/>
  <c r="AC35" i="44" s="1"/>
  <c r="AD35" i="44" s="1"/>
  <c r="AB34" i="44"/>
  <c r="AC34" i="44" s="1"/>
  <c r="AD34" i="44" s="1"/>
  <c r="AB33" i="44"/>
  <c r="AC33" i="44" s="1"/>
  <c r="AD33" i="44" s="1"/>
  <c r="AB32" i="44"/>
  <c r="AC32" i="44" s="1"/>
  <c r="AD32" i="44" s="1"/>
  <c r="AB31" i="44"/>
  <c r="AC31" i="44" s="1"/>
  <c r="AD31" i="44" s="1"/>
  <c r="AB30" i="44"/>
  <c r="AC30" i="44" s="1"/>
  <c r="AD30" i="44" s="1"/>
  <c r="AB29" i="44"/>
  <c r="AC29" i="44" s="1"/>
  <c r="AD29" i="44" s="1"/>
  <c r="AB28" i="44"/>
  <c r="AC28" i="44" s="1"/>
  <c r="AD28" i="44" s="1"/>
  <c r="AB27" i="44"/>
  <c r="AC27" i="44" s="1"/>
  <c r="AD27" i="44" s="1"/>
  <c r="AB26" i="44"/>
  <c r="AC26" i="44" s="1"/>
  <c r="AD26" i="44" s="1"/>
  <c r="H54" i="9" l="1"/>
  <c r="C5" i="44"/>
  <c r="AB47" i="45"/>
  <c r="AC47" i="45" s="1"/>
  <c r="AD47" i="45" s="1"/>
  <c r="AB46" i="45"/>
  <c r="AC46" i="45" s="1"/>
  <c r="AD46" i="45" s="1"/>
  <c r="AB42" i="45"/>
  <c r="AC42" i="45" s="1"/>
  <c r="AD42" i="45" s="1"/>
  <c r="AB41" i="45"/>
  <c r="AC41" i="45" s="1"/>
  <c r="AD41" i="45" s="1"/>
  <c r="AB40" i="45"/>
  <c r="AC40" i="45" s="1"/>
  <c r="AD40" i="45" s="1"/>
  <c r="AB36" i="45"/>
  <c r="AC36" i="45" s="1"/>
  <c r="AD36" i="45" s="1"/>
  <c r="AB35" i="45"/>
  <c r="AC35" i="45" s="1"/>
  <c r="AD35" i="45" s="1"/>
  <c r="AB34" i="45"/>
  <c r="AC34" i="45" s="1"/>
  <c r="AD34" i="45" s="1"/>
  <c r="AB30" i="45"/>
  <c r="AC30" i="45" s="1"/>
  <c r="AD30" i="45" s="1"/>
  <c r="AB29" i="45"/>
  <c r="AC29" i="45" s="1"/>
  <c r="AD29" i="45" s="1"/>
  <c r="AB28" i="45"/>
  <c r="AC28" i="45" s="1"/>
  <c r="AD28" i="45" s="1"/>
  <c r="AB27" i="45"/>
  <c r="AC27" i="45" s="1"/>
  <c r="AD27" i="45" s="1"/>
  <c r="AB26" i="45"/>
  <c r="AC26" i="45" s="1"/>
  <c r="AD26" i="45" s="1"/>
  <c r="AB25" i="45"/>
  <c r="AC25" i="45" s="1"/>
  <c r="AD25" i="45" s="1"/>
  <c r="C5" i="45" l="1"/>
  <c r="C5" i="46"/>
  <c r="AB42" i="43"/>
  <c r="AC42" i="43" s="1"/>
  <c r="AD42" i="43" s="1"/>
  <c r="AB41" i="43"/>
  <c r="AC41" i="43" s="1"/>
  <c r="AD41" i="43" s="1"/>
  <c r="AB37" i="43"/>
  <c r="AC37" i="43" s="1"/>
  <c r="AD37" i="43" s="1"/>
  <c r="AB36" i="43"/>
  <c r="AC36" i="43" s="1"/>
  <c r="AD36" i="43" s="1"/>
  <c r="AC35" i="43"/>
  <c r="AD35" i="43" s="1"/>
  <c r="AB35" i="43"/>
  <c r="AB34" i="43"/>
  <c r="AC34" i="43" s="1"/>
  <c r="AD34" i="43" s="1"/>
  <c r="AB30" i="43"/>
  <c r="AC30" i="43" s="1"/>
  <c r="AD30" i="43" s="1"/>
  <c r="AB29" i="43"/>
  <c r="AC29" i="43" s="1"/>
  <c r="AD29" i="43" s="1"/>
  <c r="AB28" i="43"/>
  <c r="AC28" i="43" s="1"/>
  <c r="AD28" i="43" s="1"/>
  <c r="AB24" i="43"/>
  <c r="AC24" i="43" s="1"/>
  <c r="AD24" i="43" s="1"/>
  <c r="AB23" i="43"/>
  <c r="AC23" i="43" s="1"/>
  <c r="AD23" i="43" s="1"/>
  <c r="C5" i="43"/>
  <c r="AB36" i="47"/>
  <c r="AC36" i="47" s="1"/>
  <c r="AD36" i="47" s="1"/>
  <c r="AB32" i="47"/>
  <c r="AC32" i="47" s="1"/>
  <c r="AD32" i="47" s="1"/>
  <c r="AB31" i="47"/>
  <c r="AC31" i="47" s="1"/>
  <c r="AD31" i="47" s="1"/>
  <c r="AC30" i="47"/>
  <c r="AD30" i="47" s="1"/>
  <c r="AB30" i="47"/>
  <c r="AB29" i="47"/>
  <c r="AC29" i="47" s="1"/>
  <c r="AD29" i="47" s="1"/>
  <c r="AB25" i="47"/>
  <c r="AC25" i="47" s="1"/>
  <c r="AD25" i="47" s="1"/>
  <c r="AB24" i="47"/>
  <c r="AC24" i="47" s="1"/>
  <c r="AD24" i="47" s="1"/>
  <c r="AB23" i="47"/>
  <c r="AC23" i="47" s="1"/>
  <c r="AD23" i="47" s="1"/>
  <c r="AB22" i="47"/>
  <c r="AC22" i="47" s="1"/>
  <c r="AD22" i="47" s="1"/>
  <c r="C5" i="47"/>
  <c r="AC28" i="35"/>
  <c r="AD28" i="35" s="1"/>
  <c r="AB28" i="35"/>
  <c r="AB27" i="35"/>
  <c r="AC27" i="35" s="1"/>
  <c r="AD27" i="35" s="1"/>
  <c r="AC26" i="35"/>
  <c r="AD26" i="35" s="1"/>
  <c r="AB26" i="35"/>
  <c r="AB25" i="35"/>
  <c r="AC25" i="35" s="1"/>
  <c r="AD25" i="35" s="1"/>
  <c r="C5" i="35"/>
  <c r="AB78" i="26"/>
  <c r="AC78" i="26" s="1"/>
  <c r="AD78" i="26" s="1"/>
  <c r="AB77" i="26"/>
  <c r="AC77" i="26" s="1"/>
  <c r="AD77" i="26" s="1"/>
  <c r="AC76" i="26"/>
  <c r="AD76" i="26" s="1"/>
  <c r="AB76" i="26"/>
  <c r="AD75" i="26"/>
  <c r="AC75" i="26"/>
  <c r="AB75" i="26"/>
  <c r="AB68" i="26"/>
  <c r="AC68" i="26" s="1"/>
  <c r="AD68" i="26" s="1"/>
  <c r="AB67" i="26"/>
  <c r="AC67" i="26" s="1"/>
  <c r="AD67" i="26" s="1"/>
  <c r="AB66" i="26"/>
  <c r="AC66" i="26" s="1"/>
  <c r="AD66" i="26" s="1"/>
  <c r="AB62" i="26"/>
  <c r="AC62" i="26" s="1"/>
  <c r="AD62" i="26" s="1"/>
  <c r="AB61" i="26"/>
  <c r="AC61" i="26" s="1"/>
  <c r="AD61" i="26" s="1"/>
  <c r="AB60" i="26"/>
  <c r="AC60" i="26" s="1"/>
  <c r="AD60" i="26" s="1"/>
  <c r="AB59" i="26"/>
  <c r="AC59" i="26" s="1"/>
  <c r="AD59" i="26" s="1"/>
  <c r="AB58" i="26"/>
  <c r="AC58" i="26" s="1"/>
  <c r="AD58" i="26" s="1"/>
  <c r="AB57" i="26"/>
  <c r="AC57" i="26" s="1"/>
  <c r="AD57" i="26" s="1"/>
  <c r="AC56" i="26"/>
  <c r="AD56" i="26" s="1"/>
  <c r="AB56" i="26"/>
  <c r="AB52" i="26"/>
  <c r="AC52" i="26" s="1"/>
  <c r="AD52" i="26" s="1"/>
  <c r="AB51" i="26"/>
  <c r="AC51" i="26" s="1"/>
  <c r="AD51" i="26" s="1"/>
  <c r="AB50" i="26"/>
  <c r="AC50" i="26" s="1"/>
  <c r="AD50" i="26" s="1"/>
  <c r="AB49" i="26"/>
  <c r="AC49" i="26" s="1"/>
  <c r="AD49" i="26" s="1"/>
  <c r="AB45" i="26"/>
  <c r="AC45" i="26" s="1"/>
  <c r="AD45" i="26" s="1"/>
  <c r="AB44" i="26"/>
  <c r="AC44" i="26" s="1"/>
  <c r="AD44" i="26" s="1"/>
  <c r="AB40" i="26"/>
  <c r="AC40" i="26" s="1"/>
  <c r="AD40" i="26" s="1"/>
  <c r="AB39" i="26"/>
  <c r="AC39" i="26" s="1"/>
  <c r="AD39" i="26" s="1"/>
  <c r="AB38" i="26"/>
  <c r="AC38" i="26" s="1"/>
  <c r="AD38" i="26" s="1"/>
  <c r="AB37" i="26"/>
  <c r="AC37" i="26" s="1"/>
  <c r="AD37" i="26" s="1"/>
  <c r="AB36" i="26"/>
  <c r="AC36" i="26" s="1"/>
  <c r="AD36" i="26" s="1"/>
  <c r="AB35" i="26"/>
  <c r="AC35" i="26" s="1"/>
  <c r="AD35" i="26" s="1"/>
  <c r="AB34" i="26"/>
  <c r="AC34" i="26" s="1"/>
  <c r="AD34" i="26" s="1"/>
  <c r="AB33" i="26"/>
  <c r="AC33" i="26" s="1"/>
  <c r="AD33" i="26" s="1"/>
  <c r="AB32" i="26"/>
  <c r="AC32" i="26" s="1"/>
  <c r="AD32" i="26" s="1"/>
  <c r="AB28" i="26"/>
  <c r="AC28" i="26" s="1"/>
  <c r="AD28" i="26" s="1"/>
  <c r="C5" i="26"/>
  <c r="L75" i="48"/>
  <c r="L72" i="48"/>
  <c r="L69" i="48"/>
  <c r="L66" i="48"/>
  <c r="L63" i="48"/>
  <c r="L60" i="48"/>
  <c r="L57" i="48"/>
  <c r="L54" i="48"/>
  <c r="L51" i="48"/>
  <c r="L48" i="48"/>
  <c r="L45" i="48"/>
  <c r="L42" i="48"/>
  <c r="L62" i="49"/>
  <c r="L59" i="49"/>
  <c r="L56" i="49"/>
  <c r="L53" i="49"/>
  <c r="L50" i="49"/>
  <c r="L47" i="49"/>
  <c r="L44" i="49"/>
  <c r="L41" i="49"/>
  <c r="L38" i="49"/>
  <c r="L35" i="49"/>
  <c r="L32" i="49"/>
  <c r="L26" i="49"/>
  <c r="L80" i="44"/>
  <c r="L77" i="44"/>
  <c r="L74" i="44"/>
  <c r="L71" i="44"/>
  <c r="L68" i="44"/>
  <c r="L65" i="44"/>
  <c r="L62" i="44"/>
  <c r="L59" i="44"/>
  <c r="L56" i="44"/>
  <c r="L53" i="44"/>
  <c r="L41" i="44"/>
  <c r="L24" i="44"/>
  <c r="L70" i="45"/>
  <c r="L67" i="45"/>
  <c r="L64" i="45"/>
  <c r="L61" i="45"/>
  <c r="L58" i="45"/>
  <c r="L55" i="45"/>
  <c r="L52" i="45"/>
  <c r="L49" i="45"/>
  <c r="L44" i="45"/>
  <c r="L38" i="45"/>
  <c r="L32" i="45"/>
  <c r="L23" i="45"/>
  <c r="L53" i="46"/>
  <c r="L50" i="46"/>
  <c r="L47" i="46"/>
  <c r="L44" i="46"/>
  <c r="L41" i="46"/>
  <c r="L38" i="46"/>
  <c r="L35" i="46"/>
  <c r="L32" i="46"/>
  <c r="L29" i="46"/>
  <c r="L26" i="46"/>
  <c r="L23" i="46"/>
  <c r="L20" i="46"/>
  <c r="L65" i="43"/>
  <c r="L62" i="43"/>
  <c r="L59" i="43"/>
  <c r="L56" i="43"/>
  <c r="L53" i="43"/>
  <c r="L50" i="43"/>
  <c r="L47" i="43"/>
  <c r="L44" i="43"/>
  <c r="L39" i="43"/>
  <c r="L32" i="43"/>
  <c r="L26" i="43"/>
  <c r="L21" i="43"/>
  <c r="L62" i="47"/>
  <c r="L59" i="47"/>
  <c r="L56" i="47"/>
  <c r="L53" i="47"/>
  <c r="L50" i="47"/>
  <c r="L47" i="47"/>
  <c r="L44" i="47"/>
  <c r="L41" i="47"/>
  <c r="L38" i="47"/>
  <c r="L34" i="47"/>
  <c r="L27" i="47"/>
  <c r="L20" i="47"/>
  <c r="L60" i="35"/>
  <c r="L57" i="35"/>
  <c r="L54" i="35"/>
  <c r="L51" i="35"/>
  <c r="L48" i="35"/>
  <c r="L45" i="35"/>
  <c r="L42" i="35"/>
  <c r="L39" i="35"/>
  <c r="L36" i="35"/>
  <c r="L33" i="35"/>
  <c r="L30" i="35"/>
  <c r="L23" i="35"/>
  <c r="L26" i="26"/>
  <c r="L30" i="26"/>
  <c r="L42" i="26"/>
  <c r="L47" i="26"/>
  <c r="L54" i="26"/>
  <c r="L64" i="26"/>
  <c r="L70" i="26"/>
  <c r="L73" i="26"/>
  <c r="L80" i="26"/>
  <c r="L83" i="26"/>
  <c r="L86" i="26"/>
  <c r="L89" i="26"/>
  <c r="L21" i="25"/>
  <c r="L32" i="25"/>
  <c r="L42" i="25"/>
  <c r="L51" i="25"/>
  <c r="L60" i="25"/>
  <c r="L69" i="25"/>
  <c r="L78" i="25"/>
  <c r="L87" i="25"/>
  <c r="L96" i="25"/>
  <c r="L105" i="25"/>
  <c r="L108" i="25"/>
  <c r="L111" i="25"/>
  <c r="L24" i="24"/>
  <c r="L32" i="24"/>
  <c r="L37" i="24"/>
  <c r="L41" i="24"/>
  <c r="L44" i="24"/>
  <c r="L47" i="24"/>
  <c r="L50" i="24"/>
  <c r="L53" i="24"/>
  <c r="L56" i="24"/>
  <c r="L59" i="24"/>
  <c r="L62" i="24"/>
  <c r="L65" i="24"/>
  <c r="L17" i="33"/>
  <c r="L26" i="33"/>
  <c r="L32" i="33"/>
  <c r="L35" i="33"/>
  <c r="L38" i="33"/>
  <c r="L41" i="33"/>
  <c r="L44" i="33"/>
  <c r="L47" i="33"/>
  <c r="L50" i="33"/>
  <c r="L53" i="33"/>
  <c r="L56" i="33"/>
  <c r="L59" i="33"/>
  <c r="L26" i="23"/>
  <c r="L40" i="23"/>
  <c r="L46" i="23"/>
  <c r="L53" i="23"/>
  <c r="L68" i="23"/>
  <c r="L75" i="23"/>
  <c r="L78" i="23"/>
  <c r="L81" i="23"/>
  <c r="L84" i="23"/>
  <c r="L87" i="23"/>
  <c r="L90" i="23"/>
  <c r="L93" i="23"/>
  <c r="L27" i="22"/>
  <c r="L32" i="22"/>
  <c r="L37" i="22"/>
  <c r="L42" i="22"/>
  <c r="L47" i="22"/>
  <c r="L51" i="22"/>
  <c r="L55" i="22"/>
  <c r="L59" i="22"/>
  <c r="L62" i="22"/>
  <c r="L65" i="22"/>
  <c r="L68" i="22"/>
  <c r="L71" i="22"/>
  <c r="L50" i="9"/>
  <c r="L47" i="9"/>
  <c r="L44" i="9"/>
  <c r="L41" i="9"/>
  <c r="L38" i="9"/>
  <c r="L35" i="9"/>
  <c r="L32" i="9"/>
  <c r="L29" i="9"/>
  <c r="L26" i="9"/>
  <c r="L23" i="9"/>
  <c r="L15" i="9"/>
  <c r="L12" i="9"/>
  <c r="AC103" i="25"/>
  <c r="AD103" i="25" s="1"/>
  <c r="AB103" i="25"/>
  <c r="AB102" i="25"/>
  <c r="AC102" i="25" s="1"/>
  <c r="AD102" i="25" s="1"/>
  <c r="AC101" i="25"/>
  <c r="AD101" i="25" s="1"/>
  <c r="AB101" i="25"/>
  <c r="AB100" i="25"/>
  <c r="AC100" i="25" s="1"/>
  <c r="AD100" i="25" s="1"/>
  <c r="AC99" i="25"/>
  <c r="AD99" i="25" s="1"/>
  <c r="AB99" i="25"/>
  <c r="AB98" i="25"/>
  <c r="AC98" i="25" s="1"/>
  <c r="AD98" i="25" s="1"/>
  <c r="AB94" i="25"/>
  <c r="AC94" i="25" s="1"/>
  <c r="AD94" i="25" s="1"/>
  <c r="AB93" i="25"/>
  <c r="AC93" i="25" s="1"/>
  <c r="AD93" i="25" s="1"/>
  <c r="AB92" i="25"/>
  <c r="AC92" i="25" s="1"/>
  <c r="AD92" i="25" s="1"/>
  <c r="AB91" i="25"/>
  <c r="AC91" i="25" s="1"/>
  <c r="AD91" i="25" s="1"/>
  <c r="AB90" i="25"/>
  <c r="AC90" i="25" s="1"/>
  <c r="AD90" i="25" s="1"/>
  <c r="AB89" i="25"/>
  <c r="AC89" i="25" s="1"/>
  <c r="AD89" i="25" s="1"/>
  <c r="AB85" i="25"/>
  <c r="AC85" i="25" s="1"/>
  <c r="AD85" i="25" s="1"/>
  <c r="AB84" i="25"/>
  <c r="AC84" i="25" s="1"/>
  <c r="AD84" i="25" s="1"/>
  <c r="AB83" i="25"/>
  <c r="AC83" i="25" s="1"/>
  <c r="AD83" i="25" s="1"/>
  <c r="AB82" i="25"/>
  <c r="AC82" i="25" s="1"/>
  <c r="AD82" i="25" s="1"/>
  <c r="AB81" i="25"/>
  <c r="AC81" i="25" s="1"/>
  <c r="AD81" i="25" s="1"/>
  <c r="AB80" i="25"/>
  <c r="AC80" i="25" s="1"/>
  <c r="AD80" i="25" s="1"/>
  <c r="AB76" i="25"/>
  <c r="AC76" i="25" s="1"/>
  <c r="AD76" i="25" s="1"/>
  <c r="AB75" i="25"/>
  <c r="AC75" i="25" s="1"/>
  <c r="AD75" i="25" s="1"/>
  <c r="AB74" i="25"/>
  <c r="AC74" i="25" s="1"/>
  <c r="AD74" i="25" s="1"/>
  <c r="AB73" i="25"/>
  <c r="AC73" i="25" s="1"/>
  <c r="AD73" i="25" s="1"/>
  <c r="AB72" i="25"/>
  <c r="AC72" i="25" s="1"/>
  <c r="AD72" i="25" s="1"/>
  <c r="AB71" i="25"/>
  <c r="AC71" i="25" s="1"/>
  <c r="AD71" i="25" s="1"/>
  <c r="AB67" i="25"/>
  <c r="AC67" i="25" s="1"/>
  <c r="AD67" i="25" s="1"/>
  <c r="AB66" i="25"/>
  <c r="AC66" i="25" s="1"/>
  <c r="AD66" i="25" s="1"/>
  <c r="AB65" i="25"/>
  <c r="AC65" i="25" s="1"/>
  <c r="AD65" i="25" s="1"/>
  <c r="AB64" i="25"/>
  <c r="AC64" i="25" s="1"/>
  <c r="AD64" i="25" s="1"/>
  <c r="AB63" i="25"/>
  <c r="AC63" i="25" s="1"/>
  <c r="AD63" i="25" s="1"/>
  <c r="AB62" i="25"/>
  <c r="AC62" i="25" s="1"/>
  <c r="AD62" i="25" s="1"/>
  <c r="AB58" i="25"/>
  <c r="AC58" i="25" s="1"/>
  <c r="AD58" i="25" s="1"/>
  <c r="AB57" i="25"/>
  <c r="AC57" i="25" s="1"/>
  <c r="AD57" i="25" s="1"/>
  <c r="AB56" i="25"/>
  <c r="AC56" i="25" s="1"/>
  <c r="AD56" i="25" s="1"/>
  <c r="AB55" i="25"/>
  <c r="AC55" i="25" s="1"/>
  <c r="AD55" i="25" s="1"/>
  <c r="AB54" i="25"/>
  <c r="AC54" i="25" s="1"/>
  <c r="AD54" i="25" s="1"/>
  <c r="AB53" i="25"/>
  <c r="AC53" i="25" s="1"/>
  <c r="AD53" i="25" s="1"/>
  <c r="AB49" i="25"/>
  <c r="AC49" i="25" s="1"/>
  <c r="AD49" i="25" s="1"/>
  <c r="AB48" i="25"/>
  <c r="AC48" i="25" s="1"/>
  <c r="AD48" i="25" s="1"/>
  <c r="AB47" i="25"/>
  <c r="AC47" i="25" s="1"/>
  <c r="AD47" i="25" s="1"/>
  <c r="AB46" i="25"/>
  <c r="AC46" i="25" s="1"/>
  <c r="AD46" i="25" s="1"/>
  <c r="AB45" i="25"/>
  <c r="AC45" i="25" s="1"/>
  <c r="AD45" i="25" s="1"/>
  <c r="AB44" i="25"/>
  <c r="AC44" i="25" s="1"/>
  <c r="AD44" i="25" s="1"/>
  <c r="AB40" i="25"/>
  <c r="AC40" i="25" s="1"/>
  <c r="AD40" i="25" s="1"/>
  <c r="AB39" i="25"/>
  <c r="AC39" i="25" s="1"/>
  <c r="AD39" i="25" s="1"/>
  <c r="AB38" i="25"/>
  <c r="AC38" i="25" s="1"/>
  <c r="AD38" i="25" s="1"/>
  <c r="AB37" i="25"/>
  <c r="AC37" i="25" s="1"/>
  <c r="AD37" i="25" s="1"/>
  <c r="AB36" i="25"/>
  <c r="AC36" i="25" s="1"/>
  <c r="AD36" i="25" s="1"/>
  <c r="AB35" i="25"/>
  <c r="AC35" i="25" s="1"/>
  <c r="AD35" i="25" s="1"/>
  <c r="AB34" i="25"/>
  <c r="AC34" i="25" s="1"/>
  <c r="AD34" i="25" s="1"/>
  <c r="AB30" i="25"/>
  <c r="AC30" i="25" s="1"/>
  <c r="AD30" i="25" s="1"/>
  <c r="AB29" i="25"/>
  <c r="AC29" i="25" s="1"/>
  <c r="AD29" i="25" s="1"/>
  <c r="AB28" i="25"/>
  <c r="AC28" i="25" s="1"/>
  <c r="AD28" i="25" s="1"/>
  <c r="AB27" i="25"/>
  <c r="AC27" i="25" s="1"/>
  <c r="AD27" i="25" s="1"/>
  <c r="AB26" i="25"/>
  <c r="AC26" i="25" s="1"/>
  <c r="AD26" i="25" s="1"/>
  <c r="AB25" i="25"/>
  <c r="AC25" i="25" s="1"/>
  <c r="AD25" i="25" s="1"/>
  <c r="AB24" i="25"/>
  <c r="AC24" i="25" s="1"/>
  <c r="AD24" i="25" s="1"/>
  <c r="AB23" i="25"/>
  <c r="AC23" i="25" s="1"/>
  <c r="AD23" i="25" s="1"/>
  <c r="C5" i="25"/>
  <c r="AC39" i="24"/>
  <c r="AD39" i="24" s="1"/>
  <c r="AB39" i="24"/>
  <c r="AB35" i="24"/>
  <c r="AC35" i="24" s="1"/>
  <c r="AD35" i="24" s="1"/>
  <c r="AB34" i="24"/>
  <c r="AC34" i="24" s="1"/>
  <c r="AD34" i="24" s="1"/>
  <c r="AB30" i="24"/>
  <c r="AC30" i="24" s="1"/>
  <c r="AD30" i="24" s="1"/>
  <c r="AB29" i="24"/>
  <c r="AC29" i="24" s="1"/>
  <c r="AD29" i="24" s="1"/>
  <c r="AB28" i="24"/>
  <c r="AC28" i="24" s="1"/>
  <c r="AD28" i="24" s="1"/>
  <c r="AB27" i="24"/>
  <c r="AC27" i="24" s="1"/>
  <c r="AD27" i="24" s="1"/>
  <c r="AB26" i="24"/>
  <c r="AC26" i="24" s="1"/>
  <c r="AD26" i="24" s="1"/>
  <c r="C5" i="24"/>
  <c r="AB30" i="33"/>
  <c r="AC30" i="33" s="1"/>
  <c r="AD30" i="33" s="1"/>
  <c r="AB29" i="33"/>
  <c r="AC29" i="33" s="1"/>
  <c r="AD29" i="33" s="1"/>
  <c r="AC28" i="33"/>
  <c r="AD28" i="33" s="1"/>
  <c r="AB28" i="33"/>
  <c r="AB24" i="33"/>
  <c r="AC24" i="33" s="1"/>
  <c r="AD24" i="33" s="1"/>
  <c r="AB23" i="33"/>
  <c r="AC23" i="33" s="1"/>
  <c r="AD23" i="33" s="1"/>
  <c r="AB22" i="33"/>
  <c r="AC22" i="33" s="1"/>
  <c r="AD22" i="33" s="1"/>
  <c r="AB21" i="33"/>
  <c r="AC21" i="33" s="1"/>
  <c r="AD21" i="33" s="1"/>
  <c r="AB20" i="33"/>
  <c r="AC20" i="33" s="1"/>
  <c r="AD20" i="33" s="1"/>
  <c r="AB19" i="33"/>
  <c r="AC19" i="33" s="1"/>
  <c r="AD19" i="33" s="1"/>
  <c r="C5" i="33"/>
  <c r="AB70" i="23"/>
  <c r="AC70" i="23" s="1"/>
  <c r="AD70" i="23" s="1"/>
  <c r="AB71" i="23"/>
  <c r="AC71" i="23" s="1"/>
  <c r="AD71" i="23" s="1"/>
  <c r="AB72" i="23"/>
  <c r="AC72" i="23"/>
  <c r="AD72" i="23" s="1"/>
  <c r="AB73" i="23"/>
  <c r="AC73" i="23"/>
  <c r="AD73" i="23"/>
  <c r="AB55" i="23"/>
  <c r="AC55" i="23" s="1"/>
  <c r="AD55" i="23" s="1"/>
  <c r="AB56" i="23"/>
  <c r="AC56" i="23" s="1"/>
  <c r="AD56" i="23" s="1"/>
  <c r="AB57" i="23"/>
  <c r="AC57" i="23"/>
  <c r="AD57" i="23" s="1"/>
  <c r="AB58" i="23"/>
  <c r="AC58" i="23"/>
  <c r="AD58" i="23" s="1"/>
  <c r="AB59" i="23"/>
  <c r="AC59" i="23" s="1"/>
  <c r="AD59" i="23" s="1"/>
  <c r="AB60" i="23"/>
  <c r="AC60" i="23" s="1"/>
  <c r="AD60" i="23" s="1"/>
  <c r="AB61" i="23"/>
  <c r="AC61" i="23"/>
  <c r="AD61" i="23" s="1"/>
  <c r="AB62" i="23"/>
  <c r="AC62" i="23"/>
  <c r="AD62" i="23" s="1"/>
  <c r="AB63" i="23"/>
  <c r="AC63" i="23" s="1"/>
  <c r="AD63" i="23" s="1"/>
  <c r="AB64" i="23"/>
  <c r="AC64" i="23" s="1"/>
  <c r="AD64" i="23" s="1"/>
  <c r="AB65" i="23"/>
  <c r="AC65" i="23"/>
  <c r="AD65" i="23" s="1"/>
  <c r="AB66" i="23"/>
  <c r="AC66" i="23"/>
  <c r="AD66" i="23"/>
  <c r="AB48" i="23"/>
  <c r="AC48" i="23" s="1"/>
  <c r="AD48" i="23" s="1"/>
  <c r="AB49" i="23"/>
  <c r="AC49" i="23" s="1"/>
  <c r="AD49" i="23" s="1"/>
  <c r="AB50" i="23"/>
  <c r="AC50" i="23"/>
  <c r="AD50" i="23" s="1"/>
  <c r="AB51" i="23"/>
  <c r="AC51" i="23"/>
  <c r="AD51" i="23"/>
  <c r="AB28" i="23"/>
  <c r="AC28" i="23" s="1"/>
  <c r="AD28" i="23" s="1"/>
  <c r="AB29" i="23"/>
  <c r="AC29" i="23" s="1"/>
  <c r="AD29" i="23" s="1"/>
  <c r="AB30" i="23"/>
  <c r="AC30" i="23"/>
  <c r="AD30" i="23" s="1"/>
  <c r="AB31" i="23"/>
  <c r="AC31" i="23"/>
  <c r="AD31" i="23" s="1"/>
  <c r="AB32" i="23"/>
  <c r="AC32" i="23" s="1"/>
  <c r="AD32" i="23" s="1"/>
  <c r="AB33" i="23"/>
  <c r="AC33" i="23" s="1"/>
  <c r="AD33" i="23" s="1"/>
  <c r="AB34" i="23"/>
  <c r="AC34" i="23"/>
  <c r="AD34" i="23" s="1"/>
  <c r="AB35" i="23"/>
  <c r="AC35" i="23"/>
  <c r="AD35" i="23" s="1"/>
  <c r="AB36" i="23"/>
  <c r="AC36" i="23" s="1"/>
  <c r="AD36" i="23" s="1"/>
  <c r="AB37" i="23"/>
  <c r="AC37" i="23" s="1"/>
  <c r="AD37" i="23" s="1"/>
  <c r="AB38" i="23"/>
  <c r="AC38" i="23"/>
  <c r="AD38" i="23" s="1"/>
  <c r="AB44" i="23"/>
  <c r="AC44" i="23" s="1"/>
  <c r="AD44" i="23" s="1"/>
  <c r="AB43" i="23"/>
  <c r="AC43" i="23" s="1"/>
  <c r="AD43" i="23" s="1"/>
  <c r="AB42" i="23"/>
  <c r="AC42" i="23" s="1"/>
  <c r="AD42" i="23" s="1"/>
  <c r="AB53" i="22"/>
  <c r="AC53" i="22" s="1"/>
  <c r="AD53" i="22" s="1"/>
  <c r="AB35" i="22"/>
  <c r="AC35" i="22" s="1"/>
  <c r="AD35" i="22" s="1"/>
  <c r="AB34" i="22"/>
  <c r="AC34" i="22" s="1"/>
  <c r="AD34" i="22" s="1"/>
  <c r="AB30" i="22"/>
  <c r="AC30" i="22" s="1"/>
  <c r="AD30" i="22" s="1"/>
  <c r="AB29" i="22"/>
  <c r="AC29" i="22" s="1"/>
  <c r="AD29" i="22" s="1"/>
  <c r="AB57" i="22"/>
  <c r="AB49" i="22"/>
  <c r="AC49" i="22" s="1"/>
  <c r="AD49" i="22" s="1"/>
  <c r="AB45" i="22"/>
  <c r="AC45" i="22" s="1"/>
  <c r="AD45" i="22" s="1"/>
  <c r="AB44" i="22"/>
  <c r="AC44" i="22" s="1"/>
  <c r="AD44" i="22" s="1"/>
  <c r="AB43" i="22"/>
  <c r="AC43" i="22" s="1"/>
  <c r="AD43" i="22" s="1"/>
  <c r="AB40" i="22"/>
  <c r="AC40" i="22" s="1"/>
  <c r="AD40" i="22" s="1"/>
  <c r="AB39" i="22"/>
  <c r="AC39" i="22" s="1"/>
  <c r="AD39" i="22" s="1"/>
  <c r="C5" i="23"/>
  <c r="AC57" i="22" l="1"/>
  <c r="AD57" i="22" s="1"/>
  <c r="C5" i="22"/>
  <c r="C5" i="9"/>
  <c r="C3" i="48" l="1"/>
  <c r="C1" i="48"/>
  <c r="C3" i="49"/>
  <c r="C1" i="49"/>
  <c r="C3" i="44"/>
  <c r="C1" i="44"/>
  <c r="C3" i="45"/>
  <c r="C1" i="45"/>
  <c r="C3" i="46"/>
  <c r="C1" i="46"/>
  <c r="C3" i="43"/>
  <c r="C1" i="43"/>
  <c r="C3" i="47"/>
  <c r="C1" i="47"/>
  <c r="C3" i="35"/>
  <c r="C1" i="35"/>
  <c r="C3" i="26"/>
  <c r="C1" i="26"/>
  <c r="C3" i="25"/>
  <c r="C1" i="25"/>
  <c r="C3" i="24"/>
  <c r="C1" i="24"/>
  <c r="C3" i="33"/>
  <c r="C1" i="33"/>
  <c r="C3" i="23"/>
  <c r="C1" i="23"/>
  <c r="C3" i="22"/>
  <c r="C1" i="22"/>
  <c r="C3" i="9"/>
  <c r="C1" i="9"/>
  <c r="A24" i="34" l="1"/>
  <c r="A16" i="34"/>
  <c r="A17" i="34"/>
  <c r="A18" i="34"/>
  <c r="A19" i="34"/>
  <c r="A20" i="34"/>
  <c r="A21" i="34"/>
  <c r="A22" i="34"/>
  <c r="A23" i="34"/>
  <c r="I24" i="8"/>
  <c r="H24" i="8"/>
  <c r="D24" i="8"/>
  <c r="F79" i="48"/>
  <c r="AB78" i="48"/>
  <c r="AC78" i="48" s="1"/>
  <c r="AD78" i="48" s="1"/>
  <c r="AB77" i="48"/>
  <c r="AC77" i="48" s="1"/>
  <c r="AD77" i="48" s="1"/>
  <c r="AB76" i="48"/>
  <c r="AC76" i="48" s="1"/>
  <c r="AD76" i="48" s="1"/>
  <c r="AA75" i="48"/>
  <c r="Z75" i="48"/>
  <c r="Y75" i="48"/>
  <c r="X75" i="48"/>
  <c r="W75" i="48"/>
  <c r="V75" i="48"/>
  <c r="U75" i="48"/>
  <c r="T75" i="48"/>
  <c r="S75" i="48"/>
  <c r="R75" i="48"/>
  <c r="Q75" i="48"/>
  <c r="P75" i="48"/>
  <c r="O75" i="48"/>
  <c r="N75" i="48"/>
  <c r="M75" i="48"/>
  <c r="J75" i="48"/>
  <c r="I75" i="48"/>
  <c r="G75" i="48"/>
  <c r="F75" i="48"/>
  <c r="E75" i="48"/>
  <c r="C75" i="48"/>
  <c r="AB74" i="48"/>
  <c r="AC74" i="48" s="1"/>
  <c r="AD74" i="48" s="1"/>
  <c r="AB73" i="48"/>
  <c r="AC73" i="48" s="1"/>
  <c r="AD73" i="48" s="1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M72" i="48"/>
  <c r="J72" i="48"/>
  <c r="I72" i="48"/>
  <c r="G72" i="48"/>
  <c r="F72" i="48"/>
  <c r="E72" i="48"/>
  <c r="C72" i="48"/>
  <c r="AB71" i="48"/>
  <c r="AC71" i="48" s="1"/>
  <c r="AD71" i="48" s="1"/>
  <c r="AB70" i="48"/>
  <c r="AC70" i="48" s="1"/>
  <c r="AD70" i="48" s="1"/>
  <c r="AA69" i="48"/>
  <c r="Z69" i="48"/>
  <c r="Y69" i="48"/>
  <c r="X69" i="48"/>
  <c r="W69" i="48"/>
  <c r="V69" i="48"/>
  <c r="U69" i="48"/>
  <c r="T69" i="48"/>
  <c r="S69" i="48"/>
  <c r="R69" i="48"/>
  <c r="Q69" i="48"/>
  <c r="P69" i="48"/>
  <c r="O69" i="48"/>
  <c r="N69" i="48"/>
  <c r="M69" i="48"/>
  <c r="J69" i="48"/>
  <c r="I69" i="48"/>
  <c r="G69" i="48"/>
  <c r="F69" i="48"/>
  <c r="E69" i="48"/>
  <c r="C69" i="48"/>
  <c r="AC68" i="48"/>
  <c r="AD68" i="48" s="1"/>
  <c r="AB68" i="48"/>
  <c r="AB67" i="48"/>
  <c r="AC67" i="48" s="1"/>
  <c r="AD67" i="48" s="1"/>
  <c r="AA66" i="48"/>
  <c r="Z66" i="48"/>
  <c r="Y66" i="48"/>
  <c r="X66" i="48"/>
  <c r="W66" i="48"/>
  <c r="V66" i="48"/>
  <c r="U66" i="48"/>
  <c r="T66" i="48"/>
  <c r="S66" i="48"/>
  <c r="R66" i="48"/>
  <c r="Q66" i="48"/>
  <c r="P66" i="48"/>
  <c r="O66" i="48"/>
  <c r="N66" i="48"/>
  <c r="M66" i="48"/>
  <c r="J66" i="48"/>
  <c r="I66" i="48"/>
  <c r="G66" i="48"/>
  <c r="F66" i="48"/>
  <c r="E66" i="48"/>
  <c r="C66" i="48"/>
  <c r="AB65" i="48"/>
  <c r="AC65" i="48" s="1"/>
  <c r="AD65" i="48" s="1"/>
  <c r="AB64" i="48"/>
  <c r="AC64" i="48" s="1"/>
  <c r="AD64" i="48" s="1"/>
  <c r="AA63" i="48"/>
  <c r="Z63" i="48"/>
  <c r="Y63" i="48"/>
  <c r="X63" i="48"/>
  <c r="W63" i="48"/>
  <c r="V63" i="48"/>
  <c r="U63" i="48"/>
  <c r="T63" i="48"/>
  <c r="S63" i="48"/>
  <c r="R63" i="48"/>
  <c r="Q63" i="48"/>
  <c r="P63" i="48"/>
  <c r="O63" i="48"/>
  <c r="N63" i="48"/>
  <c r="M63" i="48"/>
  <c r="J63" i="48"/>
  <c r="I63" i="48"/>
  <c r="G63" i="48"/>
  <c r="F63" i="48"/>
  <c r="E63" i="48"/>
  <c r="C63" i="48"/>
  <c r="AB62" i="48"/>
  <c r="AC62" i="48" s="1"/>
  <c r="AD62" i="48" s="1"/>
  <c r="AB61" i="48"/>
  <c r="AC61" i="48" s="1"/>
  <c r="AD61" i="48" s="1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M60" i="48"/>
  <c r="J60" i="48"/>
  <c r="I60" i="48"/>
  <c r="G60" i="48"/>
  <c r="F60" i="48"/>
  <c r="E60" i="48"/>
  <c r="C60" i="48"/>
  <c r="AB59" i="48"/>
  <c r="AC59" i="48" s="1"/>
  <c r="AD59" i="48" s="1"/>
  <c r="AB58" i="48"/>
  <c r="AC58" i="48" s="1"/>
  <c r="AD58" i="48" s="1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M57" i="48"/>
  <c r="J57" i="48"/>
  <c r="I57" i="48"/>
  <c r="G57" i="48"/>
  <c r="F57" i="48"/>
  <c r="E57" i="48"/>
  <c r="C57" i="48"/>
  <c r="AC56" i="48"/>
  <c r="AD56" i="48" s="1"/>
  <c r="AB56" i="48"/>
  <c r="AB55" i="48"/>
  <c r="AC55" i="48" s="1"/>
  <c r="AD55" i="48" s="1"/>
  <c r="AA54" i="48"/>
  <c r="Z54" i="48"/>
  <c r="Y54" i="48"/>
  <c r="X54" i="48"/>
  <c r="W54" i="48"/>
  <c r="V54" i="48"/>
  <c r="U54" i="48"/>
  <c r="T54" i="48"/>
  <c r="S54" i="48"/>
  <c r="R54" i="48"/>
  <c r="Q54" i="48"/>
  <c r="P54" i="48"/>
  <c r="O54" i="48"/>
  <c r="N54" i="48"/>
  <c r="M54" i="48"/>
  <c r="J54" i="48"/>
  <c r="I54" i="48"/>
  <c r="G54" i="48"/>
  <c r="F54" i="48"/>
  <c r="E54" i="48"/>
  <c r="C54" i="48"/>
  <c r="AB53" i="48"/>
  <c r="AC53" i="48" s="1"/>
  <c r="AD53" i="48" s="1"/>
  <c r="AB52" i="48"/>
  <c r="AC52" i="48" s="1"/>
  <c r="AD52" i="48" s="1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M51" i="48"/>
  <c r="J51" i="48"/>
  <c r="I51" i="48"/>
  <c r="G51" i="48"/>
  <c r="F51" i="48"/>
  <c r="E51" i="48"/>
  <c r="C51" i="48"/>
  <c r="AB50" i="48"/>
  <c r="AC50" i="48" s="1"/>
  <c r="AD50" i="48" s="1"/>
  <c r="AB49" i="48"/>
  <c r="AC49" i="48" s="1"/>
  <c r="AD49" i="48" s="1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M48" i="48"/>
  <c r="J48" i="48"/>
  <c r="I48" i="48"/>
  <c r="G48" i="48"/>
  <c r="F48" i="48"/>
  <c r="E48" i="48"/>
  <c r="C48" i="48"/>
  <c r="AC47" i="48"/>
  <c r="AD47" i="48" s="1"/>
  <c r="AB47" i="48"/>
  <c r="AB46" i="48"/>
  <c r="AC46" i="48" s="1"/>
  <c r="AD46" i="48" s="1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M45" i="48"/>
  <c r="J45" i="48"/>
  <c r="I45" i="48"/>
  <c r="G45" i="48"/>
  <c r="F45" i="48"/>
  <c r="E45" i="48"/>
  <c r="C45" i="48"/>
  <c r="AC44" i="48"/>
  <c r="AD44" i="48" s="1"/>
  <c r="AB44" i="48"/>
  <c r="AB43" i="48"/>
  <c r="AC43" i="48" s="1"/>
  <c r="AD43" i="48" s="1"/>
  <c r="D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M42" i="48"/>
  <c r="AB42" i="48" s="1"/>
  <c r="AC42" i="48" s="1"/>
  <c r="J42" i="48"/>
  <c r="I42" i="48"/>
  <c r="G42" i="48"/>
  <c r="F42" i="48"/>
  <c r="E42" i="48"/>
  <c r="C42" i="48"/>
  <c r="AC41" i="48"/>
  <c r="AD41" i="48" s="1"/>
  <c r="AB41" i="48"/>
  <c r="F41" i="48"/>
  <c r="AC40" i="48"/>
  <c r="AD40" i="48" s="1"/>
  <c r="AB40" i="48"/>
  <c r="F40" i="48"/>
  <c r="AC39" i="48"/>
  <c r="AD39" i="48" s="1"/>
  <c r="AB39" i="48"/>
  <c r="F39" i="48"/>
  <c r="AC38" i="48"/>
  <c r="AD38" i="48" s="1"/>
  <c r="AB38" i="48"/>
  <c r="F38" i="48"/>
  <c r="AC37" i="48"/>
  <c r="AD37" i="48" s="1"/>
  <c r="AB37" i="48"/>
  <c r="F37" i="48"/>
  <c r="AC36" i="48"/>
  <c r="AD36" i="48" s="1"/>
  <c r="AB36" i="48"/>
  <c r="F36" i="48"/>
  <c r="AC35" i="48"/>
  <c r="AD35" i="48" s="1"/>
  <c r="AB35" i="48"/>
  <c r="F35" i="48"/>
  <c r="AC34" i="48"/>
  <c r="AD34" i="48" s="1"/>
  <c r="AB34" i="48"/>
  <c r="F34" i="48"/>
  <c r="AC33" i="48"/>
  <c r="AD33" i="48" s="1"/>
  <c r="AB33" i="48"/>
  <c r="F33" i="48"/>
  <c r="AC32" i="48"/>
  <c r="AD32" i="48" s="1"/>
  <c r="AB32" i="48"/>
  <c r="F32" i="48"/>
  <c r="AC31" i="48"/>
  <c r="AD31" i="48" s="1"/>
  <c r="AB31" i="48"/>
  <c r="F31" i="48"/>
  <c r="AC30" i="48"/>
  <c r="AD30" i="48" s="1"/>
  <c r="AB30" i="48"/>
  <c r="F30" i="48"/>
  <c r="AC29" i="48"/>
  <c r="AD29" i="48" s="1"/>
  <c r="AB29" i="48"/>
  <c r="F29" i="48"/>
  <c r="AC28" i="48"/>
  <c r="AD28" i="48" s="1"/>
  <c r="AB28" i="48"/>
  <c r="F28" i="48"/>
  <c r="AC27" i="48"/>
  <c r="AD27" i="48" s="1"/>
  <c r="AB27" i="48"/>
  <c r="F27" i="48"/>
  <c r="AC26" i="48"/>
  <c r="AD26" i="48" s="1"/>
  <c r="AB26" i="48"/>
  <c r="F26" i="48"/>
  <c r="AC25" i="48"/>
  <c r="AD25" i="48" s="1"/>
  <c r="AB25" i="48"/>
  <c r="F25" i="48"/>
  <c r="AC24" i="48"/>
  <c r="AD24" i="48" s="1"/>
  <c r="AB24" i="48"/>
  <c r="F24" i="48"/>
  <c r="AC23" i="48"/>
  <c r="AD23" i="48" s="1"/>
  <c r="AB23" i="48"/>
  <c r="F23" i="48"/>
  <c r="AC22" i="48"/>
  <c r="AD22" i="48" s="1"/>
  <c r="AB22" i="48"/>
  <c r="F22" i="48"/>
  <c r="AC21" i="48"/>
  <c r="AD21" i="48" s="1"/>
  <c r="AB21" i="48"/>
  <c r="F21" i="48"/>
  <c r="AC20" i="48"/>
  <c r="AD20" i="48" s="1"/>
  <c r="AB20" i="48"/>
  <c r="F20" i="48"/>
  <c r="AC19" i="48"/>
  <c r="AD19" i="48" s="1"/>
  <c r="AB19" i="48"/>
  <c r="F19" i="48"/>
  <c r="AC18" i="48"/>
  <c r="AD18" i="48" s="1"/>
  <c r="AB18" i="48"/>
  <c r="F18" i="48"/>
  <c r="AC17" i="48"/>
  <c r="AD17" i="48" s="1"/>
  <c r="AB17" i="48"/>
  <c r="F17" i="48"/>
  <c r="AC16" i="48"/>
  <c r="AD16" i="48" s="1"/>
  <c r="AB16" i="48"/>
  <c r="F16" i="48"/>
  <c r="AC15" i="48"/>
  <c r="AD15" i="48" s="1"/>
  <c r="AB15" i="48"/>
  <c r="F15" i="48"/>
  <c r="AC14" i="48"/>
  <c r="AD14" i="48" s="1"/>
  <c r="AB14" i="48"/>
  <c r="F14" i="48"/>
  <c r="AC13" i="48"/>
  <c r="AD13" i="48" s="1"/>
  <c r="AB13" i="48"/>
  <c r="F13" i="48"/>
  <c r="AC12" i="48"/>
  <c r="AD12" i="48" s="1"/>
  <c r="AB12" i="48"/>
  <c r="F12" i="48"/>
  <c r="D8" i="48"/>
  <c r="AC11" i="48"/>
  <c r="AD11" i="48" s="1"/>
  <c r="AB11" i="48"/>
  <c r="F11" i="48"/>
  <c r="AC10" i="48"/>
  <c r="AD10" i="48" s="1"/>
  <c r="AB10" i="48"/>
  <c r="F10" i="48"/>
  <c r="AC9" i="48"/>
  <c r="AD9" i="48" s="1"/>
  <c r="AB9" i="48"/>
  <c r="F9" i="48"/>
  <c r="AC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M8" i="48"/>
  <c r="AB8" i="48" s="1"/>
  <c r="L8" i="48"/>
  <c r="L79" i="48" s="1"/>
  <c r="J8" i="48"/>
  <c r="J79" i="48" s="1"/>
  <c r="I8" i="48"/>
  <c r="G8" i="48"/>
  <c r="G79" i="48" s="1"/>
  <c r="F8" i="48"/>
  <c r="E8" i="48"/>
  <c r="C8" i="48"/>
  <c r="C79" i="48" s="1"/>
  <c r="AC65" i="49"/>
  <c r="AD65" i="49" s="1"/>
  <c r="AB65" i="49"/>
  <c r="AB64" i="49"/>
  <c r="AC64" i="49" s="1"/>
  <c r="AD64" i="49" s="1"/>
  <c r="H64" i="49"/>
  <c r="AB63" i="49"/>
  <c r="AC63" i="49" s="1"/>
  <c r="AD63" i="49" s="1"/>
  <c r="H63" i="49"/>
  <c r="H62" i="49" s="1"/>
  <c r="AA62" i="49"/>
  <c r="Z62" i="49"/>
  <c r="Y62" i="49"/>
  <c r="X62" i="49"/>
  <c r="W62" i="49"/>
  <c r="V62" i="49"/>
  <c r="U62" i="49"/>
  <c r="T62" i="49"/>
  <c r="S62" i="49"/>
  <c r="R62" i="49"/>
  <c r="Q62" i="49"/>
  <c r="P62" i="49"/>
  <c r="O62" i="49"/>
  <c r="N62" i="49"/>
  <c r="M62" i="49"/>
  <c r="J62" i="49"/>
  <c r="I62" i="49"/>
  <c r="G62" i="49"/>
  <c r="F62" i="49"/>
  <c r="E62" i="49"/>
  <c r="C62" i="49"/>
  <c r="AB61" i="49"/>
  <c r="AC61" i="49" s="1"/>
  <c r="AD61" i="49" s="1"/>
  <c r="H61" i="49"/>
  <c r="AB60" i="49"/>
  <c r="AC60" i="49" s="1"/>
  <c r="AD60" i="49" s="1"/>
  <c r="H60" i="49"/>
  <c r="H59" i="49" s="1"/>
  <c r="AA59" i="49"/>
  <c r="Z59" i="49"/>
  <c r="Y59" i="49"/>
  <c r="X59" i="49"/>
  <c r="W59" i="49"/>
  <c r="V59" i="49"/>
  <c r="U59" i="49"/>
  <c r="T59" i="49"/>
  <c r="S59" i="49"/>
  <c r="R59" i="49"/>
  <c r="Q59" i="49"/>
  <c r="P59" i="49"/>
  <c r="O59" i="49"/>
  <c r="N59" i="49"/>
  <c r="M59" i="49"/>
  <c r="J59" i="49"/>
  <c r="I59" i="49"/>
  <c r="G59" i="49"/>
  <c r="F59" i="49"/>
  <c r="E59" i="49"/>
  <c r="C59" i="49"/>
  <c r="AB58" i="49"/>
  <c r="AC58" i="49" s="1"/>
  <c r="AD58" i="49" s="1"/>
  <c r="H58" i="49"/>
  <c r="AB57" i="49"/>
  <c r="AC57" i="49" s="1"/>
  <c r="AD57" i="49" s="1"/>
  <c r="H57" i="49"/>
  <c r="H56" i="49" s="1"/>
  <c r="AA56" i="49"/>
  <c r="Z56" i="49"/>
  <c r="Y56" i="49"/>
  <c r="X56" i="49"/>
  <c r="W56" i="49"/>
  <c r="V56" i="49"/>
  <c r="U56" i="49"/>
  <c r="T56" i="49"/>
  <c r="S56" i="49"/>
  <c r="R56" i="49"/>
  <c r="Q56" i="49"/>
  <c r="P56" i="49"/>
  <c r="O56" i="49"/>
  <c r="N56" i="49"/>
  <c r="M56" i="49"/>
  <c r="J56" i="49"/>
  <c r="I56" i="49"/>
  <c r="G56" i="49"/>
  <c r="F56" i="49"/>
  <c r="E56" i="49"/>
  <c r="C56" i="49"/>
  <c r="AB55" i="49"/>
  <c r="AC55" i="49" s="1"/>
  <c r="AD55" i="49" s="1"/>
  <c r="H55" i="49"/>
  <c r="AB54" i="49"/>
  <c r="AC54" i="49" s="1"/>
  <c r="AD54" i="49" s="1"/>
  <c r="H54" i="49"/>
  <c r="H53" i="49" s="1"/>
  <c r="AA53" i="49"/>
  <c r="Z53" i="49"/>
  <c r="Y53" i="49"/>
  <c r="X53" i="49"/>
  <c r="W53" i="49"/>
  <c r="V53" i="49"/>
  <c r="U53" i="49"/>
  <c r="T53" i="49"/>
  <c r="S53" i="49"/>
  <c r="R53" i="49"/>
  <c r="Q53" i="49"/>
  <c r="P53" i="49"/>
  <c r="O53" i="49"/>
  <c r="N53" i="49"/>
  <c r="M53" i="49"/>
  <c r="J53" i="49"/>
  <c r="I53" i="49"/>
  <c r="G53" i="49"/>
  <c r="F53" i="49"/>
  <c r="E53" i="49"/>
  <c r="C53" i="49"/>
  <c r="AB52" i="49"/>
  <c r="AC52" i="49" s="1"/>
  <c r="AD52" i="49" s="1"/>
  <c r="H52" i="49"/>
  <c r="AB51" i="49"/>
  <c r="AC51" i="49" s="1"/>
  <c r="AD51" i="49" s="1"/>
  <c r="H51" i="49"/>
  <c r="AA50" i="49"/>
  <c r="Z50" i="49"/>
  <c r="Y50" i="49"/>
  <c r="X50" i="49"/>
  <c r="W50" i="49"/>
  <c r="V50" i="49"/>
  <c r="U50" i="49"/>
  <c r="T50" i="49"/>
  <c r="S50" i="49"/>
  <c r="R50" i="49"/>
  <c r="Q50" i="49"/>
  <c r="P50" i="49"/>
  <c r="O50" i="49"/>
  <c r="N50" i="49"/>
  <c r="M50" i="49"/>
  <c r="J50" i="49"/>
  <c r="I50" i="49"/>
  <c r="G50" i="49"/>
  <c r="F50" i="49"/>
  <c r="E50" i="49"/>
  <c r="C50" i="49"/>
  <c r="AB49" i="49"/>
  <c r="AC49" i="49" s="1"/>
  <c r="AD49" i="49" s="1"/>
  <c r="H49" i="49"/>
  <c r="AB48" i="49"/>
  <c r="AC48" i="49" s="1"/>
  <c r="AD48" i="49" s="1"/>
  <c r="H48" i="49"/>
  <c r="H47" i="49" s="1"/>
  <c r="AA47" i="49"/>
  <c r="Z47" i="49"/>
  <c r="Y47" i="49"/>
  <c r="X47" i="49"/>
  <c r="W47" i="49"/>
  <c r="V47" i="49"/>
  <c r="U47" i="49"/>
  <c r="T47" i="49"/>
  <c r="S47" i="49"/>
  <c r="R47" i="49"/>
  <c r="Q47" i="49"/>
  <c r="P47" i="49"/>
  <c r="O47" i="49"/>
  <c r="N47" i="49"/>
  <c r="M47" i="49"/>
  <c r="J47" i="49"/>
  <c r="I47" i="49"/>
  <c r="G47" i="49"/>
  <c r="F47" i="49"/>
  <c r="E47" i="49"/>
  <c r="C47" i="49"/>
  <c r="AB46" i="49"/>
  <c r="AC46" i="49" s="1"/>
  <c r="AD46" i="49" s="1"/>
  <c r="H46" i="49"/>
  <c r="AB45" i="49"/>
  <c r="AC45" i="49" s="1"/>
  <c r="AD45" i="49" s="1"/>
  <c r="H45" i="49"/>
  <c r="AA44" i="49"/>
  <c r="Z44" i="49"/>
  <c r="Y44" i="49"/>
  <c r="X44" i="49"/>
  <c r="W44" i="49"/>
  <c r="V44" i="49"/>
  <c r="U44" i="49"/>
  <c r="T44" i="49"/>
  <c r="S44" i="49"/>
  <c r="R44" i="49"/>
  <c r="Q44" i="49"/>
  <c r="P44" i="49"/>
  <c r="O44" i="49"/>
  <c r="N44" i="49"/>
  <c r="M44" i="49"/>
  <c r="J44" i="49"/>
  <c r="I44" i="49"/>
  <c r="G44" i="49"/>
  <c r="F44" i="49"/>
  <c r="E44" i="49"/>
  <c r="C44" i="49"/>
  <c r="AB43" i="49"/>
  <c r="AC43" i="49" s="1"/>
  <c r="AD43" i="49" s="1"/>
  <c r="H43" i="49"/>
  <c r="AB42" i="49"/>
  <c r="AC42" i="49" s="1"/>
  <c r="AD42" i="49" s="1"/>
  <c r="H42" i="49"/>
  <c r="AA41" i="49"/>
  <c r="Z41" i="49"/>
  <c r="Y41" i="49"/>
  <c r="X41" i="49"/>
  <c r="W41" i="49"/>
  <c r="V41" i="49"/>
  <c r="U41" i="49"/>
  <c r="T41" i="49"/>
  <c r="S41" i="49"/>
  <c r="R41" i="49"/>
  <c r="Q41" i="49"/>
  <c r="P41" i="49"/>
  <c r="O41" i="49"/>
  <c r="N41" i="49"/>
  <c r="M41" i="49"/>
  <c r="J41" i="49"/>
  <c r="I41" i="49"/>
  <c r="G41" i="49"/>
  <c r="F41" i="49"/>
  <c r="E41" i="49"/>
  <c r="C41" i="49"/>
  <c r="AB40" i="49"/>
  <c r="AC40" i="49" s="1"/>
  <c r="AD40" i="49" s="1"/>
  <c r="H40" i="49"/>
  <c r="AB39" i="49"/>
  <c r="AC39" i="49" s="1"/>
  <c r="AD39" i="49" s="1"/>
  <c r="H39" i="49"/>
  <c r="AA38" i="49"/>
  <c r="Z38" i="49"/>
  <c r="Y38" i="49"/>
  <c r="X38" i="49"/>
  <c r="W38" i="49"/>
  <c r="V38" i="49"/>
  <c r="U38" i="49"/>
  <c r="T38" i="49"/>
  <c r="S38" i="49"/>
  <c r="R38" i="49"/>
  <c r="Q38" i="49"/>
  <c r="P38" i="49"/>
  <c r="O38" i="49"/>
  <c r="N38" i="49"/>
  <c r="M38" i="49"/>
  <c r="J38" i="49"/>
  <c r="I38" i="49"/>
  <c r="G38" i="49"/>
  <c r="F38" i="49"/>
  <c r="E38" i="49"/>
  <c r="C38" i="49"/>
  <c r="AB37" i="49"/>
  <c r="AC37" i="49" s="1"/>
  <c r="AD37" i="49" s="1"/>
  <c r="H37" i="49"/>
  <c r="AB36" i="49"/>
  <c r="AC36" i="49" s="1"/>
  <c r="AD36" i="49" s="1"/>
  <c r="H36" i="49"/>
  <c r="AA35" i="49"/>
  <c r="Z35" i="49"/>
  <c r="Y35" i="49"/>
  <c r="X35" i="49"/>
  <c r="W35" i="49"/>
  <c r="V35" i="49"/>
  <c r="U35" i="49"/>
  <c r="T35" i="49"/>
  <c r="S35" i="49"/>
  <c r="R35" i="49"/>
  <c r="Q35" i="49"/>
  <c r="P35" i="49"/>
  <c r="O35" i="49"/>
  <c r="N35" i="49"/>
  <c r="M35" i="49"/>
  <c r="J35" i="49"/>
  <c r="I35" i="49"/>
  <c r="G35" i="49"/>
  <c r="F35" i="49"/>
  <c r="E35" i="49"/>
  <c r="C35" i="49"/>
  <c r="AB34" i="49"/>
  <c r="AC34" i="49" s="1"/>
  <c r="AD34" i="49" s="1"/>
  <c r="H34" i="49"/>
  <c r="AB33" i="49"/>
  <c r="AC33" i="49" s="1"/>
  <c r="AD33" i="49" s="1"/>
  <c r="H33" i="49"/>
  <c r="H32" i="49" s="1"/>
  <c r="AA32" i="49"/>
  <c r="Z32" i="49"/>
  <c r="Y32" i="49"/>
  <c r="X32" i="49"/>
  <c r="W32" i="49"/>
  <c r="V32" i="49"/>
  <c r="U32" i="49"/>
  <c r="T32" i="49"/>
  <c r="S32" i="49"/>
  <c r="R32" i="49"/>
  <c r="Q32" i="49"/>
  <c r="P32" i="49"/>
  <c r="O32" i="49"/>
  <c r="N32" i="49"/>
  <c r="AB32" i="49" s="1"/>
  <c r="AC32" i="49" s="1"/>
  <c r="AD32" i="49" s="1"/>
  <c r="M32" i="49"/>
  <c r="J32" i="49"/>
  <c r="I32" i="49"/>
  <c r="G32" i="49"/>
  <c r="F32" i="49"/>
  <c r="E32" i="49"/>
  <c r="D32" i="49"/>
  <c r="C32" i="49"/>
  <c r="AB31" i="49"/>
  <c r="AC31" i="49" s="1"/>
  <c r="AD31" i="49" s="1"/>
  <c r="H31" i="49"/>
  <c r="AB27" i="49"/>
  <c r="AC27" i="49" s="1"/>
  <c r="AD27" i="49" s="1"/>
  <c r="H27" i="49"/>
  <c r="H26" i="49" s="1"/>
  <c r="D26" i="49"/>
  <c r="AA26" i="49"/>
  <c r="Z26" i="49"/>
  <c r="Y26" i="49"/>
  <c r="X26" i="49"/>
  <c r="W26" i="49"/>
  <c r="V26" i="49"/>
  <c r="U26" i="49"/>
  <c r="T26" i="49"/>
  <c r="S26" i="49"/>
  <c r="R26" i="49"/>
  <c r="Q26" i="49"/>
  <c r="P26" i="49"/>
  <c r="O26" i="49"/>
  <c r="N26" i="49"/>
  <c r="M26" i="49"/>
  <c r="J26" i="49"/>
  <c r="I26" i="49"/>
  <c r="G26" i="49"/>
  <c r="F26" i="49"/>
  <c r="E26" i="49"/>
  <c r="C26" i="49"/>
  <c r="AB25" i="49"/>
  <c r="AC25" i="49" s="1"/>
  <c r="AD25" i="49" s="1"/>
  <c r="H25" i="49"/>
  <c r="F25" i="49"/>
  <c r="AB24" i="49"/>
  <c r="AC24" i="49" s="1"/>
  <c r="AD24" i="49" s="1"/>
  <c r="H24" i="49"/>
  <c r="F24" i="49"/>
  <c r="AB23" i="49"/>
  <c r="AC23" i="49" s="1"/>
  <c r="AD23" i="49" s="1"/>
  <c r="H23" i="49"/>
  <c r="F23" i="49"/>
  <c r="AB22" i="49"/>
  <c r="AC22" i="49" s="1"/>
  <c r="AD22" i="49" s="1"/>
  <c r="H22" i="49"/>
  <c r="F22" i="49"/>
  <c r="AB21" i="49"/>
  <c r="AC21" i="49" s="1"/>
  <c r="AD21" i="49" s="1"/>
  <c r="H21" i="49"/>
  <c r="F21" i="49"/>
  <c r="AB20" i="49"/>
  <c r="AC20" i="49" s="1"/>
  <c r="AD20" i="49" s="1"/>
  <c r="H20" i="49"/>
  <c r="F20" i="49"/>
  <c r="AB19" i="49"/>
  <c r="AC19" i="49" s="1"/>
  <c r="AD19" i="49" s="1"/>
  <c r="H19" i="49"/>
  <c r="F19" i="49"/>
  <c r="AB18" i="49"/>
  <c r="AC18" i="49" s="1"/>
  <c r="AD18" i="49" s="1"/>
  <c r="H18" i="49"/>
  <c r="F18" i="49"/>
  <c r="AB17" i="49"/>
  <c r="AC17" i="49" s="1"/>
  <c r="AD17" i="49" s="1"/>
  <c r="H17" i="49"/>
  <c r="F17" i="49"/>
  <c r="AB16" i="49"/>
  <c r="AC16" i="49" s="1"/>
  <c r="AD16" i="49" s="1"/>
  <c r="H16" i="49"/>
  <c r="F16" i="49"/>
  <c r="AB15" i="49"/>
  <c r="AC15" i="49" s="1"/>
  <c r="AD15" i="49" s="1"/>
  <c r="H15" i="49"/>
  <c r="F15" i="49"/>
  <c r="AB14" i="49"/>
  <c r="AC14" i="49" s="1"/>
  <c r="AD14" i="49" s="1"/>
  <c r="H14" i="49"/>
  <c r="F14" i="49"/>
  <c r="AB13" i="49"/>
  <c r="AC13" i="49" s="1"/>
  <c r="AD13" i="49" s="1"/>
  <c r="H13" i="49"/>
  <c r="F13" i="49"/>
  <c r="AB12" i="49"/>
  <c r="AC12" i="49" s="1"/>
  <c r="AD12" i="49" s="1"/>
  <c r="H12" i="49"/>
  <c r="F12" i="49"/>
  <c r="AB11" i="49"/>
  <c r="AC11" i="49" s="1"/>
  <c r="AD11" i="49" s="1"/>
  <c r="H11" i="49"/>
  <c r="F11" i="49"/>
  <c r="AB10" i="49"/>
  <c r="AC10" i="49" s="1"/>
  <c r="AD10" i="49" s="1"/>
  <c r="H10" i="49"/>
  <c r="F10" i="49"/>
  <c r="AC9" i="49"/>
  <c r="AD9" i="49" s="1"/>
  <c r="AB9" i="49"/>
  <c r="H9" i="49"/>
  <c r="F9" i="49"/>
  <c r="AA8" i="49"/>
  <c r="Z8" i="49"/>
  <c r="Y8" i="49"/>
  <c r="X8" i="49"/>
  <c r="W8" i="49"/>
  <c r="V8" i="49"/>
  <c r="U8" i="49"/>
  <c r="T8" i="49"/>
  <c r="S8" i="49"/>
  <c r="R8" i="49"/>
  <c r="Q8" i="49"/>
  <c r="P8" i="49"/>
  <c r="O8" i="49"/>
  <c r="N8" i="49"/>
  <c r="M8" i="49"/>
  <c r="L8" i="49"/>
  <c r="L66" i="49" s="1"/>
  <c r="J8" i="49"/>
  <c r="I8" i="49"/>
  <c r="G8" i="49"/>
  <c r="G66" i="49" s="1"/>
  <c r="I23" i="8" s="1"/>
  <c r="E8" i="49"/>
  <c r="C8" i="49"/>
  <c r="AB83" i="44"/>
  <c r="AC83" i="44" s="1"/>
  <c r="AD83" i="44" s="1"/>
  <c r="AB82" i="44"/>
  <c r="AC82" i="44" s="1"/>
  <c r="AD82" i="44" s="1"/>
  <c r="D82" i="44"/>
  <c r="AB81" i="44"/>
  <c r="AC81" i="44" s="1"/>
  <c r="AD81" i="44" s="1"/>
  <c r="D81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M80" i="44"/>
  <c r="J80" i="44"/>
  <c r="I80" i="44"/>
  <c r="G80" i="44"/>
  <c r="F80" i="44"/>
  <c r="E80" i="44"/>
  <c r="C80" i="44"/>
  <c r="AC79" i="44"/>
  <c r="AD79" i="44" s="1"/>
  <c r="AB79" i="44"/>
  <c r="D79" i="44"/>
  <c r="AB78" i="44"/>
  <c r="AC78" i="44" s="1"/>
  <c r="AD78" i="44" s="1"/>
  <c r="D78" i="44"/>
  <c r="AA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M77" i="44"/>
  <c r="J77" i="44"/>
  <c r="I77" i="44"/>
  <c r="G77" i="44"/>
  <c r="F77" i="44"/>
  <c r="E77" i="44"/>
  <c r="C77" i="44"/>
  <c r="AB76" i="44"/>
  <c r="AC76" i="44" s="1"/>
  <c r="AD76" i="44" s="1"/>
  <c r="D76" i="44"/>
  <c r="AB75" i="44"/>
  <c r="AC75" i="44" s="1"/>
  <c r="AD75" i="44" s="1"/>
  <c r="D75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M74" i="44"/>
  <c r="J74" i="44"/>
  <c r="I74" i="44"/>
  <c r="G74" i="44"/>
  <c r="F74" i="44"/>
  <c r="E74" i="44"/>
  <c r="C74" i="44"/>
  <c r="AB73" i="44"/>
  <c r="AC73" i="44" s="1"/>
  <c r="AD73" i="44" s="1"/>
  <c r="D73" i="44"/>
  <c r="AB72" i="44"/>
  <c r="AC72" i="44" s="1"/>
  <c r="AD72" i="44" s="1"/>
  <c r="D72" i="44"/>
  <c r="AA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M71" i="44"/>
  <c r="J71" i="44"/>
  <c r="I71" i="44"/>
  <c r="G71" i="44"/>
  <c r="F71" i="44"/>
  <c r="E71" i="44"/>
  <c r="C71" i="44"/>
  <c r="AB70" i="44"/>
  <c r="AC70" i="44" s="1"/>
  <c r="AD70" i="44" s="1"/>
  <c r="D70" i="44"/>
  <c r="AB69" i="44"/>
  <c r="AC69" i="44" s="1"/>
  <c r="AD69" i="44" s="1"/>
  <c r="D69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M68" i="44"/>
  <c r="J68" i="44"/>
  <c r="I68" i="44"/>
  <c r="G68" i="44"/>
  <c r="F68" i="44"/>
  <c r="E68" i="44"/>
  <c r="C68" i="44"/>
  <c r="AB67" i="44"/>
  <c r="AC67" i="44" s="1"/>
  <c r="AD67" i="44" s="1"/>
  <c r="D67" i="44"/>
  <c r="AB66" i="44"/>
  <c r="AC66" i="44" s="1"/>
  <c r="AD66" i="44" s="1"/>
  <c r="D66" i="44"/>
  <c r="AA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M65" i="44"/>
  <c r="J65" i="44"/>
  <c r="I65" i="44"/>
  <c r="G65" i="44"/>
  <c r="F65" i="44"/>
  <c r="E65" i="44"/>
  <c r="C65" i="44"/>
  <c r="AB64" i="44"/>
  <c r="AC64" i="44" s="1"/>
  <c r="AD64" i="44" s="1"/>
  <c r="D64" i="44"/>
  <c r="AB63" i="44"/>
  <c r="AC63" i="44" s="1"/>
  <c r="AD63" i="44" s="1"/>
  <c r="D63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M62" i="44"/>
  <c r="J62" i="44"/>
  <c r="I62" i="44"/>
  <c r="G62" i="44"/>
  <c r="F62" i="44"/>
  <c r="E62" i="44"/>
  <c r="C62" i="44"/>
  <c r="AB61" i="44"/>
  <c r="AC61" i="44" s="1"/>
  <c r="AD61" i="44" s="1"/>
  <c r="D61" i="44"/>
  <c r="AB60" i="44"/>
  <c r="AC60" i="44" s="1"/>
  <c r="AD60" i="44" s="1"/>
  <c r="D60" i="44"/>
  <c r="AA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M59" i="44"/>
  <c r="J59" i="44"/>
  <c r="I59" i="44"/>
  <c r="G59" i="44"/>
  <c r="F59" i="44"/>
  <c r="E59" i="44"/>
  <c r="C59" i="44"/>
  <c r="AB58" i="44"/>
  <c r="AC58" i="44" s="1"/>
  <c r="AD58" i="44" s="1"/>
  <c r="D58" i="44"/>
  <c r="AB57" i="44"/>
  <c r="AC57" i="44" s="1"/>
  <c r="AD57" i="44" s="1"/>
  <c r="D57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M56" i="44"/>
  <c r="J56" i="44"/>
  <c r="I56" i="44"/>
  <c r="G56" i="44"/>
  <c r="F56" i="44"/>
  <c r="E56" i="44"/>
  <c r="C56" i="44"/>
  <c r="AB55" i="44"/>
  <c r="AC55" i="44" s="1"/>
  <c r="AD55" i="44" s="1"/>
  <c r="AB54" i="44"/>
  <c r="AC54" i="44" s="1"/>
  <c r="AD54" i="44" s="1"/>
  <c r="AA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M53" i="44"/>
  <c r="J53" i="44"/>
  <c r="I53" i="44"/>
  <c r="G53" i="44"/>
  <c r="F53" i="44"/>
  <c r="E53" i="44"/>
  <c r="C53" i="44"/>
  <c r="AB52" i="44"/>
  <c r="AC52" i="44" s="1"/>
  <c r="AD52" i="44" s="1"/>
  <c r="AB42" i="44"/>
  <c r="AC42" i="44" s="1"/>
  <c r="AD42" i="44" s="1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J41" i="44"/>
  <c r="I41" i="44"/>
  <c r="G41" i="44"/>
  <c r="F41" i="44"/>
  <c r="E41" i="44"/>
  <c r="C41" i="44"/>
  <c r="AB40" i="44"/>
  <c r="AC40" i="44" s="1"/>
  <c r="AD40" i="44" s="1"/>
  <c r="AB25" i="44"/>
  <c r="AC25" i="44" s="1"/>
  <c r="AD25" i="44" s="1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J24" i="44"/>
  <c r="I24" i="44"/>
  <c r="G24" i="44"/>
  <c r="F24" i="44"/>
  <c r="E24" i="44"/>
  <c r="C24" i="44"/>
  <c r="AB23" i="44"/>
  <c r="AC23" i="44" s="1"/>
  <c r="AD23" i="44" s="1"/>
  <c r="F23" i="44"/>
  <c r="AB22" i="44"/>
  <c r="AC22" i="44" s="1"/>
  <c r="AD22" i="44" s="1"/>
  <c r="F22" i="44"/>
  <c r="AB21" i="44"/>
  <c r="AC21" i="44" s="1"/>
  <c r="AD21" i="44" s="1"/>
  <c r="F21" i="44"/>
  <c r="AB20" i="44"/>
  <c r="AC20" i="44" s="1"/>
  <c r="AD20" i="44" s="1"/>
  <c r="F20" i="44"/>
  <c r="AB19" i="44"/>
  <c r="AC19" i="44" s="1"/>
  <c r="AD19" i="44" s="1"/>
  <c r="F19" i="44"/>
  <c r="AB18" i="44"/>
  <c r="AC18" i="44" s="1"/>
  <c r="AD18" i="44" s="1"/>
  <c r="F18" i="44"/>
  <c r="AB17" i="44"/>
  <c r="AC17" i="44" s="1"/>
  <c r="AD17" i="44" s="1"/>
  <c r="F17" i="44"/>
  <c r="AB16" i="44"/>
  <c r="AC16" i="44" s="1"/>
  <c r="AD16" i="44" s="1"/>
  <c r="F16" i="44"/>
  <c r="AB15" i="44"/>
  <c r="AC15" i="44" s="1"/>
  <c r="AD15" i="44" s="1"/>
  <c r="F15" i="44"/>
  <c r="AB14" i="44"/>
  <c r="AC14" i="44" s="1"/>
  <c r="AD14" i="44" s="1"/>
  <c r="F14" i="44"/>
  <c r="AB13" i="44"/>
  <c r="AC13" i="44" s="1"/>
  <c r="AD13" i="44" s="1"/>
  <c r="F13" i="44"/>
  <c r="AB12" i="44"/>
  <c r="AC12" i="44" s="1"/>
  <c r="AD12" i="44" s="1"/>
  <c r="F12" i="44"/>
  <c r="AB11" i="44"/>
  <c r="AC11" i="44" s="1"/>
  <c r="AD11" i="44" s="1"/>
  <c r="F11" i="44"/>
  <c r="AB10" i="44"/>
  <c r="AC10" i="44" s="1"/>
  <c r="AD10" i="44" s="1"/>
  <c r="F10" i="44"/>
  <c r="AB9" i="44"/>
  <c r="AC9" i="44" s="1"/>
  <c r="AD9" i="44" s="1"/>
  <c r="F9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L84" i="44" s="1"/>
  <c r="L88" i="44" s="1"/>
  <c r="J8" i="44"/>
  <c r="I8" i="44"/>
  <c r="G8" i="44"/>
  <c r="E8" i="44"/>
  <c r="C8" i="44"/>
  <c r="C84" i="44" s="1"/>
  <c r="AB73" i="45"/>
  <c r="AC73" i="45" s="1"/>
  <c r="AD73" i="45" s="1"/>
  <c r="AB72" i="45"/>
  <c r="AC72" i="45" s="1"/>
  <c r="AD72" i="45" s="1"/>
  <c r="AB71" i="45"/>
  <c r="AC71" i="45" s="1"/>
  <c r="AD71" i="45" s="1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M70" i="45"/>
  <c r="J70" i="45"/>
  <c r="I70" i="45"/>
  <c r="G70" i="45"/>
  <c r="F70" i="45"/>
  <c r="E70" i="45"/>
  <c r="C70" i="45"/>
  <c r="AB69" i="45"/>
  <c r="AC69" i="45" s="1"/>
  <c r="AD69" i="45" s="1"/>
  <c r="AB68" i="45"/>
  <c r="AC68" i="45" s="1"/>
  <c r="AD68" i="45" s="1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M67" i="45"/>
  <c r="J67" i="45"/>
  <c r="I67" i="45"/>
  <c r="G67" i="45"/>
  <c r="F67" i="45"/>
  <c r="E67" i="45"/>
  <c r="C67" i="45"/>
  <c r="AB66" i="45"/>
  <c r="AC66" i="45" s="1"/>
  <c r="AD66" i="45" s="1"/>
  <c r="AB65" i="45"/>
  <c r="AC65" i="45" s="1"/>
  <c r="AD65" i="45" s="1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M64" i="45"/>
  <c r="J64" i="45"/>
  <c r="I64" i="45"/>
  <c r="G64" i="45"/>
  <c r="F64" i="45"/>
  <c r="E64" i="45"/>
  <c r="C64" i="45"/>
  <c r="AB63" i="45"/>
  <c r="AC63" i="45" s="1"/>
  <c r="AD63" i="45" s="1"/>
  <c r="AB62" i="45"/>
  <c r="AC62" i="45" s="1"/>
  <c r="AD62" i="45" s="1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M61" i="45"/>
  <c r="J61" i="45"/>
  <c r="I61" i="45"/>
  <c r="G61" i="45"/>
  <c r="F61" i="45"/>
  <c r="E61" i="45"/>
  <c r="C61" i="45"/>
  <c r="AB60" i="45"/>
  <c r="AC60" i="45" s="1"/>
  <c r="AD60" i="45" s="1"/>
  <c r="AB59" i="45"/>
  <c r="AC59" i="45" s="1"/>
  <c r="AD59" i="45" s="1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M58" i="45"/>
  <c r="J58" i="45"/>
  <c r="I58" i="45"/>
  <c r="G58" i="45"/>
  <c r="F58" i="45"/>
  <c r="E58" i="45"/>
  <c r="C58" i="45"/>
  <c r="AB57" i="45"/>
  <c r="AC57" i="45" s="1"/>
  <c r="AD57" i="45" s="1"/>
  <c r="AB56" i="45"/>
  <c r="AC56" i="45" s="1"/>
  <c r="AD56" i="45" s="1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M55" i="45"/>
  <c r="J55" i="45"/>
  <c r="I55" i="45"/>
  <c r="G55" i="45"/>
  <c r="F55" i="45"/>
  <c r="E55" i="45"/>
  <c r="C55" i="45"/>
  <c r="AB54" i="45"/>
  <c r="AC54" i="45" s="1"/>
  <c r="AD54" i="45" s="1"/>
  <c r="AB53" i="45"/>
  <c r="AC53" i="45" s="1"/>
  <c r="AD53" i="45" s="1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M52" i="45"/>
  <c r="J52" i="45"/>
  <c r="I52" i="45"/>
  <c r="G52" i="45"/>
  <c r="F52" i="45"/>
  <c r="E52" i="45"/>
  <c r="C52" i="45"/>
  <c r="AB51" i="45"/>
  <c r="AC51" i="45" s="1"/>
  <c r="AD51" i="45" s="1"/>
  <c r="AB50" i="45"/>
  <c r="AC50" i="45" s="1"/>
  <c r="AD50" i="45" s="1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M49" i="45"/>
  <c r="J49" i="45"/>
  <c r="I49" i="45"/>
  <c r="G49" i="45"/>
  <c r="F49" i="45"/>
  <c r="E49" i="45"/>
  <c r="C49" i="45"/>
  <c r="AB48" i="45"/>
  <c r="AC48" i="45" s="1"/>
  <c r="AD48" i="45" s="1"/>
  <c r="AB45" i="45"/>
  <c r="AC45" i="45" s="1"/>
  <c r="AD45" i="45" s="1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M44" i="45"/>
  <c r="J44" i="45"/>
  <c r="I44" i="45"/>
  <c r="G44" i="45"/>
  <c r="F44" i="45"/>
  <c r="E44" i="45"/>
  <c r="C44" i="45"/>
  <c r="AB43" i="45"/>
  <c r="AC43" i="45" s="1"/>
  <c r="AD43" i="45" s="1"/>
  <c r="AB39" i="45"/>
  <c r="AC39" i="45" s="1"/>
  <c r="AD39" i="45" s="1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M38" i="45"/>
  <c r="J38" i="45"/>
  <c r="I38" i="45"/>
  <c r="G38" i="45"/>
  <c r="F38" i="45"/>
  <c r="E38" i="45"/>
  <c r="C38" i="45"/>
  <c r="AB37" i="45"/>
  <c r="AC37" i="45" s="1"/>
  <c r="AD37" i="45" s="1"/>
  <c r="AB33" i="45"/>
  <c r="AC33" i="45" s="1"/>
  <c r="AD33" i="45" s="1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M32" i="45"/>
  <c r="J32" i="45"/>
  <c r="I32" i="45"/>
  <c r="G32" i="45"/>
  <c r="F32" i="45"/>
  <c r="E32" i="45"/>
  <c r="C32" i="45"/>
  <c r="AB31" i="45"/>
  <c r="AC31" i="45" s="1"/>
  <c r="AD31" i="45" s="1"/>
  <c r="AB24" i="45"/>
  <c r="AC24" i="45" s="1"/>
  <c r="AD24" i="45" s="1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M23" i="45"/>
  <c r="J23" i="45"/>
  <c r="I23" i="45"/>
  <c r="G23" i="45"/>
  <c r="F23" i="45"/>
  <c r="E23" i="45"/>
  <c r="C23" i="45"/>
  <c r="AB22" i="45"/>
  <c r="AC22" i="45" s="1"/>
  <c r="AD22" i="45" s="1"/>
  <c r="F22" i="45"/>
  <c r="AB21" i="45"/>
  <c r="AC21" i="45" s="1"/>
  <c r="AD21" i="45" s="1"/>
  <c r="F21" i="45"/>
  <c r="AB20" i="45"/>
  <c r="AC20" i="45" s="1"/>
  <c r="AD20" i="45" s="1"/>
  <c r="F20" i="45"/>
  <c r="AB19" i="45"/>
  <c r="AC19" i="45" s="1"/>
  <c r="AD19" i="45" s="1"/>
  <c r="F19" i="45"/>
  <c r="AB18" i="45"/>
  <c r="AC18" i="45" s="1"/>
  <c r="AD18" i="45" s="1"/>
  <c r="F18" i="45"/>
  <c r="AB17" i="45"/>
  <c r="AC17" i="45" s="1"/>
  <c r="AD17" i="45" s="1"/>
  <c r="F17" i="45"/>
  <c r="AB16" i="45"/>
  <c r="AC16" i="45" s="1"/>
  <c r="AD16" i="45" s="1"/>
  <c r="F16" i="45"/>
  <c r="AB15" i="45"/>
  <c r="AC15" i="45" s="1"/>
  <c r="AD15" i="45" s="1"/>
  <c r="F15" i="45"/>
  <c r="AB14" i="45"/>
  <c r="AC14" i="45" s="1"/>
  <c r="AD14" i="45" s="1"/>
  <c r="F14" i="45"/>
  <c r="AB13" i="45"/>
  <c r="AC13" i="45" s="1"/>
  <c r="AD13" i="45" s="1"/>
  <c r="F13" i="45"/>
  <c r="AB12" i="45"/>
  <c r="AC12" i="45" s="1"/>
  <c r="AD12" i="45" s="1"/>
  <c r="F12" i="45"/>
  <c r="AB11" i="45"/>
  <c r="AC11" i="45" s="1"/>
  <c r="AD11" i="45" s="1"/>
  <c r="F11" i="45"/>
  <c r="AB10" i="45"/>
  <c r="AC10" i="45" s="1"/>
  <c r="AD10" i="45" s="1"/>
  <c r="F10" i="45"/>
  <c r="AB9" i="45"/>
  <c r="AC9" i="45" s="1"/>
  <c r="AD9" i="45" s="1"/>
  <c r="F9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L74" i="45" s="1"/>
  <c r="L78" i="45" s="1"/>
  <c r="J8" i="45"/>
  <c r="I8" i="45"/>
  <c r="G8" i="45"/>
  <c r="E8" i="45"/>
  <c r="C8" i="45"/>
  <c r="AB56" i="46"/>
  <c r="AC56" i="46" s="1"/>
  <c r="AD56" i="46" s="1"/>
  <c r="AB55" i="46"/>
  <c r="AC55" i="46" s="1"/>
  <c r="AD55" i="46" s="1"/>
  <c r="AB54" i="46"/>
  <c r="AC54" i="46" s="1"/>
  <c r="AD54" i="46" s="1"/>
  <c r="AA53" i="46"/>
  <c r="Z53" i="46"/>
  <c r="Y53" i="46"/>
  <c r="X53" i="46"/>
  <c r="W53" i="46"/>
  <c r="V53" i="46"/>
  <c r="U53" i="46"/>
  <c r="T53" i="46"/>
  <c r="S53" i="46"/>
  <c r="R53" i="46"/>
  <c r="Q53" i="46"/>
  <c r="P53" i="46"/>
  <c r="O53" i="46"/>
  <c r="N53" i="46"/>
  <c r="M53" i="46"/>
  <c r="AB53" i="46" s="1"/>
  <c r="AC53" i="46" s="1"/>
  <c r="J53" i="46"/>
  <c r="I53" i="46"/>
  <c r="G53" i="46"/>
  <c r="F53" i="46"/>
  <c r="E53" i="46"/>
  <c r="C53" i="46"/>
  <c r="AB52" i="46"/>
  <c r="AC52" i="46" s="1"/>
  <c r="AD52" i="46" s="1"/>
  <c r="AB51" i="46"/>
  <c r="AC51" i="46" s="1"/>
  <c r="AD51" i="46" s="1"/>
  <c r="AA50" i="46"/>
  <c r="Z50" i="46"/>
  <c r="Y50" i="46"/>
  <c r="X50" i="46"/>
  <c r="W50" i="46"/>
  <c r="V50" i="46"/>
  <c r="U50" i="46"/>
  <c r="T50" i="46"/>
  <c r="S50" i="46"/>
  <c r="R50" i="46"/>
  <c r="Q50" i="46"/>
  <c r="P50" i="46"/>
  <c r="O50" i="46"/>
  <c r="N50" i="46"/>
  <c r="M50" i="46"/>
  <c r="J50" i="46"/>
  <c r="I50" i="46"/>
  <c r="G50" i="46"/>
  <c r="F50" i="46"/>
  <c r="E50" i="46"/>
  <c r="C50" i="46"/>
  <c r="AB49" i="46"/>
  <c r="AC49" i="46" s="1"/>
  <c r="AD49" i="46" s="1"/>
  <c r="AB48" i="46"/>
  <c r="AC48" i="46" s="1"/>
  <c r="AD48" i="46" s="1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M47" i="46"/>
  <c r="J47" i="46"/>
  <c r="I47" i="46"/>
  <c r="G47" i="46"/>
  <c r="F47" i="46"/>
  <c r="E47" i="46"/>
  <c r="C47" i="46"/>
  <c r="AC46" i="46"/>
  <c r="AD46" i="46" s="1"/>
  <c r="AB46" i="46"/>
  <c r="AB45" i="46"/>
  <c r="AC45" i="46" s="1"/>
  <c r="AD45" i="46" s="1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M44" i="46"/>
  <c r="J44" i="46"/>
  <c r="I44" i="46"/>
  <c r="G44" i="46"/>
  <c r="F44" i="46"/>
  <c r="E44" i="46"/>
  <c r="C44" i="46"/>
  <c r="AB43" i="46"/>
  <c r="AC43" i="46" s="1"/>
  <c r="AD43" i="46" s="1"/>
  <c r="AB42" i="46"/>
  <c r="AC42" i="46" s="1"/>
  <c r="AD42" i="46" s="1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M41" i="46"/>
  <c r="J41" i="46"/>
  <c r="I41" i="46"/>
  <c r="G41" i="46"/>
  <c r="F41" i="46"/>
  <c r="E41" i="46"/>
  <c r="C41" i="46"/>
  <c r="AB40" i="46"/>
  <c r="AC40" i="46" s="1"/>
  <c r="AD40" i="46" s="1"/>
  <c r="AB39" i="46"/>
  <c r="AC39" i="46" s="1"/>
  <c r="AD39" i="46" s="1"/>
  <c r="AA38" i="46"/>
  <c r="Z38" i="46"/>
  <c r="Y38" i="46"/>
  <c r="X38" i="46"/>
  <c r="W38" i="46"/>
  <c r="V38" i="46"/>
  <c r="U38" i="46"/>
  <c r="T38" i="46"/>
  <c r="S38" i="46"/>
  <c r="R38" i="46"/>
  <c r="Q38" i="46"/>
  <c r="P38" i="46"/>
  <c r="O38" i="46"/>
  <c r="N38" i="46"/>
  <c r="M38" i="46"/>
  <c r="J38" i="46"/>
  <c r="I38" i="46"/>
  <c r="G38" i="46"/>
  <c r="F38" i="46"/>
  <c r="E38" i="46"/>
  <c r="C38" i="46"/>
  <c r="AB37" i="46"/>
  <c r="AC37" i="46" s="1"/>
  <c r="AD37" i="46" s="1"/>
  <c r="AB36" i="46"/>
  <c r="AC36" i="46" s="1"/>
  <c r="AD36" i="46" s="1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J35" i="46"/>
  <c r="I35" i="46"/>
  <c r="G35" i="46"/>
  <c r="F35" i="46"/>
  <c r="E35" i="46"/>
  <c r="C35" i="46"/>
  <c r="AB34" i="46"/>
  <c r="AC34" i="46" s="1"/>
  <c r="AD34" i="46" s="1"/>
  <c r="AB33" i="46"/>
  <c r="AC33" i="46" s="1"/>
  <c r="AD33" i="46" s="1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J32" i="46"/>
  <c r="I32" i="46"/>
  <c r="G32" i="46"/>
  <c r="F32" i="46"/>
  <c r="E32" i="46"/>
  <c r="C32" i="46"/>
  <c r="AC31" i="46"/>
  <c r="AD31" i="46" s="1"/>
  <c r="AB31" i="46"/>
  <c r="AB30" i="46"/>
  <c r="AC30" i="46" s="1"/>
  <c r="AD30" i="46" s="1"/>
  <c r="AA29" i="46"/>
  <c r="Z29" i="46"/>
  <c r="Y29" i="46"/>
  <c r="X29" i="46"/>
  <c r="W29" i="46"/>
  <c r="V29" i="46"/>
  <c r="U29" i="46"/>
  <c r="T29" i="46"/>
  <c r="S29" i="46"/>
  <c r="R29" i="46"/>
  <c r="Q29" i="46"/>
  <c r="P29" i="46"/>
  <c r="O29" i="46"/>
  <c r="N29" i="46"/>
  <c r="M29" i="46"/>
  <c r="J29" i="46"/>
  <c r="I29" i="46"/>
  <c r="G29" i="46"/>
  <c r="F29" i="46"/>
  <c r="E29" i="46"/>
  <c r="C29" i="46"/>
  <c r="AC28" i="46"/>
  <c r="AD28" i="46" s="1"/>
  <c r="AB28" i="46"/>
  <c r="AB27" i="46"/>
  <c r="AC27" i="46" s="1"/>
  <c r="AD27" i="46" s="1"/>
  <c r="AA26" i="46"/>
  <c r="Z26" i="46"/>
  <c r="Y26" i="46"/>
  <c r="X26" i="46"/>
  <c r="W26" i="46"/>
  <c r="V26" i="46"/>
  <c r="U26" i="46"/>
  <c r="T26" i="46"/>
  <c r="S26" i="46"/>
  <c r="R26" i="46"/>
  <c r="Q26" i="46"/>
  <c r="P26" i="46"/>
  <c r="O26" i="46"/>
  <c r="N26" i="46"/>
  <c r="M26" i="46"/>
  <c r="J26" i="46"/>
  <c r="I26" i="46"/>
  <c r="G26" i="46"/>
  <c r="F26" i="46"/>
  <c r="E26" i="46"/>
  <c r="C26" i="46"/>
  <c r="AC25" i="46"/>
  <c r="AD25" i="46" s="1"/>
  <c r="AB25" i="46"/>
  <c r="AD24" i="46"/>
  <c r="AB24" i="46"/>
  <c r="AC24" i="46" s="1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M23" i="46"/>
  <c r="J23" i="46"/>
  <c r="I23" i="46"/>
  <c r="G23" i="46"/>
  <c r="F23" i="46"/>
  <c r="E23" i="46"/>
  <c r="C23" i="46"/>
  <c r="AB22" i="46"/>
  <c r="AC22" i="46" s="1"/>
  <c r="AD22" i="46" s="1"/>
  <c r="AB21" i="46"/>
  <c r="AC21" i="46" s="1"/>
  <c r="AD21" i="46" s="1"/>
  <c r="AA20" i="46"/>
  <c r="Z20" i="46"/>
  <c r="Y20" i="46"/>
  <c r="X20" i="46"/>
  <c r="W20" i="46"/>
  <c r="V20" i="46"/>
  <c r="U20" i="46"/>
  <c r="T20" i="46"/>
  <c r="S20" i="46"/>
  <c r="R20" i="46"/>
  <c r="Q20" i="46"/>
  <c r="P20" i="46"/>
  <c r="O20" i="46"/>
  <c r="N20" i="46"/>
  <c r="M20" i="46"/>
  <c r="AB20" i="46" s="1"/>
  <c r="AC20" i="46" s="1"/>
  <c r="J20" i="46"/>
  <c r="I20" i="46"/>
  <c r="G20" i="46"/>
  <c r="F20" i="46"/>
  <c r="E20" i="46"/>
  <c r="C20" i="46"/>
  <c r="AB19" i="46"/>
  <c r="AC19" i="46" s="1"/>
  <c r="AD19" i="46" s="1"/>
  <c r="F19" i="46"/>
  <c r="AC18" i="46"/>
  <c r="AD18" i="46" s="1"/>
  <c r="AB18" i="46"/>
  <c r="F18" i="46"/>
  <c r="AB17" i="46"/>
  <c r="AC17" i="46" s="1"/>
  <c r="AD17" i="46" s="1"/>
  <c r="F17" i="46"/>
  <c r="AC16" i="46"/>
  <c r="AD16" i="46" s="1"/>
  <c r="AB16" i="46"/>
  <c r="F16" i="46"/>
  <c r="AB15" i="46"/>
  <c r="AC15" i="46" s="1"/>
  <c r="AD15" i="46" s="1"/>
  <c r="F15" i="46"/>
  <c r="AC14" i="46"/>
  <c r="AD14" i="46" s="1"/>
  <c r="AB14" i="46"/>
  <c r="F14" i="46"/>
  <c r="AB13" i="46"/>
  <c r="AC13" i="46" s="1"/>
  <c r="AD13" i="46" s="1"/>
  <c r="F13" i="46"/>
  <c r="AC12" i="46"/>
  <c r="AD12" i="46" s="1"/>
  <c r="AB12" i="46"/>
  <c r="F12" i="46"/>
  <c r="AB11" i="46"/>
  <c r="AC11" i="46" s="1"/>
  <c r="AD11" i="46" s="1"/>
  <c r="F11" i="46"/>
  <c r="AC10" i="46"/>
  <c r="AD10" i="46" s="1"/>
  <c r="AB10" i="46"/>
  <c r="F10" i="46"/>
  <c r="AB9" i="46"/>
  <c r="AC9" i="46" s="1"/>
  <c r="AD9" i="46" s="1"/>
  <c r="F9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L8" i="46"/>
  <c r="L57" i="46" s="1"/>
  <c r="J8" i="46"/>
  <c r="I8" i="46"/>
  <c r="G8" i="46"/>
  <c r="F8" i="46"/>
  <c r="F57" i="46" s="1"/>
  <c r="H20" i="8" s="1"/>
  <c r="E8" i="46"/>
  <c r="C8" i="46"/>
  <c r="C57" i="46" s="1"/>
  <c r="D20" i="8" s="1"/>
  <c r="AB68" i="43"/>
  <c r="AC68" i="43" s="1"/>
  <c r="AD68" i="43" s="1"/>
  <c r="AB67" i="43"/>
  <c r="AC67" i="43" s="1"/>
  <c r="AD67" i="43" s="1"/>
  <c r="AB66" i="43"/>
  <c r="AC66" i="43" s="1"/>
  <c r="AD66" i="43" s="1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M65" i="43"/>
  <c r="J65" i="43"/>
  <c r="I65" i="43"/>
  <c r="G65" i="43"/>
  <c r="F65" i="43"/>
  <c r="E65" i="43"/>
  <c r="C65" i="43"/>
  <c r="AB64" i="43"/>
  <c r="AC64" i="43" s="1"/>
  <c r="AD64" i="43" s="1"/>
  <c r="AB63" i="43"/>
  <c r="AC63" i="43" s="1"/>
  <c r="AD63" i="43" s="1"/>
  <c r="AA62" i="43"/>
  <c r="Z62" i="43"/>
  <c r="Y62" i="43"/>
  <c r="X62" i="43"/>
  <c r="W62" i="43"/>
  <c r="V62" i="43"/>
  <c r="U62" i="43"/>
  <c r="T62" i="43"/>
  <c r="S62" i="43"/>
  <c r="R62" i="43"/>
  <c r="Q62" i="43"/>
  <c r="P62" i="43"/>
  <c r="O62" i="43"/>
  <c r="N62" i="43"/>
  <c r="M62" i="43"/>
  <c r="J62" i="43"/>
  <c r="I62" i="43"/>
  <c r="G62" i="43"/>
  <c r="F62" i="43"/>
  <c r="E62" i="43"/>
  <c r="C62" i="43"/>
  <c r="AB61" i="43"/>
  <c r="AC61" i="43" s="1"/>
  <c r="AD61" i="43" s="1"/>
  <c r="AB60" i="43"/>
  <c r="AC60" i="43" s="1"/>
  <c r="AD60" i="43" s="1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M59" i="43"/>
  <c r="J59" i="43"/>
  <c r="I59" i="43"/>
  <c r="G59" i="43"/>
  <c r="F59" i="43"/>
  <c r="E59" i="43"/>
  <c r="C59" i="43"/>
  <c r="AB58" i="43"/>
  <c r="AC58" i="43" s="1"/>
  <c r="AD58" i="43" s="1"/>
  <c r="AB57" i="43"/>
  <c r="AC57" i="43" s="1"/>
  <c r="AD57" i="43" s="1"/>
  <c r="AA56" i="43"/>
  <c r="Z56" i="43"/>
  <c r="Y56" i="43"/>
  <c r="X56" i="43"/>
  <c r="W56" i="43"/>
  <c r="V56" i="43"/>
  <c r="U56" i="43"/>
  <c r="T56" i="43"/>
  <c r="S56" i="43"/>
  <c r="R56" i="43"/>
  <c r="Q56" i="43"/>
  <c r="P56" i="43"/>
  <c r="O56" i="43"/>
  <c r="N56" i="43"/>
  <c r="M56" i="43"/>
  <c r="J56" i="43"/>
  <c r="I56" i="43"/>
  <c r="G56" i="43"/>
  <c r="F56" i="43"/>
  <c r="E56" i="43"/>
  <c r="C56" i="43"/>
  <c r="AB55" i="43"/>
  <c r="AC55" i="43" s="1"/>
  <c r="AD55" i="43" s="1"/>
  <c r="AB54" i="43"/>
  <c r="AC54" i="43" s="1"/>
  <c r="AD54" i="43" s="1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M53" i="43"/>
  <c r="J53" i="43"/>
  <c r="I53" i="43"/>
  <c r="G53" i="43"/>
  <c r="F53" i="43"/>
  <c r="E53" i="43"/>
  <c r="C53" i="43"/>
  <c r="AB52" i="43"/>
  <c r="AC52" i="43" s="1"/>
  <c r="AD52" i="43" s="1"/>
  <c r="AB51" i="43"/>
  <c r="AC51" i="43" s="1"/>
  <c r="AD51" i="43" s="1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M50" i="43"/>
  <c r="J50" i="43"/>
  <c r="I50" i="43"/>
  <c r="G50" i="43"/>
  <c r="F50" i="43"/>
  <c r="E50" i="43"/>
  <c r="C50" i="43"/>
  <c r="AB49" i="43"/>
  <c r="AC49" i="43" s="1"/>
  <c r="AD49" i="43" s="1"/>
  <c r="AB48" i="43"/>
  <c r="AC48" i="43" s="1"/>
  <c r="AD48" i="43" s="1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M47" i="43"/>
  <c r="J47" i="43"/>
  <c r="I47" i="43"/>
  <c r="G47" i="43"/>
  <c r="F47" i="43"/>
  <c r="E47" i="43"/>
  <c r="C47" i="43"/>
  <c r="AB46" i="43"/>
  <c r="AC46" i="43" s="1"/>
  <c r="AD46" i="43" s="1"/>
  <c r="AB45" i="43"/>
  <c r="AC45" i="43" s="1"/>
  <c r="AD45" i="43" s="1"/>
  <c r="D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M44" i="43"/>
  <c r="J44" i="43"/>
  <c r="I44" i="43"/>
  <c r="G44" i="43"/>
  <c r="F44" i="43"/>
  <c r="E44" i="43"/>
  <c r="C44" i="43"/>
  <c r="AB43" i="43"/>
  <c r="AC43" i="43" s="1"/>
  <c r="AD43" i="43" s="1"/>
  <c r="AB40" i="43"/>
  <c r="AC40" i="43" s="1"/>
  <c r="AD40" i="43" s="1"/>
  <c r="D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M39" i="43"/>
  <c r="J39" i="43"/>
  <c r="I39" i="43"/>
  <c r="G39" i="43"/>
  <c r="F39" i="43"/>
  <c r="E39" i="43"/>
  <c r="C39" i="43"/>
  <c r="AB38" i="43"/>
  <c r="AC38" i="43" s="1"/>
  <c r="AD38" i="43" s="1"/>
  <c r="AB33" i="43"/>
  <c r="AC33" i="43" s="1"/>
  <c r="AD33" i="43" s="1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J32" i="43"/>
  <c r="I32" i="43"/>
  <c r="G32" i="43"/>
  <c r="F32" i="43"/>
  <c r="E32" i="43"/>
  <c r="D32" i="43"/>
  <c r="C32" i="43"/>
  <c r="AB31" i="43"/>
  <c r="AC31" i="43" s="1"/>
  <c r="AD31" i="43" s="1"/>
  <c r="AB27" i="43"/>
  <c r="AC27" i="43" s="1"/>
  <c r="AD27" i="43" s="1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M26" i="43"/>
  <c r="J26" i="43"/>
  <c r="I26" i="43"/>
  <c r="G26" i="43"/>
  <c r="F26" i="43"/>
  <c r="E26" i="43"/>
  <c r="C26" i="43"/>
  <c r="AB25" i="43"/>
  <c r="AC25" i="43" s="1"/>
  <c r="AD25" i="43" s="1"/>
  <c r="AB22" i="43"/>
  <c r="AC22" i="43" s="1"/>
  <c r="AD22" i="43" s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M21" i="43"/>
  <c r="J21" i="43"/>
  <c r="I21" i="43"/>
  <c r="G21" i="43"/>
  <c r="F21" i="43"/>
  <c r="E21" i="43"/>
  <c r="C21" i="43"/>
  <c r="AB20" i="43"/>
  <c r="AC20" i="43" s="1"/>
  <c r="AD20" i="43" s="1"/>
  <c r="F20" i="43"/>
  <c r="AB19" i="43"/>
  <c r="AC19" i="43" s="1"/>
  <c r="AD19" i="43" s="1"/>
  <c r="F19" i="43"/>
  <c r="AB18" i="43"/>
  <c r="AC18" i="43" s="1"/>
  <c r="AD18" i="43" s="1"/>
  <c r="F18" i="43"/>
  <c r="AB17" i="43"/>
  <c r="AC17" i="43" s="1"/>
  <c r="AD17" i="43" s="1"/>
  <c r="F17" i="43"/>
  <c r="AB16" i="43"/>
  <c r="AC16" i="43" s="1"/>
  <c r="AD16" i="43" s="1"/>
  <c r="F16" i="43"/>
  <c r="AB15" i="43"/>
  <c r="AC15" i="43" s="1"/>
  <c r="AD15" i="43" s="1"/>
  <c r="F15" i="43"/>
  <c r="AB14" i="43"/>
  <c r="AC14" i="43" s="1"/>
  <c r="AD14" i="43" s="1"/>
  <c r="F14" i="43"/>
  <c r="AB13" i="43"/>
  <c r="AC13" i="43" s="1"/>
  <c r="AD13" i="43" s="1"/>
  <c r="F13" i="43"/>
  <c r="AB12" i="43"/>
  <c r="AC12" i="43" s="1"/>
  <c r="AD12" i="43" s="1"/>
  <c r="F12" i="43"/>
  <c r="AB11" i="43"/>
  <c r="AC11" i="43" s="1"/>
  <c r="AD11" i="43" s="1"/>
  <c r="F11" i="43"/>
  <c r="AB10" i="43"/>
  <c r="AC10" i="43" s="1"/>
  <c r="AD10" i="43" s="1"/>
  <c r="F10" i="43"/>
  <c r="AB9" i="43"/>
  <c r="AC9" i="43" s="1"/>
  <c r="AD9" i="43" s="1"/>
  <c r="F9" i="43"/>
  <c r="D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L8" i="43"/>
  <c r="L69" i="43" s="1"/>
  <c r="J8" i="43"/>
  <c r="I8" i="43"/>
  <c r="G8" i="43"/>
  <c r="E8" i="43"/>
  <c r="C8" i="43"/>
  <c r="AB65" i="47"/>
  <c r="AC65" i="47" s="1"/>
  <c r="AD65" i="47" s="1"/>
  <c r="AB64" i="47"/>
  <c r="AC64" i="47" s="1"/>
  <c r="AD64" i="47" s="1"/>
  <c r="AB63" i="47"/>
  <c r="AC63" i="47" s="1"/>
  <c r="AD63" i="47" s="1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M62" i="47"/>
  <c r="J62" i="47"/>
  <c r="I62" i="47"/>
  <c r="G62" i="47"/>
  <c r="F62" i="47"/>
  <c r="E62" i="47"/>
  <c r="C62" i="47"/>
  <c r="AC61" i="47"/>
  <c r="AD61" i="47" s="1"/>
  <c r="AB61" i="47"/>
  <c r="AB60" i="47"/>
  <c r="AC60" i="47" s="1"/>
  <c r="AD60" i="47" s="1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M59" i="47"/>
  <c r="J59" i="47"/>
  <c r="I59" i="47"/>
  <c r="G59" i="47"/>
  <c r="F59" i="47"/>
  <c r="E59" i="47"/>
  <c r="C59" i="47"/>
  <c r="AB58" i="47"/>
  <c r="AC58" i="47" s="1"/>
  <c r="AD58" i="47" s="1"/>
  <c r="AB57" i="47"/>
  <c r="AC57" i="47" s="1"/>
  <c r="AD57" i="47" s="1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M56" i="47"/>
  <c r="J56" i="47"/>
  <c r="I56" i="47"/>
  <c r="G56" i="47"/>
  <c r="F56" i="47"/>
  <c r="E56" i="47"/>
  <c r="C56" i="47"/>
  <c r="AB55" i="47"/>
  <c r="AC55" i="47" s="1"/>
  <c r="AD55" i="47" s="1"/>
  <c r="AB54" i="47"/>
  <c r="AC54" i="47" s="1"/>
  <c r="AD54" i="47" s="1"/>
  <c r="AA53" i="47"/>
  <c r="Z53" i="47"/>
  <c r="Y53" i="47"/>
  <c r="X53" i="47"/>
  <c r="W53" i="47"/>
  <c r="V53" i="47"/>
  <c r="U53" i="47"/>
  <c r="T53" i="47"/>
  <c r="S53" i="47"/>
  <c r="R53" i="47"/>
  <c r="Q53" i="47"/>
  <c r="P53" i="47"/>
  <c r="O53" i="47"/>
  <c r="N53" i="47"/>
  <c r="M53" i="47"/>
  <c r="J53" i="47"/>
  <c r="I53" i="47"/>
  <c r="G53" i="47"/>
  <c r="F53" i="47"/>
  <c r="E53" i="47"/>
  <c r="C53" i="47"/>
  <c r="AB52" i="47"/>
  <c r="AC52" i="47" s="1"/>
  <c r="AD52" i="47" s="1"/>
  <c r="AB51" i="47"/>
  <c r="AC51" i="47" s="1"/>
  <c r="AD51" i="47" s="1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M50" i="47"/>
  <c r="J50" i="47"/>
  <c r="I50" i="47"/>
  <c r="G50" i="47"/>
  <c r="F50" i="47"/>
  <c r="E50" i="47"/>
  <c r="C50" i="47"/>
  <c r="AB49" i="47"/>
  <c r="AC49" i="47" s="1"/>
  <c r="AD49" i="47" s="1"/>
  <c r="AB48" i="47"/>
  <c r="AC48" i="47" s="1"/>
  <c r="AD48" i="47" s="1"/>
  <c r="AA47" i="47"/>
  <c r="Z47" i="47"/>
  <c r="Y47" i="47"/>
  <c r="X47" i="47"/>
  <c r="W47" i="47"/>
  <c r="V47" i="47"/>
  <c r="U47" i="47"/>
  <c r="T47" i="47"/>
  <c r="S47" i="47"/>
  <c r="R47" i="47"/>
  <c r="Q47" i="47"/>
  <c r="P47" i="47"/>
  <c r="O47" i="47"/>
  <c r="N47" i="47"/>
  <c r="M47" i="47"/>
  <c r="J47" i="47"/>
  <c r="I47" i="47"/>
  <c r="G47" i="47"/>
  <c r="F47" i="47"/>
  <c r="E47" i="47"/>
  <c r="C47" i="47"/>
  <c r="AB46" i="47"/>
  <c r="AC46" i="47" s="1"/>
  <c r="AD46" i="47" s="1"/>
  <c r="AB45" i="47"/>
  <c r="AC45" i="47" s="1"/>
  <c r="AD45" i="47" s="1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M44" i="47"/>
  <c r="J44" i="47"/>
  <c r="I44" i="47"/>
  <c r="G44" i="47"/>
  <c r="F44" i="47"/>
  <c r="E44" i="47"/>
  <c r="C44" i="47"/>
  <c r="AB43" i="47"/>
  <c r="AC43" i="47" s="1"/>
  <c r="AD43" i="47" s="1"/>
  <c r="AB42" i="47"/>
  <c r="AC42" i="47" s="1"/>
  <c r="AD42" i="47" s="1"/>
  <c r="AA41" i="47"/>
  <c r="Z41" i="47"/>
  <c r="Y41" i="47"/>
  <c r="X41" i="47"/>
  <c r="W41" i="47"/>
  <c r="V41" i="47"/>
  <c r="U41" i="47"/>
  <c r="T41" i="47"/>
  <c r="S41" i="47"/>
  <c r="R41" i="47"/>
  <c r="Q41" i="47"/>
  <c r="P41" i="47"/>
  <c r="O41" i="47"/>
  <c r="N41" i="47"/>
  <c r="M41" i="47"/>
  <c r="J41" i="47"/>
  <c r="I41" i="47"/>
  <c r="G41" i="47"/>
  <c r="F41" i="47"/>
  <c r="E41" i="47"/>
  <c r="C41" i="47"/>
  <c r="AB40" i="47"/>
  <c r="AC40" i="47" s="1"/>
  <c r="AD40" i="47" s="1"/>
  <c r="AB39" i="47"/>
  <c r="AC39" i="47" s="1"/>
  <c r="AD39" i="47" s="1"/>
  <c r="D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M38" i="47"/>
  <c r="J38" i="47"/>
  <c r="I38" i="47"/>
  <c r="G38" i="47"/>
  <c r="F38" i="47"/>
  <c r="E38" i="47"/>
  <c r="C38" i="47"/>
  <c r="AB37" i="47"/>
  <c r="AC37" i="47" s="1"/>
  <c r="AD37" i="47" s="1"/>
  <c r="AB35" i="47"/>
  <c r="AC35" i="47" s="1"/>
  <c r="AD35" i="47" s="1"/>
  <c r="AA34" i="47"/>
  <c r="Z34" i="47"/>
  <c r="Y34" i="47"/>
  <c r="X34" i="47"/>
  <c r="W34" i="47"/>
  <c r="V34" i="47"/>
  <c r="U34" i="47"/>
  <c r="T34" i="47"/>
  <c r="S34" i="47"/>
  <c r="R34" i="47"/>
  <c r="Q34" i="47"/>
  <c r="P34" i="47"/>
  <c r="O34" i="47"/>
  <c r="N34" i="47"/>
  <c r="M34" i="47"/>
  <c r="J34" i="47"/>
  <c r="I34" i="47"/>
  <c r="G34" i="47"/>
  <c r="F34" i="47"/>
  <c r="E34" i="47"/>
  <c r="C34" i="47"/>
  <c r="AB33" i="47"/>
  <c r="AC33" i="47" s="1"/>
  <c r="AD33" i="47" s="1"/>
  <c r="AB28" i="47"/>
  <c r="AC28" i="47" s="1"/>
  <c r="AD28" i="47" s="1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M27" i="47"/>
  <c r="J27" i="47"/>
  <c r="I27" i="47"/>
  <c r="G27" i="47"/>
  <c r="F27" i="47"/>
  <c r="E27" i="47"/>
  <c r="C27" i="47"/>
  <c r="AB26" i="47"/>
  <c r="AC26" i="47" s="1"/>
  <c r="AD26" i="47" s="1"/>
  <c r="AB21" i="47"/>
  <c r="AC21" i="47" s="1"/>
  <c r="AD21" i="47" s="1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M20" i="47"/>
  <c r="J20" i="47"/>
  <c r="I20" i="47"/>
  <c r="G20" i="47"/>
  <c r="F20" i="47"/>
  <c r="E20" i="47"/>
  <c r="C20" i="47"/>
  <c r="AB19" i="47"/>
  <c r="AC19" i="47" s="1"/>
  <c r="AD19" i="47" s="1"/>
  <c r="F19" i="47"/>
  <c r="AB18" i="47"/>
  <c r="AC18" i="47" s="1"/>
  <c r="AD18" i="47" s="1"/>
  <c r="F18" i="47"/>
  <c r="AB17" i="47"/>
  <c r="AC17" i="47" s="1"/>
  <c r="AD17" i="47" s="1"/>
  <c r="F17" i="47"/>
  <c r="AB16" i="47"/>
  <c r="AC16" i="47" s="1"/>
  <c r="AD16" i="47" s="1"/>
  <c r="F16" i="47"/>
  <c r="AB15" i="47"/>
  <c r="AC15" i="47" s="1"/>
  <c r="AD15" i="47" s="1"/>
  <c r="F15" i="47"/>
  <c r="AB14" i="47"/>
  <c r="AC14" i="47" s="1"/>
  <c r="AD14" i="47" s="1"/>
  <c r="F14" i="47"/>
  <c r="AB13" i="47"/>
  <c r="AC13" i="47" s="1"/>
  <c r="AD13" i="47" s="1"/>
  <c r="F13" i="47"/>
  <c r="AB12" i="47"/>
  <c r="AC12" i="47" s="1"/>
  <c r="AD12" i="47" s="1"/>
  <c r="F12" i="47"/>
  <c r="AB11" i="47"/>
  <c r="AC11" i="47" s="1"/>
  <c r="AD11" i="47" s="1"/>
  <c r="F11" i="47"/>
  <c r="AB10" i="47"/>
  <c r="AC10" i="47" s="1"/>
  <c r="AD10" i="47" s="1"/>
  <c r="F10" i="47"/>
  <c r="AB9" i="47"/>
  <c r="AC9" i="47" s="1"/>
  <c r="AD9" i="47" s="1"/>
  <c r="F9" i="47"/>
  <c r="F8" i="47" s="1"/>
  <c r="AA8" i="47"/>
  <c r="Z8" i="47"/>
  <c r="Y8" i="47"/>
  <c r="X8" i="47"/>
  <c r="W8" i="47"/>
  <c r="V8" i="47"/>
  <c r="U8" i="47"/>
  <c r="T8" i="47"/>
  <c r="S8" i="47"/>
  <c r="R8" i="47"/>
  <c r="Q8" i="47"/>
  <c r="P8" i="47"/>
  <c r="O8" i="47"/>
  <c r="N8" i="47"/>
  <c r="M8" i="47"/>
  <c r="L8" i="47"/>
  <c r="L66" i="47" s="1"/>
  <c r="L70" i="47" s="1"/>
  <c r="J8" i="47"/>
  <c r="I8" i="47"/>
  <c r="G8" i="47"/>
  <c r="E8" i="47"/>
  <c r="C8" i="47"/>
  <c r="D79" i="48" l="1"/>
  <c r="AB72" i="48"/>
  <c r="AC72" i="48" s="1"/>
  <c r="AB66" i="48"/>
  <c r="AC66" i="48" s="1"/>
  <c r="Q79" i="48"/>
  <c r="Y79" i="48"/>
  <c r="AB60" i="48"/>
  <c r="AC60" i="48" s="1"/>
  <c r="N79" i="48"/>
  <c r="N83" i="48" s="1"/>
  <c r="R79" i="48"/>
  <c r="R83" i="48" s="1"/>
  <c r="V79" i="48"/>
  <c r="V83" i="48" s="1"/>
  <c r="V84" i="48" s="1"/>
  <c r="N23" i="34" s="1"/>
  <c r="Z79" i="48"/>
  <c r="Z83" i="48" s="1"/>
  <c r="Z84" i="48" s="1"/>
  <c r="R23" i="34" s="1"/>
  <c r="AB54" i="48"/>
  <c r="AC54" i="48" s="1"/>
  <c r="O79" i="48"/>
  <c r="O83" i="48" s="1"/>
  <c r="O84" i="48" s="1"/>
  <c r="G23" i="34" s="1"/>
  <c r="W79" i="48"/>
  <c r="W83" i="48" s="1"/>
  <c r="W84" i="48" s="1"/>
  <c r="O23" i="34" s="1"/>
  <c r="U79" i="48"/>
  <c r="U83" i="48" s="1"/>
  <c r="U84" i="48" s="1"/>
  <c r="M23" i="34" s="1"/>
  <c r="P79" i="48"/>
  <c r="P83" i="48" s="1"/>
  <c r="P84" i="48" s="1"/>
  <c r="H23" i="34" s="1"/>
  <c r="T79" i="48"/>
  <c r="T83" i="48" s="1"/>
  <c r="T84" i="48" s="1"/>
  <c r="L23" i="34" s="1"/>
  <c r="X79" i="48"/>
  <c r="X83" i="48" s="1"/>
  <c r="X84" i="48" s="1"/>
  <c r="P23" i="34" s="1"/>
  <c r="AB48" i="48"/>
  <c r="AC48" i="48" s="1"/>
  <c r="AD48" i="48" s="1"/>
  <c r="N84" i="48"/>
  <c r="F23" i="34" s="1"/>
  <c r="S79" i="48"/>
  <c r="S83" i="48" s="1"/>
  <c r="S84" i="48" s="1"/>
  <c r="K23" i="34" s="1"/>
  <c r="M66" i="49"/>
  <c r="Q66" i="49"/>
  <c r="U66" i="49"/>
  <c r="Y66" i="49"/>
  <c r="Y70" i="49" s="1"/>
  <c r="Y71" i="49" s="1"/>
  <c r="Q22" i="34" s="1"/>
  <c r="N84" i="44"/>
  <c r="N88" i="44" s="1"/>
  <c r="R84" i="44"/>
  <c r="R88" i="44" s="1"/>
  <c r="V84" i="44"/>
  <c r="V88" i="44" s="1"/>
  <c r="V89" i="44" s="1"/>
  <c r="N21" i="34" s="1"/>
  <c r="Z84" i="44"/>
  <c r="Z88" i="44" s="1"/>
  <c r="Z89" i="44" s="1"/>
  <c r="R21" i="34" s="1"/>
  <c r="P57" i="46"/>
  <c r="P61" i="46" s="1"/>
  <c r="P62" i="46" s="1"/>
  <c r="H19" i="34" s="1"/>
  <c r="T57" i="46"/>
  <c r="T61" i="46" s="1"/>
  <c r="T62" i="46" s="1"/>
  <c r="L19" i="34" s="1"/>
  <c r="X57" i="46"/>
  <c r="N57" i="46"/>
  <c r="N61" i="46" s="1"/>
  <c r="N62" i="46" s="1"/>
  <c r="F19" i="34" s="1"/>
  <c r="R57" i="46"/>
  <c r="R61" i="46" s="1"/>
  <c r="R62" i="46" s="1"/>
  <c r="J19" i="34" s="1"/>
  <c r="V57" i="46"/>
  <c r="V61" i="46" s="1"/>
  <c r="V62" i="46" s="1"/>
  <c r="N19" i="34" s="1"/>
  <c r="Z57" i="46"/>
  <c r="Z61" i="46" s="1"/>
  <c r="Z62" i="46" s="1"/>
  <c r="R19" i="34" s="1"/>
  <c r="AB53" i="47"/>
  <c r="AC53" i="47" s="1"/>
  <c r="AB50" i="47"/>
  <c r="AC50" i="47" s="1"/>
  <c r="AB44" i="47"/>
  <c r="AC44" i="47" s="1"/>
  <c r="V66" i="49"/>
  <c r="H35" i="49"/>
  <c r="H38" i="49"/>
  <c r="H41" i="49"/>
  <c r="H50" i="49"/>
  <c r="H44" i="49"/>
  <c r="I66" i="49"/>
  <c r="R66" i="49"/>
  <c r="R70" i="49" s="1"/>
  <c r="R71" i="49" s="1"/>
  <c r="J22" i="34" s="1"/>
  <c r="AB38" i="49"/>
  <c r="AC38" i="49" s="1"/>
  <c r="AD38" i="49" s="1"/>
  <c r="AB50" i="49"/>
  <c r="AC50" i="49" s="1"/>
  <c r="AD50" i="49" s="1"/>
  <c r="AB56" i="49"/>
  <c r="AC56" i="49" s="1"/>
  <c r="AD56" i="49" s="1"/>
  <c r="C66" i="49"/>
  <c r="D23" i="8" s="1"/>
  <c r="J66" i="49"/>
  <c r="O66" i="49"/>
  <c r="O70" i="49" s="1"/>
  <c r="S66" i="49"/>
  <c r="S70" i="49" s="1"/>
  <c r="W66" i="49"/>
  <c r="AA66" i="49"/>
  <c r="AA70" i="49" s="1"/>
  <c r="AB26" i="49"/>
  <c r="AC26" i="49" s="1"/>
  <c r="AD26" i="49" s="1"/>
  <c r="AB35" i="49"/>
  <c r="AC35" i="49" s="1"/>
  <c r="AD35" i="49" s="1"/>
  <c r="AB62" i="49"/>
  <c r="AC62" i="49" s="1"/>
  <c r="AD62" i="49" s="1"/>
  <c r="Z66" i="49"/>
  <c r="Z70" i="49" s="1"/>
  <c r="Z71" i="49" s="1"/>
  <c r="R22" i="34" s="1"/>
  <c r="F8" i="49"/>
  <c r="F66" i="49" s="1"/>
  <c r="H23" i="8" s="1"/>
  <c r="AB44" i="49"/>
  <c r="AC44" i="49" s="1"/>
  <c r="AD44" i="49" s="1"/>
  <c r="P66" i="49"/>
  <c r="P70" i="49" s="1"/>
  <c r="P71" i="49" s="1"/>
  <c r="H22" i="34" s="1"/>
  <c r="T66" i="49"/>
  <c r="X66" i="49"/>
  <c r="X70" i="49" s="1"/>
  <c r="X71" i="49" s="1"/>
  <c r="P22" i="34" s="1"/>
  <c r="AB41" i="49"/>
  <c r="AC41" i="49" s="1"/>
  <c r="AD41" i="49" s="1"/>
  <c r="AB47" i="49"/>
  <c r="AC47" i="49" s="1"/>
  <c r="AD47" i="49" s="1"/>
  <c r="AB53" i="49"/>
  <c r="AC53" i="49" s="1"/>
  <c r="AD53" i="49" s="1"/>
  <c r="AB59" i="49"/>
  <c r="AC59" i="49" s="1"/>
  <c r="AD59" i="49" s="1"/>
  <c r="J84" i="44"/>
  <c r="E84" i="44"/>
  <c r="F22" i="8" s="1"/>
  <c r="G84" i="44"/>
  <c r="I22" i="8" s="1"/>
  <c r="F8" i="44"/>
  <c r="F84" i="44" s="1"/>
  <c r="H22" i="8" s="1"/>
  <c r="D8" i="44"/>
  <c r="D22" i="8"/>
  <c r="S84" i="44"/>
  <c r="W84" i="44"/>
  <c r="W88" i="44" s="1"/>
  <c r="W89" i="44" s="1"/>
  <c r="O21" i="34" s="1"/>
  <c r="D56" i="44"/>
  <c r="D59" i="44"/>
  <c r="D65" i="44"/>
  <c r="D68" i="44"/>
  <c r="P84" i="44"/>
  <c r="P88" i="44" s="1"/>
  <c r="T84" i="44"/>
  <c r="T88" i="44" s="1"/>
  <c r="X84" i="44"/>
  <c r="X88" i="44" s="1"/>
  <c r="AB24" i="44"/>
  <c r="AC24" i="44" s="1"/>
  <c r="AD24" i="44" s="1"/>
  <c r="Q84" i="44"/>
  <c r="Q88" i="44" s="1"/>
  <c r="Q89" i="44" s="1"/>
  <c r="I21" i="34" s="1"/>
  <c r="U84" i="44"/>
  <c r="U88" i="44" s="1"/>
  <c r="U89" i="44" s="1"/>
  <c r="M21" i="34" s="1"/>
  <c r="Y84" i="44"/>
  <c r="Y88" i="44" s="1"/>
  <c r="Y89" i="44" s="1"/>
  <c r="Q21" i="34" s="1"/>
  <c r="AB53" i="44"/>
  <c r="AC53" i="44" s="1"/>
  <c r="AD53" i="44" s="1"/>
  <c r="AB59" i="44"/>
  <c r="AC59" i="44" s="1"/>
  <c r="AD59" i="44" s="1"/>
  <c r="AB65" i="44"/>
  <c r="AC65" i="44" s="1"/>
  <c r="AD65" i="44" s="1"/>
  <c r="AB71" i="44"/>
  <c r="AC71" i="44" s="1"/>
  <c r="AD71" i="44" s="1"/>
  <c r="AB77" i="44"/>
  <c r="AC77" i="44" s="1"/>
  <c r="AD77" i="44" s="1"/>
  <c r="O84" i="44"/>
  <c r="O88" i="44" s="1"/>
  <c r="O89" i="44" s="1"/>
  <c r="G21" i="34" s="1"/>
  <c r="AA84" i="44"/>
  <c r="AA88" i="44" s="1"/>
  <c r="AA89" i="44" s="1"/>
  <c r="S21" i="34" s="1"/>
  <c r="D24" i="44"/>
  <c r="D41" i="44"/>
  <c r="D53" i="44"/>
  <c r="D62" i="44"/>
  <c r="D71" i="44"/>
  <c r="D74" i="44"/>
  <c r="D77" i="44"/>
  <c r="D80" i="44"/>
  <c r="AB8" i="44"/>
  <c r="AC8" i="44" s="1"/>
  <c r="AD8" i="44" s="1"/>
  <c r="D44" i="45"/>
  <c r="Q74" i="45"/>
  <c r="Y74" i="45"/>
  <c r="Y78" i="45" s="1"/>
  <c r="Y79" i="45" s="1"/>
  <c r="Q20" i="34" s="1"/>
  <c r="D49" i="45"/>
  <c r="C74" i="45"/>
  <c r="D21" i="8" s="1"/>
  <c r="D32" i="45"/>
  <c r="J74" i="45"/>
  <c r="O74" i="45"/>
  <c r="O78" i="45" s="1"/>
  <c r="O79" i="45" s="1"/>
  <c r="G20" i="34" s="1"/>
  <c r="S74" i="45"/>
  <c r="S78" i="45" s="1"/>
  <c r="S79" i="45" s="1"/>
  <c r="K20" i="34" s="1"/>
  <c r="W74" i="45"/>
  <c r="W78" i="45" s="1"/>
  <c r="W79" i="45" s="1"/>
  <c r="O20" i="34" s="1"/>
  <c r="AA74" i="45"/>
  <c r="AA78" i="45" s="1"/>
  <c r="AA79" i="45" s="1"/>
  <c r="S20" i="34" s="1"/>
  <c r="D23" i="45"/>
  <c r="F8" i="45"/>
  <c r="F74" i="45" s="1"/>
  <c r="H21" i="8" s="1"/>
  <c r="P74" i="45"/>
  <c r="P78" i="45" s="1"/>
  <c r="T74" i="45"/>
  <c r="X74" i="45"/>
  <c r="X78" i="45" s="1"/>
  <c r="AB23" i="45"/>
  <c r="AC23" i="45" s="1"/>
  <c r="AD23" i="45" s="1"/>
  <c r="U74" i="45"/>
  <c r="U78" i="45" s="1"/>
  <c r="U79" i="45" s="1"/>
  <c r="M20" i="34" s="1"/>
  <c r="AB49" i="45"/>
  <c r="AC49" i="45" s="1"/>
  <c r="AD49" i="45" s="1"/>
  <c r="AB61" i="45"/>
  <c r="AC61" i="45" s="1"/>
  <c r="AD61" i="45" s="1"/>
  <c r="N74" i="45"/>
  <c r="R74" i="45"/>
  <c r="R78" i="45" s="1"/>
  <c r="V74" i="45"/>
  <c r="Z74" i="45"/>
  <c r="Z78" i="45" s="1"/>
  <c r="Z79" i="45" s="1"/>
  <c r="R20" i="34" s="1"/>
  <c r="D8" i="45"/>
  <c r="AB38" i="45"/>
  <c r="AC38" i="45" s="1"/>
  <c r="AD38" i="45" s="1"/>
  <c r="AB55" i="45"/>
  <c r="AC55" i="45" s="1"/>
  <c r="AD55" i="45" s="1"/>
  <c r="AB67" i="45"/>
  <c r="AC67" i="45" s="1"/>
  <c r="AD67" i="45" s="1"/>
  <c r="G57" i="46"/>
  <c r="I20" i="8" s="1"/>
  <c r="Q57" i="46"/>
  <c r="Q61" i="46" s="1"/>
  <c r="Q62" i="46" s="1"/>
  <c r="I19" i="34" s="1"/>
  <c r="U57" i="46"/>
  <c r="Y57" i="46"/>
  <c r="Y61" i="46" s="1"/>
  <c r="Y62" i="46" s="1"/>
  <c r="Q19" i="34" s="1"/>
  <c r="D20" i="46"/>
  <c r="AB41" i="46"/>
  <c r="AC41" i="46" s="1"/>
  <c r="AB44" i="46"/>
  <c r="AC44" i="46" s="1"/>
  <c r="AD44" i="46" s="1"/>
  <c r="E57" i="46"/>
  <c r="F20" i="8" s="1"/>
  <c r="J57" i="46"/>
  <c r="O57" i="46"/>
  <c r="O61" i="46" s="1"/>
  <c r="O62" i="46" s="1"/>
  <c r="G19" i="34" s="1"/>
  <c r="S57" i="46"/>
  <c r="S61" i="46" s="1"/>
  <c r="W57" i="46"/>
  <c r="W61" i="46" s="1"/>
  <c r="W62" i="46" s="1"/>
  <c r="O19" i="34" s="1"/>
  <c r="AA57" i="46"/>
  <c r="AA61" i="46" s="1"/>
  <c r="AA62" i="46" s="1"/>
  <c r="S19" i="34" s="1"/>
  <c r="AB29" i="46"/>
  <c r="AC29" i="46" s="1"/>
  <c r="AD29" i="46" s="1"/>
  <c r="AB32" i="46"/>
  <c r="AC32" i="46" s="1"/>
  <c r="D21" i="43"/>
  <c r="D26" i="43"/>
  <c r="D69" i="43" s="1"/>
  <c r="P69" i="43"/>
  <c r="P73" i="43" s="1"/>
  <c r="P74" i="43" s="1"/>
  <c r="H18" i="34" s="1"/>
  <c r="X69" i="43"/>
  <c r="X73" i="43" s="1"/>
  <c r="X74" i="43" s="1"/>
  <c r="P18" i="34" s="1"/>
  <c r="T69" i="43"/>
  <c r="T73" i="43" s="1"/>
  <c r="T74" i="43" s="1"/>
  <c r="L18" i="34" s="1"/>
  <c r="AB21" i="43"/>
  <c r="AC21" i="43" s="1"/>
  <c r="AD21" i="43" s="1"/>
  <c r="AB32" i="43"/>
  <c r="AC32" i="43" s="1"/>
  <c r="AD32" i="43" s="1"/>
  <c r="AB59" i="43"/>
  <c r="AC59" i="43" s="1"/>
  <c r="AD59" i="43" s="1"/>
  <c r="M69" i="43"/>
  <c r="M73" i="43" s="1"/>
  <c r="M74" i="43" s="1"/>
  <c r="E18" i="34" s="1"/>
  <c r="U69" i="43"/>
  <c r="U73" i="43" s="1"/>
  <c r="U74" i="43" s="1"/>
  <c r="M18" i="34" s="1"/>
  <c r="AB65" i="43"/>
  <c r="AC65" i="43" s="1"/>
  <c r="AD65" i="43" s="1"/>
  <c r="I69" i="43"/>
  <c r="R69" i="43"/>
  <c r="R73" i="43" s="1"/>
  <c r="R74" i="43" s="1"/>
  <c r="J18" i="34" s="1"/>
  <c r="Z69" i="43"/>
  <c r="Z73" i="43" s="1"/>
  <c r="Z74" i="43" s="1"/>
  <c r="R18" i="34" s="1"/>
  <c r="F8" i="43"/>
  <c r="F69" i="43" s="1"/>
  <c r="H19" i="8" s="1"/>
  <c r="AB26" i="43"/>
  <c r="AC26" i="43" s="1"/>
  <c r="AD26" i="43" s="1"/>
  <c r="V69" i="43"/>
  <c r="V73" i="43" s="1"/>
  <c r="V74" i="43" s="1"/>
  <c r="N18" i="34" s="1"/>
  <c r="AB56" i="43"/>
  <c r="AC56" i="43" s="1"/>
  <c r="AD56" i="43" s="1"/>
  <c r="AB62" i="43"/>
  <c r="AC62" i="43" s="1"/>
  <c r="AD62" i="43" s="1"/>
  <c r="G69" i="43"/>
  <c r="I19" i="8" s="1"/>
  <c r="Q69" i="43"/>
  <c r="Q73" i="43" s="1"/>
  <c r="Q74" i="43" s="1"/>
  <c r="I18" i="34" s="1"/>
  <c r="Y69" i="43"/>
  <c r="AB44" i="43"/>
  <c r="AC44" i="43" s="1"/>
  <c r="AD44" i="43" s="1"/>
  <c r="AB50" i="43"/>
  <c r="AC50" i="43" s="1"/>
  <c r="AD50" i="43" s="1"/>
  <c r="C69" i="43"/>
  <c r="D19" i="8" s="1"/>
  <c r="J69" i="43"/>
  <c r="O69" i="43"/>
  <c r="O73" i="43" s="1"/>
  <c r="S69" i="43"/>
  <c r="S73" i="43" s="1"/>
  <c r="W69" i="43"/>
  <c r="W73" i="43" s="1"/>
  <c r="AA69" i="43"/>
  <c r="AA73" i="43" s="1"/>
  <c r="AB39" i="43"/>
  <c r="AC39" i="43" s="1"/>
  <c r="AD39" i="43" s="1"/>
  <c r="AB47" i="43"/>
  <c r="AC47" i="43" s="1"/>
  <c r="AD47" i="43" s="1"/>
  <c r="AB53" i="43"/>
  <c r="AC53" i="43" s="1"/>
  <c r="AD53" i="43" s="1"/>
  <c r="G66" i="47"/>
  <c r="I18" i="8" s="1"/>
  <c r="M66" i="47"/>
  <c r="M70" i="47" s="1"/>
  <c r="M71" i="47" s="1"/>
  <c r="E17" i="34" s="1"/>
  <c r="Q66" i="47"/>
  <c r="U66" i="47"/>
  <c r="U70" i="47" s="1"/>
  <c r="U71" i="47" s="1"/>
  <c r="M17" i="34" s="1"/>
  <c r="Y66" i="47"/>
  <c r="Y70" i="47" s="1"/>
  <c r="Y71" i="47" s="1"/>
  <c r="Q17" i="34" s="1"/>
  <c r="F66" i="47"/>
  <c r="H18" i="8" s="1"/>
  <c r="AB20" i="47"/>
  <c r="AC20" i="47" s="1"/>
  <c r="AD20" i="47" s="1"/>
  <c r="N66" i="47"/>
  <c r="V66" i="47"/>
  <c r="V70" i="47" s="1"/>
  <c r="V71" i="47" s="1"/>
  <c r="N17" i="34" s="1"/>
  <c r="AB34" i="47"/>
  <c r="AC34" i="47" s="1"/>
  <c r="AD34" i="47" s="1"/>
  <c r="J66" i="47"/>
  <c r="S66" i="47"/>
  <c r="S70" i="47" s="1"/>
  <c r="S71" i="47" s="1"/>
  <c r="K17" i="34" s="1"/>
  <c r="W66" i="47"/>
  <c r="W70" i="47" s="1"/>
  <c r="W71" i="47" s="1"/>
  <c r="O17" i="34" s="1"/>
  <c r="AA66" i="47"/>
  <c r="AB38" i="47"/>
  <c r="AC38" i="47" s="1"/>
  <c r="AD38" i="47" s="1"/>
  <c r="AB41" i="47"/>
  <c r="AC41" i="47" s="1"/>
  <c r="AD41" i="47" s="1"/>
  <c r="AB56" i="47"/>
  <c r="AC56" i="47" s="1"/>
  <c r="AD56" i="47" s="1"/>
  <c r="AB62" i="47"/>
  <c r="AC62" i="47" s="1"/>
  <c r="AD62" i="47" s="1"/>
  <c r="I66" i="47"/>
  <c r="R66" i="47"/>
  <c r="R70" i="47" s="1"/>
  <c r="Z66" i="47"/>
  <c r="Z70" i="47" s="1"/>
  <c r="Z71" i="47" s="1"/>
  <c r="R17" i="34" s="1"/>
  <c r="AB59" i="47"/>
  <c r="AC59" i="47" s="1"/>
  <c r="AD59" i="47" s="1"/>
  <c r="C66" i="47"/>
  <c r="D18" i="8" s="1"/>
  <c r="P66" i="47"/>
  <c r="P70" i="47" s="1"/>
  <c r="T66" i="47"/>
  <c r="T70" i="47" s="1"/>
  <c r="X66" i="47"/>
  <c r="X70" i="47" s="1"/>
  <c r="AB27" i="47"/>
  <c r="AC27" i="47" s="1"/>
  <c r="AD27" i="47" s="1"/>
  <c r="AB47" i="47"/>
  <c r="AC47" i="47" s="1"/>
  <c r="AD47" i="47" s="1"/>
  <c r="L79" i="45"/>
  <c r="D20" i="34" s="1"/>
  <c r="Q83" i="48"/>
  <c r="Q84" i="48" s="1"/>
  <c r="I23" i="34" s="1"/>
  <c r="Y83" i="48"/>
  <c r="Y84" i="48" s="1"/>
  <c r="Q23" i="34" s="1"/>
  <c r="L83" i="48"/>
  <c r="L84" i="48" s="1"/>
  <c r="D23" i="34" s="1"/>
  <c r="M79" i="48"/>
  <c r="AA79" i="48"/>
  <c r="AD42" i="48"/>
  <c r="AD54" i="48"/>
  <c r="AD60" i="48"/>
  <c r="AD66" i="48"/>
  <c r="AD72" i="48"/>
  <c r="F83" i="48"/>
  <c r="F84" i="48"/>
  <c r="E79" i="48"/>
  <c r="F24" i="8" s="1"/>
  <c r="I79" i="48"/>
  <c r="AB45" i="48"/>
  <c r="AC45" i="48" s="1"/>
  <c r="AD45" i="48" s="1"/>
  <c r="AB51" i="48"/>
  <c r="AC51" i="48" s="1"/>
  <c r="AD51" i="48" s="1"/>
  <c r="AB57" i="48"/>
  <c r="AC57" i="48" s="1"/>
  <c r="AD57" i="48" s="1"/>
  <c r="AB63" i="48"/>
  <c r="AC63" i="48" s="1"/>
  <c r="AD63" i="48" s="1"/>
  <c r="AB69" i="48"/>
  <c r="AC69" i="48" s="1"/>
  <c r="AD69" i="48" s="1"/>
  <c r="AB75" i="48"/>
  <c r="AC75" i="48" s="1"/>
  <c r="AD75" i="48" s="1"/>
  <c r="AD8" i="48"/>
  <c r="V70" i="49"/>
  <c r="V71" i="49" s="1"/>
  <c r="N22" i="34" s="1"/>
  <c r="F70" i="49"/>
  <c r="F71" i="49" s="1"/>
  <c r="E66" i="49"/>
  <c r="F23" i="8" s="1"/>
  <c r="L70" i="49"/>
  <c r="L71" i="49" s="1"/>
  <c r="D22" i="34" s="1"/>
  <c r="T70" i="49"/>
  <c r="H8" i="49"/>
  <c r="S71" i="49"/>
  <c r="K22" i="34" s="1"/>
  <c r="M70" i="49"/>
  <c r="M71" i="49" s="1"/>
  <c r="E22" i="34" s="1"/>
  <c r="Q70" i="49"/>
  <c r="Q71" i="49" s="1"/>
  <c r="I22" i="34" s="1"/>
  <c r="U70" i="49"/>
  <c r="U71" i="49" s="1"/>
  <c r="M22" i="34" s="1"/>
  <c r="D8" i="49"/>
  <c r="D66" i="49" s="1"/>
  <c r="N66" i="49"/>
  <c r="AB8" i="49"/>
  <c r="AC8" i="49" s="1"/>
  <c r="AD8" i="49" s="1"/>
  <c r="S88" i="44"/>
  <c r="S89" i="44" s="1"/>
  <c r="K21" i="34" s="1"/>
  <c r="F88" i="44"/>
  <c r="F89" i="44" s="1"/>
  <c r="I84" i="44"/>
  <c r="AB41" i="44"/>
  <c r="AC41" i="44" s="1"/>
  <c r="AD41" i="44" s="1"/>
  <c r="AB56" i="44"/>
  <c r="AC56" i="44" s="1"/>
  <c r="AD56" i="44" s="1"/>
  <c r="AB62" i="44"/>
  <c r="AC62" i="44" s="1"/>
  <c r="AD62" i="44" s="1"/>
  <c r="AB68" i="44"/>
  <c r="AC68" i="44" s="1"/>
  <c r="AD68" i="44" s="1"/>
  <c r="AB74" i="44"/>
  <c r="AC74" i="44" s="1"/>
  <c r="AD74" i="44" s="1"/>
  <c r="AB80" i="44"/>
  <c r="AC80" i="44" s="1"/>
  <c r="AD80" i="44" s="1"/>
  <c r="R89" i="44"/>
  <c r="J21" i="34" s="1"/>
  <c r="L89" i="44"/>
  <c r="D21" i="34" s="1"/>
  <c r="M84" i="44"/>
  <c r="Q78" i="45"/>
  <c r="Q79" i="45" s="1"/>
  <c r="I20" i="34" s="1"/>
  <c r="G74" i="45"/>
  <c r="I21" i="8" s="1"/>
  <c r="E74" i="45"/>
  <c r="F21" i="8" s="1"/>
  <c r="I74" i="45"/>
  <c r="AB32" i="45"/>
  <c r="AC32" i="45" s="1"/>
  <c r="AD32" i="45" s="1"/>
  <c r="AB44" i="45"/>
  <c r="AC44" i="45" s="1"/>
  <c r="AD44" i="45" s="1"/>
  <c r="AB52" i="45"/>
  <c r="AC52" i="45" s="1"/>
  <c r="AD52" i="45" s="1"/>
  <c r="AB58" i="45"/>
  <c r="AC58" i="45" s="1"/>
  <c r="AD58" i="45" s="1"/>
  <c r="AB64" i="45"/>
  <c r="AC64" i="45" s="1"/>
  <c r="AD64" i="45" s="1"/>
  <c r="AB70" i="45"/>
  <c r="AC70" i="45" s="1"/>
  <c r="AD70" i="45" s="1"/>
  <c r="M74" i="45"/>
  <c r="AB8" i="45"/>
  <c r="AC8" i="45" s="1"/>
  <c r="AD8" i="45" s="1"/>
  <c r="F61" i="46"/>
  <c r="F62" i="46"/>
  <c r="L61" i="46"/>
  <c r="L62" i="46" s="1"/>
  <c r="D19" i="34" s="1"/>
  <c r="X61" i="46"/>
  <c r="X62" i="46" s="1"/>
  <c r="P19" i="34" s="1"/>
  <c r="D8" i="46"/>
  <c r="AB23" i="46"/>
  <c r="AC23" i="46" s="1"/>
  <c r="AD23" i="46" s="1"/>
  <c r="AB35" i="46"/>
  <c r="AC35" i="46" s="1"/>
  <c r="AD35" i="46" s="1"/>
  <c r="AB47" i="46"/>
  <c r="AC47" i="46" s="1"/>
  <c r="AD47" i="46" s="1"/>
  <c r="AB8" i="46"/>
  <c r="AC8" i="46" s="1"/>
  <c r="AD8" i="46" s="1"/>
  <c r="AB26" i="46"/>
  <c r="AC26" i="46" s="1"/>
  <c r="AD26" i="46" s="1"/>
  <c r="AB38" i="46"/>
  <c r="AC38" i="46" s="1"/>
  <c r="AD38" i="46" s="1"/>
  <c r="AD41" i="46"/>
  <c r="AB50" i="46"/>
  <c r="AC50" i="46" s="1"/>
  <c r="AD50" i="46" s="1"/>
  <c r="AD53" i="46"/>
  <c r="I57" i="46"/>
  <c r="AD20" i="46"/>
  <c r="AD32" i="46"/>
  <c r="M57" i="46"/>
  <c r="E69" i="43"/>
  <c r="F19" i="8" s="1"/>
  <c r="L73" i="43"/>
  <c r="L74" i="43" s="1"/>
  <c r="D18" i="34" s="1"/>
  <c r="N69" i="43"/>
  <c r="AB8" i="43"/>
  <c r="AC8" i="43" s="1"/>
  <c r="AD8" i="43" s="1"/>
  <c r="AA70" i="47"/>
  <c r="AA71" i="47" s="1"/>
  <c r="S17" i="34" s="1"/>
  <c r="AB8" i="47"/>
  <c r="AC8" i="47" s="1"/>
  <c r="AD50" i="47"/>
  <c r="D8" i="47"/>
  <c r="D20" i="47"/>
  <c r="D27" i="47"/>
  <c r="D34" i="47"/>
  <c r="AD44" i="47"/>
  <c r="O66" i="47"/>
  <c r="E66" i="47"/>
  <c r="F18" i="8" s="1"/>
  <c r="AD53" i="47"/>
  <c r="L71" i="47"/>
  <c r="D17" i="34" s="1"/>
  <c r="AD8" i="47"/>
  <c r="M24" i="8" l="1"/>
  <c r="K24" i="8"/>
  <c r="R84" i="48"/>
  <c r="J23" i="34" s="1"/>
  <c r="O71" i="49"/>
  <c r="G22" i="34" s="1"/>
  <c r="N89" i="44"/>
  <c r="F21" i="34" s="1"/>
  <c r="P79" i="45"/>
  <c r="H20" i="34" s="1"/>
  <c r="S62" i="46"/>
  <c r="K19" i="34" s="1"/>
  <c r="P71" i="47"/>
  <c r="H17" i="34" s="1"/>
  <c r="T71" i="49"/>
  <c r="L22" i="34" s="1"/>
  <c r="H66" i="49"/>
  <c r="AA71" i="49"/>
  <c r="S22" i="34" s="1"/>
  <c r="W70" i="49"/>
  <c r="W71" i="49" s="1"/>
  <c r="O22" i="34" s="1"/>
  <c r="K23" i="8"/>
  <c r="M23" i="8"/>
  <c r="X89" i="44"/>
  <c r="P21" i="34" s="1"/>
  <c r="F3" i="44"/>
  <c r="P89" i="44"/>
  <c r="H21" i="34" s="1"/>
  <c r="T89" i="44"/>
  <c r="L21" i="34" s="1"/>
  <c r="D84" i="44"/>
  <c r="K22" i="8"/>
  <c r="M22" i="8"/>
  <c r="V78" i="45"/>
  <c r="V79" i="45" s="1"/>
  <c r="N20" i="34" s="1"/>
  <c r="X79" i="45"/>
  <c r="P20" i="34" s="1"/>
  <c r="R79" i="45"/>
  <c r="J20" i="34" s="1"/>
  <c r="F78" i="45"/>
  <c r="F79" i="45" s="1"/>
  <c r="D74" i="45"/>
  <c r="K21" i="8"/>
  <c r="M21" i="8"/>
  <c r="N78" i="45"/>
  <c r="N79" i="45" s="1"/>
  <c r="F20" i="34" s="1"/>
  <c r="T78" i="45"/>
  <c r="T79" i="45" s="1"/>
  <c r="L20" i="34" s="1"/>
  <c r="M20" i="8"/>
  <c r="K20" i="8"/>
  <c r="U61" i="46"/>
  <c r="U62" i="46" s="1"/>
  <c r="M19" i="34" s="1"/>
  <c r="D57" i="46"/>
  <c r="F3" i="46"/>
  <c r="W74" i="43"/>
  <c r="O18" i="34" s="1"/>
  <c r="O74" i="43"/>
  <c r="G18" i="34" s="1"/>
  <c r="F73" i="43"/>
  <c r="F74" i="43" s="1"/>
  <c r="S74" i="43"/>
  <c r="K18" i="34" s="1"/>
  <c r="Y73" i="43"/>
  <c r="Y74" i="43" s="1"/>
  <c r="Q18" i="34" s="1"/>
  <c r="AA74" i="43"/>
  <c r="S18" i="34" s="1"/>
  <c r="M19" i="8"/>
  <c r="K19" i="8"/>
  <c r="Q70" i="47"/>
  <c r="Q71" i="47" s="1"/>
  <c r="I17" i="34" s="1"/>
  <c r="X71" i="47"/>
  <c r="P17" i="34" s="1"/>
  <c r="F70" i="47"/>
  <c r="F71" i="47" s="1"/>
  <c r="AB66" i="47"/>
  <c r="AC66" i="47" s="1"/>
  <c r="N70" i="47"/>
  <c r="N71" i="47" s="1"/>
  <c r="F17" i="34" s="1"/>
  <c r="R71" i="47"/>
  <c r="J17" i="34" s="1"/>
  <c r="T71" i="47"/>
  <c r="L17" i="34" s="1"/>
  <c r="M18" i="8"/>
  <c r="K18" i="8"/>
  <c r="F3" i="48"/>
  <c r="AB79" i="48"/>
  <c r="M83" i="48"/>
  <c r="M84" i="48" s="1"/>
  <c r="E23" i="34" s="1"/>
  <c r="AA83" i="48"/>
  <c r="AA84" i="48" s="1"/>
  <c r="S23" i="34" s="1"/>
  <c r="F3" i="49"/>
  <c r="N70" i="49"/>
  <c r="N71" i="49" s="1"/>
  <c r="F22" i="34" s="1"/>
  <c r="AB66" i="49"/>
  <c r="AB84" i="44"/>
  <c r="M88" i="44"/>
  <c r="M89" i="44" s="1"/>
  <c r="E21" i="34" s="1"/>
  <c r="AB74" i="45"/>
  <c r="M78" i="45"/>
  <c r="M79" i="45" s="1"/>
  <c r="E20" i="34" s="1"/>
  <c r="F3" i="45"/>
  <c r="AB57" i="46"/>
  <c r="M61" i="46"/>
  <c r="M62" i="46" s="1"/>
  <c r="E19" i="34" s="1"/>
  <c r="N73" i="43"/>
  <c r="N74" i="43" s="1"/>
  <c r="F18" i="34" s="1"/>
  <c r="AB69" i="43"/>
  <c r="F3" i="43"/>
  <c r="F3" i="47"/>
  <c r="D66" i="47"/>
  <c r="O70" i="47"/>
  <c r="O71" i="47" s="1"/>
  <c r="G17" i="34" s="1"/>
  <c r="AB70" i="47" l="1"/>
  <c r="AB71" i="47" s="1"/>
  <c r="AB83" i="48"/>
  <c r="AB84" i="48" s="1"/>
  <c r="AC79" i="48"/>
  <c r="AB70" i="49"/>
  <c r="AB71" i="49" s="1"/>
  <c r="AC66" i="49"/>
  <c r="AB88" i="44"/>
  <c r="AB89" i="44" s="1"/>
  <c r="AC84" i="44"/>
  <c r="AB78" i="45"/>
  <c r="AB79" i="45" s="1"/>
  <c r="AC74" i="45"/>
  <c r="AB61" i="46"/>
  <c r="AB62" i="46" s="1"/>
  <c r="AC57" i="46"/>
  <c r="AB73" i="43"/>
  <c r="AB74" i="43" s="1"/>
  <c r="AC69" i="43"/>
  <c r="AC70" i="47"/>
  <c r="AC71" i="47" s="1"/>
  <c r="AD66" i="47"/>
  <c r="F4" i="47" s="1"/>
  <c r="AC83" i="48" l="1"/>
  <c r="AC84" i="48" s="1"/>
  <c r="AD79" i="48"/>
  <c r="F4" i="48" s="1"/>
  <c r="AC70" i="49"/>
  <c r="AC71" i="49" s="1"/>
  <c r="AD66" i="49"/>
  <c r="F4" i="49" s="1"/>
  <c r="AC88" i="44"/>
  <c r="AC89" i="44" s="1"/>
  <c r="AD84" i="44"/>
  <c r="F4" i="44" s="1"/>
  <c r="AC78" i="45"/>
  <c r="AC79" i="45" s="1"/>
  <c r="AD74" i="45"/>
  <c r="F4" i="45" s="1"/>
  <c r="AC61" i="46"/>
  <c r="AC62" i="46" s="1"/>
  <c r="AD57" i="46"/>
  <c r="F4" i="46" s="1"/>
  <c r="AC73" i="43"/>
  <c r="AC74" i="43" s="1"/>
  <c r="AD69" i="43"/>
  <c r="F4" i="43" s="1"/>
  <c r="AB92" i="26" l="1"/>
  <c r="AC92" i="26" s="1"/>
  <c r="AD92" i="26" s="1"/>
  <c r="AB91" i="26"/>
  <c r="AC91" i="26" s="1"/>
  <c r="AD91" i="26" s="1"/>
  <c r="AB90" i="26"/>
  <c r="AC90" i="26" s="1"/>
  <c r="AD90" i="26" s="1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M89" i="26"/>
  <c r="J89" i="26"/>
  <c r="I89" i="26"/>
  <c r="G89" i="26"/>
  <c r="F89" i="26"/>
  <c r="E89" i="26"/>
  <c r="C89" i="26"/>
  <c r="AB88" i="26"/>
  <c r="AC88" i="26" s="1"/>
  <c r="AD88" i="26" s="1"/>
  <c r="AB87" i="26"/>
  <c r="AC87" i="26" s="1"/>
  <c r="AD87" i="26" s="1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M86" i="26"/>
  <c r="J86" i="26"/>
  <c r="I86" i="26"/>
  <c r="G86" i="26"/>
  <c r="F86" i="26"/>
  <c r="E86" i="26"/>
  <c r="C86" i="26"/>
  <c r="AB85" i="26"/>
  <c r="AC85" i="26" s="1"/>
  <c r="AD85" i="26" s="1"/>
  <c r="AB84" i="26"/>
  <c r="AC84" i="26" s="1"/>
  <c r="AD84" i="26" s="1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J83" i="26"/>
  <c r="I83" i="26"/>
  <c r="G83" i="26"/>
  <c r="F83" i="26"/>
  <c r="E83" i="26"/>
  <c r="C83" i="26"/>
  <c r="AB82" i="26"/>
  <c r="AC82" i="26" s="1"/>
  <c r="AD82" i="26" s="1"/>
  <c r="AB81" i="26"/>
  <c r="AC81" i="26" s="1"/>
  <c r="AD81" i="26" s="1"/>
  <c r="D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M80" i="26"/>
  <c r="J80" i="26"/>
  <c r="I80" i="26"/>
  <c r="G80" i="26"/>
  <c r="F80" i="26"/>
  <c r="E80" i="26"/>
  <c r="C80" i="26"/>
  <c r="AB79" i="26"/>
  <c r="AC79" i="26" s="1"/>
  <c r="AD79" i="26" s="1"/>
  <c r="AB74" i="26"/>
  <c r="AC74" i="26" s="1"/>
  <c r="AD74" i="26" s="1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J73" i="26"/>
  <c r="I73" i="26"/>
  <c r="G73" i="26"/>
  <c r="F73" i="26"/>
  <c r="E73" i="26"/>
  <c r="C73" i="26"/>
  <c r="AB72" i="26"/>
  <c r="AC72" i="26" s="1"/>
  <c r="AD72" i="26" s="1"/>
  <c r="AB71" i="26"/>
  <c r="AC71" i="26" s="1"/>
  <c r="AD71" i="26" s="1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J70" i="26"/>
  <c r="I70" i="26"/>
  <c r="G70" i="26"/>
  <c r="F70" i="26"/>
  <c r="E70" i="26"/>
  <c r="C70" i="26"/>
  <c r="AB69" i="26"/>
  <c r="AC69" i="26" s="1"/>
  <c r="AD69" i="26" s="1"/>
  <c r="AB65" i="26"/>
  <c r="AC65" i="26" s="1"/>
  <c r="AD65" i="26" s="1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J64" i="26"/>
  <c r="I64" i="26"/>
  <c r="G64" i="26"/>
  <c r="F64" i="26"/>
  <c r="E64" i="26"/>
  <c r="C64" i="26"/>
  <c r="AB63" i="26"/>
  <c r="AC63" i="26" s="1"/>
  <c r="AD63" i="26" s="1"/>
  <c r="AB55" i="26"/>
  <c r="AC55" i="26" s="1"/>
  <c r="AD55" i="26" s="1"/>
  <c r="D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J54" i="26"/>
  <c r="I54" i="26"/>
  <c r="G54" i="26"/>
  <c r="F54" i="26"/>
  <c r="E54" i="26"/>
  <c r="C54" i="26"/>
  <c r="AB53" i="26"/>
  <c r="AC53" i="26" s="1"/>
  <c r="AD53" i="26" s="1"/>
  <c r="AB48" i="26"/>
  <c r="AC48" i="26" s="1"/>
  <c r="AD48" i="26" s="1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J47" i="26"/>
  <c r="I47" i="26"/>
  <c r="G47" i="26"/>
  <c r="F47" i="26"/>
  <c r="E47" i="26"/>
  <c r="C47" i="26"/>
  <c r="AB46" i="26"/>
  <c r="AC46" i="26" s="1"/>
  <c r="AD46" i="26" s="1"/>
  <c r="AB43" i="26"/>
  <c r="AC43" i="26" s="1"/>
  <c r="AD43" i="26" s="1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J42" i="26"/>
  <c r="I42" i="26"/>
  <c r="G42" i="26"/>
  <c r="F42" i="26"/>
  <c r="E42" i="26"/>
  <c r="C42" i="26"/>
  <c r="AB41" i="26"/>
  <c r="AC41" i="26" s="1"/>
  <c r="AD41" i="26" s="1"/>
  <c r="AB31" i="26"/>
  <c r="AC31" i="26" s="1"/>
  <c r="AD31" i="26" s="1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J30" i="26"/>
  <c r="I30" i="26"/>
  <c r="G30" i="26"/>
  <c r="F30" i="26"/>
  <c r="E30" i="26"/>
  <c r="C30" i="26"/>
  <c r="AB29" i="26"/>
  <c r="AC29" i="26" s="1"/>
  <c r="AD29" i="26" s="1"/>
  <c r="AB27" i="26"/>
  <c r="AC27" i="26" s="1"/>
  <c r="AD27" i="26" s="1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J26" i="26"/>
  <c r="I26" i="26"/>
  <c r="G26" i="26"/>
  <c r="F26" i="26"/>
  <c r="E26" i="26"/>
  <c r="C26" i="26"/>
  <c r="AB25" i="26"/>
  <c r="AC25" i="26" s="1"/>
  <c r="AD25" i="26" s="1"/>
  <c r="F25" i="26"/>
  <c r="AB24" i="26"/>
  <c r="AC24" i="26" s="1"/>
  <c r="AD24" i="26" s="1"/>
  <c r="F24" i="26"/>
  <c r="AB23" i="26"/>
  <c r="AC23" i="26" s="1"/>
  <c r="AD23" i="26" s="1"/>
  <c r="F23" i="26"/>
  <c r="AB22" i="26"/>
  <c r="AC22" i="26" s="1"/>
  <c r="AD22" i="26" s="1"/>
  <c r="F22" i="26"/>
  <c r="AB21" i="26"/>
  <c r="AC21" i="26" s="1"/>
  <c r="AD21" i="26" s="1"/>
  <c r="F21" i="26"/>
  <c r="AB20" i="26"/>
  <c r="AC20" i="26" s="1"/>
  <c r="AD20" i="26" s="1"/>
  <c r="F20" i="26"/>
  <c r="AB19" i="26"/>
  <c r="AC19" i="26" s="1"/>
  <c r="AD19" i="26" s="1"/>
  <c r="F19" i="26"/>
  <c r="AB18" i="26"/>
  <c r="AC18" i="26" s="1"/>
  <c r="AD18" i="26" s="1"/>
  <c r="F18" i="26"/>
  <c r="AB17" i="26"/>
  <c r="AC17" i="26" s="1"/>
  <c r="AD17" i="26" s="1"/>
  <c r="F17" i="26"/>
  <c r="AB16" i="26"/>
  <c r="AC16" i="26" s="1"/>
  <c r="AD16" i="26" s="1"/>
  <c r="F16" i="26"/>
  <c r="AB15" i="26"/>
  <c r="AC15" i="26" s="1"/>
  <c r="AD15" i="26" s="1"/>
  <c r="F15" i="26"/>
  <c r="AB14" i="26"/>
  <c r="AC14" i="26" s="1"/>
  <c r="AD14" i="26" s="1"/>
  <c r="F14" i="26"/>
  <c r="AB13" i="26"/>
  <c r="AC13" i="26" s="1"/>
  <c r="AD13" i="26" s="1"/>
  <c r="F13" i="26"/>
  <c r="AB12" i="26"/>
  <c r="AC12" i="26" s="1"/>
  <c r="AD12" i="26" s="1"/>
  <c r="F12" i="26"/>
  <c r="AB11" i="26"/>
  <c r="AC11" i="26" s="1"/>
  <c r="AD11" i="26" s="1"/>
  <c r="F11" i="26"/>
  <c r="AB10" i="26"/>
  <c r="AC10" i="26" s="1"/>
  <c r="AD10" i="26" s="1"/>
  <c r="F10" i="26"/>
  <c r="AB9" i="26"/>
  <c r="AC9" i="26" s="1"/>
  <c r="AD9" i="26" s="1"/>
  <c r="F9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L93" i="26" s="1"/>
  <c r="J8" i="26"/>
  <c r="I8" i="26"/>
  <c r="G8" i="26"/>
  <c r="E8" i="26"/>
  <c r="C8" i="26"/>
  <c r="AB114" i="25"/>
  <c r="AC114" i="25" s="1"/>
  <c r="AD114" i="25" s="1"/>
  <c r="AB113" i="25"/>
  <c r="AC113" i="25" s="1"/>
  <c r="AD113" i="25" s="1"/>
  <c r="AB112" i="25"/>
  <c r="AC112" i="25" s="1"/>
  <c r="AD112" i="25" s="1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M111" i="25"/>
  <c r="J111" i="25"/>
  <c r="I111" i="25"/>
  <c r="G111" i="25"/>
  <c r="F111" i="25"/>
  <c r="E111" i="25"/>
  <c r="C111" i="25"/>
  <c r="AB110" i="25"/>
  <c r="AC110" i="25" s="1"/>
  <c r="AD110" i="25" s="1"/>
  <c r="AB109" i="25"/>
  <c r="AC109" i="25" s="1"/>
  <c r="AD109" i="25" s="1"/>
  <c r="AA108" i="25"/>
  <c r="Z108" i="25"/>
  <c r="Y108" i="25"/>
  <c r="X108" i="25"/>
  <c r="W108" i="25"/>
  <c r="V108" i="25"/>
  <c r="U108" i="25"/>
  <c r="T108" i="25"/>
  <c r="S108" i="25"/>
  <c r="R108" i="25"/>
  <c r="Q108" i="25"/>
  <c r="P108" i="25"/>
  <c r="O108" i="25"/>
  <c r="N108" i="25"/>
  <c r="M108" i="25"/>
  <c r="AB108" i="25" s="1"/>
  <c r="AC108" i="25" s="1"/>
  <c r="J108" i="25"/>
  <c r="I108" i="25"/>
  <c r="G108" i="25"/>
  <c r="F108" i="25"/>
  <c r="E108" i="25"/>
  <c r="C108" i="25"/>
  <c r="AB107" i="25"/>
  <c r="AC107" i="25" s="1"/>
  <c r="AD107" i="25" s="1"/>
  <c r="AB106" i="25"/>
  <c r="AC106" i="25" s="1"/>
  <c r="AD106" i="25" s="1"/>
  <c r="AA105" i="25"/>
  <c r="Z105" i="25"/>
  <c r="Y105" i="25"/>
  <c r="X105" i="25"/>
  <c r="W105" i="25"/>
  <c r="V105" i="25"/>
  <c r="U105" i="25"/>
  <c r="T105" i="25"/>
  <c r="S105" i="25"/>
  <c r="R105" i="25"/>
  <c r="Q105" i="25"/>
  <c r="P105" i="25"/>
  <c r="O105" i="25"/>
  <c r="N105" i="25"/>
  <c r="M105" i="25"/>
  <c r="J105" i="25"/>
  <c r="I105" i="25"/>
  <c r="G105" i="25"/>
  <c r="F105" i="25"/>
  <c r="E105" i="25"/>
  <c r="C105" i="25"/>
  <c r="AB104" i="25"/>
  <c r="AC104" i="25" s="1"/>
  <c r="AD104" i="25" s="1"/>
  <c r="AB97" i="25"/>
  <c r="AC97" i="25" s="1"/>
  <c r="AD97" i="25" s="1"/>
  <c r="AA96" i="25"/>
  <c r="Z96" i="25"/>
  <c r="Y96" i="25"/>
  <c r="X96" i="25"/>
  <c r="W96" i="25"/>
  <c r="V96" i="25"/>
  <c r="U96" i="25"/>
  <c r="T96" i="25"/>
  <c r="S96" i="25"/>
  <c r="R96" i="25"/>
  <c r="Q96" i="25"/>
  <c r="P96" i="25"/>
  <c r="O96" i="25"/>
  <c r="N96" i="25"/>
  <c r="M96" i="25"/>
  <c r="AB96" i="25" s="1"/>
  <c r="AC96" i="25" s="1"/>
  <c r="J96" i="25"/>
  <c r="I96" i="25"/>
  <c r="G96" i="25"/>
  <c r="F96" i="25"/>
  <c r="E96" i="25"/>
  <c r="C96" i="25"/>
  <c r="AB95" i="25"/>
  <c r="AC95" i="25" s="1"/>
  <c r="AD95" i="25" s="1"/>
  <c r="AB88" i="25"/>
  <c r="AC88" i="25" s="1"/>
  <c r="AD88" i="25" s="1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M87" i="25"/>
  <c r="J87" i="25"/>
  <c r="I87" i="25"/>
  <c r="G87" i="25"/>
  <c r="F87" i="25"/>
  <c r="E87" i="25"/>
  <c r="C87" i="25"/>
  <c r="AB86" i="25"/>
  <c r="AC86" i="25" s="1"/>
  <c r="AD86" i="25" s="1"/>
  <c r="AB79" i="25"/>
  <c r="AC79" i="25" s="1"/>
  <c r="AD79" i="25" s="1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M78" i="25"/>
  <c r="J78" i="25"/>
  <c r="I78" i="25"/>
  <c r="G78" i="25"/>
  <c r="F78" i="25"/>
  <c r="E78" i="25"/>
  <c r="C78" i="25"/>
  <c r="AB77" i="25"/>
  <c r="AC77" i="25" s="1"/>
  <c r="AD77" i="25" s="1"/>
  <c r="AB70" i="25"/>
  <c r="AC70" i="25" s="1"/>
  <c r="AD70" i="25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J69" i="25"/>
  <c r="I69" i="25"/>
  <c r="G69" i="25"/>
  <c r="F69" i="25"/>
  <c r="E69" i="25"/>
  <c r="C69" i="25"/>
  <c r="AB68" i="25"/>
  <c r="AC68" i="25" s="1"/>
  <c r="AD68" i="25" s="1"/>
  <c r="AB61" i="25"/>
  <c r="AC61" i="25" s="1"/>
  <c r="AD61" i="25" s="1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AB60" i="25" s="1"/>
  <c r="AC60" i="25" s="1"/>
  <c r="J60" i="25"/>
  <c r="I60" i="25"/>
  <c r="G60" i="25"/>
  <c r="F60" i="25"/>
  <c r="E60" i="25"/>
  <c r="C60" i="25"/>
  <c r="AB59" i="25"/>
  <c r="AC59" i="25" s="1"/>
  <c r="AD59" i="25" s="1"/>
  <c r="AB52" i="25"/>
  <c r="AC52" i="25" s="1"/>
  <c r="AD52" i="25" s="1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J51" i="25"/>
  <c r="I51" i="25"/>
  <c r="G51" i="25"/>
  <c r="F51" i="25"/>
  <c r="E51" i="25"/>
  <c r="C51" i="25"/>
  <c r="AB50" i="25"/>
  <c r="AC50" i="25" s="1"/>
  <c r="AD50" i="25" s="1"/>
  <c r="AB43" i="25"/>
  <c r="AC43" i="25" s="1"/>
  <c r="AD43" i="25" s="1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J42" i="25"/>
  <c r="I42" i="25"/>
  <c r="G42" i="25"/>
  <c r="F42" i="25"/>
  <c r="E42" i="25"/>
  <c r="C42" i="25"/>
  <c r="AB41" i="25"/>
  <c r="AC41" i="25" s="1"/>
  <c r="AD41" i="25" s="1"/>
  <c r="AB33" i="25"/>
  <c r="AC33" i="25" s="1"/>
  <c r="AD33" i="25" s="1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J32" i="25"/>
  <c r="I32" i="25"/>
  <c r="G32" i="25"/>
  <c r="F32" i="25"/>
  <c r="E32" i="25"/>
  <c r="C32" i="25"/>
  <c r="AB31" i="25"/>
  <c r="AC31" i="25" s="1"/>
  <c r="AD31" i="25" s="1"/>
  <c r="AB22" i="25"/>
  <c r="AC22" i="25" s="1"/>
  <c r="AD22" i="25" s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AB21" i="25" s="1"/>
  <c r="AC21" i="25" s="1"/>
  <c r="J21" i="25"/>
  <c r="I21" i="25"/>
  <c r="G21" i="25"/>
  <c r="F21" i="25"/>
  <c r="E21" i="25"/>
  <c r="C21" i="25"/>
  <c r="AB20" i="25"/>
  <c r="AC20" i="25" s="1"/>
  <c r="AD20" i="25" s="1"/>
  <c r="F20" i="25"/>
  <c r="AB19" i="25"/>
  <c r="AC19" i="25" s="1"/>
  <c r="AD19" i="25" s="1"/>
  <c r="F19" i="25"/>
  <c r="AB18" i="25"/>
  <c r="AC18" i="25" s="1"/>
  <c r="AD18" i="25" s="1"/>
  <c r="F18" i="25"/>
  <c r="AB17" i="25"/>
  <c r="AC17" i="25" s="1"/>
  <c r="AD17" i="25" s="1"/>
  <c r="F17" i="25"/>
  <c r="AB16" i="25"/>
  <c r="AC16" i="25" s="1"/>
  <c r="AD16" i="25" s="1"/>
  <c r="F16" i="25"/>
  <c r="AB15" i="25"/>
  <c r="AC15" i="25" s="1"/>
  <c r="AD15" i="25" s="1"/>
  <c r="F15" i="25"/>
  <c r="AB14" i="25"/>
  <c r="AC14" i="25" s="1"/>
  <c r="AD14" i="25" s="1"/>
  <c r="F14" i="25"/>
  <c r="AB13" i="25"/>
  <c r="AC13" i="25" s="1"/>
  <c r="AD13" i="25" s="1"/>
  <c r="F13" i="25"/>
  <c r="AB12" i="25"/>
  <c r="AC12" i="25" s="1"/>
  <c r="AD12" i="25" s="1"/>
  <c r="F12" i="25"/>
  <c r="AB11" i="25"/>
  <c r="AC11" i="25" s="1"/>
  <c r="AD11" i="25" s="1"/>
  <c r="F11" i="25"/>
  <c r="AB10" i="25"/>
  <c r="AC10" i="25" s="1"/>
  <c r="AD10" i="25" s="1"/>
  <c r="F10" i="25"/>
  <c r="AB9" i="25"/>
  <c r="AC9" i="25" s="1"/>
  <c r="AD9" i="25" s="1"/>
  <c r="F9" i="25"/>
  <c r="AA8" i="25"/>
  <c r="Z8" i="25"/>
  <c r="Y8" i="25"/>
  <c r="X8" i="25"/>
  <c r="X115" i="25" s="1"/>
  <c r="W8" i="25"/>
  <c r="V8" i="25"/>
  <c r="U8" i="25"/>
  <c r="T8" i="25"/>
  <c r="T115" i="25" s="1"/>
  <c r="S8" i="25"/>
  <c r="R8" i="25"/>
  <c r="Q8" i="25"/>
  <c r="P8" i="25"/>
  <c r="P115" i="25" s="1"/>
  <c r="O8" i="25"/>
  <c r="N8" i="25"/>
  <c r="M8" i="25"/>
  <c r="L8" i="25"/>
  <c r="L115" i="25" s="1"/>
  <c r="J8" i="25"/>
  <c r="I8" i="25"/>
  <c r="G8" i="25"/>
  <c r="E8" i="25"/>
  <c r="C8" i="25"/>
  <c r="AB68" i="24"/>
  <c r="AC68" i="24" s="1"/>
  <c r="AD68" i="24" s="1"/>
  <c r="AB67" i="24"/>
  <c r="AC67" i="24" s="1"/>
  <c r="AD67" i="24" s="1"/>
  <c r="AB66" i="24"/>
  <c r="AC66" i="24" s="1"/>
  <c r="AD66" i="24" s="1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J65" i="24"/>
  <c r="I65" i="24"/>
  <c r="G65" i="24"/>
  <c r="F65" i="24"/>
  <c r="E65" i="24"/>
  <c r="C65" i="24"/>
  <c r="AC64" i="24"/>
  <c r="AD64" i="24" s="1"/>
  <c r="AB64" i="24"/>
  <c r="AD63" i="24"/>
  <c r="AB63" i="24"/>
  <c r="AC63" i="24" s="1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J62" i="24"/>
  <c r="I62" i="24"/>
  <c r="G62" i="24"/>
  <c r="F62" i="24"/>
  <c r="E62" i="24"/>
  <c r="C62" i="24"/>
  <c r="AB61" i="24"/>
  <c r="AC61" i="24" s="1"/>
  <c r="AD61" i="24" s="1"/>
  <c r="AB60" i="24"/>
  <c r="AC60" i="24" s="1"/>
  <c r="AD60" i="24" s="1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J59" i="24"/>
  <c r="I59" i="24"/>
  <c r="G59" i="24"/>
  <c r="F59" i="24"/>
  <c r="E59" i="24"/>
  <c r="C59" i="24"/>
  <c r="AB58" i="24"/>
  <c r="AC58" i="24" s="1"/>
  <c r="AD58" i="24" s="1"/>
  <c r="AB57" i="24"/>
  <c r="AC57" i="24" s="1"/>
  <c r="AD57" i="24" s="1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J56" i="24"/>
  <c r="I56" i="24"/>
  <c r="G56" i="24"/>
  <c r="F56" i="24"/>
  <c r="E56" i="24"/>
  <c r="C56" i="24"/>
  <c r="AB55" i="24"/>
  <c r="AC55" i="24" s="1"/>
  <c r="AD55" i="24" s="1"/>
  <c r="AB54" i="24"/>
  <c r="AC54" i="24" s="1"/>
  <c r="AD54" i="24" s="1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J53" i="24"/>
  <c r="I53" i="24"/>
  <c r="G53" i="24"/>
  <c r="F53" i="24"/>
  <c r="E53" i="24"/>
  <c r="C53" i="24"/>
  <c r="AB52" i="24"/>
  <c r="AC52" i="24" s="1"/>
  <c r="AD52" i="24" s="1"/>
  <c r="AB51" i="24"/>
  <c r="AC51" i="24" s="1"/>
  <c r="AD51" i="24" s="1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J50" i="24"/>
  <c r="I50" i="24"/>
  <c r="G50" i="24"/>
  <c r="F50" i="24"/>
  <c r="E50" i="24"/>
  <c r="C50" i="24"/>
  <c r="AB49" i="24"/>
  <c r="AC49" i="24" s="1"/>
  <c r="AD49" i="24" s="1"/>
  <c r="AB48" i="24"/>
  <c r="AC48" i="24" s="1"/>
  <c r="AD48" i="24" s="1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J47" i="24"/>
  <c r="I47" i="24"/>
  <c r="G47" i="24"/>
  <c r="F47" i="24"/>
  <c r="E47" i="24"/>
  <c r="C47" i="24"/>
  <c r="AB46" i="24"/>
  <c r="AC46" i="24" s="1"/>
  <c r="AD46" i="24" s="1"/>
  <c r="AB45" i="24"/>
  <c r="AC45" i="24" s="1"/>
  <c r="AD45" i="24" s="1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J44" i="24"/>
  <c r="I44" i="24"/>
  <c r="G44" i="24"/>
  <c r="F44" i="24"/>
  <c r="E44" i="24"/>
  <c r="C44" i="24"/>
  <c r="AB43" i="24"/>
  <c r="AC43" i="24" s="1"/>
  <c r="AD43" i="24" s="1"/>
  <c r="AB42" i="24"/>
  <c r="AC42" i="24" s="1"/>
  <c r="AD42" i="24" s="1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J41" i="24"/>
  <c r="I41" i="24"/>
  <c r="G41" i="24"/>
  <c r="F41" i="24"/>
  <c r="E41" i="24"/>
  <c r="C41" i="24"/>
  <c r="AB40" i="24"/>
  <c r="AC40" i="24" s="1"/>
  <c r="AD40" i="24" s="1"/>
  <c r="AB38" i="24"/>
  <c r="AC38" i="24" s="1"/>
  <c r="AD38" i="24" s="1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J37" i="24"/>
  <c r="I37" i="24"/>
  <c r="G37" i="24"/>
  <c r="F37" i="24"/>
  <c r="E37" i="24"/>
  <c r="C37" i="24"/>
  <c r="AB36" i="24"/>
  <c r="AC36" i="24" s="1"/>
  <c r="AD36" i="24" s="1"/>
  <c r="AB33" i="24"/>
  <c r="AC33" i="24" s="1"/>
  <c r="AD33" i="24" s="1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J32" i="24"/>
  <c r="I32" i="24"/>
  <c r="G32" i="24"/>
  <c r="F32" i="24"/>
  <c r="E32" i="24"/>
  <c r="C32" i="24"/>
  <c r="AB31" i="24"/>
  <c r="AC31" i="24" s="1"/>
  <c r="AD31" i="24" s="1"/>
  <c r="AB25" i="24"/>
  <c r="AC25" i="24" s="1"/>
  <c r="AD25" i="24" s="1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J24" i="24"/>
  <c r="I24" i="24"/>
  <c r="G24" i="24"/>
  <c r="F24" i="24"/>
  <c r="E24" i="24"/>
  <c r="C24" i="24"/>
  <c r="AB23" i="24"/>
  <c r="AC23" i="24" s="1"/>
  <c r="AD23" i="24" s="1"/>
  <c r="F23" i="24"/>
  <c r="AB22" i="24"/>
  <c r="AC22" i="24" s="1"/>
  <c r="AD22" i="24" s="1"/>
  <c r="F22" i="24"/>
  <c r="AB21" i="24"/>
  <c r="AC21" i="24" s="1"/>
  <c r="AD21" i="24" s="1"/>
  <c r="F21" i="24"/>
  <c r="AB20" i="24"/>
  <c r="AC20" i="24" s="1"/>
  <c r="AD20" i="24" s="1"/>
  <c r="F20" i="24"/>
  <c r="AB19" i="24"/>
  <c r="AC19" i="24" s="1"/>
  <c r="AD19" i="24" s="1"/>
  <c r="F19" i="24"/>
  <c r="AB18" i="24"/>
  <c r="AC18" i="24" s="1"/>
  <c r="AD18" i="24" s="1"/>
  <c r="F18" i="24"/>
  <c r="AB17" i="24"/>
  <c r="AC17" i="24" s="1"/>
  <c r="AD17" i="24" s="1"/>
  <c r="F17" i="24"/>
  <c r="AB16" i="24"/>
  <c r="AC16" i="24" s="1"/>
  <c r="AD16" i="24" s="1"/>
  <c r="F16" i="24"/>
  <c r="AB15" i="24"/>
  <c r="AC15" i="24" s="1"/>
  <c r="AD15" i="24" s="1"/>
  <c r="F15" i="24"/>
  <c r="AB14" i="24"/>
  <c r="AC14" i="24" s="1"/>
  <c r="AD14" i="24" s="1"/>
  <c r="F14" i="24"/>
  <c r="AB13" i="24"/>
  <c r="AC13" i="24" s="1"/>
  <c r="AD13" i="24" s="1"/>
  <c r="F13" i="24"/>
  <c r="AB12" i="24"/>
  <c r="AC12" i="24" s="1"/>
  <c r="AD12" i="24" s="1"/>
  <c r="F12" i="24"/>
  <c r="AB11" i="24"/>
  <c r="AC11" i="24" s="1"/>
  <c r="AD11" i="24" s="1"/>
  <c r="F11" i="24"/>
  <c r="AB10" i="24"/>
  <c r="AC10" i="24" s="1"/>
  <c r="AD10" i="24" s="1"/>
  <c r="F10" i="24"/>
  <c r="AB9" i="24"/>
  <c r="AC9" i="24" s="1"/>
  <c r="AD9" i="24" s="1"/>
  <c r="F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L69" i="24" s="1"/>
  <c r="J8" i="24"/>
  <c r="I8" i="24"/>
  <c r="G8" i="24"/>
  <c r="E8" i="24"/>
  <c r="C8" i="24"/>
  <c r="AB62" i="33"/>
  <c r="AC62" i="33" s="1"/>
  <c r="AD62" i="33" s="1"/>
  <c r="AB61" i="33"/>
  <c r="AC61" i="33" s="1"/>
  <c r="AD61" i="33" s="1"/>
  <c r="AB60" i="33"/>
  <c r="AC60" i="33" s="1"/>
  <c r="AD60" i="33" s="1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M59" i="33"/>
  <c r="J59" i="33"/>
  <c r="I59" i="33"/>
  <c r="G59" i="33"/>
  <c r="F59" i="33"/>
  <c r="E59" i="33"/>
  <c r="C59" i="33"/>
  <c r="AB58" i="33"/>
  <c r="AC58" i="33" s="1"/>
  <c r="AD58" i="33" s="1"/>
  <c r="AB57" i="33"/>
  <c r="AC57" i="33" s="1"/>
  <c r="AD57" i="33" s="1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M56" i="33"/>
  <c r="AB56" i="33" s="1"/>
  <c r="AC56" i="33" s="1"/>
  <c r="J56" i="33"/>
  <c r="I56" i="33"/>
  <c r="G56" i="33"/>
  <c r="F56" i="33"/>
  <c r="E56" i="33"/>
  <c r="C56" i="33"/>
  <c r="AB55" i="33"/>
  <c r="AC55" i="33" s="1"/>
  <c r="AD55" i="33" s="1"/>
  <c r="AB54" i="33"/>
  <c r="AC54" i="33" s="1"/>
  <c r="AD54" i="33" s="1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J53" i="33"/>
  <c r="I53" i="33"/>
  <c r="G53" i="33"/>
  <c r="F53" i="33"/>
  <c r="E53" i="33"/>
  <c r="C53" i="33"/>
  <c r="AB52" i="33"/>
  <c r="AC52" i="33" s="1"/>
  <c r="AD52" i="33" s="1"/>
  <c r="AB51" i="33"/>
  <c r="AC51" i="33" s="1"/>
  <c r="AD51" i="33" s="1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J50" i="33"/>
  <c r="I50" i="33"/>
  <c r="G50" i="33"/>
  <c r="F50" i="33"/>
  <c r="E50" i="33"/>
  <c r="C50" i="33"/>
  <c r="AB49" i="33"/>
  <c r="AC49" i="33" s="1"/>
  <c r="AD49" i="33" s="1"/>
  <c r="AB48" i="33"/>
  <c r="AC48" i="33" s="1"/>
  <c r="AD48" i="33" s="1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J47" i="33"/>
  <c r="I47" i="33"/>
  <c r="G47" i="33"/>
  <c r="F47" i="33"/>
  <c r="E47" i="33"/>
  <c r="C47" i="33"/>
  <c r="AB46" i="33"/>
  <c r="AC46" i="33" s="1"/>
  <c r="AD46" i="33" s="1"/>
  <c r="AB45" i="33"/>
  <c r="AC45" i="33" s="1"/>
  <c r="AD45" i="33" s="1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AB44" i="33" s="1"/>
  <c r="AC44" i="33" s="1"/>
  <c r="J44" i="33"/>
  <c r="I44" i="33"/>
  <c r="G44" i="33"/>
  <c r="F44" i="33"/>
  <c r="E44" i="33"/>
  <c r="C44" i="33"/>
  <c r="AB43" i="33"/>
  <c r="AC43" i="33" s="1"/>
  <c r="AD43" i="33" s="1"/>
  <c r="AB42" i="33"/>
  <c r="AC42" i="33" s="1"/>
  <c r="AD42" i="33" s="1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J41" i="33"/>
  <c r="I41" i="33"/>
  <c r="G41" i="33"/>
  <c r="F41" i="33"/>
  <c r="E41" i="33"/>
  <c r="C41" i="33"/>
  <c r="AB40" i="33"/>
  <c r="AC40" i="33" s="1"/>
  <c r="AD40" i="33" s="1"/>
  <c r="AB39" i="33"/>
  <c r="AC39" i="33" s="1"/>
  <c r="AD39" i="33" s="1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J38" i="33"/>
  <c r="I38" i="33"/>
  <c r="G38" i="33"/>
  <c r="F38" i="33"/>
  <c r="E38" i="33"/>
  <c r="C38" i="33"/>
  <c r="AB37" i="33"/>
  <c r="AC37" i="33" s="1"/>
  <c r="AD37" i="33" s="1"/>
  <c r="AB36" i="33"/>
  <c r="AC36" i="33" s="1"/>
  <c r="AD36" i="33" s="1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J35" i="33"/>
  <c r="I35" i="33"/>
  <c r="G35" i="33"/>
  <c r="F35" i="33"/>
  <c r="E35" i="33"/>
  <c r="C35" i="33"/>
  <c r="AB34" i="33"/>
  <c r="AC34" i="33" s="1"/>
  <c r="AD34" i="33" s="1"/>
  <c r="AB33" i="33"/>
  <c r="AC33" i="33" s="1"/>
  <c r="AD33" i="33" s="1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AB32" i="33" s="1"/>
  <c r="AC32" i="33" s="1"/>
  <c r="J32" i="33"/>
  <c r="I32" i="33"/>
  <c r="G32" i="33"/>
  <c r="F32" i="33"/>
  <c r="E32" i="33"/>
  <c r="C32" i="33"/>
  <c r="AB31" i="33"/>
  <c r="AC31" i="33" s="1"/>
  <c r="AD31" i="33" s="1"/>
  <c r="AB27" i="33"/>
  <c r="AC27" i="33" s="1"/>
  <c r="AD27" i="33" s="1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J26" i="33"/>
  <c r="I26" i="33"/>
  <c r="G26" i="33"/>
  <c r="F26" i="33"/>
  <c r="E26" i="33"/>
  <c r="C26" i="33"/>
  <c r="AB25" i="33"/>
  <c r="AC25" i="33" s="1"/>
  <c r="AD25" i="33" s="1"/>
  <c r="AB18" i="33"/>
  <c r="AC18" i="33" s="1"/>
  <c r="AD18" i="33" s="1"/>
  <c r="AA17" i="33"/>
  <c r="Z17" i="33"/>
  <c r="Y17" i="33"/>
  <c r="X17" i="33"/>
  <c r="W17" i="33"/>
  <c r="V17" i="33"/>
  <c r="U17" i="33"/>
  <c r="U63" i="33" s="1"/>
  <c r="T17" i="33"/>
  <c r="S17" i="33"/>
  <c r="R17" i="33"/>
  <c r="Q17" i="33"/>
  <c r="P17" i="33"/>
  <c r="O17" i="33"/>
  <c r="N17" i="33"/>
  <c r="M17" i="33"/>
  <c r="J17" i="33"/>
  <c r="I17" i="33"/>
  <c r="G17" i="33"/>
  <c r="F17" i="33"/>
  <c r="E17" i="33"/>
  <c r="C17" i="33"/>
  <c r="AB16" i="33"/>
  <c r="AC16" i="33" s="1"/>
  <c r="AD16" i="33" s="1"/>
  <c r="F16" i="33"/>
  <c r="AB15" i="33"/>
  <c r="AC15" i="33" s="1"/>
  <c r="AD15" i="33" s="1"/>
  <c r="F15" i="33"/>
  <c r="AB14" i="33"/>
  <c r="AC14" i="33" s="1"/>
  <c r="AD14" i="33" s="1"/>
  <c r="F14" i="33"/>
  <c r="AB13" i="33"/>
  <c r="AC13" i="33" s="1"/>
  <c r="AD13" i="33" s="1"/>
  <c r="F13" i="33"/>
  <c r="AB12" i="33"/>
  <c r="AC12" i="33" s="1"/>
  <c r="AD12" i="33" s="1"/>
  <c r="F12" i="33"/>
  <c r="AB11" i="33"/>
  <c r="AC11" i="33" s="1"/>
  <c r="AD11" i="33" s="1"/>
  <c r="F11" i="33"/>
  <c r="AB10" i="33"/>
  <c r="AC10" i="33" s="1"/>
  <c r="AD10" i="33" s="1"/>
  <c r="F10" i="33"/>
  <c r="AB9" i="33"/>
  <c r="AC9" i="33" s="1"/>
  <c r="AD9" i="33" s="1"/>
  <c r="F9" i="33"/>
  <c r="AA8" i="33"/>
  <c r="Z8" i="33"/>
  <c r="Z63" i="33" s="1"/>
  <c r="Y8" i="33"/>
  <c r="X8" i="33"/>
  <c r="X63" i="33" s="1"/>
  <c r="W8" i="33"/>
  <c r="V8" i="33"/>
  <c r="V63" i="33" s="1"/>
  <c r="U8" i="33"/>
  <c r="T8" i="33"/>
  <c r="T63" i="33" s="1"/>
  <c r="S8" i="33"/>
  <c r="R8" i="33"/>
  <c r="R63" i="33" s="1"/>
  <c r="R67" i="33" s="1"/>
  <c r="Q8" i="33"/>
  <c r="P8" i="33"/>
  <c r="P63" i="33" s="1"/>
  <c r="O8" i="33"/>
  <c r="N8" i="33"/>
  <c r="N63" i="33" s="1"/>
  <c r="N67" i="33" s="1"/>
  <c r="M8" i="33"/>
  <c r="L8" i="33"/>
  <c r="L63" i="33" s="1"/>
  <c r="J8" i="33"/>
  <c r="I8" i="33"/>
  <c r="G8" i="33"/>
  <c r="E8" i="33"/>
  <c r="C8" i="33"/>
  <c r="C63" i="33" s="1"/>
  <c r="D13" i="8" s="1"/>
  <c r="AB96" i="23"/>
  <c r="AC96" i="23" s="1"/>
  <c r="AD96" i="23" s="1"/>
  <c r="AB95" i="23"/>
  <c r="AC95" i="23" s="1"/>
  <c r="AD95" i="23" s="1"/>
  <c r="AB94" i="23"/>
  <c r="AC94" i="23" s="1"/>
  <c r="AD94" i="23" s="1"/>
  <c r="AA93" i="23"/>
  <c r="Z93" i="23"/>
  <c r="Y93" i="23"/>
  <c r="X93" i="23"/>
  <c r="W93" i="23"/>
  <c r="V93" i="23"/>
  <c r="U93" i="23"/>
  <c r="T93" i="23"/>
  <c r="S93" i="23"/>
  <c r="R93" i="23"/>
  <c r="Q93" i="23"/>
  <c r="P93" i="23"/>
  <c r="O93" i="23"/>
  <c r="N93" i="23"/>
  <c r="M93" i="23"/>
  <c r="J93" i="23"/>
  <c r="I93" i="23"/>
  <c r="G93" i="23"/>
  <c r="F93" i="23"/>
  <c r="E93" i="23"/>
  <c r="C93" i="23"/>
  <c r="AB92" i="23"/>
  <c r="AC92" i="23" s="1"/>
  <c r="AD92" i="23" s="1"/>
  <c r="AB91" i="23"/>
  <c r="AC91" i="23" s="1"/>
  <c r="AD91" i="23" s="1"/>
  <c r="AA90" i="23"/>
  <c r="Z90" i="23"/>
  <c r="Y90" i="23"/>
  <c r="X90" i="23"/>
  <c r="W90" i="23"/>
  <c r="V90" i="23"/>
  <c r="U90" i="23"/>
  <c r="T90" i="23"/>
  <c r="S90" i="23"/>
  <c r="R90" i="23"/>
  <c r="Q90" i="23"/>
  <c r="P90" i="23"/>
  <c r="O90" i="23"/>
  <c r="N90" i="23"/>
  <c r="M90" i="23"/>
  <c r="J90" i="23"/>
  <c r="I90" i="23"/>
  <c r="G90" i="23"/>
  <c r="F90" i="23"/>
  <c r="E90" i="23"/>
  <c r="C90" i="23"/>
  <c r="AB89" i="23"/>
  <c r="AC89" i="23" s="1"/>
  <c r="AD89" i="23" s="1"/>
  <c r="AB88" i="23"/>
  <c r="AC88" i="23" s="1"/>
  <c r="AD88" i="23" s="1"/>
  <c r="AA87" i="23"/>
  <c r="Z87" i="23"/>
  <c r="Y87" i="23"/>
  <c r="X87" i="23"/>
  <c r="W87" i="23"/>
  <c r="V87" i="23"/>
  <c r="U87" i="23"/>
  <c r="T87" i="23"/>
  <c r="S87" i="23"/>
  <c r="R87" i="23"/>
  <c r="Q87" i="23"/>
  <c r="P87" i="23"/>
  <c r="O87" i="23"/>
  <c r="N87" i="23"/>
  <c r="M87" i="23"/>
  <c r="J87" i="23"/>
  <c r="I87" i="23"/>
  <c r="G87" i="23"/>
  <c r="F87" i="23"/>
  <c r="E87" i="23"/>
  <c r="C87" i="23"/>
  <c r="AB86" i="23"/>
  <c r="AC86" i="23" s="1"/>
  <c r="AD86" i="23" s="1"/>
  <c r="AB85" i="23"/>
  <c r="AC85" i="23" s="1"/>
  <c r="AD85" i="23" s="1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J84" i="23"/>
  <c r="I84" i="23"/>
  <c r="G84" i="23"/>
  <c r="F84" i="23"/>
  <c r="E84" i="23"/>
  <c r="C84" i="23"/>
  <c r="AB83" i="23"/>
  <c r="AC83" i="23" s="1"/>
  <c r="AD83" i="23" s="1"/>
  <c r="AB82" i="23"/>
  <c r="AC82" i="23" s="1"/>
  <c r="AD82" i="23" s="1"/>
  <c r="AA81" i="23"/>
  <c r="Z81" i="23"/>
  <c r="Y81" i="23"/>
  <c r="X81" i="23"/>
  <c r="W81" i="23"/>
  <c r="V81" i="23"/>
  <c r="U81" i="23"/>
  <c r="T81" i="23"/>
  <c r="S81" i="23"/>
  <c r="R81" i="23"/>
  <c r="Q81" i="23"/>
  <c r="P81" i="23"/>
  <c r="O81" i="23"/>
  <c r="N81" i="23"/>
  <c r="M81" i="23"/>
  <c r="J81" i="23"/>
  <c r="I81" i="23"/>
  <c r="G81" i="23"/>
  <c r="F81" i="23"/>
  <c r="E81" i="23"/>
  <c r="C81" i="23"/>
  <c r="AB80" i="23"/>
  <c r="AC80" i="23" s="1"/>
  <c r="AD80" i="23" s="1"/>
  <c r="AB79" i="23"/>
  <c r="AC79" i="23" s="1"/>
  <c r="AD79" i="23" s="1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J78" i="23"/>
  <c r="I78" i="23"/>
  <c r="G78" i="23"/>
  <c r="F78" i="23"/>
  <c r="E78" i="23"/>
  <c r="C78" i="23"/>
  <c r="AB77" i="23"/>
  <c r="AC77" i="23" s="1"/>
  <c r="AD77" i="23" s="1"/>
  <c r="AB76" i="23"/>
  <c r="AC76" i="23" s="1"/>
  <c r="AD76" i="23" s="1"/>
  <c r="AA75" i="23"/>
  <c r="Z75" i="23"/>
  <c r="Y75" i="23"/>
  <c r="X75" i="23"/>
  <c r="W75" i="23"/>
  <c r="V75" i="23"/>
  <c r="U75" i="23"/>
  <c r="T75" i="23"/>
  <c r="S75" i="23"/>
  <c r="R75" i="23"/>
  <c r="Q75" i="23"/>
  <c r="P75" i="23"/>
  <c r="O75" i="23"/>
  <c r="N75" i="23"/>
  <c r="M75" i="23"/>
  <c r="J75" i="23"/>
  <c r="I75" i="23"/>
  <c r="G75" i="23"/>
  <c r="F75" i="23"/>
  <c r="E75" i="23"/>
  <c r="C75" i="23"/>
  <c r="AB74" i="23"/>
  <c r="AC74" i="23" s="1"/>
  <c r="AD74" i="23" s="1"/>
  <c r="AB69" i="23"/>
  <c r="AC69" i="23" s="1"/>
  <c r="AD69" i="23" s="1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J68" i="23"/>
  <c r="I68" i="23"/>
  <c r="G68" i="23"/>
  <c r="F68" i="23"/>
  <c r="E68" i="23"/>
  <c r="C68" i="23"/>
  <c r="AB67" i="23"/>
  <c r="AC67" i="23" s="1"/>
  <c r="AD67" i="23" s="1"/>
  <c r="AB54" i="23"/>
  <c r="AC54" i="23" s="1"/>
  <c r="AD54" i="23" s="1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J53" i="23"/>
  <c r="I53" i="23"/>
  <c r="G53" i="23"/>
  <c r="F53" i="23"/>
  <c r="E53" i="23"/>
  <c r="C53" i="23"/>
  <c r="AB52" i="23"/>
  <c r="AC52" i="23" s="1"/>
  <c r="AD52" i="23" s="1"/>
  <c r="AB47" i="23"/>
  <c r="AC47" i="23" s="1"/>
  <c r="AD47" i="23" s="1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J46" i="23"/>
  <c r="I46" i="23"/>
  <c r="G46" i="23"/>
  <c r="F46" i="23"/>
  <c r="E46" i="23"/>
  <c r="C46" i="23"/>
  <c r="AB45" i="23"/>
  <c r="AC45" i="23" s="1"/>
  <c r="AD45" i="23" s="1"/>
  <c r="AB41" i="23"/>
  <c r="AC41" i="23" s="1"/>
  <c r="AD41" i="23" s="1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J40" i="23"/>
  <c r="I40" i="23"/>
  <c r="G40" i="23"/>
  <c r="F40" i="23"/>
  <c r="E40" i="23"/>
  <c r="C40" i="23"/>
  <c r="AB39" i="23"/>
  <c r="AC39" i="23" s="1"/>
  <c r="AD39" i="23" s="1"/>
  <c r="AB27" i="23"/>
  <c r="AC27" i="23" s="1"/>
  <c r="AD27" i="23" s="1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J26" i="23"/>
  <c r="I26" i="23"/>
  <c r="G26" i="23"/>
  <c r="F26" i="23"/>
  <c r="E26" i="23"/>
  <c r="C26" i="23"/>
  <c r="AB25" i="23"/>
  <c r="AC25" i="23" s="1"/>
  <c r="AD25" i="23" s="1"/>
  <c r="F25" i="23"/>
  <c r="AB24" i="23"/>
  <c r="AC24" i="23" s="1"/>
  <c r="AD24" i="23" s="1"/>
  <c r="F24" i="23"/>
  <c r="AB23" i="23"/>
  <c r="AC23" i="23" s="1"/>
  <c r="AD23" i="23" s="1"/>
  <c r="F23" i="23"/>
  <c r="AB22" i="23"/>
  <c r="AC22" i="23" s="1"/>
  <c r="AD22" i="23" s="1"/>
  <c r="F22" i="23"/>
  <c r="AB21" i="23"/>
  <c r="AC21" i="23" s="1"/>
  <c r="AD21" i="23" s="1"/>
  <c r="F21" i="23"/>
  <c r="AB20" i="23"/>
  <c r="AC20" i="23" s="1"/>
  <c r="AD20" i="23" s="1"/>
  <c r="F20" i="23"/>
  <c r="AB19" i="23"/>
  <c r="AC19" i="23" s="1"/>
  <c r="AD19" i="23" s="1"/>
  <c r="F19" i="23"/>
  <c r="AB18" i="23"/>
  <c r="AC18" i="23" s="1"/>
  <c r="AD18" i="23" s="1"/>
  <c r="F18" i="23"/>
  <c r="AB17" i="23"/>
  <c r="AC17" i="23" s="1"/>
  <c r="AD17" i="23" s="1"/>
  <c r="F17" i="23"/>
  <c r="AB16" i="23"/>
  <c r="AC16" i="23" s="1"/>
  <c r="AD16" i="23" s="1"/>
  <c r="F16" i="23"/>
  <c r="AB15" i="23"/>
  <c r="AC15" i="23" s="1"/>
  <c r="AD15" i="23" s="1"/>
  <c r="F15" i="23"/>
  <c r="AB14" i="23"/>
  <c r="AC14" i="23" s="1"/>
  <c r="AD14" i="23" s="1"/>
  <c r="F14" i="23"/>
  <c r="AB13" i="23"/>
  <c r="AC13" i="23" s="1"/>
  <c r="AD13" i="23" s="1"/>
  <c r="F13" i="23"/>
  <c r="AB12" i="23"/>
  <c r="AC12" i="23" s="1"/>
  <c r="AD12" i="23" s="1"/>
  <c r="F12" i="23"/>
  <c r="AB11" i="23"/>
  <c r="AC11" i="23" s="1"/>
  <c r="AD11" i="23" s="1"/>
  <c r="F11" i="23"/>
  <c r="AB10" i="23"/>
  <c r="AC10" i="23" s="1"/>
  <c r="AD10" i="23" s="1"/>
  <c r="F10" i="23"/>
  <c r="AC9" i="23"/>
  <c r="AD9" i="23" s="1"/>
  <c r="AB9" i="23"/>
  <c r="F9" i="23"/>
  <c r="AA8" i="23"/>
  <c r="Z8" i="23"/>
  <c r="Y8" i="23"/>
  <c r="X8" i="23"/>
  <c r="X97" i="23" s="1"/>
  <c r="W8" i="23"/>
  <c r="V8" i="23"/>
  <c r="U8" i="23"/>
  <c r="T8" i="23"/>
  <c r="T97" i="23" s="1"/>
  <c r="S8" i="23"/>
  <c r="R8" i="23"/>
  <c r="Q8" i="23"/>
  <c r="P8" i="23"/>
  <c r="P97" i="23" s="1"/>
  <c r="O8" i="23"/>
  <c r="N8" i="23"/>
  <c r="M8" i="23"/>
  <c r="L8" i="23"/>
  <c r="L97" i="23" s="1"/>
  <c r="J8" i="23"/>
  <c r="I8" i="23"/>
  <c r="G8" i="23"/>
  <c r="E8" i="23"/>
  <c r="C8" i="23"/>
  <c r="AB74" i="22"/>
  <c r="AC74" i="22" s="1"/>
  <c r="AD74" i="22" s="1"/>
  <c r="AB73" i="22"/>
  <c r="AC73" i="22" s="1"/>
  <c r="AD73" i="22" s="1"/>
  <c r="AB72" i="22"/>
  <c r="AC72" i="22" s="1"/>
  <c r="AD72" i="22" s="1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J71" i="22"/>
  <c r="I71" i="22"/>
  <c r="G71" i="22"/>
  <c r="F71" i="22"/>
  <c r="E71" i="22"/>
  <c r="C71" i="22"/>
  <c r="AB70" i="22"/>
  <c r="AC70" i="22" s="1"/>
  <c r="AD70" i="22" s="1"/>
  <c r="AB69" i="22"/>
  <c r="AC69" i="22" s="1"/>
  <c r="AD69" i="22" s="1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J68" i="22"/>
  <c r="I68" i="22"/>
  <c r="G68" i="22"/>
  <c r="F68" i="22"/>
  <c r="E68" i="22"/>
  <c r="C68" i="22"/>
  <c r="AB67" i="22"/>
  <c r="AC67" i="22" s="1"/>
  <c r="AD67" i="22" s="1"/>
  <c r="AB66" i="22"/>
  <c r="AC66" i="22" s="1"/>
  <c r="AD66" i="22" s="1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J65" i="22"/>
  <c r="I65" i="22"/>
  <c r="G65" i="22"/>
  <c r="F65" i="22"/>
  <c r="E65" i="22"/>
  <c r="C65" i="22"/>
  <c r="AB64" i="22"/>
  <c r="AC64" i="22" s="1"/>
  <c r="AD64" i="22" s="1"/>
  <c r="AB63" i="22"/>
  <c r="AC63" i="22" s="1"/>
  <c r="AD63" i="22" s="1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J62" i="22"/>
  <c r="I62" i="22"/>
  <c r="G62" i="22"/>
  <c r="F62" i="22"/>
  <c r="E62" i="22"/>
  <c r="C62" i="22"/>
  <c r="AB61" i="22"/>
  <c r="AC61" i="22" s="1"/>
  <c r="AD61" i="22" s="1"/>
  <c r="AB60" i="22"/>
  <c r="AC60" i="22" s="1"/>
  <c r="AD60" i="22" s="1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J59" i="22"/>
  <c r="I59" i="22"/>
  <c r="G59" i="22"/>
  <c r="F59" i="22"/>
  <c r="E59" i="22"/>
  <c r="C59" i="22"/>
  <c r="AB58" i="22"/>
  <c r="AC58" i="22" s="1"/>
  <c r="AD58" i="22" s="1"/>
  <c r="AB56" i="22"/>
  <c r="AC56" i="22" s="1"/>
  <c r="AD56" i="22" s="1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J55" i="22"/>
  <c r="I55" i="22"/>
  <c r="G55" i="22"/>
  <c r="F55" i="22"/>
  <c r="E55" i="22"/>
  <c r="C55" i="22"/>
  <c r="AB54" i="22"/>
  <c r="AC54" i="22" s="1"/>
  <c r="AD54" i="22" s="1"/>
  <c r="AB52" i="22"/>
  <c r="AC52" i="22" s="1"/>
  <c r="AD52" i="22" s="1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J51" i="22"/>
  <c r="I51" i="22"/>
  <c r="G51" i="22"/>
  <c r="F51" i="22"/>
  <c r="E51" i="22"/>
  <c r="C51" i="22"/>
  <c r="AB50" i="22"/>
  <c r="AC50" i="22" s="1"/>
  <c r="AD50" i="22" s="1"/>
  <c r="AB48" i="22"/>
  <c r="AC48" i="22" s="1"/>
  <c r="AD48" i="22" s="1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J47" i="22"/>
  <c r="I47" i="22"/>
  <c r="G47" i="22"/>
  <c r="F47" i="22"/>
  <c r="E47" i="22"/>
  <c r="C47" i="22"/>
  <c r="AB46" i="22"/>
  <c r="AC46" i="22" s="1"/>
  <c r="AD46" i="22" s="1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J42" i="22"/>
  <c r="I42" i="22"/>
  <c r="G42" i="22"/>
  <c r="F42" i="22"/>
  <c r="E42" i="22"/>
  <c r="C42" i="22"/>
  <c r="AB41" i="22"/>
  <c r="AC41" i="22" s="1"/>
  <c r="AD41" i="22" s="1"/>
  <c r="AB38" i="22"/>
  <c r="AC38" i="22" s="1"/>
  <c r="AD38" i="22" s="1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J37" i="22"/>
  <c r="I37" i="22"/>
  <c r="G37" i="22"/>
  <c r="F37" i="22"/>
  <c r="E37" i="22"/>
  <c r="C37" i="22"/>
  <c r="AB36" i="22"/>
  <c r="AC36" i="22" s="1"/>
  <c r="AD36" i="22" s="1"/>
  <c r="AB33" i="22"/>
  <c r="AC33" i="22" s="1"/>
  <c r="AD33" i="22" s="1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J32" i="22"/>
  <c r="I32" i="22"/>
  <c r="G32" i="22"/>
  <c r="F32" i="22"/>
  <c r="E32" i="22"/>
  <c r="C32" i="22"/>
  <c r="AB31" i="22"/>
  <c r="AC31" i="22" s="1"/>
  <c r="AD31" i="22" s="1"/>
  <c r="AB28" i="22"/>
  <c r="AC28" i="22" s="1"/>
  <c r="AD28" i="22" s="1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J27" i="22"/>
  <c r="I27" i="22"/>
  <c r="G27" i="22"/>
  <c r="F27" i="22"/>
  <c r="E27" i="22"/>
  <c r="C27" i="22"/>
  <c r="AB26" i="22"/>
  <c r="AC26" i="22" s="1"/>
  <c r="AD26" i="22" s="1"/>
  <c r="F26" i="22"/>
  <c r="AB25" i="22"/>
  <c r="AC25" i="22" s="1"/>
  <c r="AD25" i="22" s="1"/>
  <c r="F25" i="22"/>
  <c r="AB24" i="22"/>
  <c r="AC24" i="22" s="1"/>
  <c r="AD24" i="22" s="1"/>
  <c r="F24" i="22"/>
  <c r="AB23" i="22"/>
  <c r="AC23" i="22" s="1"/>
  <c r="AD23" i="22" s="1"/>
  <c r="F23" i="22"/>
  <c r="AB22" i="22"/>
  <c r="AC22" i="22" s="1"/>
  <c r="AD22" i="22" s="1"/>
  <c r="F22" i="22"/>
  <c r="AB21" i="22"/>
  <c r="AC21" i="22" s="1"/>
  <c r="AD21" i="22" s="1"/>
  <c r="F21" i="22"/>
  <c r="AB20" i="22"/>
  <c r="AC20" i="22" s="1"/>
  <c r="AD20" i="22" s="1"/>
  <c r="F20" i="22"/>
  <c r="AB19" i="22"/>
  <c r="AC19" i="22" s="1"/>
  <c r="AD19" i="22" s="1"/>
  <c r="F19" i="22"/>
  <c r="AB18" i="22"/>
  <c r="AC18" i="22" s="1"/>
  <c r="AD18" i="22" s="1"/>
  <c r="F18" i="22"/>
  <c r="AB17" i="22"/>
  <c r="AC17" i="22" s="1"/>
  <c r="AD17" i="22" s="1"/>
  <c r="F17" i="22"/>
  <c r="AB16" i="22"/>
  <c r="AC16" i="22" s="1"/>
  <c r="AD16" i="22" s="1"/>
  <c r="F16" i="22"/>
  <c r="AB15" i="22"/>
  <c r="AC15" i="22" s="1"/>
  <c r="AD15" i="22" s="1"/>
  <c r="F15" i="22"/>
  <c r="AB14" i="22"/>
  <c r="AC14" i="22" s="1"/>
  <c r="AD14" i="22" s="1"/>
  <c r="F14" i="22"/>
  <c r="AB13" i="22"/>
  <c r="AC13" i="22" s="1"/>
  <c r="AD13" i="22" s="1"/>
  <c r="F13" i="22"/>
  <c r="AB12" i="22"/>
  <c r="AC12" i="22" s="1"/>
  <c r="AD12" i="22" s="1"/>
  <c r="F12" i="22"/>
  <c r="AB11" i="22"/>
  <c r="AC11" i="22" s="1"/>
  <c r="AD11" i="22" s="1"/>
  <c r="F11" i="22"/>
  <c r="AB10" i="22"/>
  <c r="AC10" i="22" s="1"/>
  <c r="AD10" i="22" s="1"/>
  <c r="F10" i="22"/>
  <c r="AB9" i="22"/>
  <c r="AC9" i="22" s="1"/>
  <c r="AD9" i="22" s="1"/>
  <c r="F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L75" i="22" s="1"/>
  <c r="J8" i="22"/>
  <c r="I8" i="22"/>
  <c r="G8" i="22"/>
  <c r="E8" i="22"/>
  <c r="C8" i="22"/>
  <c r="AB63" i="35"/>
  <c r="AC63" i="35" s="1"/>
  <c r="AD63" i="35" s="1"/>
  <c r="AB62" i="35"/>
  <c r="AC62" i="35" s="1"/>
  <c r="AD62" i="35" s="1"/>
  <c r="AB61" i="35"/>
  <c r="AC61" i="35" s="1"/>
  <c r="AD61" i="35" s="1"/>
  <c r="AA60" i="35"/>
  <c r="Z60" i="35"/>
  <c r="Y60" i="35"/>
  <c r="X60" i="35"/>
  <c r="W60" i="35"/>
  <c r="V60" i="35"/>
  <c r="U60" i="35"/>
  <c r="T60" i="35"/>
  <c r="S60" i="35"/>
  <c r="R60" i="35"/>
  <c r="Q60" i="35"/>
  <c r="P60" i="35"/>
  <c r="O60" i="35"/>
  <c r="N60" i="35"/>
  <c r="M60" i="35"/>
  <c r="J60" i="35"/>
  <c r="I60" i="35"/>
  <c r="G60" i="35"/>
  <c r="F60" i="35"/>
  <c r="E60" i="35"/>
  <c r="C60" i="35"/>
  <c r="AB59" i="35"/>
  <c r="AC59" i="35" s="1"/>
  <c r="AD59" i="35" s="1"/>
  <c r="AB58" i="35"/>
  <c r="AC58" i="35" s="1"/>
  <c r="AD58" i="35" s="1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M57" i="35"/>
  <c r="J57" i="35"/>
  <c r="I57" i="35"/>
  <c r="G57" i="35"/>
  <c r="F57" i="35"/>
  <c r="E57" i="35"/>
  <c r="C57" i="35"/>
  <c r="AB56" i="35"/>
  <c r="AC56" i="35" s="1"/>
  <c r="AD56" i="35" s="1"/>
  <c r="AB55" i="35"/>
  <c r="AC55" i="35" s="1"/>
  <c r="AD55" i="35" s="1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M54" i="35"/>
  <c r="J54" i="35"/>
  <c r="I54" i="35"/>
  <c r="G54" i="35"/>
  <c r="F54" i="35"/>
  <c r="E54" i="35"/>
  <c r="C54" i="35"/>
  <c r="AB53" i="35"/>
  <c r="AC53" i="35" s="1"/>
  <c r="AD53" i="35" s="1"/>
  <c r="AB52" i="35"/>
  <c r="AC52" i="35" s="1"/>
  <c r="AD52" i="35" s="1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M51" i="35"/>
  <c r="J51" i="35"/>
  <c r="I51" i="35"/>
  <c r="G51" i="35"/>
  <c r="F51" i="35"/>
  <c r="E51" i="35"/>
  <c r="C51" i="35"/>
  <c r="AB50" i="35"/>
  <c r="AC50" i="35" s="1"/>
  <c r="AD50" i="35" s="1"/>
  <c r="AB49" i="35"/>
  <c r="AC49" i="35" s="1"/>
  <c r="AD49" i="35" s="1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M48" i="35"/>
  <c r="J48" i="35"/>
  <c r="I48" i="35"/>
  <c r="G48" i="35"/>
  <c r="F48" i="35"/>
  <c r="E48" i="35"/>
  <c r="C48" i="35"/>
  <c r="AB47" i="35"/>
  <c r="AC47" i="35" s="1"/>
  <c r="AD47" i="35" s="1"/>
  <c r="AB46" i="35"/>
  <c r="AC46" i="35" s="1"/>
  <c r="AD46" i="35" s="1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M45" i="35"/>
  <c r="J45" i="35"/>
  <c r="I45" i="35"/>
  <c r="G45" i="35"/>
  <c r="F45" i="35"/>
  <c r="E45" i="35"/>
  <c r="C45" i="35"/>
  <c r="AB44" i="35"/>
  <c r="AC44" i="35" s="1"/>
  <c r="AD44" i="35" s="1"/>
  <c r="AB43" i="35"/>
  <c r="AC43" i="35" s="1"/>
  <c r="AD43" i="35" s="1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M42" i="35"/>
  <c r="J42" i="35"/>
  <c r="I42" i="35"/>
  <c r="G42" i="35"/>
  <c r="F42" i="35"/>
  <c r="E42" i="35"/>
  <c r="C42" i="35"/>
  <c r="AB41" i="35"/>
  <c r="AC41" i="35" s="1"/>
  <c r="AD41" i="35" s="1"/>
  <c r="AB40" i="35"/>
  <c r="AC40" i="35" s="1"/>
  <c r="AD40" i="35" s="1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M39" i="35"/>
  <c r="J39" i="35"/>
  <c r="I39" i="35"/>
  <c r="G39" i="35"/>
  <c r="F39" i="35"/>
  <c r="E39" i="35"/>
  <c r="C39" i="35"/>
  <c r="AB38" i="35"/>
  <c r="AC38" i="35" s="1"/>
  <c r="AD38" i="35" s="1"/>
  <c r="AB37" i="35"/>
  <c r="AC37" i="35" s="1"/>
  <c r="AD37" i="35" s="1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M36" i="35"/>
  <c r="J36" i="35"/>
  <c r="I36" i="35"/>
  <c r="G36" i="35"/>
  <c r="F36" i="35"/>
  <c r="E36" i="35"/>
  <c r="C36" i="35"/>
  <c r="AB35" i="35"/>
  <c r="AC35" i="35" s="1"/>
  <c r="AD35" i="35" s="1"/>
  <c r="AB34" i="35"/>
  <c r="AC34" i="35" s="1"/>
  <c r="AD34" i="35" s="1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M33" i="35"/>
  <c r="J33" i="35"/>
  <c r="I33" i="35"/>
  <c r="G33" i="35"/>
  <c r="F33" i="35"/>
  <c r="E33" i="35"/>
  <c r="C33" i="35"/>
  <c r="AB32" i="35"/>
  <c r="AC32" i="35" s="1"/>
  <c r="AD32" i="35" s="1"/>
  <c r="AB31" i="35"/>
  <c r="AC31" i="35" s="1"/>
  <c r="AD31" i="35" s="1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J30" i="35"/>
  <c r="I30" i="35"/>
  <c r="G30" i="35"/>
  <c r="F30" i="35"/>
  <c r="E30" i="35"/>
  <c r="C30" i="35"/>
  <c r="AB29" i="35"/>
  <c r="AC29" i="35" s="1"/>
  <c r="AD29" i="35" s="1"/>
  <c r="AB24" i="35"/>
  <c r="AC24" i="35" s="1"/>
  <c r="AD24" i="35" s="1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J23" i="35"/>
  <c r="I23" i="35"/>
  <c r="G23" i="35"/>
  <c r="F23" i="35"/>
  <c r="E23" i="35"/>
  <c r="C23" i="35"/>
  <c r="AB22" i="35"/>
  <c r="AC22" i="35" s="1"/>
  <c r="AD22" i="35" s="1"/>
  <c r="F22" i="35"/>
  <c r="AB21" i="35"/>
  <c r="AC21" i="35" s="1"/>
  <c r="AD21" i="35" s="1"/>
  <c r="F21" i="35"/>
  <c r="AB20" i="35"/>
  <c r="AC20" i="35" s="1"/>
  <c r="AD20" i="35" s="1"/>
  <c r="F20" i="35"/>
  <c r="AB19" i="35"/>
  <c r="AC19" i="35" s="1"/>
  <c r="AD19" i="35" s="1"/>
  <c r="F19" i="35"/>
  <c r="AB18" i="35"/>
  <c r="AC18" i="35" s="1"/>
  <c r="AD18" i="35" s="1"/>
  <c r="F18" i="35"/>
  <c r="AB17" i="35"/>
  <c r="AC17" i="35" s="1"/>
  <c r="AD17" i="35" s="1"/>
  <c r="F17" i="35"/>
  <c r="AB16" i="35"/>
  <c r="AC16" i="35" s="1"/>
  <c r="AD16" i="35" s="1"/>
  <c r="F16" i="35"/>
  <c r="AB15" i="35"/>
  <c r="AC15" i="35" s="1"/>
  <c r="AD15" i="35" s="1"/>
  <c r="F15" i="35"/>
  <c r="AB14" i="35"/>
  <c r="AC14" i="35" s="1"/>
  <c r="AD14" i="35" s="1"/>
  <c r="F14" i="35"/>
  <c r="AB13" i="35"/>
  <c r="AC13" i="35" s="1"/>
  <c r="AD13" i="35" s="1"/>
  <c r="F13" i="35"/>
  <c r="AB12" i="35"/>
  <c r="AC12" i="35" s="1"/>
  <c r="AD12" i="35" s="1"/>
  <c r="F12" i="35"/>
  <c r="AB11" i="35"/>
  <c r="AC11" i="35" s="1"/>
  <c r="AD11" i="35" s="1"/>
  <c r="F11" i="35"/>
  <c r="AB10" i="35"/>
  <c r="AC10" i="35" s="1"/>
  <c r="AD10" i="35" s="1"/>
  <c r="F10" i="35"/>
  <c r="F8" i="35" s="1"/>
  <c r="F64" i="35" s="1"/>
  <c r="H17" i="8" s="1"/>
  <c r="AC9" i="35"/>
  <c r="AD9" i="35" s="1"/>
  <c r="AB9" i="35"/>
  <c r="F9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L8" i="35"/>
  <c r="L64" i="35" s="1"/>
  <c r="J8" i="35"/>
  <c r="I8" i="35"/>
  <c r="G8" i="35"/>
  <c r="E8" i="35"/>
  <c r="C8" i="35"/>
  <c r="P64" i="35" l="1"/>
  <c r="T64" i="35"/>
  <c r="X64" i="35"/>
  <c r="D23" i="35"/>
  <c r="D8" i="35"/>
  <c r="AB42" i="35"/>
  <c r="AC42" i="35" s="1"/>
  <c r="AD42" i="35" s="1"/>
  <c r="I64" i="35"/>
  <c r="N64" i="35"/>
  <c r="N68" i="35" s="1"/>
  <c r="N69" i="35" s="1"/>
  <c r="F16" i="34" s="1"/>
  <c r="R64" i="35"/>
  <c r="V64" i="35"/>
  <c r="V68" i="35" s="1"/>
  <c r="V69" i="35" s="1"/>
  <c r="N16" i="34" s="1"/>
  <c r="Z64" i="35"/>
  <c r="Z68" i="35" s="1"/>
  <c r="Z69" i="35" s="1"/>
  <c r="R16" i="34" s="1"/>
  <c r="G64" i="35"/>
  <c r="I17" i="8" s="1"/>
  <c r="AB30" i="35"/>
  <c r="AC30" i="35" s="1"/>
  <c r="AD30" i="35" s="1"/>
  <c r="AB36" i="35"/>
  <c r="AC36" i="35" s="1"/>
  <c r="AB48" i="35"/>
  <c r="AC48" i="35" s="1"/>
  <c r="AD48" i="35" s="1"/>
  <c r="E64" i="35"/>
  <c r="F17" i="8" s="1"/>
  <c r="J64" i="35"/>
  <c r="S64" i="35"/>
  <c r="S68" i="35" s="1"/>
  <c r="S69" i="35" s="1"/>
  <c r="K16" i="34" s="1"/>
  <c r="W64" i="35"/>
  <c r="AA64" i="35"/>
  <c r="AA68" i="35" s="1"/>
  <c r="O64" i="35"/>
  <c r="O68" i="35" s="1"/>
  <c r="O69" i="35" s="1"/>
  <c r="G16" i="34" s="1"/>
  <c r="AB54" i="35"/>
  <c r="AC54" i="35" s="1"/>
  <c r="AD54" i="35" s="1"/>
  <c r="AB57" i="35"/>
  <c r="AC57" i="35" s="1"/>
  <c r="G93" i="26"/>
  <c r="I16" i="8" s="1"/>
  <c r="D64" i="26"/>
  <c r="R93" i="26"/>
  <c r="R97" i="26" s="1"/>
  <c r="Z93" i="26"/>
  <c r="Z97" i="26" s="1"/>
  <c r="Z98" i="26" s="1"/>
  <c r="R15" i="34" s="1"/>
  <c r="Q93" i="26"/>
  <c r="Q97" i="26" s="1"/>
  <c r="Q98" i="26" s="1"/>
  <c r="I15" i="34" s="1"/>
  <c r="U93" i="26"/>
  <c r="U97" i="26" s="1"/>
  <c r="U98" i="26" s="1"/>
  <c r="M15" i="34" s="1"/>
  <c r="D47" i="26"/>
  <c r="D73" i="26"/>
  <c r="C93" i="26"/>
  <c r="J93" i="26"/>
  <c r="O93" i="26"/>
  <c r="O97" i="26" s="1"/>
  <c r="O98" i="26" s="1"/>
  <c r="G15" i="34" s="1"/>
  <c r="S93" i="26"/>
  <c r="W93" i="26"/>
  <c r="W97" i="26" s="1"/>
  <c r="W98" i="26" s="1"/>
  <c r="O15" i="34" s="1"/>
  <c r="AA93" i="26"/>
  <c r="AA97" i="26" s="1"/>
  <c r="AA98" i="26" s="1"/>
  <c r="S15" i="34" s="1"/>
  <c r="D42" i="26"/>
  <c r="D70" i="26"/>
  <c r="N93" i="26"/>
  <c r="N97" i="26" s="1"/>
  <c r="V93" i="26"/>
  <c r="V97" i="26" s="1"/>
  <c r="V98" i="26" s="1"/>
  <c r="N15" i="34" s="1"/>
  <c r="Y93" i="26"/>
  <c r="Y97" i="26" s="1"/>
  <c r="Y98" i="26" s="1"/>
  <c r="Q15" i="34" s="1"/>
  <c r="E93" i="26"/>
  <c r="F16" i="8" s="1"/>
  <c r="F8" i="26"/>
  <c r="F93" i="26" s="1"/>
  <c r="H16" i="8" s="1"/>
  <c r="X93" i="26"/>
  <c r="X97" i="26" s="1"/>
  <c r="X98" i="26" s="1"/>
  <c r="P15" i="34" s="1"/>
  <c r="AB26" i="26"/>
  <c r="AC26" i="26" s="1"/>
  <c r="AD26" i="26" s="1"/>
  <c r="AB70" i="26"/>
  <c r="AC70" i="26" s="1"/>
  <c r="AD70" i="26" s="1"/>
  <c r="AB80" i="26"/>
  <c r="AC80" i="26" s="1"/>
  <c r="AD80" i="26" s="1"/>
  <c r="AB86" i="26"/>
  <c r="AC86" i="26" s="1"/>
  <c r="AD86" i="26" s="1"/>
  <c r="AB8" i="26"/>
  <c r="AC8" i="26" s="1"/>
  <c r="P93" i="26"/>
  <c r="T93" i="26"/>
  <c r="T97" i="26" s="1"/>
  <c r="AB42" i="26"/>
  <c r="AC42" i="26" s="1"/>
  <c r="AD42" i="26" s="1"/>
  <c r="AB54" i="26"/>
  <c r="AC54" i="26" s="1"/>
  <c r="AD54" i="26" s="1"/>
  <c r="D8" i="26"/>
  <c r="AB78" i="25"/>
  <c r="AC78" i="25" s="1"/>
  <c r="AD78" i="25" s="1"/>
  <c r="N115" i="25"/>
  <c r="N119" i="25" s="1"/>
  <c r="R115" i="25"/>
  <c r="R119" i="25" s="1"/>
  <c r="V115" i="25"/>
  <c r="V119" i="25" s="1"/>
  <c r="V120" i="25" s="1"/>
  <c r="N14" i="34" s="1"/>
  <c r="Z115" i="25"/>
  <c r="Z119" i="25" s="1"/>
  <c r="Z120" i="25" s="1"/>
  <c r="R14" i="34" s="1"/>
  <c r="AB42" i="25"/>
  <c r="AC42" i="25" s="1"/>
  <c r="AD42" i="25" s="1"/>
  <c r="C115" i="25"/>
  <c r="D15" i="8" s="1"/>
  <c r="J115" i="25"/>
  <c r="M15" i="8" s="1"/>
  <c r="U115" i="25"/>
  <c r="U119" i="25" s="1"/>
  <c r="U120" i="25" s="1"/>
  <c r="M14" i="34" s="1"/>
  <c r="G115" i="25"/>
  <c r="I15" i="8" s="1"/>
  <c r="F8" i="25"/>
  <c r="F115" i="25" s="1"/>
  <c r="H15" i="8" s="1"/>
  <c r="D8" i="25"/>
  <c r="O115" i="25"/>
  <c r="O119" i="25" s="1"/>
  <c r="O120" i="25" s="1"/>
  <c r="G14" i="34" s="1"/>
  <c r="W115" i="25"/>
  <c r="W119" i="25" s="1"/>
  <c r="S115" i="25"/>
  <c r="S119" i="25" s="1"/>
  <c r="D21" i="25"/>
  <c r="D32" i="25"/>
  <c r="D42" i="25"/>
  <c r="D51" i="25"/>
  <c r="D60" i="25"/>
  <c r="D69" i="25"/>
  <c r="D78" i="25"/>
  <c r="D87" i="25"/>
  <c r="D96" i="25"/>
  <c r="D105" i="25"/>
  <c r="AB8" i="25"/>
  <c r="AC8" i="25" s="1"/>
  <c r="Q115" i="25"/>
  <c r="Y115" i="25"/>
  <c r="Y119" i="25" s="1"/>
  <c r="Y120" i="25" s="1"/>
  <c r="Q14" i="34" s="1"/>
  <c r="J69" i="24"/>
  <c r="M14" i="8" s="1"/>
  <c r="O69" i="24"/>
  <c r="O73" i="24" s="1"/>
  <c r="O74" i="24" s="1"/>
  <c r="G13" i="34" s="1"/>
  <c r="W69" i="24"/>
  <c r="W73" i="24" s="1"/>
  <c r="W74" i="24" s="1"/>
  <c r="O13" i="34" s="1"/>
  <c r="D32" i="24"/>
  <c r="S69" i="24"/>
  <c r="AA69" i="24"/>
  <c r="D37" i="24"/>
  <c r="Q69" i="24"/>
  <c r="Q73" i="24" s="1"/>
  <c r="Q74" i="24" s="1"/>
  <c r="I13" i="34" s="1"/>
  <c r="U69" i="24"/>
  <c r="U73" i="24" s="1"/>
  <c r="U74" i="24" s="1"/>
  <c r="M13" i="34" s="1"/>
  <c r="Y69" i="24"/>
  <c r="AB32" i="24"/>
  <c r="AC32" i="24" s="1"/>
  <c r="AD32" i="24" s="1"/>
  <c r="AB59" i="24"/>
  <c r="AC59" i="24" s="1"/>
  <c r="AD59" i="24" s="1"/>
  <c r="D8" i="24"/>
  <c r="F8" i="24"/>
  <c r="F69" i="24" s="1"/>
  <c r="H14" i="8" s="1"/>
  <c r="D24" i="24"/>
  <c r="AB8" i="24"/>
  <c r="AC8" i="24" s="1"/>
  <c r="AD8" i="24" s="1"/>
  <c r="AB47" i="24"/>
  <c r="AC47" i="24" s="1"/>
  <c r="AD47" i="24" s="1"/>
  <c r="I69" i="24"/>
  <c r="K14" i="8" s="1"/>
  <c r="N69" i="24"/>
  <c r="R69" i="24"/>
  <c r="R73" i="24" s="1"/>
  <c r="V69" i="24"/>
  <c r="Z69" i="24"/>
  <c r="Z73" i="24" s="1"/>
  <c r="Z74" i="24" s="1"/>
  <c r="R13" i="34" s="1"/>
  <c r="AB41" i="24"/>
  <c r="AC41" i="24" s="1"/>
  <c r="AD41" i="24" s="1"/>
  <c r="AB65" i="24"/>
  <c r="AC65" i="24" s="1"/>
  <c r="AD65" i="24" s="1"/>
  <c r="P69" i="24"/>
  <c r="P73" i="24" s="1"/>
  <c r="P74" i="24" s="1"/>
  <c r="H13" i="34" s="1"/>
  <c r="T69" i="24"/>
  <c r="T73" i="24" s="1"/>
  <c r="T74" i="24" s="1"/>
  <c r="L13" i="34" s="1"/>
  <c r="X69" i="24"/>
  <c r="X73" i="24" s="1"/>
  <c r="X74" i="24" s="1"/>
  <c r="P13" i="34" s="1"/>
  <c r="AB53" i="24"/>
  <c r="AC53" i="24" s="1"/>
  <c r="AD53" i="24" s="1"/>
  <c r="F8" i="33"/>
  <c r="F63" i="33" s="1"/>
  <c r="H13" i="8" s="1"/>
  <c r="AB17" i="33"/>
  <c r="AC17" i="33" s="1"/>
  <c r="AB38" i="33"/>
  <c r="AC38" i="33" s="1"/>
  <c r="AB50" i="33"/>
  <c r="AC50" i="33" s="1"/>
  <c r="AD50" i="33" s="1"/>
  <c r="J63" i="33"/>
  <c r="M13" i="8" s="1"/>
  <c r="G63" i="33"/>
  <c r="I13" i="8" s="1"/>
  <c r="D8" i="33"/>
  <c r="O63" i="33"/>
  <c r="O67" i="33" s="1"/>
  <c r="O68" i="33" s="1"/>
  <c r="G12" i="34" s="1"/>
  <c r="W63" i="33"/>
  <c r="W67" i="33" s="1"/>
  <c r="W68" i="33" s="1"/>
  <c r="O12" i="34" s="1"/>
  <c r="S63" i="33"/>
  <c r="S67" i="33" s="1"/>
  <c r="S68" i="33" s="1"/>
  <c r="K12" i="34" s="1"/>
  <c r="D17" i="33"/>
  <c r="D26" i="33"/>
  <c r="D32" i="33"/>
  <c r="N68" i="33"/>
  <c r="F12" i="34" s="1"/>
  <c r="AB8" i="33"/>
  <c r="AC8" i="33" s="1"/>
  <c r="Q63" i="33"/>
  <c r="Q67" i="33" s="1"/>
  <c r="Q68" i="33" s="1"/>
  <c r="I12" i="34" s="1"/>
  <c r="Y63" i="33"/>
  <c r="I75" i="22"/>
  <c r="K11" i="8" s="1"/>
  <c r="AB8" i="22"/>
  <c r="AC8" i="22" s="1"/>
  <c r="AD8" i="22" s="1"/>
  <c r="Q75" i="22"/>
  <c r="Q79" i="22" s="1"/>
  <c r="Q80" i="22" s="1"/>
  <c r="I10" i="34" s="1"/>
  <c r="U75" i="22"/>
  <c r="U79" i="22" s="1"/>
  <c r="U80" i="22" s="1"/>
  <c r="M10" i="34" s="1"/>
  <c r="Y75" i="22"/>
  <c r="Y79" i="22" s="1"/>
  <c r="Y80" i="22" s="1"/>
  <c r="Q10" i="34" s="1"/>
  <c r="J75" i="22"/>
  <c r="M11" i="8" s="1"/>
  <c r="Q97" i="23"/>
  <c r="Q101" i="23" s="1"/>
  <c r="Q102" i="23" s="1"/>
  <c r="I11" i="34" s="1"/>
  <c r="AB8" i="23"/>
  <c r="AC8" i="23" s="1"/>
  <c r="AD8" i="23" s="1"/>
  <c r="Y97" i="23"/>
  <c r="C97" i="23"/>
  <c r="D12" i="8" s="1"/>
  <c r="J97" i="23"/>
  <c r="M12" i="8" s="1"/>
  <c r="G97" i="23"/>
  <c r="I12" i="8" s="1"/>
  <c r="F8" i="23"/>
  <c r="F97" i="23" s="1"/>
  <c r="H12" i="8" s="1"/>
  <c r="R97" i="23"/>
  <c r="R101" i="23" s="1"/>
  <c r="Z97" i="23"/>
  <c r="Z101" i="23" s="1"/>
  <c r="Z102" i="23" s="1"/>
  <c r="R11" i="34" s="1"/>
  <c r="O97" i="23"/>
  <c r="S97" i="23"/>
  <c r="S101" i="23" s="1"/>
  <c r="S102" i="23" s="1"/>
  <c r="K11" i="34" s="1"/>
  <c r="D26" i="23"/>
  <c r="D40" i="23"/>
  <c r="D46" i="23"/>
  <c r="D53" i="23"/>
  <c r="D68" i="23"/>
  <c r="D75" i="23"/>
  <c r="N97" i="23"/>
  <c r="V97" i="23"/>
  <c r="V101" i="23" s="1"/>
  <c r="V102" i="23" s="1"/>
  <c r="N11" i="34" s="1"/>
  <c r="W97" i="23"/>
  <c r="W101" i="23" s="1"/>
  <c r="D8" i="23"/>
  <c r="AB26" i="23"/>
  <c r="AC26" i="23" s="1"/>
  <c r="AD26" i="23" s="1"/>
  <c r="U97" i="23"/>
  <c r="AB46" i="23"/>
  <c r="AC46" i="23" s="1"/>
  <c r="AD46" i="23" s="1"/>
  <c r="AB68" i="23"/>
  <c r="AC68" i="23" s="1"/>
  <c r="AD68" i="23" s="1"/>
  <c r="AB78" i="23"/>
  <c r="AC78" i="23" s="1"/>
  <c r="AD78" i="23" s="1"/>
  <c r="AB84" i="23"/>
  <c r="AC84" i="23" s="1"/>
  <c r="AD84" i="23" s="1"/>
  <c r="AB90" i="23"/>
  <c r="AC90" i="23" s="1"/>
  <c r="AD90" i="23" s="1"/>
  <c r="D59" i="22"/>
  <c r="D47" i="22"/>
  <c r="F8" i="22"/>
  <c r="F75" i="22" s="1"/>
  <c r="H11" i="8" s="1"/>
  <c r="D8" i="22"/>
  <c r="D27" i="22"/>
  <c r="P75" i="22"/>
  <c r="P79" i="22" s="1"/>
  <c r="T75" i="22"/>
  <c r="T79" i="22" s="1"/>
  <c r="T80" i="22" s="1"/>
  <c r="L10" i="34" s="1"/>
  <c r="X75" i="22"/>
  <c r="X79" i="22" s="1"/>
  <c r="X80" i="22" s="1"/>
  <c r="P10" i="34" s="1"/>
  <c r="AB32" i="22"/>
  <c r="AC32" i="22" s="1"/>
  <c r="AD32" i="22" s="1"/>
  <c r="AB51" i="22"/>
  <c r="AC51" i="22" s="1"/>
  <c r="AD51" i="22" s="1"/>
  <c r="AB65" i="22"/>
  <c r="AC65" i="22" s="1"/>
  <c r="AD65" i="22" s="1"/>
  <c r="N75" i="22"/>
  <c r="N79" i="22" s="1"/>
  <c r="R75" i="22"/>
  <c r="R79" i="22" s="1"/>
  <c r="V75" i="22"/>
  <c r="V79" i="22" s="1"/>
  <c r="V80" i="22" s="1"/>
  <c r="N10" i="34" s="1"/>
  <c r="Z75" i="22"/>
  <c r="AB42" i="22"/>
  <c r="AC42" i="22" s="1"/>
  <c r="AD42" i="22" s="1"/>
  <c r="AB59" i="22"/>
  <c r="AC59" i="22" s="1"/>
  <c r="AD59" i="22" s="1"/>
  <c r="AB71" i="22"/>
  <c r="AC71" i="22" s="1"/>
  <c r="AD71" i="22" s="1"/>
  <c r="S97" i="26"/>
  <c r="S98" i="26" s="1"/>
  <c r="K15" i="34" s="1"/>
  <c r="I93" i="26"/>
  <c r="AB30" i="26"/>
  <c r="AC30" i="26" s="1"/>
  <c r="AD30" i="26" s="1"/>
  <c r="AB47" i="26"/>
  <c r="AC47" i="26" s="1"/>
  <c r="AD47" i="26" s="1"/>
  <c r="AB64" i="26"/>
  <c r="AC64" i="26" s="1"/>
  <c r="AD64" i="26" s="1"/>
  <c r="AB73" i="26"/>
  <c r="AC73" i="26" s="1"/>
  <c r="AD73" i="26" s="1"/>
  <c r="AB83" i="26"/>
  <c r="AC83" i="26" s="1"/>
  <c r="AD83" i="26" s="1"/>
  <c r="AB89" i="26"/>
  <c r="AC89" i="26" s="1"/>
  <c r="AD89" i="26" s="1"/>
  <c r="L97" i="26"/>
  <c r="L98" i="26" s="1"/>
  <c r="D15" i="34" s="1"/>
  <c r="M93" i="26"/>
  <c r="AD8" i="26"/>
  <c r="P119" i="25"/>
  <c r="P120" i="25" s="1"/>
  <c r="H14" i="34" s="1"/>
  <c r="X119" i="25"/>
  <c r="X120" i="25" s="1"/>
  <c r="P14" i="34" s="1"/>
  <c r="M115" i="25"/>
  <c r="AA115" i="25"/>
  <c r="AD21" i="25"/>
  <c r="AD60" i="25"/>
  <c r="AD96" i="25"/>
  <c r="AD108" i="25"/>
  <c r="L119" i="25"/>
  <c r="L120" i="25" s="1"/>
  <c r="D14" i="34" s="1"/>
  <c r="T119" i="25"/>
  <c r="T120" i="25" s="1"/>
  <c r="L14" i="34" s="1"/>
  <c r="E115" i="25"/>
  <c r="F15" i="8" s="1"/>
  <c r="I115" i="25"/>
  <c r="K15" i="8" s="1"/>
  <c r="AB32" i="25"/>
  <c r="AC32" i="25" s="1"/>
  <c r="AD32" i="25" s="1"/>
  <c r="AB51" i="25"/>
  <c r="AC51" i="25" s="1"/>
  <c r="AD51" i="25" s="1"/>
  <c r="AB69" i="25"/>
  <c r="AC69" i="25" s="1"/>
  <c r="AD69" i="25" s="1"/>
  <c r="AB87" i="25"/>
  <c r="AC87" i="25" s="1"/>
  <c r="AD87" i="25" s="1"/>
  <c r="AB105" i="25"/>
  <c r="AC105" i="25" s="1"/>
  <c r="AD105" i="25" s="1"/>
  <c r="AB111" i="25"/>
  <c r="AC111" i="25" s="1"/>
  <c r="AD111" i="25" s="1"/>
  <c r="R120" i="25"/>
  <c r="J14" i="34" s="1"/>
  <c r="AD8" i="25"/>
  <c r="S73" i="24"/>
  <c r="S74" i="24" s="1"/>
  <c r="K13" i="34" s="1"/>
  <c r="Y73" i="24"/>
  <c r="Y74" i="24" s="1"/>
  <c r="Q13" i="34" s="1"/>
  <c r="AA73" i="24"/>
  <c r="AA74" i="24" s="1"/>
  <c r="S13" i="34" s="1"/>
  <c r="C69" i="24"/>
  <c r="D14" i="8" s="1"/>
  <c r="G69" i="24"/>
  <c r="I14" i="8" s="1"/>
  <c r="L73" i="24"/>
  <c r="L74" i="24"/>
  <c r="D13" i="34" s="1"/>
  <c r="AB24" i="24"/>
  <c r="AC24" i="24" s="1"/>
  <c r="AD24" i="24" s="1"/>
  <c r="AB37" i="24"/>
  <c r="AC37" i="24" s="1"/>
  <c r="AD37" i="24" s="1"/>
  <c r="AB44" i="24"/>
  <c r="AC44" i="24" s="1"/>
  <c r="AD44" i="24" s="1"/>
  <c r="AB50" i="24"/>
  <c r="AC50" i="24" s="1"/>
  <c r="AD50" i="24" s="1"/>
  <c r="AB56" i="24"/>
  <c r="AC56" i="24" s="1"/>
  <c r="AD56" i="24" s="1"/>
  <c r="AB62" i="24"/>
  <c r="AC62" i="24" s="1"/>
  <c r="AD62" i="24" s="1"/>
  <c r="M69" i="24"/>
  <c r="E69" i="24"/>
  <c r="F14" i="8" s="1"/>
  <c r="V73" i="24"/>
  <c r="U67" i="33"/>
  <c r="U68" i="33" s="1"/>
  <c r="M12" i="34" s="1"/>
  <c r="P67" i="33"/>
  <c r="P68" i="33"/>
  <c r="H12" i="34" s="1"/>
  <c r="T67" i="33"/>
  <c r="T68" i="33" s="1"/>
  <c r="L12" i="34" s="1"/>
  <c r="AA63" i="33"/>
  <c r="AD17" i="33"/>
  <c r="AD32" i="33"/>
  <c r="AD38" i="33"/>
  <c r="AD44" i="33"/>
  <c r="AD56" i="33"/>
  <c r="L67" i="33"/>
  <c r="L68" i="33" s="1"/>
  <c r="D12" i="34" s="1"/>
  <c r="X67" i="33"/>
  <c r="X68" i="33" s="1"/>
  <c r="P12" i="34" s="1"/>
  <c r="M63" i="33"/>
  <c r="F67" i="33"/>
  <c r="F68" i="33" s="1"/>
  <c r="E63" i="33"/>
  <c r="F13" i="8" s="1"/>
  <c r="I63" i="33"/>
  <c r="K13" i="8" s="1"/>
  <c r="V67" i="33"/>
  <c r="V68" i="33" s="1"/>
  <c r="N12" i="34" s="1"/>
  <c r="Z67" i="33"/>
  <c r="Z68" i="33" s="1"/>
  <c r="R12" i="34" s="1"/>
  <c r="AB26" i="33"/>
  <c r="AC26" i="33" s="1"/>
  <c r="AD26" i="33" s="1"/>
  <c r="AB35" i="33"/>
  <c r="AC35" i="33" s="1"/>
  <c r="AD35" i="33" s="1"/>
  <c r="AB41" i="33"/>
  <c r="AC41" i="33" s="1"/>
  <c r="AD41" i="33" s="1"/>
  <c r="AB47" i="33"/>
  <c r="AC47" i="33" s="1"/>
  <c r="AD47" i="33" s="1"/>
  <c r="AB53" i="33"/>
  <c r="AC53" i="33" s="1"/>
  <c r="AD53" i="33" s="1"/>
  <c r="AB59" i="33"/>
  <c r="AC59" i="33" s="1"/>
  <c r="AD59" i="33" s="1"/>
  <c r="R68" i="33"/>
  <c r="J12" i="34" s="1"/>
  <c r="AD8" i="33"/>
  <c r="Y101" i="23"/>
  <c r="Y102" i="23" s="1"/>
  <c r="Q11" i="34" s="1"/>
  <c r="O101" i="23"/>
  <c r="O102" i="23" s="1"/>
  <c r="G11" i="34" s="1"/>
  <c r="U101" i="23"/>
  <c r="U102" i="23" s="1"/>
  <c r="M11" i="34" s="1"/>
  <c r="P101" i="23"/>
  <c r="P102" i="23"/>
  <c r="H11" i="34" s="1"/>
  <c r="X101" i="23"/>
  <c r="X102" i="23" s="1"/>
  <c r="P11" i="34" s="1"/>
  <c r="M97" i="23"/>
  <c r="AA97" i="23"/>
  <c r="L101" i="23"/>
  <c r="L102" i="23" s="1"/>
  <c r="D11" i="34" s="1"/>
  <c r="T101" i="23"/>
  <c r="T102" i="23" s="1"/>
  <c r="L11" i="34" s="1"/>
  <c r="E97" i="23"/>
  <c r="F12" i="8" s="1"/>
  <c r="I97" i="23"/>
  <c r="K12" i="8" s="1"/>
  <c r="AB40" i="23"/>
  <c r="AC40" i="23" s="1"/>
  <c r="AD40" i="23" s="1"/>
  <c r="AB53" i="23"/>
  <c r="AC53" i="23" s="1"/>
  <c r="AD53" i="23" s="1"/>
  <c r="AB75" i="23"/>
  <c r="AC75" i="23" s="1"/>
  <c r="AD75" i="23" s="1"/>
  <c r="AB81" i="23"/>
  <c r="AC81" i="23" s="1"/>
  <c r="AD81" i="23" s="1"/>
  <c r="AB87" i="23"/>
  <c r="AC87" i="23" s="1"/>
  <c r="AD87" i="23" s="1"/>
  <c r="AB93" i="23"/>
  <c r="AC93" i="23" s="1"/>
  <c r="AD93" i="23" s="1"/>
  <c r="S75" i="22"/>
  <c r="AA75" i="22"/>
  <c r="C75" i="22"/>
  <c r="D11" i="8" s="1"/>
  <c r="G75" i="22"/>
  <c r="I11" i="8" s="1"/>
  <c r="L79" i="22"/>
  <c r="L80" i="22" s="1"/>
  <c r="D10" i="34" s="1"/>
  <c r="AB27" i="22"/>
  <c r="AC27" i="22" s="1"/>
  <c r="AD27" i="22" s="1"/>
  <c r="AB37" i="22"/>
  <c r="AC37" i="22" s="1"/>
  <c r="AD37" i="22" s="1"/>
  <c r="AB47" i="22"/>
  <c r="AC47" i="22" s="1"/>
  <c r="AD47" i="22" s="1"/>
  <c r="AB55" i="22"/>
  <c r="AC55" i="22" s="1"/>
  <c r="AD55" i="22" s="1"/>
  <c r="AB62" i="22"/>
  <c r="AC62" i="22" s="1"/>
  <c r="AD62" i="22" s="1"/>
  <c r="AB68" i="22"/>
  <c r="AC68" i="22" s="1"/>
  <c r="AD68" i="22" s="1"/>
  <c r="M75" i="22"/>
  <c r="E75" i="22"/>
  <c r="F11" i="8" s="1"/>
  <c r="O75" i="22"/>
  <c r="W75" i="22"/>
  <c r="F68" i="35"/>
  <c r="F69" i="35" s="1"/>
  <c r="W68" i="35"/>
  <c r="R68" i="35"/>
  <c r="R69" i="35" s="1"/>
  <c r="J16" i="34" s="1"/>
  <c r="C64" i="35"/>
  <c r="L68" i="35"/>
  <c r="L69" i="35"/>
  <c r="D16" i="34" s="1"/>
  <c r="T68" i="35"/>
  <c r="T69" i="35" s="1"/>
  <c r="L16" i="34" s="1"/>
  <c r="X68" i="35"/>
  <c r="X69" i="35" s="1"/>
  <c r="P16" i="34" s="1"/>
  <c r="AB23" i="35"/>
  <c r="AC23" i="35" s="1"/>
  <c r="AD23" i="35" s="1"/>
  <c r="AB33" i="35"/>
  <c r="AC33" i="35" s="1"/>
  <c r="AD33" i="35" s="1"/>
  <c r="AB39" i="35"/>
  <c r="AC39" i="35" s="1"/>
  <c r="AD39" i="35" s="1"/>
  <c r="AB45" i="35"/>
  <c r="AC45" i="35" s="1"/>
  <c r="AD45" i="35" s="1"/>
  <c r="AB51" i="35"/>
  <c r="AC51" i="35" s="1"/>
  <c r="AD51" i="35" s="1"/>
  <c r="P68" i="35"/>
  <c r="P69" i="35" s="1"/>
  <c r="H16" i="34" s="1"/>
  <c r="AB8" i="35"/>
  <c r="AC8" i="35" s="1"/>
  <c r="AD8" i="35" s="1"/>
  <c r="M64" i="35"/>
  <c r="Q64" i="35"/>
  <c r="U64" i="35"/>
  <c r="Y64" i="35"/>
  <c r="AD36" i="35"/>
  <c r="AD57" i="35"/>
  <c r="AB60" i="35"/>
  <c r="AC60" i="35" s="1"/>
  <c r="AD60" i="35" s="1"/>
  <c r="W69" i="35" l="1"/>
  <c r="O16" i="34" s="1"/>
  <c r="K17" i="8"/>
  <c r="M17" i="8"/>
  <c r="AA69" i="35"/>
  <c r="S16" i="34" s="1"/>
  <c r="F3" i="35"/>
  <c r="D17" i="8"/>
  <c r="D64" i="35"/>
  <c r="F3" i="26"/>
  <c r="D93" i="26"/>
  <c r="R98" i="26"/>
  <c r="J15" i="34" s="1"/>
  <c r="D16" i="8"/>
  <c r="N98" i="26"/>
  <c r="F15" i="34" s="1"/>
  <c r="P97" i="26"/>
  <c r="P98" i="26" s="1"/>
  <c r="H15" i="34" s="1"/>
  <c r="F97" i="26"/>
  <c r="F98" i="26" s="1"/>
  <c r="T98" i="26"/>
  <c r="L15" i="34" s="1"/>
  <c r="M16" i="8"/>
  <c r="K16" i="8"/>
  <c r="H93" i="26"/>
  <c r="N120" i="25"/>
  <c r="F14" i="34" s="1"/>
  <c r="F119" i="25"/>
  <c r="F120" i="25" s="1"/>
  <c r="S120" i="25"/>
  <c r="K14" i="34" s="1"/>
  <c r="W120" i="25"/>
  <c r="O14" i="34" s="1"/>
  <c r="D115" i="25"/>
  <c r="Q119" i="25"/>
  <c r="Q120" i="25" s="1"/>
  <c r="I14" i="34" s="1"/>
  <c r="V74" i="24"/>
  <c r="N13" i="34" s="1"/>
  <c r="R74" i="24"/>
  <c r="J13" i="34" s="1"/>
  <c r="D69" i="24"/>
  <c r="F73" i="24"/>
  <c r="F74" i="24" s="1"/>
  <c r="N73" i="24"/>
  <c r="N74" i="24" s="1"/>
  <c r="F13" i="34" s="1"/>
  <c r="D63" i="33"/>
  <c r="Y67" i="33"/>
  <c r="Y68" i="33" s="1"/>
  <c r="Q12" i="34" s="1"/>
  <c r="N80" i="22"/>
  <c r="F10" i="34" s="1"/>
  <c r="F79" i="22"/>
  <c r="F80" i="22" s="1"/>
  <c r="P80" i="22"/>
  <c r="H10" i="34" s="1"/>
  <c r="Z79" i="22"/>
  <c r="Z80" i="22" s="1"/>
  <c r="R10" i="34" s="1"/>
  <c r="R102" i="23"/>
  <c r="J11" i="34" s="1"/>
  <c r="F101" i="23"/>
  <c r="F102" i="23" s="1"/>
  <c r="W102" i="23"/>
  <c r="O11" i="34" s="1"/>
  <c r="D97" i="23"/>
  <c r="N101" i="23"/>
  <c r="N102" i="23"/>
  <c r="F11" i="34" s="1"/>
  <c r="D75" i="22"/>
  <c r="R80" i="22"/>
  <c r="J10" i="34" s="1"/>
  <c r="AB93" i="26"/>
  <c r="M97" i="26"/>
  <c r="M98" i="26" s="1"/>
  <c r="E15" i="34" s="1"/>
  <c r="AA119" i="25"/>
  <c r="AA120" i="25" s="1"/>
  <c r="S14" i="34" s="1"/>
  <c r="F3" i="25"/>
  <c r="AB115" i="25"/>
  <c r="M119" i="25"/>
  <c r="M120" i="25" s="1"/>
  <c r="E14" i="34" s="1"/>
  <c r="F3" i="24"/>
  <c r="AB69" i="24"/>
  <c r="M73" i="24"/>
  <c r="M74" i="24" s="1"/>
  <c r="E13" i="34" s="1"/>
  <c r="F3" i="33"/>
  <c r="AA67" i="33"/>
  <c r="AA68" i="33" s="1"/>
  <c r="S12" i="34" s="1"/>
  <c r="AB63" i="33"/>
  <c r="M67" i="33"/>
  <c r="M68" i="33" s="1"/>
  <c r="E12" i="34" s="1"/>
  <c r="F3" i="23"/>
  <c r="AA101" i="23"/>
  <c r="AA102" i="23"/>
  <c r="S11" i="34" s="1"/>
  <c r="AB97" i="23"/>
  <c r="M101" i="23"/>
  <c r="M102" i="23" s="1"/>
  <c r="E11" i="34" s="1"/>
  <c r="S79" i="22"/>
  <c r="S80" i="22" s="1"/>
  <c r="K10" i="34" s="1"/>
  <c r="W79" i="22"/>
  <c r="W80" i="22" s="1"/>
  <c r="O10" i="34" s="1"/>
  <c r="AB75" i="22"/>
  <c r="M79" i="22"/>
  <c r="M80" i="22" s="1"/>
  <c r="E10" i="34" s="1"/>
  <c r="O79" i="22"/>
  <c r="O80" i="22" s="1"/>
  <c r="G10" i="34" s="1"/>
  <c r="AA79" i="22"/>
  <c r="AA80" i="22" s="1"/>
  <c r="S10" i="34" s="1"/>
  <c r="F3" i="22"/>
  <c r="AB64" i="35"/>
  <c r="M68" i="35"/>
  <c r="M69" i="35" s="1"/>
  <c r="E16" i="34" s="1"/>
  <c r="Y68" i="35"/>
  <c r="Y69" i="35" s="1"/>
  <c r="Q16" i="34" s="1"/>
  <c r="U68" i="35"/>
  <c r="U69" i="35" s="1"/>
  <c r="M16" i="34" s="1"/>
  <c r="Q68" i="35"/>
  <c r="Q69" i="35" s="1"/>
  <c r="I16" i="34" s="1"/>
  <c r="E50" i="9"/>
  <c r="E44" i="9"/>
  <c r="E41" i="9"/>
  <c r="E38" i="9"/>
  <c r="E35" i="9"/>
  <c r="E32" i="9"/>
  <c r="E29" i="9"/>
  <c r="E26" i="9"/>
  <c r="E23" i="9"/>
  <c r="E15" i="9"/>
  <c r="AB97" i="26" l="1"/>
  <c r="AB98" i="26" s="1"/>
  <c r="AC93" i="26"/>
  <c r="AB119" i="25"/>
  <c r="AB120" i="25" s="1"/>
  <c r="AC115" i="25"/>
  <c r="AB73" i="24"/>
  <c r="AB74" i="24" s="1"/>
  <c r="AC69" i="24"/>
  <c r="AB67" i="33"/>
  <c r="AB68" i="33" s="1"/>
  <c r="AC63" i="33"/>
  <c r="AB101" i="23"/>
  <c r="AB102" i="23" s="1"/>
  <c r="AC97" i="23"/>
  <c r="AB79" i="22"/>
  <c r="AB80" i="22" s="1"/>
  <c r="AC75" i="22"/>
  <c r="AB68" i="35"/>
  <c r="AB69" i="35" s="1"/>
  <c r="AC64" i="35"/>
  <c r="AC97" i="26" l="1"/>
  <c r="AC98" i="26" s="1"/>
  <c r="AD93" i="26"/>
  <c r="F4" i="26" s="1"/>
  <c r="AC119" i="25"/>
  <c r="AC120" i="25" s="1"/>
  <c r="AD115" i="25"/>
  <c r="F4" i="25" s="1"/>
  <c r="AC73" i="24"/>
  <c r="AC74" i="24" s="1"/>
  <c r="AD69" i="24"/>
  <c r="F4" i="24" s="1"/>
  <c r="AC67" i="33"/>
  <c r="AC68" i="33" s="1"/>
  <c r="AD63" i="33"/>
  <c r="F4" i="33" s="1"/>
  <c r="AC101" i="23"/>
  <c r="AC102" i="23" s="1"/>
  <c r="AD97" i="23"/>
  <c r="F4" i="23" s="1"/>
  <c r="AC79" i="22"/>
  <c r="AC80" i="22" s="1"/>
  <c r="AD75" i="22"/>
  <c r="F4" i="22" s="1"/>
  <c r="AC68" i="35"/>
  <c r="AC69" i="35" s="1"/>
  <c r="AD64" i="35"/>
  <c r="F4" i="35" s="1"/>
  <c r="D12" i="9"/>
  <c r="D8" i="9" l="1"/>
  <c r="D54" i="9" s="1"/>
  <c r="F11" i="9"/>
  <c r="F10" i="9"/>
  <c r="I50" i="9"/>
  <c r="I47" i="9"/>
  <c r="I44" i="9"/>
  <c r="I41" i="9"/>
  <c r="I38" i="9"/>
  <c r="I35" i="9"/>
  <c r="I32" i="9"/>
  <c r="I29" i="9"/>
  <c r="I26" i="9"/>
  <c r="I23" i="9"/>
  <c r="I15" i="9"/>
  <c r="I12" i="9"/>
  <c r="F9" i="9" l="1"/>
  <c r="L8" i="9"/>
  <c r="L54" i="9" s="1"/>
  <c r="L58" i="9" l="1"/>
  <c r="L59" i="9" s="1"/>
  <c r="D9" i="34" s="1"/>
  <c r="A15" i="34"/>
  <c r="X50" i="9"/>
  <c r="W50" i="9"/>
  <c r="X47" i="9"/>
  <c r="W47" i="9"/>
  <c r="X44" i="9"/>
  <c r="W44" i="9"/>
  <c r="X41" i="9"/>
  <c r="W41" i="9"/>
  <c r="X38" i="9"/>
  <c r="W38" i="9"/>
  <c r="X35" i="9"/>
  <c r="W35" i="9"/>
  <c r="X32" i="9"/>
  <c r="W32" i="9"/>
  <c r="X29" i="9"/>
  <c r="W29" i="9"/>
  <c r="X26" i="9"/>
  <c r="W26" i="9"/>
  <c r="X23" i="9"/>
  <c r="W23" i="9"/>
  <c r="X15" i="9"/>
  <c r="W15" i="9"/>
  <c r="X12" i="9"/>
  <c r="W12" i="9"/>
  <c r="Y50" i="9"/>
  <c r="Y47" i="9"/>
  <c r="Y44" i="9"/>
  <c r="Y41" i="9"/>
  <c r="Y38" i="9"/>
  <c r="Y35" i="9"/>
  <c r="Y32" i="9"/>
  <c r="Y29" i="9"/>
  <c r="Y26" i="9"/>
  <c r="Y23" i="9"/>
  <c r="Y15" i="9"/>
  <c r="Y12" i="9"/>
  <c r="AA50" i="9"/>
  <c r="AA47" i="9"/>
  <c r="AA44" i="9"/>
  <c r="AA41" i="9"/>
  <c r="AA38" i="9"/>
  <c r="AA35" i="9"/>
  <c r="AA32" i="9"/>
  <c r="AA29" i="9"/>
  <c r="AA26" i="9"/>
  <c r="AA23" i="9"/>
  <c r="AA15" i="9"/>
  <c r="AA12" i="9"/>
  <c r="Z50" i="9"/>
  <c r="Z47" i="9"/>
  <c r="Z44" i="9"/>
  <c r="Z41" i="9"/>
  <c r="Z38" i="9"/>
  <c r="Z35" i="9"/>
  <c r="Z32" i="9"/>
  <c r="Z29" i="9"/>
  <c r="Z26" i="9"/>
  <c r="Z23" i="9"/>
  <c r="Z15" i="9"/>
  <c r="Z12" i="9"/>
  <c r="V50" i="9"/>
  <c r="V47" i="9"/>
  <c r="V44" i="9"/>
  <c r="V41" i="9"/>
  <c r="V38" i="9"/>
  <c r="V35" i="9"/>
  <c r="V32" i="9"/>
  <c r="V29" i="9"/>
  <c r="V26" i="9"/>
  <c r="V23" i="9"/>
  <c r="V15" i="9"/>
  <c r="V12" i="9"/>
  <c r="O12" i="9"/>
  <c r="P12" i="9"/>
  <c r="Q12" i="9"/>
  <c r="R12" i="9"/>
  <c r="S12" i="9"/>
  <c r="T12" i="9"/>
  <c r="U12" i="9"/>
  <c r="O15" i="9"/>
  <c r="P15" i="9"/>
  <c r="Q15" i="9"/>
  <c r="R15" i="9"/>
  <c r="S15" i="9"/>
  <c r="T15" i="9"/>
  <c r="U15" i="9"/>
  <c r="O23" i="9"/>
  <c r="P23" i="9"/>
  <c r="Q23" i="9"/>
  <c r="R23" i="9"/>
  <c r="S23" i="9"/>
  <c r="T23" i="9"/>
  <c r="U23" i="9"/>
  <c r="O26" i="9"/>
  <c r="P26" i="9"/>
  <c r="Q26" i="9"/>
  <c r="R26" i="9"/>
  <c r="S26" i="9"/>
  <c r="T26" i="9"/>
  <c r="U26" i="9"/>
  <c r="O29" i="9"/>
  <c r="P29" i="9"/>
  <c r="Q29" i="9"/>
  <c r="R29" i="9"/>
  <c r="S29" i="9"/>
  <c r="T29" i="9"/>
  <c r="U29" i="9"/>
  <c r="O32" i="9"/>
  <c r="P32" i="9"/>
  <c r="Q32" i="9"/>
  <c r="R32" i="9"/>
  <c r="S32" i="9"/>
  <c r="T32" i="9"/>
  <c r="U32" i="9"/>
  <c r="O35" i="9"/>
  <c r="P35" i="9"/>
  <c r="Q35" i="9"/>
  <c r="R35" i="9"/>
  <c r="S35" i="9"/>
  <c r="T35" i="9"/>
  <c r="U35" i="9"/>
  <c r="O38" i="9"/>
  <c r="P38" i="9"/>
  <c r="Q38" i="9"/>
  <c r="R38" i="9"/>
  <c r="S38" i="9"/>
  <c r="T38" i="9"/>
  <c r="U38" i="9"/>
  <c r="O41" i="9"/>
  <c r="P41" i="9"/>
  <c r="Q41" i="9"/>
  <c r="R41" i="9"/>
  <c r="S41" i="9"/>
  <c r="T41" i="9"/>
  <c r="U41" i="9"/>
  <c r="O44" i="9"/>
  <c r="P44" i="9"/>
  <c r="Q44" i="9"/>
  <c r="R44" i="9"/>
  <c r="S44" i="9"/>
  <c r="T44" i="9"/>
  <c r="U44" i="9"/>
  <c r="O47" i="9"/>
  <c r="P47" i="9"/>
  <c r="Q47" i="9"/>
  <c r="R47" i="9"/>
  <c r="S47" i="9"/>
  <c r="T47" i="9"/>
  <c r="U47" i="9"/>
  <c r="O50" i="9"/>
  <c r="P50" i="9"/>
  <c r="Q50" i="9"/>
  <c r="R50" i="9"/>
  <c r="S50" i="9"/>
  <c r="T50" i="9"/>
  <c r="U50" i="9"/>
  <c r="N12" i="9"/>
  <c r="N15" i="9"/>
  <c r="N23" i="9"/>
  <c r="N26" i="9"/>
  <c r="N29" i="9"/>
  <c r="N32" i="9"/>
  <c r="N35" i="9"/>
  <c r="N38" i="9"/>
  <c r="N41" i="9"/>
  <c r="N44" i="9"/>
  <c r="N47" i="9"/>
  <c r="N50" i="9"/>
  <c r="M50" i="9"/>
  <c r="M47" i="9"/>
  <c r="M44" i="9"/>
  <c r="M41" i="9"/>
  <c r="M38" i="9"/>
  <c r="M35" i="9"/>
  <c r="M32" i="9"/>
  <c r="M29" i="9"/>
  <c r="M26" i="9"/>
  <c r="M23" i="9"/>
  <c r="M15" i="9"/>
  <c r="M12" i="9"/>
  <c r="C12" i="9"/>
  <c r="AB13" i="9"/>
  <c r="AB14" i="9"/>
  <c r="AB16" i="9"/>
  <c r="AB22" i="9"/>
  <c r="AB24" i="9"/>
  <c r="AB25" i="9"/>
  <c r="AB27" i="9"/>
  <c r="AB28" i="9"/>
  <c r="AB30" i="9"/>
  <c r="AB31" i="9"/>
  <c r="AB33" i="9"/>
  <c r="AB34" i="9"/>
  <c r="AB36" i="9"/>
  <c r="AB37" i="9"/>
  <c r="AB39" i="9"/>
  <c r="AB40" i="9"/>
  <c r="AB42" i="9"/>
  <c r="AB43" i="9"/>
  <c r="AB45" i="9"/>
  <c r="AB46" i="9"/>
  <c r="AB48" i="9"/>
  <c r="AB49" i="9"/>
  <c r="AB51" i="9"/>
  <c r="AB52" i="9"/>
  <c r="AB53" i="9"/>
  <c r="AC39" i="9" l="1"/>
  <c r="AC27" i="9"/>
  <c r="AC43" i="9"/>
  <c r="AC31" i="9"/>
  <c r="AC14" i="9"/>
  <c r="AC48" i="9"/>
  <c r="AC36" i="9"/>
  <c r="AC30" i="9"/>
  <c r="AC24" i="9"/>
  <c r="AC13" i="9"/>
  <c r="AC45" i="9"/>
  <c r="AC33" i="9"/>
  <c r="AC16" i="9"/>
  <c r="AC49" i="9"/>
  <c r="AC37" i="9"/>
  <c r="AC25" i="9"/>
  <c r="AC53" i="9"/>
  <c r="AD53" i="9" s="1"/>
  <c r="AC42" i="9"/>
  <c r="AC52" i="9"/>
  <c r="AC46" i="9"/>
  <c r="AC40" i="9"/>
  <c r="AC34" i="9"/>
  <c r="AC28" i="9"/>
  <c r="AC22" i="9"/>
  <c r="AC51" i="9"/>
  <c r="AB23" i="9"/>
  <c r="AB35" i="9"/>
  <c r="AC35" i="9" s="1"/>
  <c r="AB50" i="9"/>
  <c r="AC50" i="9" s="1"/>
  <c r="AB12" i="9"/>
  <c r="AB38" i="9"/>
  <c r="AC38" i="9" s="1"/>
  <c r="AB26" i="9"/>
  <c r="AB44" i="9"/>
  <c r="AC44" i="9" s="1"/>
  <c r="AB32" i="9"/>
  <c r="AC32" i="9" s="1"/>
  <c r="AB29" i="9"/>
  <c r="AB41" i="9"/>
  <c r="AC41" i="9" s="1"/>
  <c r="AB15" i="9"/>
  <c r="AC15" i="9" s="1"/>
  <c r="AB47" i="9"/>
  <c r="AC47" i="9" s="1"/>
  <c r="AC26" i="9" l="1"/>
  <c r="AC29" i="9"/>
  <c r="AC23" i="9"/>
  <c r="AC12" i="9"/>
  <c r="AD52" i="9" l="1"/>
  <c r="AD49" i="9"/>
  <c r="AD46" i="9"/>
  <c r="AD43" i="9"/>
  <c r="AD40" i="9"/>
  <c r="AD37" i="9"/>
  <c r="AD36" i="9"/>
  <c r="AD34" i="9"/>
  <c r="AD33" i="9"/>
  <c r="AD31" i="9"/>
  <c r="AD28" i="9"/>
  <c r="AD25" i="9"/>
  <c r="AD22" i="9"/>
  <c r="AD13" i="9"/>
  <c r="AD14" i="9"/>
  <c r="AD16" i="9" l="1"/>
  <c r="AD26" i="9"/>
  <c r="AD27" i="9"/>
  <c r="AD42" i="9"/>
  <c r="AD48" i="9"/>
  <c r="AD23" i="9"/>
  <c r="AD24" i="9"/>
  <c r="AD29" i="9"/>
  <c r="AD30" i="9"/>
  <c r="AD39" i="9"/>
  <c r="AD45" i="9"/>
  <c r="AD51" i="9"/>
  <c r="AB10" i="9"/>
  <c r="AC10" i="9" s="1"/>
  <c r="AB11" i="9"/>
  <c r="AC11" i="9" s="1"/>
  <c r="AB9" i="9"/>
  <c r="AC9" i="9" s="1"/>
  <c r="AA8" i="9"/>
  <c r="AA54" i="9" s="1"/>
  <c r="AA58" i="9" s="1"/>
  <c r="AA59" i="9" s="1"/>
  <c r="S9" i="34" s="1"/>
  <c r="Z8" i="9"/>
  <c r="Z54" i="9" s="1"/>
  <c r="Z58" i="9" s="1"/>
  <c r="Z59" i="9" s="1"/>
  <c r="R9" i="34" s="1"/>
  <c r="Y8" i="9"/>
  <c r="Y54" i="9" s="1"/>
  <c r="Y58" i="9" s="1"/>
  <c r="Y59" i="9" s="1"/>
  <c r="Q9" i="34" s="1"/>
  <c r="X8" i="9"/>
  <c r="X54" i="9" s="1"/>
  <c r="X58" i="9" s="1"/>
  <c r="X59" i="9" s="1"/>
  <c r="P9" i="34" s="1"/>
  <c r="W8" i="9"/>
  <c r="W54" i="9" s="1"/>
  <c r="W58" i="9" s="1"/>
  <c r="W59" i="9" s="1"/>
  <c r="O9" i="34" s="1"/>
  <c r="V8" i="9"/>
  <c r="V54" i="9" s="1"/>
  <c r="V58" i="9" s="1"/>
  <c r="V59" i="9" s="1"/>
  <c r="N9" i="34" s="1"/>
  <c r="F35" i="9"/>
  <c r="AD35" i="9" s="1"/>
  <c r="O8" i="9"/>
  <c r="O54" i="9" s="1"/>
  <c r="O58" i="9" s="1"/>
  <c r="O59" i="9" s="1"/>
  <c r="G9" i="34" s="1"/>
  <c r="G26" i="34" s="1"/>
  <c r="P8" i="9"/>
  <c r="P54" i="9" s="1"/>
  <c r="P58" i="9" s="1"/>
  <c r="P59" i="9" s="1"/>
  <c r="H9" i="34" s="1"/>
  <c r="H26" i="34" s="1"/>
  <c r="Q8" i="9"/>
  <c r="R8" i="9"/>
  <c r="R54" i="9" s="1"/>
  <c r="R58" i="9" s="1"/>
  <c r="R59" i="9" s="1"/>
  <c r="J9" i="34" s="1"/>
  <c r="J26" i="34" s="1"/>
  <c r="S8" i="9"/>
  <c r="S54" i="9" s="1"/>
  <c r="S58" i="9" s="1"/>
  <c r="S59" i="9" s="1"/>
  <c r="K9" i="34" s="1"/>
  <c r="T8" i="9"/>
  <c r="T54" i="9" s="1"/>
  <c r="T58" i="9" s="1"/>
  <c r="T59" i="9" s="1"/>
  <c r="L9" i="34" s="1"/>
  <c r="U8" i="9"/>
  <c r="U54" i="9" s="1"/>
  <c r="U58" i="9" s="1"/>
  <c r="U59" i="9" s="1"/>
  <c r="M9" i="34" s="1"/>
  <c r="N8" i="9"/>
  <c r="N54" i="9" s="1"/>
  <c r="M8" i="9"/>
  <c r="M54" i="9" s="1"/>
  <c r="Q54" i="9" l="1"/>
  <c r="Q58" i="9" s="1"/>
  <c r="Q59" i="9" s="1"/>
  <c r="I9" i="34" s="1"/>
  <c r="I26" i="34" s="1"/>
  <c r="M58" i="9"/>
  <c r="M59" i="9" s="1"/>
  <c r="E9" i="34" s="1"/>
  <c r="AD10" i="9"/>
  <c r="AD9" i="9"/>
  <c r="AD11" i="9"/>
  <c r="AB8" i="9"/>
  <c r="AC8" i="9" s="1"/>
  <c r="AB54" i="9" l="1"/>
  <c r="AC54" i="9" s="1"/>
  <c r="N58" i="9"/>
  <c r="N59" i="9" s="1"/>
  <c r="F9" i="34" s="1"/>
  <c r="F26" i="34" s="1"/>
  <c r="AB58" i="9" l="1"/>
  <c r="AB59" i="9" s="1"/>
  <c r="A9" i="34" l="1"/>
  <c r="J50" i="9"/>
  <c r="J47" i="9"/>
  <c r="J44" i="9"/>
  <c r="J41" i="9"/>
  <c r="J38" i="9"/>
  <c r="J35" i="9"/>
  <c r="J32" i="9"/>
  <c r="J29" i="9"/>
  <c r="J26" i="9"/>
  <c r="J23" i="9"/>
  <c r="J15" i="9"/>
  <c r="J12" i="9"/>
  <c r="J8" i="9"/>
  <c r="C23" i="9"/>
  <c r="J54" i="9" l="1"/>
  <c r="M10" i="8" s="1"/>
  <c r="A11" i="34" l="1"/>
  <c r="A12" i="34"/>
  <c r="A13" i="34"/>
  <c r="A14" i="34"/>
  <c r="B3" i="34"/>
  <c r="B1" i="34"/>
  <c r="F50" i="9"/>
  <c r="AD50" i="9" s="1"/>
  <c r="G50" i="9"/>
  <c r="C50" i="9"/>
  <c r="F47" i="9" l="1"/>
  <c r="AD47" i="9" s="1"/>
  <c r="G47" i="9"/>
  <c r="F44" i="9"/>
  <c r="AD44" i="9" s="1"/>
  <c r="G44" i="9"/>
  <c r="C44" i="9"/>
  <c r="F41" i="9"/>
  <c r="AD41" i="9" s="1"/>
  <c r="G41" i="9"/>
  <c r="C41" i="9"/>
  <c r="F38" i="9"/>
  <c r="AD38" i="9" s="1"/>
  <c r="G38" i="9"/>
  <c r="C38" i="9"/>
  <c r="G35" i="9"/>
  <c r="C35" i="9"/>
  <c r="F32" i="9"/>
  <c r="AD32" i="9" s="1"/>
  <c r="G32" i="9"/>
  <c r="C32" i="9"/>
  <c r="F29" i="9"/>
  <c r="G29" i="9"/>
  <c r="C29" i="9"/>
  <c r="F26" i="9"/>
  <c r="G26" i="9"/>
  <c r="C26" i="9"/>
  <c r="F23" i="9"/>
  <c r="G23" i="9"/>
  <c r="F15" i="9"/>
  <c r="G15" i="9"/>
  <c r="C15" i="9"/>
  <c r="G12" i="9"/>
  <c r="G8" i="9"/>
  <c r="I8" i="9"/>
  <c r="AD15" i="9" l="1"/>
  <c r="G54" i="9"/>
  <c r="I10" i="8" s="1"/>
  <c r="I54" i="9"/>
  <c r="F12" i="9"/>
  <c r="E12" i="9"/>
  <c r="AD12" i="9" s="1"/>
  <c r="F8" i="9"/>
  <c r="E8" i="9"/>
  <c r="C54" i="9"/>
  <c r="L26" i="34" l="1"/>
  <c r="N26" i="34"/>
  <c r="R26" i="34"/>
  <c r="E54" i="9"/>
  <c r="F3" i="9" s="1"/>
  <c r="F54" i="9"/>
  <c r="F58" i="9" s="1"/>
  <c r="F59" i="9" s="1"/>
  <c r="D26" i="34" s="1"/>
  <c r="AC58" i="9"/>
  <c r="AC59" i="9" s="1"/>
  <c r="E26" i="34"/>
  <c r="K26" i="34"/>
  <c r="O26" i="34"/>
  <c r="S26" i="34"/>
  <c r="P26" i="34"/>
  <c r="M26" i="34"/>
  <c r="Q26" i="34"/>
  <c r="AD8" i="9"/>
  <c r="AD54" i="9" l="1"/>
  <c r="F4" i="9" s="1"/>
  <c r="T11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28" i="8"/>
  <c r="D30" i="8" s="1"/>
  <c r="M28" i="8"/>
  <c r="H30" i="8" s="1"/>
  <c r="K10" i="8"/>
  <c r="K28" i="8" s="1"/>
  <c r="F30" i="8" s="1"/>
  <c r="H10" i="8"/>
  <c r="H28" i="8" s="1"/>
  <c r="F10" i="8"/>
  <c r="F28" i="8" s="1"/>
  <c r="D10" i="8"/>
  <c r="D28" i="8" s="1"/>
  <c r="B3" i="8"/>
  <c r="B1" i="8"/>
  <c r="AB34" i="19" l="1"/>
  <c r="T34" i="19"/>
  <c r="L38" i="20"/>
  <c r="R11" i="8" s="1"/>
  <c r="AB38" i="20"/>
  <c r="V11" i="8" s="1"/>
  <c r="T38" i="20"/>
  <c r="X34" i="19"/>
  <c r="P34" i="19"/>
  <c r="L34" i="19"/>
  <c r="H34" i="19"/>
  <c r="H32" i="8"/>
  <c r="H36" i="8" s="1"/>
  <c r="D32" i="8"/>
  <c r="D36" i="8" s="1"/>
  <c r="AB38" i="19" l="1"/>
  <c r="V10" i="8" s="1"/>
  <c r="V28" i="8" s="1"/>
  <c r="T38" i="19"/>
  <c r="T10" i="8" s="1"/>
  <c r="T28" i="8" s="1"/>
  <c r="L38" i="19"/>
  <c r="R10" i="8" s="1"/>
  <c r="F32" i="8"/>
  <c r="F36" i="8" s="1"/>
  <c r="R28" i="8" l="1"/>
  <c r="A10" i="34"/>
</calcChain>
</file>

<file path=xl/sharedStrings.xml><?xml version="1.0" encoding="utf-8"?>
<sst xmlns="http://schemas.openxmlformats.org/spreadsheetml/2006/main" count="1238" uniqueCount="465">
  <si>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</si>
  <si>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</si>
  <si>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</si>
  <si>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</si>
  <si>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</si>
  <si>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</si>
  <si>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</si>
  <si>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</si>
  <si>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</si>
  <si>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</si>
  <si>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</si>
  <si>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</si>
  <si>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</si>
  <si>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</si>
  <si>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</si>
  <si>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</si>
  <si>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</si>
  <si>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</si>
  <si>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</si>
  <si>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</si>
  <si>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</si>
  <si>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</si>
  <si>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</si>
  <si>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</si>
  <si>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</si>
  <si>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</si>
  <si>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</si>
  <si>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</si>
  <si>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</si>
  <si>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</si>
  <si>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</si>
  <si>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</si>
  <si>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</si>
  <si>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</si>
  <si>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</si>
  <si>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</si>
  <si>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</si>
  <si>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</si>
  <si>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</si>
  <si>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</si>
  <si>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</si>
  <si>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</si>
  <si>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</si>
  <si>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</si>
  <si>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</si>
  <si>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</si>
  <si>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</si>
  <si>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</si>
  <si>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</si>
  <si>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</si>
  <si>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</si>
  <si>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</si>
  <si>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</si>
  <si>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</si>
  <si>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</si>
  <si>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</si>
  <si>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</si>
  <si>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</si>
  <si>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</si>
  <si>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</si>
  <si>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</si>
  <si>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</si>
  <si>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</si>
  <si>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</si>
  <si>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</si>
  <si>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</si>
  <si>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</si>
  <si>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</si>
  <si>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</si>
  <si>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</si>
  <si>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</si>
  <si>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</si>
  <si>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</si>
  <si>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</si>
  <si>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</si>
  <si>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</si>
  <si>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</si>
  <si>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</si>
  <si>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</si>
  <si>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</si>
  <si>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</si>
  <si>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</si>
  <si>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</si>
  <si>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</si>
  <si>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</si>
  <si>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</si>
  <si>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</si>
  <si>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</si>
  <si>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</si>
  <si>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</si>
  <si>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</si>
  <si>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</si>
  <si>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</si>
  <si>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</si>
  <si>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</si>
  <si>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</si>
  <si>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</si>
  <si>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</si>
  <si>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</si>
  <si>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</si>
  <si>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</si>
  <si>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</si>
  <si>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</si>
  <si>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</si>
  <si>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</si>
  <si>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</si>
  <si>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</si>
  <si>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</si>
  <si>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</si>
  <si>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</si>
  <si>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</si>
  <si>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</si>
  <si>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</si>
  <si>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</si>
  <si>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</si>
  <si>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</si>
  <si>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</si>
  <si>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</si>
  <si>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</si>
  <si>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</si>
  <si>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</si>
  <si>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</si>
  <si>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</si>
  <si>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</si>
  <si>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</si>
  <si>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Air Fare (R&amp;D)</t>
  </si>
  <si>
    <t>Mileage (R&amp;D)</t>
  </si>
  <si>
    <t>K202</t>
  </si>
  <si>
    <t>R&amp;D Professional fees</t>
  </si>
  <si>
    <t>Engineering fees (R&amp;D)</t>
  </si>
  <si>
    <t>Legal fees (R&amp;D)</t>
  </si>
  <si>
    <t>Other professional fees (R&amp;D)</t>
  </si>
  <si>
    <t>K203</t>
  </si>
  <si>
    <t>R&amp;D meeting and workshop costs</t>
  </si>
  <si>
    <t>technical equipment</t>
  </si>
  <si>
    <t>K161</t>
  </si>
  <si>
    <t>CONSULTANTS</t>
  </si>
  <si>
    <t>Consultancy fees</t>
  </si>
  <si>
    <t>Consultant expenses</t>
  </si>
  <si>
    <t>Consultant travel</t>
  </si>
  <si>
    <t>Consultant accomodation</t>
  </si>
  <si>
    <t>K223</t>
  </si>
  <si>
    <t>LEAD CREATIVES</t>
  </si>
  <si>
    <t>Writer</t>
  </si>
  <si>
    <t>Composer</t>
  </si>
  <si>
    <t>Director</t>
  </si>
  <si>
    <t>Conductor</t>
  </si>
  <si>
    <t>Choreographer</t>
  </si>
  <si>
    <t>Movement Director</t>
  </si>
  <si>
    <t>Fight Director</t>
  </si>
  <si>
    <t>Set Designer</t>
  </si>
  <si>
    <t>Costume Designer</t>
  </si>
  <si>
    <t>Lighting Designer</t>
  </si>
  <si>
    <t>Sound Designer</t>
  </si>
  <si>
    <t>Projection Designer</t>
  </si>
  <si>
    <t>K224</t>
  </si>
  <si>
    <t>ASSISTANT CREATIVES</t>
  </si>
  <si>
    <t>Assistant Director</t>
  </si>
  <si>
    <t>Assistant Conductor</t>
  </si>
  <si>
    <t>Assistant Choreographer</t>
  </si>
  <si>
    <t>Assistant Designer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</si>
  <si>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</si>
  <si>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</si>
  <si>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</si>
  <si>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</si>
  <si>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</si>
  <si>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</si>
  <si>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</si>
  <si>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</si>
  <si>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</si>
  <si>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Producer</t>
  </si>
  <si>
    <t>Assistant producer</t>
  </si>
  <si>
    <t>Production Manager</t>
  </si>
  <si>
    <t>Costume Supervisor</t>
  </si>
  <si>
    <t>Wigs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</si>
  <si>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</si>
  <si>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</si>
  <si>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</si>
  <si>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</si>
  <si>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</si>
  <si>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</si>
  <si>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</si>
  <si>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Stage Manager fees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</si>
  <si>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</si>
  <si>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</si>
  <si>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</si>
  <si>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</si>
  <si>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</si>
  <si>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</si>
  <si>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</si>
  <si>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</si>
  <si>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</si>
  <si>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</si>
  <si>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</si>
  <si>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</si>
  <si>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</si>
  <si>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</si>
  <si>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</si>
  <si>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</si>
  <si>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</si>
  <si>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</si>
  <si>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</si>
  <si>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</si>
  <si>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</si>
  <si>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</si>
  <si>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</si>
  <si>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</si>
  <si>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</si>
  <si>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</si>
  <si>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</si>
  <si>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</si>
  <si>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</si>
  <si>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</si>
  <si>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</si>
  <si>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</si>
  <si>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</si>
  <si>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</si>
  <si>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</si>
  <si>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</si>
  <si>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</si>
  <si>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</si>
  <si>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</si>
  <si>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</si>
  <si>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</si>
  <si>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</si>
  <si>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</si>
  <si>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</si>
  <si>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</si>
  <si>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</si>
  <si>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</si>
  <si>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</si>
  <si>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</si>
  <si>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</si>
  <si>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</si>
  <si>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</si>
  <si>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</si>
  <si>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</si>
  <si>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</si>
  <si>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</si>
  <si>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</si>
  <si>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</si>
  <si>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</si>
  <si>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</si>
  <si>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</si>
  <si>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</si>
  <si>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</si>
  <si>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</si>
  <si>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</si>
  <si>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</si>
  <si>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</si>
  <si>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</si>
  <si>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</si>
  <si>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</si>
  <si>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</si>
  <si>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</si>
  <si>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</si>
  <si>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</si>
  <si>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</si>
  <si>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</si>
  <si>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</si>
  <si>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</si>
  <si>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</si>
  <si>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</si>
  <si>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</si>
  <si>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</si>
  <si>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</si>
  <si>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</si>
  <si>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</si>
  <si>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</si>
  <si>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</si>
  <si>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</si>
  <si>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</si>
  <si>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</si>
  <si>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</si>
  <si>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</si>
  <si>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</si>
  <si>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</si>
  <si>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</si>
  <si>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</si>
  <si>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</si>
  <si>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</si>
  <si>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</si>
  <si>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</si>
  <si>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</si>
  <si>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</si>
  <si>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</si>
  <si>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</si>
  <si>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</si>
  <si>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</si>
  <si>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</si>
  <si>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</si>
  <si>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</si>
  <si>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</si>
  <si>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</si>
  <si>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</si>
  <si>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</si>
  <si>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</si>
  <si>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</si>
  <si>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</si>
  <si>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</si>
  <si>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</si>
  <si>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</si>
  <si>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</si>
  <si>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</si>
  <si>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</si>
  <si>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</si>
  <si>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</si>
  <si>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</si>
  <si>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</si>
  <si>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</si>
  <si>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</si>
  <si>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</si>
  <si>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</si>
  <si>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</si>
  <si>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</si>
  <si>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</si>
  <si>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</si>
  <si>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</si>
  <si>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</si>
  <si>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</si>
  <si>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</si>
  <si>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</si>
  <si>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</si>
  <si>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</si>
  <si>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</si>
  <si>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</si>
  <si>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</si>
  <si>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</si>
  <si>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</si>
  <si>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</si>
  <si>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</si>
  <si>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</si>
  <si>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</si>
  <si>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</si>
  <si>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Design costs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</si>
  <si>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</si>
  <si>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</si>
  <si>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</si>
  <si>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</si>
  <si>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</si>
  <si>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</si>
  <si>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</si>
  <si>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</si>
  <si>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</si>
  <si>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</si>
  <si>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</si>
  <si>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</si>
  <si>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</si>
  <si>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</si>
  <si>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</si>
  <si>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</si>
  <si>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</si>
  <si>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</si>
  <si>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</si>
  <si>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</si>
  <si>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</si>
  <si>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</si>
  <si>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</si>
  <si>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</si>
  <si>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</si>
  <si>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</si>
  <si>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</si>
  <si>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</si>
  <si>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</si>
  <si>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</si>
  <si>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</si>
  <si>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</si>
  <si>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</si>
  <si>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</si>
  <si>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</si>
  <si>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</si>
  <si>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</si>
  <si>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</si>
  <si>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</si>
  <si>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</si>
  <si>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</si>
  <si>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</si>
  <si>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</si>
  <si>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</si>
  <si>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</si>
  <si>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</si>
  <si>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</si>
  <si>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</si>
  <si>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</si>
  <si>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</si>
  <si>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</si>
  <si>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</si>
  <si>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</si>
  <si>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</si>
  <si>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</si>
  <si>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</si>
  <si>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</si>
  <si>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</si>
  <si>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</si>
  <si>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</si>
  <si>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</si>
  <si>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</si>
  <si>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</si>
  <si>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</si>
  <si>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</si>
  <si>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</si>
  <si>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</si>
  <si>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</si>
  <si>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</si>
  <si>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</si>
  <si>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</si>
  <si>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</si>
  <si>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</si>
  <si>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</si>
  <si>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</si>
  <si>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</si>
  <si>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</si>
  <si>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</si>
  <si>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</si>
  <si>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</si>
  <si>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</si>
  <si>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</si>
  <si>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</si>
  <si>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</si>
  <si>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</si>
  <si>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</si>
  <si>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</si>
  <si>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</si>
  <si>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</si>
  <si>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</si>
  <si>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</si>
  <si>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</si>
  <si>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</si>
  <si>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</si>
  <si>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</si>
  <si>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</si>
  <si>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</si>
  <si>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</si>
  <si>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</si>
  <si>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</si>
  <si>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</si>
  <si>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</si>
  <si>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</si>
  <si>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</si>
  <si>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</si>
  <si>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</si>
  <si>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</si>
  <si>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</si>
  <si>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</si>
  <si>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</si>
  <si>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</si>
  <si>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</si>
  <si>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</si>
  <si>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</si>
  <si>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</si>
  <si>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</si>
  <si>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</si>
  <si>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</si>
  <si>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</si>
  <si>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</si>
  <si>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>Network Neighbourhood Touring</t>
  </si>
  <si>
    <t>HD</t>
  </si>
  <si>
    <t>Louise Yates</t>
  </si>
  <si>
    <t>James McGuire</t>
  </si>
  <si>
    <t>Consultations</t>
  </si>
  <si>
    <t>Team development sessions</t>
  </si>
  <si>
    <t>Local Travel for NNT Team</t>
  </si>
  <si>
    <t>Feburary Festival Theatre Production</t>
  </si>
  <si>
    <t>May Festival Theatre Production</t>
  </si>
  <si>
    <t>October Festival Theatre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</si>
</sst>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164" fontId="5" fillId="4" borderId="2" xfId="0" applyNumberFormat="1" applyFont="1" applyFill="1" applyBorder="1" applyAlignment="1" applyProtection="1">
      <alignment horizontal="center" vertical="center"/>
    </xf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7" fontId="4" fillId="4" borderId="63" xfId="1" applyNumberFormat="1" applyFont="1" applyFill="1" applyBorder="1" applyProtection="1">
      <protection locked="0"/>
    </xf>
    <xf numFmtId="167" fontId="4" fillId="4" borderId="64" xfId="1" applyNumberFormat="1" applyFont="1" applyFill="1" applyBorder="1" applyProtection="1">
      <protection locked="0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168" fontId="4" fillId="3" borderId="31" xfId="1" applyNumberFormat="1" applyFont="1" applyFill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9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180975</xdr:rowOff>
        </xdr:from>
        <xdr:to>
          <xdr:col>636</xdr:col>
          <xdr:colOff>9525</xdr:colOff>
          <xdr:row>22</xdr:row>
          <xdr:rowOff>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16:$16" spid="_x0000_s40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333875"/>
              <a:ext cx="311886600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21</xdr:row>
      <xdr:rowOff>0</xdr:rowOff>
    </xdr:from>
    <xdr:to>
      <xdr:col>636</xdr:col>
      <xdr:colOff>9525</xdr:colOff>
      <xdr:row>22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0"/>
          <a:ext cx="311886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topLeftCell="A2" zoomScaleNormal="100" workbookViewId="0">
      <selection activeCell="C21" sqref="C21"/>
    </sheetView>
  </sheetViews>
  <sheetFormatPr defaultColWidth="9.140625" defaultRowHeight="15" x14ac:dyDescent="0.2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9" ht="8.4499999999999993" customHeight="1" x14ac:dyDescent="0.25">
      <c r="A2" s="156"/>
      <c r="B2" s="26"/>
      <c r="C2" s="26"/>
    </row>
    <row r="3" spans="1:9" s="3" customFormat="1" ht="21.2" customHeight="1" x14ac:dyDescent="0.25">
      <c r="A3" s="157" t="s">
        <v>11</v>
      </c>
      <c r="B3" s="31"/>
      <c r="C3" s="154" t="s">
        <v>455</v>
      </c>
      <c r="D3" s="161"/>
      <c r="E3" s="161"/>
      <c r="F3" s="148"/>
    </row>
    <row r="4" spans="1:9" ht="8.4499999999999993" customHeight="1" x14ac:dyDescent="0.25">
      <c r="A4" s="156"/>
      <c r="B4" s="26"/>
      <c r="C4" s="26"/>
      <c r="D4" s="162"/>
      <c r="E4" s="162"/>
    </row>
    <row r="5" spans="1:9" s="3" customFormat="1" ht="21.2" customHeight="1" x14ac:dyDescent="0.25">
      <c r="A5" s="157" t="s">
        <v>10</v>
      </c>
      <c r="B5" s="31"/>
      <c r="C5" s="154" t="s">
        <v>66</v>
      </c>
      <c r="D5" s="163"/>
      <c r="E5" s="163"/>
      <c r="F5" s="148"/>
    </row>
    <row r="6" spans="1:9" ht="8.4499999999999993" customHeight="1" x14ac:dyDescent="0.25">
      <c r="A6" s="156"/>
      <c r="B6" s="26"/>
      <c r="C6" s="26"/>
      <c r="D6" s="162"/>
      <c r="E6" s="162"/>
    </row>
    <row r="7" spans="1:9" s="3" customFormat="1" ht="21.2" customHeight="1" x14ac:dyDescent="0.25">
      <c r="A7" s="157" t="s">
        <v>12</v>
      </c>
      <c r="B7" s="31"/>
      <c r="C7" s="155" t="s">
        <v>456</v>
      </c>
      <c r="D7" s="163"/>
      <c r="E7" s="163"/>
      <c r="F7" s="148"/>
    </row>
    <row r="8" spans="1:9" ht="8.4499999999999993" customHeight="1" x14ac:dyDescent="0.25">
      <c r="A8" s="156"/>
      <c r="B8" s="26"/>
      <c r="C8" s="26"/>
      <c r="D8" s="162"/>
      <c r="E8" s="162"/>
    </row>
    <row r="9" spans="1:9" s="2" customFormat="1" ht="21.2" customHeight="1" x14ac:dyDescent="0.25">
      <c r="A9" s="157" t="s">
        <v>13</v>
      </c>
      <c r="B9" s="37"/>
      <c r="C9" s="155" t="s">
        <v>457</v>
      </c>
      <c r="D9" s="163"/>
      <c r="E9" s="163"/>
      <c r="F9" s="147"/>
    </row>
    <row r="10" spans="1:9" ht="8.1" customHeight="1" x14ac:dyDescent="0.25">
      <c r="A10" s="156"/>
      <c r="B10" s="26"/>
      <c r="C10" s="26"/>
      <c r="D10" s="162"/>
      <c r="E10" s="162"/>
    </row>
    <row r="11" spans="1:9" s="2" customFormat="1" ht="20.85" customHeight="1" x14ac:dyDescent="0.25">
      <c r="A11" s="157" t="s">
        <v>14</v>
      </c>
      <c r="B11" s="37"/>
      <c r="C11" s="155" t="s">
        <v>45</v>
      </c>
      <c r="D11" s="163"/>
      <c r="E11" s="163"/>
      <c r="F11" s="147"/>
    </row>
    <row r="12" spans="1:9" s="2" customFormat="1" ht="8.1" customHeight="1" x14ac:dyDescent="0.25">
      <c r="A12" s="157"/>
      <c r="B12" s="37"/>
      <c r="C12" s="163"/>
      <c r="D12" s="163"/>
      <c r="E12" s="163"/>
      <c r="F12" s="147"/>
    </row>
    <row r="13" spans="1:9" s="2" customFormat="1" ht="20.85" customHeight="1" x14ac:dyDescent="0.25">
      <c r="A13" s="157" t="s">
        <v>43</v>
      </c>
      <c r="B13" s="37"/>
      <c r="C13" s="155" t="s">
        <v>458</v>
      </c>
      <c r="D13" s="163"/>
      <c r="E13" s="163"/>
      <c r="F13" s="147"/>
    </row>
    <row r="14" spans="1:9" ht="22.5" customHeight="1" x14ac:dyDescent="0.25">
      <c r="E14" s="162"/>
      <c r="F14" s="162"/>
    </row>
    <row r="15" spans="1:9" ht="22.5" customHeight="1" x14ac:dyDescent="0.25">
      <c r="A15" s="166"/>
      <c r="B15" s="167"/>
      <c r="C15" s="167" t="s">
        <v>37</v>
      </c>
      <c r="D15" s="167"/>
      <c r="E15" s="164"/>
      <c r="F15" s="164"/>
      <c r="G15" s="1"/>
      <c r="H15" s="1"/>
      <c r="I15" s="1"/>
    </row>
    <row r="16" spans="1:9" ht="15" customHeight="1" x14ac:dyDescent="0.25">
      <c r="A16" s="159" t="s">
        <v>38</v>
      </c>
      <c r="B16" s="160" t="s">
        <v>39</v>
      </c>
      <c r="C16" s="160" t="s">
        <v>35</v>
      </c>
      <c r="D16" s="160" t="s">
        <v>40</v>
      </c>
      <c r="E16" s="165"/>
      <c r="F16" s="165"/>
      <c r="G16" s="1"/>
      <c r="H16" s="1"/>
      <c r="I16" s="1"/>
    </row>
    <row r="17" spans="1:9" ht="15" customHeight="1" x14ac:dyDescent="0.25">
      <c r="A17" s="156"/>
      <c r="B17" s="26"/>
      <c r="C17" s="26"/>
      <c r="D17" s="26"/>
      <c r="E17" s="26"/>
      <c r="F17" s="26"/>
      <c r="G17" s="1"/>
      <c r="H17" s="1"/>
      <c r="I17" s="1"/>
    </row>
    <row r="18" spans="1:9" ht="15" customHeight="1" x14ac:dyDescent="0.25">
      <c r="A18" s="156"/>
      <c r="B18" s="26"/>
      <c r="C18" s="26"/>
      <c r="D18" s="26"/>
      <c r="E18" s="26"/>
      <c r="F18" s="26"/>
      <c r="G18" s="1"/>
      <c r="H18" s="1"/>
      <c r="I18" s="1"/>
    </row>
    <row r="19" spans="1:9" ht="15" customHeight="1" x14ac:dyDescent="0.25">
      <c r="A19" s="156"/>
      <c r="B19" s="26"/>
      <c r="C19" s="26"/>
      <c r="D19" s="26"/>
      <c r="E19" s="26"/>
      <c r="F19" s="26"/>
      <c r="G19" s="1"/>
      <c r="H19" s="1"/>
      <c r="I19" s="1"/>
    </row>
    <row r="20" spans="1:9" ht="15" customHeight="1" x14ac:dyDescent="0.25">
      <c r="A20" s="156"/>
      <c r="B20" s="26"/>
      <c r="C20" s="26"/>
      <c r="D20" s="26"/>
      <c r="E20" s="26"/>
      <c r="F20" s="26"/>
      <c r="G20" s="1"/>
      <c r="H20" s="1"/>
      <c r="I20" s="1"/>
    </row>
    <row r="21" spans="1:9" ht="15" customHeight="1" x14ac:dyDescent="0.25">
      <c r="A21" s="156"/>
      <c r="B21" s="26"/>
      <c r="C21" s="26"/>
      <c r="D21" s="26"/>
      <c r="E21" s="26"/>
      <c r="F21" s="26"/>
      <c r="G21" s="1"/>
      <c r="H21" s="1"/>
      <c r="I21" s="1"/>
    </row>
    <row r="22" spans="1:9" ht="15" customHeight="1" x14ac:dyDescent="0.25">
      <c r="A22" s="156"/>
      <c r="B22" s="26"/>
      <c r="C22" s="26"/>
      <c r="D22" s="26"/>
      <c r="E22" s="26"/>
      <c r="F22" s="26"/>
      <c r="G22" s="1"/>
      <c r="H22" s="1"/>
      <c r="I22" s="1"/>
    </row>
    <row r="23" spans="1:9" ht="15" customHeight="1" x14ac:dyDescent="0.25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 x14ac:dyDescent="0.25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 x14ac:dyDescent="0.25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 x14ac:dyDescent="0.25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 x14ac:dyDescent="0.25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 x14ac:dyDescent="0.25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 x14ac:dyDescent="0.25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 x14ac:dyDescent="0.25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 x14ac:dyDescent="0.25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 x14ac:dyDescent="0.25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 x14ac:dyDescent="0.25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 x14ac:dyDescent="0.25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 x14ac:dyDescent="0.25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 x14ac:dyDescent="0.25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 x14ac:dyDescent="0.25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 x14ac:dyDescent="0.25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 x14ac:dyDescent="0.25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 x14ac:dyDescent="0.25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 x14ac:dyDescent="0.25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 x14ac:dyDescent="0.25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 x14ac:dyDescent="0.25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 x14ac:dyDescent="0.25">
      <c r="A44" s="156"/>
      <c r="B44" s="26"/>
      <c r="C44" s="26"/>
      <c r="D44" s="26"/>
      <c r="E44" s="26"/>
      <c r="F44" s="26"/>
      <c r="G44" s="1"/>
      <c r="H44" s="1"/>
      <c r="I44" s="1"/>
    </row>
    <row r="45" spans="1:9" x14ac:dyDescent="0.25">
      <c r="A45" s="156"/>
      <c r="B45" s="26"/>
      <c r="C45" s="26"/>
      <c r="D45" s="26"/>
      <c r="E45" s="26"/>
      <c r="F45" s="26"/>
      <c r="G45" s="1"/>
      <c r="H45" s="1"/>
      <c r="I45" s="1"/>
    </row>
    <row r="46" spans="1:9" x14ac:dyDescent="0.25">
      <c r="A46" s="156"/>
      <c r="B46" s="26"/>
      <c r="C46" s="26"/>
      <c r="D46" s="26"/>
      <c r="E46" s="26"/>
      <c r="F46" s="26"/>
      <c r="G46" s="1"/>
      <c r="H46" s="1"/>
      <c r="I46" s="1"/>
    </row>
    <row r="47" spans="1:9" x14ac:dyDescent="0.25">
      <c r="A47" s="156"/>
      <c r="B47" s="26"/>
      <c r="C47" s="26"/>
      <c r="D47" s="26"/>
      <c r="E47" s="26"/>
      <c r="F47" s="26"/>
      <c r="G47" s="1"/>
      <c r="H47" s="1"/>
      <c r="I47" s="1"/>
    </row>
    <row r="48" spans="1:9" x14ac:dyDescent="0.25">
      <c r="A48" s="156"/>
      <c r="B48" s="26"/>
      <c r="C48" s="26"/>
      <c r="D48" s="26"/>
      <c r="E48" s="26"/>
      <c r="F48" s="26"/>
      <c r="G48" s="1"/>
      <c r="H48" s="1"/>
      <c r="I48" s="1"/>
    </row>
    <row r="49" spans="1:9" x14ac:dyDescent="0.25">
      <c r="A49" s="156"/>
      <c r="B49" s="26"/>
      <c r="C49" s="26"/>
      <c r="D49" s="26"/>
      <c r="E49" s="26"/>
      <c r="F49" s="26"/>
      <c r="G49" s="1"/>
      <c r="H49" s="1"/>
      <c r="I49" s="1"/>
    </row>
    <row r="50" spans="1:9" x14ac:dyDescent="0.25">
      <c r="A50" s="156"/>
      <c r="B50" s="26"/>
      <c r="C50" s="26"/>
      <c r="D50" s="26"/>
      <c r="E50" s="26"/>
      <c r="F50" s="26"/>
      <c r="G50" s="1"/>
      <c r="H50" s="1"/>
      <c r="I50" s="1"/>
    </row>
    <row r="51" spans="1:9" x14ac:dyDescent="0.25">
      <c r="A51" s="156"/>
      <c r="B51" s="26"/>
      <c r="C51" s="26"/>
      <c r="D51" s="26"/>
      <c r="E51" s="26"/>
      <c r="F51" s="26"/>
      <c r="G51" s="1"/>
      <c r="H51" s="1"/>
      <c r="I51" s="1"/>
    </row>
    <row r="52" spans="1:9" x14ac:dyDescent="0.25">
      <c r="A52" s="156"/>
      <c r="B52" s="26"/>
      <c r="C52" s="26"/>
      <c r="D52" s="26"/>
      <c r="E52" s="26"/>
      <c r="F52" s="26"/>
      <c r="G52" s="1"/>
      <c r="H52" s="1"/>
      <c r="I52" s="1"/>
    </row>
    <row r="53" spans="1:9" x14ac:dyDescent="0.25">
      <c r="A53" s="156"/>
      <c r="B53" s="26"/>
      <c r="C53" s="26"/>
      <c r="D53" s="26"/>
      <c r="E53" s="26"/>
      <c r="F53" s="26"/>
      <c r="G53" s="1"/>
      <c r="H53" s="1"/>
      <c r="I53" s="1"/>
    </row>
    <row r="54" spans="1:9" x14ac:dyDescent="0.25">
      <c r="A54" s="156"/>
      <c r="B54" s="26"/>
      <c r="C54" s="26"/>
      <c r="D54" s="26"/>
      <c r="E54" s="26"/>
      <c r="F54" s="26"/>
      <c r="G54" s="1"/>
      <c r="H54" s="1"/>
      <c r="I54" s="1"/>
    </row>
    <row r="55" spans="1:9" x14ac:dyDescent="0.25">
      <c r="A55" s="156"/>
      <c r="B55" s="26"/>
      <c r="C55" s="26"/>
      <c r="D55" s="26"/>
      <c r="E55" s="26"/>
      <c r="F55" s="26"/>
      <c r="G55" s="1"/>
      <c r="H55" s="1"/>
      <c r="I55" s="1"/>
    </row>
    <row r="56" spans="1:9" x14ac:dyDescent="0.25">
      <c r="A56" s="156"/>
      <c r="B56" s="26"/>
      <c r="C56" s="26"/>
      <c r="D56" s="26"/>
      <c r="E56" s="26"/>
      <c r="F56" s="26"/>
      <c r="G56" s="1"/>
      <c r="H56" s="1"/>
      <c r="I56" s="1"/>
    </row>
    <row r="57" spans="1:9" x14ac:dyDescent="0.25">
      <c r="A57" s="156"/>
      <c r="B57" s="26"/>
      <c r="C57" s="26"/>
      <c r="D57" s="26"/>
      <c r="E57" s="26"/>
      <c r="F57" s="26"/>
      <c r="G57" s="1"/>
      <c r="H57" s="1"/>
      <c r="I57" s="1"/>
    </row>
    <row r="58" spans="1:9" x14ac:dyDescent="0.25">
      <c r="A58" s="156"/>
      <c r="B58" s="26"/>
      <c r="C58" s="26"/>
      <c r="D58" s="26"/>
      <c r="E58" s="26"/>
      <c r="F58" s="26"/>
      <c r="G58" s="1"/>
      <c r="H58" s="1"/>
      <c r="I58" s="1"/>
    </row>
    <row r="59" spans="1:9" x14ac:dyDescent="0.25">
      <c r="A59" s="156"/>
      <c r="B59" s="26"/>
      <c r="C59" s="26"/>
      <c r="D59" s="26"/>
      <c r="E59" s="26"/>
      <c r="F59" s="26"/>
      <c r="G59" s="1"/>
      <c r="H59" s="1"/>
      <c r="I59" s="1"/>
    </row>
    <row r="60" spans="1:9" x14ac:dyDescent="0.25">
      <c r="A60" s="156"/>
      <c r="B60" s="26"/>
      <c r="C60" s="26"/>
      <c r="D60" s="26"/>
      <c r="E60" s="26"/>
      <c r="F60" s="26"/>
      <c r="G60" s="1"/>
      <c r="H60" s="1"/>
      <c r="I60" s="1"/>
    </row>
    <row r="61" spans="1:9" x14ac:dyDescent="0.25">
      <c r="A61" s="156"/>
      <c r="B61" s="26"/>
      <c r="C61" s="26"/>
      <c r="D61" s="26"/>
      <c r="E61" s="26"/>
      <c r="F61" s="26"/>
      <c r="G61" s="1"/>
      <c r="H61" s="1"/>
      <c r="I61" s="1"/>
    </row>
    <row r="62" spans="1:9" x14ac:dyDescent="0.25">
      <c r="A62" s="156"/>
      <c r="B62" s="26"/>
      <c r="C62" s="26"/>
      <c r="D62" s="26"/>
      <c r="E62" s="26"/>
      <c r="F62" s="26"/>
      <c r="G62" s="1"/>
      <c r="H62" s="1"/>
      <c r="I62" s="1"/>
    </row>
    <row r="63" spans="1:9" x14ac:dyDescent="0.25">
      <c r="A63" s="156"/>
      <c r="B63" s="26"/>
      <c r="C63" s="26"/>
      <c r="D63" s="26"/>
      <c r="E63" s="26"/>
      <c r="F63" s="26"/>
      <c r="G63" s="1"/>
      <c r="H63" s="1"/>
      <c r="I63" s="1"/>
    </row>
    <row r="64" spans="1:9" x14ac:dyDescent="0.25">
      <c r="A64" s="156"/>
      <c r="B64" s="26"/>
      <c r="C64" s="26"/>
      <c r="D64" s="26"/>
      <c r="E64" s="26"/>
      <c r="F64" s="26"/>
      <c r="G64" s="1"/>
      <c r="H64" s="1"/>
      <c r="I64" s="1"/>
    </row>
    <row r="65" spans="1:9" x14ac:dyDescent="0.25">
      <c r="A65" s="156"/>
      <c r="B65" s="26"/>
      <c r="C65" s="26"/>
      <c r="D65" s="26"/>
      <c r="E65" s="26"/>
      <c r="F65" s="26"/>
      <c r="G65" s="1"/>
      <c r="H65" s="1"/>
      <c r="I65" s="1"/>
    </row>
    <row r="66" spans="1:9" x14ac:dyDescent="0.25">
      <c r="A66" s="156"/>
      <c r="B66" s="26"/>
      <c r="C66" s="26"/>
      <c r="D66" s="26"/>
      <c r="E66" s="26"/>
      <c r="F66" s="26"/>
      <c r="G66" s="1"/>
      <c r="H66" s="1"/>
      <c r="I66" s="1"/>
    </row>
    <row r="67" spans="1:9" x14ac:dyDescent="0.25">
      <c r="A67" s="156"/>
      <c r="B67" s="26"/>
      <c r="C67" s="26"/>
      <c r="D67" s="26"/>
      <c r="E67" s="26"/>
      <c r="F67" s="26"/>
      <c r="G67" s="1"/>
      <c r="H67" s="1"/>
      <c r="I67" s="1"/>
    </row>
    <row r="68" spans="1:9" x14ac:dyDescent="0.25">
      <c r="A68" s="156"/>
      <c r="B68" s="26"/>
      <c r="C68" s="26"/>
      <c r="D68" s="26"/>
      <c r="E68" s="26"/>
      <c r="F68" s="26"/>
      <c r="G68" s="1"/>
      <c r="H68" s="1"/>
      <c r="I68" s="1"/>
    </row>
    <row r="69" spans="1:9" x14ac:dyDescent="0.25">
      <c r="A69" s="156"/>
      <c r="B69" s="26"/>
      <c r="C69" s="26"/>
      <c r="D69" s="26"/>
      <c r="E69" s="26"/>
      <c r="F69" s="26"/>
      <c r="G69" s="1"/>
      <c r="H69" s="1"/>
      <c r="I69" s="1"/>
    </row>
    <row r="70" spans="1:9" x14ac:dyDescent="0.25">
      <c r="A70" s="156"/>
      <c r="B70" s="26"/>
      <c r="C70" s="26"/>
      <c r="D70" s="26"/>
      <c r="E70" s="26"/>
      <c r="F70" s="26"/>
      <c r="G70" s="1"/>
      <c r="H70" s="1"/>
      <c r="I70" s="1"/>
    </row>
    <row r="71" spans="1:9" x14ac:dyDescent="0.25">
      <c r="A71" s="156"/>
      <c r="B71" s="26"/>
      <c r="C71" s="26"/>
      <c r="D71" s="26"/>
      <c r="E71" s="26"/>
      <c r="F71" s="26"/>
      <c r="G71" s="1"/>
      <c r="H71" s="1"/>
      <c r="I71" s="1"/>
    </row>
    <row r="72" spans="1:9" x14ac:dyDescent="0.25">
      <c r="A72" s="156"/>
      <c r="B72" s="26"/>
      <c r="C72" s="26"/>
      <c r="D72" s="26"/>
      <c r="E72" s="26"/>
      <c r="F72" s="26"/>
      <c r="G72" s="1"/>
      <c r="H72" s="1"/>
      <c r="I72" s="1"/>
    </row>
    <row r="73" spans="1:9" x14ac:dyDescent="0.25">
      <c r="A73" s="156"/>
      <c r="B73" s="26"/>
      <c r="C73" s="26"/>
      <c r="D73" s="26"/>
      <c r="E73" s="26"/>
      <c r="F73" s="26"/>
      <c r="G73" s="1"/>
      <c r="H73" s="1"/>
      <c r="I73" s="1"/>
    </row>
    <row r="74" spans="1:9" x14ac:dyDescent="0.25">
      <c r="A74" s="156"/>
      <c r="B74" s="26"/>
      <c r="C74" s="26"/>
      <c r="D74" s="26"/>
      <c r="E74" s="26"/>
      <c r="F74" s="26"/>
      <c r="G74" s="1"/>
      <c r="H74" s="1"/>
      <c r="I74" s="1"/>
    </row>
    <row r="75" spans="1:9" x14ac:dyDescent="0.25">
      <c r="A75" s="156"/>
      <c r="B75" s="26"/>
      <c r="C75" s="26"/>
      <c r="D75" s="26"/>
      <c r="E75" s="26"/>
      <c r="F75" s="26"/>
      <c r="G75" s="1"/>
      <c r="H75" s="1"/>
      <c r="I75" s="1"/>
    </row>
    <row r="76" spans="1:9" x14ac:dyDescent="0.25">
      <c r="A76" s="156"/>
      <c r="B76" s="26"/>
      <c r="C76" s="26"/>
      <c r="D76" s="26"/>
      <c r="E76" s="26"/>
      <c r="F76" s="26"/>
      <c r="G76" s="1"/>
      <c r="H76" s="1"/>
      <c r="I76" s="1"/>
    </row>
    <row r="77" spans="1:9" x14ac:dyDescent="0.25">
      <c r="A77" s="156"/>
      <c r="B77" s="26"/>
      <c r="C77" s="26"/>
      <c r="D77" s="26"/>
      <c r="E77" s="26"/>
      <c r="F77" s="26"/>
      <c r="G77" s="1"/>
      <c r="H77" s="1"/>
      <c r="I77" s="1"/>
    </row>
    <row r="78" spans="1:9" x14ac:dyDescent="0.25">
      <c r="A78" s="156"/>
      <c r="B78" s="26"/>
      <c r="C78" s="26"/>
      <c r="D78" s="26"/>
      <c r="E78" s="26"/>
      <c r="F78" s="26"/>
      <c r="G78" s="1"/>
      <c r="H78" s="1"/>
      <c r="I78" s="1"/>
    </row>
    <row r="79" spans="1:9" x14ac:dyDescent="0.25">
      <c r="A79" s="156"/>
      <c r="B79" s="26"/>
      <c r="C79" s="26"/>
      <c r="D79" s="26"/>
      <c r="E79" s="26"/>
      <c r="F79" s="26"/>
      <c r="G79" s="1"/>
      <c r="H79" s="1"/>
      <c r="I79" s="1"/>
    </row>
    <row r="80" spans="1:9" x14ac:dyDescent="0.25">
      <c r="A80" s="156"/>
      <c r="B80" s="26"/>
      <c r="C80" s="26"/>
      <c r="D80" s="26"/>
      <c r="E80" s="26"/>
      <c r="F80" s="26"/>
      <c r="G80" s="1"/>
      <c r="H80" s="1"/>
      <c r="I80" s="1"/>
    </row>
    <row r="81" spans="1:9" x14ac:dyDescent="0.25">
      <c r="A81" s="156"/>
      <c r="B81" s="26"/>
      <c r="C81" s="26"/>
      <c r="D81" s="26"/>
      <c r="E81" s="26"/>
      <c r="F81" s="26"/>
      <c r="G81" s="1"/>
      <c r="H81" s="1"/>
      <c r="I81" s="1"/>
    </row>
    <row r="82" spans="1:9" x14ac:dyDescent="0.25">
      <c r="A82" s="156"/>
      <c r="B82" s="26"/>
      <c r="C82" s="26"/>
      <c r="D82" s="26"/>
      <c r="E82" s="26"/>
      <c r="F82" s="26"/>
      <c r="G82" s="1"/>
      <c r="H82" s="1"/>
      <c r="I82" s="1"/>
    </row>
    <row r="83" spans="1:9" x14ac:dyDescent="0.25">
      <c r="A83" s="156"/>
      <c r="B83" s="26"/>
      <c r="C83" s="26"/>
      <c r="D83" s="26"/>
      <c r="E83" s="26"/>
      <c r="F83" s="26"/>
      <c r="G83" s="1"/>
      <c r="H83" s="1"/>
      <c r="I83" s="1"/>
    </row>
    <row r="84" spans="1:9" x14ac:dyDescent="0.25">
      <c r="A84" s="156"/>
      <c r="B84" s="26"/>
      <c r="C84" s="26"/>
      <c r="D84" s="26"/>
      <c r="E84" s="26"/>
      <c r="F84" s="26"/>
      <c r="G84" s="1"/>
      <c r="H84" s="1"/>
      <c r="I84" s="1"/>
    </row>
    <row r="85" spans="1:9" x14ac:dyDescent="0.25">
      <c r="A85" s="156"/>
      <c r="B85" s="26"/>
      <c r="C85" s="26"/>
      <c r="D85" s="26"/>
      <c r="E85" s="26"/>
      <c r="F85" s="26"/>
      <c r="G85" s="1"/>
      <c r="H85" s="1"/>
      <c r="I85" s="1"/>
    </row>
    <row r="86" spans="1:9" x14ac:dyDescent="0.25">
      <c r="A86" s="156"/>
      <c r="B86" s="26"/>
      <c r="C86" s="26"/>
      <c r="D86" s="26"/>
      <c r="E86" s="26"/>
      <c r="F86" s="26"/>
      <c r="G86" s="1"/>
      <c r="H86" s="1"/>
      <c r="I86" s="1"/>
    </row>
    <row r="87" spans="1:9" x14ac:dyDescent="0.25">
      <c r="A87" s="156"/>
      <c r="B87" s="26"/>
      <c r="C87" s="26"/>
      <c r="D87" s="26"/>
      <c r="E87" s="26"/>
      <c r="F87" s="26"/>
      <c r="G87" s="1"/>
      <c r="H87" s="1"/>
      <c r="I87" s="1"/>
    </row>
    <row r="88" spans="1:9" x14ac:dyDescent="0.25">
      <c r="A88" s="156"/>
      <c r="B88" s="26"/>
      <c r="C88" s="26"/>
      <c r="D88" s="26"/>
      <c r="E88" s="26"/>
      <c r="F88" s="26"/>
      <c r="G88" s="1"/>
      <c r="H88" s="1"/>
      <c r="I88" s="1"/>
    </row>
    <row r="89" spans="1:9" x14ac:dyDescent="0.25">
      <c r="A89" s="156"/>
      <c r="B89" s="26"/>
      <c r="C89" s="26"/>
      <c r="D89" s="26"/>
      <c r="E89" s="26"/>
      <c r="F89" s="26"/>
      <c r="G89" s="1"/>
      <c r="H89" s="1"/>
      <c r="I89" s="1"/>
    </row>
    <row r="90" spans="1:9" x14ac:dyDescent="0.25">
      <c r="A90" s="156"/>
      <c r="B90" s="26"/>
      <c r="C90" s="26"/>
      <c r="D90" s="26"/>
      <c r="E90" s="26"/>
      <c r="F90" s="26"/>
      <c r="G90" s="1"/>
      <c r="H90" s="1"/>
      <c r="I90" s="1"/>
    </row>
    <row r="91" spans="1:9" x14ac:dyDescent="0.25">
      <c r="A91" s="156"/>
      <c r="B91" s="26"/>
      <c r="C91" s="26"/>
      <c r="D91" s="26"/>
      <c r="E91" s="26"/>
      <c r="F91" s="26"/>
      <c r="G91" s="1"/>
      <c r="H91" s="1"/>
      <c r="I91" s="1"/>
    </row>
    <row r="92" spans="1:9" x14ac:dyDescent="0.25">
      <c r="A92" s="156"/>
      <c r="B92" s="26"/>
      <c r="C92" s="26"/>
      <c r="D92" s="26"/>
      <c r="E92" s="26"/>
      <c r="F92" s="26"/>
      <c r="G92" s="1"/>
      <c r="H92" s="1"/>
      <c r="I92" s="1"/>
    </row>
    <row r="93" spans="1:9" x14ac:dyDescent="0.25">
      <c r="A93" s="156"/>
      <c r="B93" s="26"/>
      <c r="C93" s="26"/>
      <c r="D93" s="26"/>
      <c r="E93" s="26"/>
      <c r="F93" s="26"/>
      <c r="G93" s="1"/>
      <c r="H93" s="1"/>
      <c r="I93" s="1"/>
    </row>
    <row r="94" spans="1:9" x14ac:dyDescent="0.25">
      <c r="A94" s="156"/>
      <c r="B94" s="26"/>
      <c r="C94" s="26"/>
      <c r="D94" s="26"/>
      <c r="E94" s="26"/>
      <c r="F94" s="26"/>
      <c r="G94" s="1"/>
      <c r="H94" s="1"/>
      <c r="I94" s="1"/>
    </row>
    <row r="95" spans="1:9" x14ac:dyDescent="0.25">
      <c r="A95" s="156"/>
      <c r="B95" s="26"/>
      <c r="C95" s="26"/>
      <c r="D95" s="26"/>
      <c r="E95" s="26"/>
      <c r="F95" s="26"/>
      <c r="G95" s="1"/>
      <c r="H95" s="1"/>
      <c r="I95" s="1"/>
    </row>
    <row r="96" spans="1:9" x14ac:dyDescent="0.25">
      <c r="A96" s="156"/>
      <c r="B96" s="26"/>
      <c r="C96" s="26"/>
      <c r="D96" s="26"/>
      <c r="E96" s="26"/>
      <c r="F96" s="26"/>
      <c r="G96" s="1"/>
      <c r="H96" s="1"/>
      <c r="I96" s="1"/>
    </row>
    <row r="97" spans="1:9" x14ac:dyDescent="0.25">
      <c r="A97" s="156"/>
      <c r="B97" s="26"/>
      <c r="C97" s="26"/>
      <c r="D97" s="26"/>
      <c r="E97" s="26"/>
      <c r="F97" s="26"/>
      <c r="G97" s="1"/>
      <c r="H97" s="1"/>
      <c r="I97" s="1"/>
    </row>
    <row r="98" spans="1:9" x14ac:dyDescent="0.25">
      <c r="A98" s="156"/>
      <c r="B98" s="26"/>
      <c r="C98" s="26"/>
      <c r="D98" s="26"/>
      <c r="E98" s="26"/>
      <c r="F98" s="26"/>
      <c r="G98" s="1"/>
      <c r="H98" s="1"/>
      <c r="I98" s="1"/>
    </row>
    <row r="99" spans="1:9" x14ac:dyDescent="0.25">
      <c r="A99" s="156"/>
      <c r="B99" s="26"/>
      <c r="C99" s="26"/>
      <c r="D99" s="26"/>
      <c r="E99" s="26"/>
      <c r="F99" s="26"/>
      <c r="G99" s="1"/>
      <c r="H99" s="1"/>
      <c r="I99" s="1"/>
    </row>
    <row r="100" spans="1:9" x14ac:dyDescent="0.25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 x14ac:dyDescent="0.25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 x14ac:dyDescent="0.25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 x14ac:dyDescent="0.25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 x14ac:dyDescent="0.25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 x14ac:dyDescent="0.25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 x14ac:dyDescent="0.25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 x14ac:dyDescent="0.25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 x14ac:dyDescent="0.25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 x14ac:dyDescent="0.25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 x14ac:dyDescent="0.25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 x14ac:dyDescent="0.25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 x14ac:dyDescent="0.25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 x14ac:dyDescent="0.25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 x14ac:dyDescent="0.25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 x14ac:dyDescent="0.25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 x14ac:dyDescent="0.25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 x14ac:dyDescent="0.25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 x14ac:dyDescent="0.25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 x14ac:dyDescent="0.25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 x14ac:dyDescent="0.25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 x14ac:dyDescent="0.25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 x14ac:dyDescent="0.25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 x14ac:dyDescent="0.25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 x14ac:dyDescent="0.25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 x14ac:dyDescent="0.25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 x14ac:dyDescent="0.25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 x14ac:dyDescent="0.25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 x14ac:dyDescent="0.25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 x14ac:dyDescent="0.25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 x14ac:dyDescent="0.25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 x14ac:dyDescent="0.25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 x14ac:dyDescent="0.25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 x14ac:dyDescent="0.25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 x14ac:dyDescent="0.25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 x14ac:dyDescent="0.25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 x14ac:dyDescent="0.25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 x14ac:dyDescent="0.25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 x14ac:dyDescent="0.25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 x14ac:dyDescent="0.25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 x14ac:dyDescent="0.25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 x14ac:dyDescent="0.25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 x14ac:dyDescent="0.25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 x14ac:dyDescent="0.25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 x14ac:dyDescent="0.25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 x14ac:dyDescent="0.25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 x14ac:dyDescent="0.25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 x14ac:dyDescent="0.25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 x14ac:dyDescent="0.25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 x14ac:dyDescent="0.25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 x14ac:dyDescent="0.25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 x14ac:dyDescent="0.25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 x14ac:dyDescent="0.25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 x14ac:dyDescent="0.25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 x14ac:dyDescent="0.25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 x14ac:dyDescent="0.25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 x14ac:dyDescent="0.25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 x14ac:dyDescent="0.25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 x14ac:dyDescent="0.25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 x14ac:dyDescent="0.25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 x14ac:dyDescent="0.25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 x14ac:dyDescent="0.25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 x14ac:dyDescent="0.25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 x14ac:dyDescent="0.25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 x14ac:dyDescent="0.25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 x14ac:dyDescent="0.25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 x14ac:dyDescent="0.25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 x14ac:dyDescent="0.25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 x14ac:dyDescent="0.25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 x14ac:dyDescent="0.25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 x14ac:dyDescent="0.25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 x14ac:dyDescent="0.25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 x14ac:dyDescent="0.25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 x14ac:dyDescent="0.25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 x14ac:dyDescent="0.25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 x14ac:dyDescent="0.25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 x14ac:dyDescent="0.25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 x14ac:dyDescent="0.25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 x14ac:dyDescent="0.25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 x14ac:dyDescent="0.25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 x14ac:dyDescent="0.25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 x14ac:dyDescent="0.25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 x14ac:dyDescent="0.25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 x14ac:dyDescent="0.25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 x14ac:dyDescent="0.25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 x14ac:dyDescent="0.25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 x14ac:dyDescent="0.25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 x14ac:dyDescent="0.25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 x14ac:dyDescent="0.25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 x14ac:dyDescent="0.25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 x14ac:dyDescent="0.25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 x14ac:dyDescent="0.25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 x14ac:dyDescent="0.25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 x14ac:dyDescent="0.25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 x14ac:dyDescent="0.25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 x14ac:dyDescent="0.25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 x14ac:dyDescent="0.25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 x14ac:dyDescent="0.25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 x14ac:dyDescent="0.25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 x14ac:dyDescent="0.25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 x14ac:dyDescent="0.25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 x14ac:dyDescent="0.25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 x14ac:dyDescent="0.25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 x14ac:dyDescent="0.25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 x14ac:dyDescent="0.25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 x14ac:dyDescent="0.25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 x14ac:dyDescent="0.25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 x14ac:dyDescent="0.25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 x14ac:dyDescent="0.25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 x14ac:dyDescent="0.25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 x14ac:dyDescent="0.25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 x14ac:dyDescent="0.25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 x14ac:dyDescent="0.25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 x14ac:dyDescent="0.25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 x14ac:dyDescent="0.25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 x14ac:dyDescent="0.25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 x14ac:dyDescent="0.25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 x14ac:dyDescent="0.25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 x14ac:dyDescent="0.25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 x14ac:dyDescent="0.25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 x14ac:dyDescent="0.25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 x14ac:dyDescent="0.25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 x14ac:dyDescent="0.25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 x14ac:dyDescent="0.25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 x14ac:dyDescent="0.25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 x14ac:dyDescent="0.25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 x14ac:dyDescent="0.25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 x14ac:dyDescent="0.25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 x14ac:dyDescent="0.25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 x14ac:dyDescent="0.25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 x14ac:dyDescent="0.25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 x14ac:dyDescent="0.25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 x14ac:dyDescent="0.25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 x14ac:dyDescent="0.25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 x14ac:dyDescent="0.25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 x14ac:dyDescent="0.25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 x14ac:dyDescent="0.25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 x14ac:dyDescent="0.25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 x14ac:dyDescent="0.25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 x14ac:dyDescent="0.25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 x14ac:dyDescent="0.25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 x14ac:dyDescent="0.25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 x14ac:dyDescent="0.25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 x14ac:dyDescent="0.25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 x14ac:dyDescent="0.25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 x14ac:dyDescent="0.25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 x14ac:dyDescent="0.25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 x14ac:dyDescent="0.25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 x14ac:dyDescent="0.25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 x14ac:dyDescent="0.25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 x14ac:dyDescent="0.25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 x14ac:dyDescent="0.25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 x14ac:dyDescent="0.25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 x14ac:dyDescent="0.25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 x14ac:dyDescent="0.25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 x14ac:dyDescent="0.25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 x14ac:dyDescent="0.25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 x14ac:dyDescent="0.25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 x14ac:dyDescent="0.25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 x14ac:dyDescent="0.25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 x14ac:dyDescent="0.25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 x14ac:dyDescent="0.25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 x14ac:dyDescent="0.25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 x14ac:dyDescent="0.25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 x14ac:dyDescent="0.25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 x14ac:dyDescent="0.25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 x14ac:dyDescent="0.25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 x14ac:dyDescent="0.25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 x14ac:dyDescent="0.25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 x14ac:dyDescent="0.25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 x14ac:dyDescent="0.25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 x14ac:dyDescent="0.25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 x14ac:dyDescent="0.25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 x14ac:dyDescent="0.25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 x14ac:dyDescent="0.25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 x14ac:dyDescent="0.25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 x14ac:dyDescent="0.25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 x14ac:dyDescent="0.25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 x14ac:dyDescent="0.25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 x14ac:dyDescent="0.25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 x14ac:dyDescent="0.25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 x14ac:dyDescent="0.25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 x14ac:dyDescent="0.25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 x14ac:dyDescent="0.25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 x14ac:dyDescent="0.25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 x14ac:dyDescent="0.25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 x14ac:dyDescent="0.25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 x14ac:dyDescent="0.25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 x14ac:dyDescent="0.25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 x14ac:dyDescent="0.25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 x14ac:dyDescent="0.25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 x14ac:dyDescent="0.25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 x14ac:dyDescent="0.25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 x14ac:dyDescent="0.25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 x14ac:dyDescent="0.25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 x14ac:dyDescent="0.25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 x14ac:dyDescent="0.25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 x14ac:dyDescent="0.25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 x14ac:dyDescent="0.25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 x14ac:dyDescent="0.25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 x14ac:dyDescent="0.25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 x14ac:dyDescent="0.25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 x14ac:dyDescent="0.25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 x14ac:dyDescent="0.25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 x14ac:dyDescent="0.25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 x14ac:dyDescent="0.25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 x14ac:dyDescent="0.25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 x14ac:dyDescent="0.25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 x14ac:dyDescent="0.25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 x14ac:dyDescent="0.25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 x14ac:dyDescent="0.25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 x14ac:dyDescent="0.25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 x14ac:dyDescent="0.25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 x14ac:dyDescent="0.25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 x14ac:dyDescent="0.25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 x14ac:dyDescent="0.25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 x14ac:dyDescent="0.25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 x14ac:dyDescent="0.25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 x14ac:dyDescent="0.25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 x14ac:dyDescent="0.25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 x14ac:dyDescent="0.25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 x14ac:dyDescent="0.25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 x14ac:dyDescent="0.25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 x14ac:dyDescent="0.25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 x14ac:dyDescent="0.25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 x14ac:dyDescent="0.25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 x14ac:dyDescent="0.25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 x14ac:dyDescent="0.25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 x14ac:dyDescent="0.25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 x14ac:dyDescent="0.25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 x14ac:dyDescent="0.25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 x14ac:dyDescent="0.25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 x14ac:dyDescent="0.25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 x14ac:dyDescent="0.25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 x14ac:dyDescent="0.25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 x14ac:dyDescent="0.25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 x14ac:dyDescent="0.25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 x14ac:dyDescent="0.25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 x14ac:dyDescent="0.25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 x14ac:dyDescent="0.25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 x14ac:dyDescent="0.25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 x14ac:dyDescent="0.25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 x14ac:dyDescent="0.25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 x14ac:dyDescent="0.25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 x14ac:dyDescent="0.25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 x14ac:dyDescent="0.25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 x14ac:dyDescent="0.25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 x14ac:dyDescent="0.25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 x14ac:dyDescent="0.25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 x14ac:dyDescent="0.25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 x14ac:dyDescent="0.25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 x14ac:dyDescent="0.25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 x14ac:dyDescent="0.25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 x14ac:dyDescent="0.25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 x14ac:dyDescent="0.25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 x14ac:dyDescent="0.25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 x14ac:dyDescent="0.25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 x14ac:dyDescent="0.25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 x14ac:dyDescent="0.25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 x14ac:dyDescent="0.25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 x14ac:dyDescent="0.25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 x14ac:dyDescent="0.25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 x14ac:dyDescent="0.25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 x14ac:dyDescent="0.25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 x14ac:dyDescent="0.25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 x14ac:dyDescent="0.25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 x14ac:dyDescent="0.25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 x14ac:dyDescent="0.25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 x14ac:dyDescent="0.25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 x14ac:dyDescent="0.25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 x14ac:dyDescent="0.25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 x14ac:dyDescent="0.25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 x14ac:dyDescent="0.25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 x14ac:dyDescent="0.25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 x14ac:dyDescent="0.25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 x14ac:dyDescent="0.25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 x14ac:dyDescent="0.25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 x14ac:dyDescent="0.25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 x14ac:dyDescent="0.25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 x14ac:dyDescent="0.25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 x14ac:dyDescent="0.25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 x14ac:dyDescent="0.25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 x14ac:dyDescent="0.25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 x14ac:dyDescent="0.25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 x14ac:dyDescent="0.25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 x14ac:dyDescent="0.25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 x14ac:dyDescent="0.25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 x14ac:dyDescent="0.25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 x14ac:dyDescent="0.25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 x14ac:dyDescent="0.25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 x14ac:dyDescent="0.25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 x14ac:dyDescent="0.25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 x14ac:dyDescent="0.25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 x14ac:dyDescent="0.25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 x14ac:dyDescent="0.25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 x14ac:dyDescent="0.25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 x14ac:dyDescent="0.25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 x14ac:dyDescent="0.25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 x14ac:dyDescent="0.25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 x14ac:dyDescent="0.25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 x14ac:dyDescent="0.25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 x14ac:dyDescent="0.25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 x14ac:dyDescent="0.25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 x14ac:dyDescent="0.25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 x14ac:dyDescent="0.25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 x14ac:dyDescent="0.25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 x14ac:dyDescent="0.25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 x14ac:dyDescent="0.25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 x14ac:dyDescent="0.25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 x14ac:dyDescent="0.25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 x14ac:dyDescent="0.25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 x14ac:dyDescent="0.25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 x14ac:dyDescent="0.25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 x14ac:dyDescent="0.25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 x14ac:dyDescent="0.25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 x14ac:dyDescent="0.25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 x14ac:dyDescent="0.25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 x14ac:dyDescent="0.25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 x14ac:dyDescent="0.25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 x14ac:dyDescent="0.25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 x14ac:dyDescent="0.25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 x14ac:dyDescent="0.25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 x14ac:dyDescent="0.25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 x14ac:dyDescent="0.25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 x14ac:dyDescent="0.25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 x14ac:dyDescent="0.25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 x14ac:dyDescent="0.25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 x14ac:dyDescent="0.25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 x14ac:dyDescent="0.25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 x14ac:dyDescent="0.25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 x14ac:dyDescent="0.25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 x14ac:dyDescent="0.25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 x14ac:dyDescent="0.25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 x14ac:dyDescent="0.25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 x14ac:dyDescent="0.25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 x14ac:dyDescent="0.25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 x14ac:dyDescent="0.25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 x14ac:dyDescent="0.25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 x14ac:dyDescent="0.25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 x14ac:dyDescent="0.25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 x14ac:dyDescent="0.25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 x14ac:dyDescent="0.25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 x14ac:dyDescent="0.25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 x14ac:dyDescent="0.25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 x14ac:dyDescent="0.25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 x14ac:dyDescent="0.25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 x14ac:dyDescent="0.25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 x14ac:dyDescent="0.25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 x14ac:dyDescent="0.25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 x14ac:dyDescent="0.25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 x14ac:dyDescent="0.25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 x14ac:dyDescent="0.25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 x14ac:dyDescent="0.25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 x14ac:dyDescent="0.25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 x14ac:dyDescent="0.25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 x14ac:dyDescent="0.25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 x14ac:dyDescent="0.25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 x14ac:dyDescent="0.25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 x14ac:dyDescent="0.25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 x14ac:dyDescent="0.25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 x14ac:dyDescent="0.25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 x14ac:dyDescent="0.25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 x14ac:dyDescent="0.25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 x14ac:dyDescent="0.25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 x14ac:dyDescent="0.25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 x14ac:dyDescent="0.25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 x14ac:dyDescent="0.25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 x14ac:dyDescent="0.25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 x14ac:dyDescent="0.25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 x14ac:dyDescent="0.25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 x14ac:dyDescent="0.25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 x14ac:dyDescent="0.25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 x14ac:dyDescent="0.25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 x14ac:dyDescent="0.25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 x14ac:dyDescent="0.25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 x14ac:dyDescent="0.25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 x14ac:dyDescent="0.25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 x14ac:dyDescent="0.25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 x14ac:dyDescent="0.25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 x14ac:dyDescent="0.25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 x14ac:dyDescent="0.25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 x14ac:dyDescent="0.25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 x14ac:dyDescent="0.25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 x14ac:dyDescent="0.25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 x14ac:dyDescent="0.25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 x14ac:dyDescent="0.25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 x14ac:dyDescent="0.25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 x14ac:dyDescent="0.25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 x14ac:dyDescent="0.25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 x14ac:dyDescent="0.25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 x14ac:dyDescent="0.25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 x14ac:dyDescent="0.25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 x14ac:dyDescent="0.25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 x14ac:dyDescent="0.25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 x14ac:dyDescent="0.25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 x14ac:dyDescent="0.25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 x14ac:dyDescent="0.25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 x14ac:dyDescent="0.25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 x14ac:dyDescent="0.25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 x14ac:dyDescent="0.25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 x14ac:dyDescent="0.25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 x14ac:dyDescent="0.25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 x14ac:dyDescent="0.25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 x14ac:dyDescent="0.25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 x14ac:dyDescent="0.25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 x14ac:dyDescent="0.25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 x14ac:dyDescent="0.25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 x14ac:dyDescent="0.25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 x14ac:dyDescent="0.25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 x14ac:dyDescent="0.25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 x14ac:dyDescent="0.25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 x14ac:dyDescent="0.25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 x14ac:dyDescent="0.25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 x14ac:dyDescent="0.25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 x14ac:dyDescent="0.25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 x14ac:dyDescent="0.25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 x14ac:dyDescent="0.25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 x14ac:dyDescent="0.25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 x14ac:dyDescent="0.25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 x14ac:dyDescent="0.25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 x14ac:dyDescent="0.25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 x14ac:dyDescent="0.25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 x14ac:dyDescent="0.25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 x14ac:dyDescent="0.25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 x14ac:dyDescent="0.25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 x14ac:dyDescent="0.25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 x14ac:dyDescent="0.25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 x14ac:dyDescent="0.25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 x14ac:dyDescent="0.25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 x14ac:dyDescent="0.25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 x14ac:dyDescent="0.25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 x14ac:dyDescent="0.25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 x14ac:dyDescent="0.25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 x14ac:dyDescent="0.25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 x14ac:dyDescent="0.25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 x14ac:dyDescent="0.25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 x14ac:dyDescent="0.25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 x14ac:dyDescent="0.25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 x14ac:dyDescent="0.25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 x14ac:dyDescent="0.25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 x14ac:dyDescent="0.25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 x14ac:dyDescent="0.25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 x14ac:dyDescent="0.25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 x14ac:dyDescent="0.25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 x14ac:dyDescent="0.25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 x14ac:dyDescent="0.25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 x14ac:dyDescent="0.25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 x14ac:dyDescent="0.25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 x14ac:dyDescent="0.25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 x14ac:dyDescent="0.25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 x14ac:dyDescent="0.25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 x14ac:dyDescent="0.25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 x14ac:dyDescent="0.25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 x14ac:dyDescent="0.25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 x14ac:dyDescent="0.25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 x14ac:dyDescent="0.25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 x14ac:dyDescent="0.25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 x14ac:dyDescent="0.25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 x14ac:dyDescent="0.25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 x14ac:dyDescent="0.25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 x14ac:dyDescent="0.25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 x14ac:dyDescent="0.25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 x14ac:dyDescent="0.25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 x14ac:dyDescent="0.25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 x14ac:dyDescent="0.25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 x14ac:dyDescent="0.25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 x14ac:dyDescent="0.25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 x14ac:dyDescent="0.25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 x14ac:dyDescent="0.25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 x14ac:dyDescent="0.25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 x14ac:dyDescent="0.25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 x14ac:dyDescent="0.25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 x14ac:dyDescent="0.25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 x14ac:dyDescent="0.25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 x14ac:dyDescent="0.25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 x14ac:dyDescent="0.25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 x14ac:dyDescent="0.25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 x14ac:dyDescent="0.25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 x14ac:dyDescent="0.25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 x14ac:dyDescent="0.25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 x14ac:dyDescent="0.25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 x14ac:dyDescent="0.25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 x14ac:dyDescent="0.25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 x14ac:dyDescent="0.25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 x14ac:dyDescent="0.25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 x14ac:dyDescent="0.25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 x14ac:dyDescent="0.25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 x14ac:dyDescent="0.25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 x14ac:dyDescent="0.25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 x14ac:dyDescent="0.25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 x14ac:dyDescent="0.25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 x14ac:dyDescent="0.25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 x14ac:dyDescent="0.25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 x14ac:dyDescent="0.25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 x14ac:dyDescent="0.25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 x14ac:dyDescent="0.25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 x14ac:dyDescent="0.25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 x14ac:dyDescent="0.25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 x14ac:dyDescent="0.25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 x14ac:dyDescent="0.25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 x14ac:dyDescent="0.25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 x14ac:dyDescent="0.25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 x14ac:dyDescent="0.25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 x14ac:dyDescent="0.25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 x14ac:dyDescent="0.25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 x14ac:dyDescent="0.25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 x14ac:dyDescent="0.25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 x14ac:dyDescent="0.25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 x14ac:dyDescent="0.25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 x14ac:dyDescent="0.25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 x14ac:dyDescent="0.25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 x14ac:dyDescent="0.25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 x14ac:dyDescent="0.25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 x14ac:dyDescent="0.25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 x14ac:dyDescent="0.25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 x14ac:dyDescent="0.25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 x14ac:dyDescent="0.25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 x14ac:dyDescent="0.25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 x14ac:dyDescent="0.25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 x14ac:dyDescent="0.25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 x14ac:dyDescent="0.25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 x14ac:dyDescent="0.25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 x14ac:dyDescent="0.25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 x14ac:dyDescent="0.25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 x14ac:dyDescent="0.25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 x14ac:dyDescent="0.25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 x14ac:dyDescent="0.25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 x14ac:dyDescent="0.25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 x14ac:dyDescent="0.25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 x14ac:dyDescent="0.25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 x14ac:dyDescent="0.25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 x14ac:dyDescent="0.25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 x14ac:dyDescent="0.25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 x14ac:dyDescent="0.25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 x14ac:dyDescent="0.25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 x14ac:dyDescent="0.25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 x14ac:dyDescent="0.25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 x14ac:dyDescent="0.25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 x14ac:dyDescent="0.25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 x14ac:dyDescent="0.25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 x14ac:dyDescent="0.25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 x14ac:dyDescent="0.25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 x14ac:dyDescent="0.25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 x14ac:dyDescent="0.25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 x14ac:dyDescent="0.25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 x14ac:dyDescent="0.25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 x14ac:dyDescent="0.25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 x14ac:dyDescent="0.25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 x14ac:dyDescent="0.25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 x14ac:dyDescent="0.25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 x14ac:dyDescent="0.25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 x14ac:dyDescent="0.25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 x14ac:dyDescent="0.25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 x14ac:dyDescent="0.25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 x14ac:dyDescent="0.25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 x14ac:dyDescent="0.25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 x14ac:dyDescent="0.25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 x14ac:dyDescent="0.25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 x14ac:dyDescent="0.25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 x14ac:dyDescent="0.25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 x14ac:dyDescent="0.25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 x14ac:dyDescent="0.25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 x14ac:dyDescent="0.25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 x14ac:dyDescent="0.25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 x14ac:dyDescent="0.25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 x14ac:dyDescent="0.25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 x14ac:dyDescent="0.25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 x14ac:dyDescent="0.25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 x14ac:dyDescent="0.25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 x14ac:dyDescent="0.25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 x14ac:dyDescent="0.25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 x14ac:dyDescent="0.25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 x14ac:dyDescent="0.25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 x14ac:dyDescent="0.25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 x14ac:dyDescent="0.25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 x14ac:dyDescent="0.25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 x14ac:dyDescent="0.25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 x14ac:dyDescent="0.25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 x14ac:dyDescent="0.25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 x14ac:dyDescent="0.25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 x14ac:dyDescent="0.25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 x14ac:dyDescent="0.25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 x14ac:dyDescent="0.25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 x14ac:dyDescent="0.25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 x14ac:dyDescent="0.25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 x14ac:dyDescent="0.25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 x14ac:dyDescent="0.25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 x14ac:dyDescent="0.25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 x14ac:dyDescent="0.25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 x14ac:dyDescent="0.25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 x14ac:dyDescent="0.25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 x14ac:dyDescent="0.25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 x14ac:dyDescent="0.25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 x14ac:dyDescent="0.25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 x14ac:dyDescent="0.25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 x14ac:dyDescent="0.25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 x14ac:dyDescent="0.25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 x14ac:dyDescent="0.25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 x14ac:dyDescent="0.25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 x14ac:dyDescent="0.25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 x14ac:dyDescent="0.25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 x14ac:dyDescent="0.25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 x14ac:dyDescent="0.25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 x14ac:dyDescent="0.25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 x14ac:dyDescent="0.25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 x14ac:dyDescent="0.25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 x14ac:dyDescent="0.25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 x14ac:dyDescent="0.25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 x14ac:dyDescent="0.25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 x14ac:dyDescent="0.25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 x14ac:dyDescent="0.25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 x14ac:dyDescent="0.25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 x14ac:dyDescent="0.25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 x14ac:dyDescent="0.25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 x14ac:dyDescent="0.25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 x14ac:dyDescent="0.25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 x14ac:dyDescent="0.25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 x14ac:dyDescent="0.25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 x14ac:dyDescent="0.25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 x14ac:dyDescent="0.25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 x14ac:dyDescent="0.25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 x14ac:dyDescent="0.25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 x14ac:dyDescent="0.25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 x14ac:dyDescent="0.25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 x14ac:dyDescent="0.25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 x14ac:dyDescent="0.25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 x14ac:dyDescent="0.25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 x14ac:dyDescent="0.25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 x14ac:dyDescent="0.25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 x14ac:dyDescent="0.25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 x14ac:dyDescent="0.25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 x14ac:dyDescent="0.25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 x14ac:dyDescent="0.25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 x14ac:dyDescent="0.25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 x14ac:dyDescent="0.25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 x14ac:dyDescent="0.25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 x14ac:dyDescent="0.25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 x14ac:dyDescent="0.25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 x14ac:dyDescent="0.25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 x14ac:dyDescent="0.25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 x14ac:dyDescent="0.25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 x14ac:dyDescent="0.25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 x14ac:dyDescent="0.25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 x14ac:dyDescent="0.25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 x14ac:dyDescent="0.25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 x14ac:dyDescent="0.25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 x14ac:dyDescent="0.25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 x14ac:dyDescent="0.25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 x14ac:dyDescent="0.25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 x14ac:dyDescent="0.25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 x14ac:dyDescent="0.25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 x14ac:dyDescent="0.25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 x14ac:dyDescent="0.25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 x14ac:dyDescent="0.25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 x14ac:dyDescent="0.25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 x14ac:dyDescent="0.25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 x14ac:dyDescent="0.25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 x14ac:dyDescent="0.25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 x14ac:dyDescent="0.25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 x14ac:dyDescent="0.25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 x14ac:dyDescent="0.25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 x14ac:dyDescent="0.25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 x14ac:dyDescent="0.25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 x14ac:dyDescent="0.25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 x14ac:dyDescent="0.25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 x14ac:dyDescent="0.25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 x14ac:dyDescent="0.25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 x14ac:dyDescent="0.25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 x14ac:dyDescent="0.25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 x14ac:dyDescent="0.25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 x14ac:dyDescent="0.25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 x14ac:dyDescent="0.25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 x14ac:dyDescent="0.25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 x14ac:dyDescent="0.25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 x14ac:dyDescent="0.25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 x14ac:dyDescent="0.25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 x14ac:dyDescent="0.25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 x14ac:dyDescent="0.25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 x14ac:dyDescent="0.25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 x14ac:dyDescent="0.25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 x14ac:dyDescent="0.25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 x14ac:dyDescent="0.25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 x14ac:dyDescent="0.25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 x14ac:dyDescent="0.25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 x14ac:dyDescent="0.25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 x14ac:dyDescent="0.25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 x14ac:dyDescent="0.25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 x14ac:dyDescent="0.25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 x14ac:dyDescent="0.25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 x14ac:dyDescent="0.25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 x14ac:dyDescent="0.25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 x14ac:dyDescent="0.25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 x14ac:dyDescent="0.25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 x14ac:dyDescent="0.25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 x14ac:dyDescent="0.25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 x14ac:dyDescent="0.25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 x14ac:dyDescent="0.25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 x14ac:dyDescent="0.25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 x14ac:dyDescent="0.25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 x14ac:dyDescent="0.25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 x14ac:dyDescent="0.25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 x14ac:dyDescent="0.25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 x14ac:dyDescent="0.25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 x14ac:dyDescent="0.25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 x14ac:dyDescent="0.25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 x14ac:dyDescent="0.25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 x14ac:dyDescent="0.25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 x14ac:dyDescent="0.25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 x14ac:dyDescent="0.25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 x14ac:dyDescent="0.25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 x14ac:dyDescent="0.25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 x14ac:dyDescent="0.25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 x14ac:dyDescent="0.25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 x14ac:dyDescent="0.25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 x14ac:dyDescent="0.25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 x14ac:dyDescent="0.25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 x14ac:dyDescent="0.25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 x14ac:dyDescent="0.25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 x14ac:dyDescent="0.25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 x14ac:dyDescent="0.25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 x14ac:dyDescent="0.25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 x14ac:dyDescent="0.25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 x14ac:dyDescent="0.25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 x14ac:dyDescent="0.25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 x14ac:dyDescent="0.25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 x14ac:dyDescent="0.25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 x14ac:dyDescent="0.25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 x14ac:dyDescent="0.25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 x14ac:dyDescent="0.25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 x14ac:dyDescent="0.25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 x14ac:dyDescent="0.25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 x14ac:dyDescent="0.25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 x14ac:dyDescent="0.25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 x14ac:dyDescent="0.25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 x14ac:dyDescent="0.25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 x14ac:dyDescent="0.25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 x14ac:dyDescent="0.25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 x14ac:dyDescent="0.25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 x14ac:dyDescent="0.25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 x14ac:dyDescent="0.25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 x14ac:dyDescent="0.25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 x14ac:dyDescent="0.25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 x14ac:dyDescent="0.25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 x14ac:dyDescent="0.25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 x14ac:dyDescent="0.25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 x14ac:dyDescent="0.25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 x14ac:dyDescent="0.25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 x14ac:dyDescent="0.25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 x14ac:dyDescent="0.25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 x14ac:dyDescent="0.25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 x14ac:dyDescent="0.25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 x14ac:dyDescent="0.25">
      <c r="A851" s="156"/>
      <c r="B851" s="26"/>
      <c r="C851" s="26"/>
      <c r="D851" s="26"/>
      <c r="E851" s="26"/>
      <c r="F851" s="26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8"/>
  <sheetViews>
    <sheetView zoomScaleNormal="100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K9" sqref="K9:K91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IF(E93&gt;C93,"Budget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IF(AD93&lt;0,"Actual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+SUMMARY!A16</f>
        <v>ZK107 - Venue &amp; Logistics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259</v>
      </c>
      <c r="B8" s="169" t="s">
        <v>260</v>
      </c>
      <c r="C8" s="327">
        <f t="shared" ref="C8:J8" si="0">SUM(C9:C25)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SUM(H9:H25)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SUM(L9:L25)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85" si="3">+E8-AC8</f>
        <v>0</v>
      </c>
    </row>
    <row r="9" spans="1:31" s="4" customFormat="1" ht="15" customHeight="1" x14ac:dyDescent="0.2">
      <c r="A9" s="348"/>
      <c r="B9" s="349" t="s">
        <v>261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262</v>
      </c>
      <c r="C10" s="207"/>
      <c r="D10" s="381">
        <f t="shared" ref="D10:D74" si="4">-C10+E10</f>
        <v>0</v>
      </c>
      <c r="E10" s="259">
        <v>0</v>
      </c>
      <c r="F10" s="223">
        <f t="shared" ref="F10:F25" si="5">SUM(L10:AA10)</f>
        <v>0</v>
      </c>
      <c r="G10" s="227"/>
      <c r="H10" s="381">
        <f t="shared" ref="H10:H72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87" si="7">SUM(M10:AA10)</f>
        <v>0</v>
      </c>
      <c r="AC10" s="247">
        <f t="shared" ref="AC10:AC87" si="8">+AB10+L10</f>
        <v>0</v>
      </c>
      <c r="AD10" s="248">
        <f t="shared" si="3"/>
        <v>0</v>
      </c>
    </row>
    <row r="11" spans="1:31" s="4" customFormat="1" ht="15" customHeight="1" x14ac:dyDescent="0.2">
      <c r="A11" s="356"/>
      <c r="B11" s="357" t="s">
        <v>263</v>
      </c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56"/>
      <c r="B12" s="357" t="s">
        <v>264</v>
      </c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356"/>
      <c r="B13" s="357" t="s">
        <v>265</v>
      </c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customHeight="1" x14ac:dyDescent="0.2">
      <c r="A14" s="356"/>
      <c r="B14" s="357" t="s">
        <v>266</v>
      </c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2">
        <v>0</v>
      </c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83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2">
        <v>0</v>
      </c>
      <c r="J16" s="228"/>
      <c r="K16" s="252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2"/>
      <c r="J17" s="228"/>
      <c r="K17" s="252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5"/>
        <v>0</v>
      </c>
      <c r="G20" s="227"/>
      <c r="H20" s="381">
        <f t="shared" si="6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hidden="1" customHeight="1" thickBot="1" x14ac:dyDescent="0.2">
      <c r="A21" s="152"/>
      <c r="B21" s="265"/>
      <c r="C21" s="207"/>
      <c r="D21" s="381">
        <f t="shared" si="4"/>
        <v>0</v>
      </c>
      <c r="E21" s="259"/>
      <c r="F21" s="223">
        <f t="shared" si="5"/>
        <v>0</v>
      </c>
      <c r="G21" s="227"/>
      <c r="H21" s="381">
        <f t="shared" si="6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hidden="1" customHeight="1" thickBot="1" x14ac:dyDescent="0.2">
      <c r="A22" s="152"/>
      <c r="B22" s="265"/>
      <c r="C22" s="207"/>
      <c r="D22" s="381">
        <f t="shared" si="4"/>
        <v>0</v>
      </c>
      <c r="E22" s="259"/>
      <c r="F22" s="223">
        <f t="shared" si="5"/>
        <v>0</v>
      </c>
      <c r="G22" s="227"/>
      <c r="H22" s="381">
        <f t="shared" si="6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152"/>
      <c r="B23" s="265"/>
      <c r="C23" s="207"/>
      <c r="D23" s="381">
        <f t="shared" si="4"/>
        <v>0</v>
      </c>
      <c r="E23" s="259"/>
      <c r="F23" s="223">
        <f t="shared" si="5"/>
        <v>0</v>
      </c>
      <c r="G23" s="227"/>
      <c r="H23" s="381">
        <f t="shared" si="6"/>
        <v>0</v>
      </c>
      <c r="I23" s="259"/>
      <c r="J23" s="228"/>
      <c r="K23" s="259"/>
      <c r="L23" s="226"/>
      <c r="M23" s="256"/>
      <c r="N23" s="253"/>
      <c r="O23" s="253"/>
      <c r="P23" s="253"/>
      <c r="Q23" s="253"/>
      <c r="R23" s="253"/>
      <c r="S23" s="253"/>
      <c r="T23" s="253"/>
      <c r="U23" s="257"/>
      <c r="V23" s="256"/>
      <c r="W23" s="253"/>
      <c r="X23" s="253"/>
      <c r="Y23" s="257"/>
      <c r="Z23" s="256"/>
      <c r="AA23" s="257"/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152"/>
      <c r="B24" s="265"/>
      <c r="C24" s="207"/>
      <c r="D24" s="381">
        <f t="shared" si="4"/>
        <v>0</v>
      </c>
      <c r="E24" s="259"/>
      <c r="F24" s="223">
        <f t="shared" si="5"/>
        <v>0</v>
      </c>
      <c r="G24" s="227"/>
      <c r="H24" s="381">
        <f t="shared" si="6"/>
        <v>0</v>
      </c>
      <c r="I24" s="259"/>
      <c r="J24" s="228"/>
      <c r="K24" s="259"/>
      <c r="L24" s="226"/>
      <c r="M24" s="256"/>
      <c r="N24" s="253"/>
      <c r="O24" s="253"/>
      <c r="P24" s="253"/>
      <c r="Q24" s="253"/>
      <c r="R24" s="253"/>
      <c r="S24" s="253"/>
      <c r="T24" s="253"/>
      <c r="U24" s="257"/>
      <c r="V24" s="256"/>
      <c r="W24" s="253"/>
      <c r="X24" s="253"/>
      <c r="Y24" s="257"/>
      <c r="Z24" s="256"/>
      <c r="AA24" s="257"/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thickBot="1" x14ac:dyDescent="0.3">
      <c r="A25" s="172"/>
      <c r="B25" s="284"/>
      <c r="C25" s="264"/>
      <c r="D25" s="381">
        <f t="shared" si="4"/>
        <v>0</v>
      </c>
      <c r="E25" s="281"/>
      <c r="F25" s="229">
        <f t="shared" si="5"/>
        <v>0</v>
      </c>
      <c r="G25" s="230"/>
      <c r="H25" s="381">
        <f t="shared" si="6"/>
        <v>0</v>
      </c>
      <c r="I25" s="281">
        <v>0</v>
      </c>
      <c r="J25" s="231"/>
      <c r="K25" s="281"/>
      <c r="L25" s="229"/>
      <c r="M25" s="267"/>
      <c r="N25" s="253"/>
      <c r="O25" s="253"/>
      <c r="P25" s="253"/>
      <c r="Q25" s="253"/>
      <c r="R25" s="253"/>
      <c r="S25" s="253"/>
      <c r="T25" s="253"/>
      <c r="U25" s="257"/>
      <c r="V25" s="258"/>
      <c r="W25" s="253"/>
      <c r="X25" s="253"/>
      <c r="Y25" s="257"/>
      <c r="Z25" s="258"/>
      <c r="AA25" s="257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4" customFormat="1" ht="15" customHeight="1" x14ac:dyDescent="0.2">
      <c r="A26" s="359" t="s">
        <v>267</v>
      </c>
      <c r="B26" s="358" t="s">
        <v>268</v>
      </c>
      <c r="C26" s="209">
        <f>SUM(C27:C29)</f>
        <v>0</v>
      </c>
      <c r="D26" s="327">
        <f>SUM(D27:D29)</f>
        <v>0</v>
      </c>
      <c r="E26" s="209">
        <f>SUM(E27:E29)</f>
        <v>0</v>
      </c>
      <c r="F26" s="232">
        <f>SUM(F27:F29)</f>
        <v>0</v>
      </c>
      <c r="G26" s="232">
        <f t="shared" ref="G26" si="9">SUM(G27:G29)</f>
        <v>0</v>
      </c>
      <c r="H26" s="327">
        <f>SUM(H27:H29)</f>
        <v>0</v>
      </c>
      <c r="I26" s="209">
        <f>SUM(I27:I29)</f>
        <v>0</v>
      </c>
      <c r="J26" s="232">
        <f t="shared" ref="J26" si="10">SUM(J27:J29)</f>
        <v>0</v>
      </c>
      <c r="K26" s="209"/>
      <c r="L26" s="268">
        <f>SUM(L27:L29)</f>
        <v>0</v>
      </c>
      <c r="M26" s="268">
        <f>SUM(M27:M29)</f>
        <v>0</v>
      </c>
      <c r="N26" s="272">
        <f>SUM(N27:N29)</f>
        <v>0</v>
      </c>
      <c r="O26" s="272">
        <f t="shared" ref="O26:U26" si="11">SUM(O27:O29)</f>
        <v>0</v>
      </c>
      <c r="P26" s="272">
        <f t="shared" si="11"/>
        <v>0</v>
      </c>
      <c r="Q26" s="272">
        <f t="shared" si="11"/>
        <v>0</v>
      </c>
      <c r="R26" s="272">
        <f t="shared" si="11"/>
        <v>0</v>
      </c>
      <c r="S26" s="272">
        <f t="shared" si="11"/>
        <v>0</v>
      </c>
      <c r="T26" s="272">
        <f t="shared" si="11"/>
        <v>0</v>
      </c>
      <c r="U26" s="272">
        <f t="shared" si="11"/>
        <v>0</v>
      </c>
      <c r="V26" s="268">
        <f>SUM(V27:V29)</f>
        <v>0</v>
      </c>
      <c r="W26" s="272">
        <f t="shared" ref="W26:Y26" si="12">SUM(W27:W29)</f>
        <v>0</v>
      </c>
      <c r="X26" s="272">
        <f t="shared" si="12"/>
        <v>0</v>
      </c>
      <c r="Y26" s="272">
        <f t="shared" si="12"/>
        <v>0</v>
      </c>
      <c r="Z26" s="268">
        <f>SUM(Z27:Z29)</f>
        <v>0</v>
      </c>
      <c r="AA26" s="272">
        <f t="shared" ref="AA26" si="13">SUM(AA27:AA29)</f>
        <v>0</v>
      </c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4" customFormat="1" ht="15" customHeight="1" x14ac:dyDescent="0.2">
      <c r="A27" s="356"/>
      <c r="B27" s="357" t="s">
        <v>269</v>
      </c>
      <c r="C27" s="210"/>
      <c r="D27" s="381">
        <f t="shared" si="4"/>
        <v>0</v>
      </c>
      <c r="E27" s="252">
        <v>0</v>
      </c>
      <c r="F27" s="233"/>
      <c r="G27" s="234"/>
      <c r="H27" s="381">
        <f t="shared" si="6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7"/>
        <v>0</v>
      </c>
      <c r="AC27" s="247">
        <f t="shared" si="8"/>
        <v>0</v>
      </c>
      <c r="AD27" s="248">
        <f t="shared" si="3"/>
        <v>0</v>
      </c>
    </row>
    <row r="28" spans="1:30" s="4" customFormat="1" ht="15" customHeight="1" x14ac:dyDescent="0.2">
      <c r="A28" s="356"/>
      <c r="B28" s="357" t="s">
        <v>233</v>
      </c>
      <c r="C28" s="352"/>
      <c r="D28" s="381">
        <f t="shared" si="4"/>
        <v>0</v>
      </c>
      <c r="E28" s="252">
        <v>0</v>
      </c>
      <c r="F28" s="233"/>
      <c r="G28" s="234"/>
      <c r="H28" s="381">
        <f t="shared" si="6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ref="AB28" si="14">SUM(M28:AA28)</f>
        <v>0</v>
      </c>
      <c r="AC28" s="247">
        <f t="shared" ref="AC28" si="15">+AB28+L28</f>
        <v>0</v>
      </c>
      <c r="AD28" s="248">
        <f t="shared" ref="AD28" si="16">+E28-AC28</f>
        <v>0</v>
      </c>
    </row>
    <row r="29" spans="1:30" s="4" customFormat="1" ht="15" customHeight="1" thickBot="1" x14ac:dyDescent="0.25">
      <c r="A29" s="172"/>
      <c r="B29" s="278"/>
      <c r="C29" s="208"/>
      <c r="D29" s="381">
        <f t="shared" si="4"/>
        <v>0</v>
      </c>
      <c r="E29" s="281">
        <v>0</v>
      </c>
      <c r="F29" s="229"/>
      <c r="G29" s="230"/>
      <c r="H29" s="381">
        <f t="shared" si="6"/>
        <v>0</v>
      </c>
      <c r="I29" s="281">
        <v>0</v>
      </c>
      <c r="J29" s="231"/>
      <c r="K29" s="281"/>
      <c r="L29" s="270"/>
      <c r="M29" s="375"/>
      <c r="N29" s="376"/>
      <c r="O29" s="376"/>
      <c r="P29" s="376"/>
      <c r="Q29" s="376"/>
      <c r="R29" s="376"/>
      <c r="S29" s="376"/>
      <c r="T29" s="376"/>
      <c r="U29" s="376"/>
      <c r="V29" s="375"/>
      <c r="W29" s="376"/>
      <c r="X29" s="376"/>
      <c r="Y29" s="376"/>
      <c r="Z29" s="375"/>
      <c r="AA29" s="376"/>
      <c r="AB29" s="251">
        <f t="shared" si="7"/>
        <v>0</v>
      </c>
      <c r="AC29" s="247">
        <f t="shared" si="8"/>
        <v>0</v>
      </c>
      <c r="AD29" s="248">
        <f t="shared" si="3"/>
        <v>0</v>
      </c>
    </row>
    <row r="30" spans="1:30" s="26" customFormat="1" ht="15" customHeight="1" x14ac:dyDescent="0.2">
      <c r="A30" s="198" t="s">
        <v>270</v>
      </c>
      <c r="B30" s="354" t="s">
        <v>271</v>
      </c>
      <c r="C30" s="209">
        <f>SUM(C31:C41)</f>
        <v>0</v>
      </c>
      <c r="D30" s="327">
        <f>SUM(D31:D41)</f>
        <v>0</v>
      </c>
      <c r="E30" s="209">
        <f>SUM(E31:E41)</f>
        <v>0</v>
      </c>
      <c r="F30" s="209">
        <f t="shared" ref="F30:G30" si="17">SUM(F31:F41)</f>
        <v>0</v>
      </c>
      <c r="G30" s="209">
        <f t="shared" si="17"/>
        <v>0</v>
      </c>
      <c r="H30" s="327">
        <f>SUM(H31:H41)</f>
        <v>0</v>
      </c>
      <c r="I30" s="209">
        <f>SUM(I31:I41)</f>
        <v>0</v>
      </c>
      <c r="J30" s="209">
        <f t="shared" ref="J30" si="18">SUM(J31:J41)</f>
        <v>0</v>
      </c>
      <c r="K30" s="209"/>
      <c r="L30" s="268">
        <f>SUM(L31:L41)</f>
        <v>0</v>
      </c>
      <c r="M30" s="268">
        <f>SUM(M31:M41)</f>
        <v>0</v>
      </c>
      <c r="N30" s="272">
        <f>SUM(N31:N41)</f>
        <v>0</v>
      </c>
      <c r="O30" s="272">
        <f t="shared" ref="O30:U30" si="19">SUM(O31:O41)</f>
        <v>0</v>
      </c>
      <c r="P30" s="272">
        <f t="shared" si="19"/>
        <v>0</v>
      </c>
      <c r="Q30" s="272">
        <f t="shared" si="19"/>
        <v>0</v>
      </c>
      <c r="R30" s="272">
        <f t="shared" si="19"/>
        <v>0</v>
      </c>
      <c r="S30" s="272">
        <f t="shared" si="19"/>
        <v>0</v>
      </c>
      <c r="T30" s="272">
        <f t="shared" si="19"/>
        <v>0</v>
      </c>
      <c r="U30" s="272">
        <f t="shared" si="19"/>
        <v>0</v>
      </c>
      <c r="V30" s="268">
        <f>SUM(V31:V41)</f>
        <v>0</v>
      </c>
      <c r="W30" s="272">
        <f t="shared" ref="W30:Y30" si="20">SUM(W31:W41)</f>
        <v>0</v>
      </c>
      <c r="X30" s="272">
        <f t="shared" si="20"/>
        <v>0</v>
      </c>
      <c r="Y30" s="272">
        <f t="shared" si="20"/>
        <v>0</v>
      </c>
      <c r="Z30" s="268">
        <f>SUM(Z31:Z41)</f>
        <v>0</v>
      </c>
      <c r="AA30" s="272">
        <f t="shared" ref="AA30" si="21">SUM(AA31:AA41)</f>
        <v>0</v>
      </c>
      <c r="AB30" s="251">
        <f t="shared" si="7"/>
        <v>0</v>
      </c>
      <c r="AC30" s="247">
        <f t="shared" si="8"/>
        <v>0</v>
      </c>
      <c r="AD30" s="248">
        <f t="shared" si="3"/>
        <v>0</v>
      </c>
    </row>
    <row r="31" spans="1:30" s="4" customFormat="1" ht="15" customHeight="1" x14ac:dyDescent="0.2">
      <c r="A31" s="348"/>
      <c r="B31" s="349" t="s">
        <v>272</v>
      </c>
      <c r="C31" s="210"/>
      <c r="D31" s="381">
        <f t="shared" si="4"/>
        <v>0</v>
      </c>
      <c r="E31" s="252">
        <v>0</v>
      </c>
      <c r="F31" s="233"/>
      <c r="G31" s="234"/>
      <c r="H31" s="381">
        <f t="shared" si="6"/>
        <v>0</v>
      </c>
      <c r="I31" s="252">
        <v>0</v>
      </c>
      <c r="J31" s="235"/>
      <c r="K31" s="252"/>
      <c r="L31" s="269"/>
      <c r="M31" s="373"/>
      <c r="N31" s="374"/>
      <c r="O31" s="374"/>
      <c r="P31" s="374"/>
      <c r="Q31" s="374"/>
      <c r="R31" s="374"/>
      <c r="S31" s="374"/>
      <c r="T31" s="374"/>
      <c r="U31" s="374"/>
      <c r="V31" s="373"/>
      <c r="W31" s="374"/>
      <c r="X31" s="374"/>
      <c r="Y31" s="374"/>
      <c r="Z31" s="373"/>
      <c r="AA31" s="374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4" customFormat="1" ht="15" customHeight="1" x14ac:dyDescent="0.2">
      <c r="A32" s="348"/>
      <c r="B32" s="349" t="s">
        <v>273</v>
      </c>
      <c r="C32" s="352"/>
      <c r="D32" s="381">
        <f t="shared" si="4"/>
        <v>0</v>
      </c>
      <c r="E32" s="252">
        <v>0</v>
      </c>
      <c r="F32" s="233"/>
      <c r="G32" s="234"/>
      <c r="H32" s="381">
        <f t="shared" si="6"/>
        <v>0</v>
      </c>
      <c r="I32" s="252">
        <v>0</v>
      </c>
      <c r="J32" s="235"/>
      <c r="K32" s="252"/>
      <c r="L32" s="269"/>
      <c r="M32" s="373"/>
      <c r="N32" s="374"/>
      <c r="O32" s="374"/>
      <c r="P32" s="374"/>
      <c r="Q32" s="374"/>
      <c r="R32" s="374"/>
      <c r="S32" s="374"/>
      <c r="T32" s="374"/>
      <c r="U32" s="374"/>
      <c r="V32" s="373"/>
      <c r="W32" s="374"/>
      <c r="X32" s="374"/>
      <c r="Y32" s="374"/>
      <c r="Z32" s="373"/>
      <c r="AA32" s="374"/>
      <c r="AB32" s="251">
        <f t="shared" ref="AB32:AB40" si="22">SUM(M32:AA32)</f>
        <v>0</v>
      </c>
      <c r="AC32" s="247">
        <f t="shared" ref="AC32:AC40" si="23">+AB32+L32</f>
        <v>0</v>
      </c>
      <c r="AD32" s="248">
        <f t="shared" ref="AD32:AD40" si="24">+E32-AC32</f>
        <v>0</v>
      </c>
    </row>
    <row r="33" spans="1:30" s="4" customFormat="1" ht="15" customHeight="1" x14ac:dyDescent="0.2">
      <c r="A33" s="348"/>
      <c r="B33" s="349" t="s">
        <v>274</v>
      </c>
      <c r="C33" s="352"/>
      <c r="D33" s="381">
        <f t="shared" si="4"/>
        <v>0</v>
      </c>
      <c r="E33" s="252">
        <v>0</v>
      </c>
      <c r="F33" s="233"/>
      <c r="G33" s="234"/>
      <c r="H33" s="381">
        <f t="shared" si="6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22"/>
        <v>0</v>
      </c>
      <c r="AC33" s="247">
        <f t="shared" si="23"/>
        <v>0</v>
      </c>
      <c r="AD33" s="248">
        <f t="shared" si="24"/>
        <v>0</v>
      </c>
    </row>
    <row r="34" spans="1:30" s="4" customFormat="1" ht="15" customHeight="1" x14ac:dyDescent="0.2">
      <c r="A34" s="348"/>
      <c r="B34" s="349" t="s">
        <v>214</v>
      </c>
      <c r="C34" s="352"/>
      <c r="D34" s="381">
        <f t="shared" si="4"/>
        <v>0</v>
      </c>
      <c r="E34" s="252">
        <v>0</v>
      </c>
      <c r="F34" s="233"/>
      <c r="G34" s="234"/>
      <c r="H34" s="381">
        <f t="shared" si="6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si="22"/>
        <v>0</v>
      </c>
      <c r="AC34" s="247">
        <f t="shared" si="23"/>
        <v>0</v>
      </c>
      <c r="AD34" s="248">
        <f t="shared" si="24"/>
        <v>0</v>
      </c>
    </row>
    <row r="35" spans="1:30" s="4" customFormat="1" ht="15" customHeight="1" x14ac:dyDescent="0.2">
      <c r="A35" s="348"/>
      <c r="B35" s="349" t="s">
        <v>275</v>
      </c>
      <c r="C35" s="352"/>
      <c r="D35" s="381">
        <f t="shared" si="4"/>
        <v>0</v>
      </c>
      <c r="E35" s="252">
        <v>0</v>
      </c>
      <c r="F35" s="233"/>
      <c r="G35" s="234"/>
      <c r="H35" s="381">
        <f t="shared" si="6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2"/>
        <v>0</v>
      </c>
      <c r="AC35" s="247">
        <f t="shared" si="23"/>
        <v>0</v>
      </c>
      <c r="AD35" s="248">
        <f t="shared" si="24"/>
        <v>0</v>
      </c>
    </row>
    <row r="36" spans="1:30" s="4" customFormat="1" ht="15" customHeight="1" x14ac:dyDescent="0.2">
      <c r="A36" s="348"/>
      <c r="B36" s="349" t="s">
        <v>276</v>
      </c>
      <c r="C36" s="352"/>
      <c r="D36" s="381">
        <f t="shared" si="4"/>
        <v>0</v>
      </c>
      <c r="E36" s="252">
        <v>0</v>
      </c>
      <c r="F36" s="233"/>
      <c r="G36" s="234"/>
      <c r="H36" s="381">
        <f t="shared" si="6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22"/>
        <v>0</v>
      </c>
      <c r="AC36" s="247">
        <f t="shared" si="23"/>
        <v>0</v>
      </c>
      <c r="AD36" s="248">
        <f t="shared" si="24"/>
        <v>0</v>
      </c>
    </row>
    <row r="37" spans="1:30" s="4" customFormat="1" ht="15" customHeight="1" x14ac:dyDescent="0.2">
      <c r="A37" s="348"/>
      <c r="B37" s="349" t="s">
        <v>277</v>
      </c>
      <c r="C37" s="352"/>
      <c r="D37" s="381">
        <f t="shared" si="4"/>
        <v>0</v>
      </c>
      <c r="E37" s="252">
        <v>0</v>
      </c>
      <c r="F37" s="233"/>
      <c r="G37" s="234"/>
      <c r="H37" s="381">
        <f t="shared" si="6"/>
        <v>0</v>
      </c>
      <c r="I37" s="252">
        <v>0</v>
      </c>
      <c r="J37" s="235"/>
      <c r="K37" s="252"/>
      <c r="L37" s="269"/>
      <c r="M37" s="373"/>
      <c r="N37" s="374"/>
      <c r="O37" s="374"/>
      <c r="P37" s="374"/>
      <c r="Q37" s="374"/>
      <c r="R37" s="374"/>
      <c r="S37" s="374"/>
      <c r="T37" s="374"/>
      <c r="U37" s="374"/>
      <c r="V37" s="373"/>
      <c r="W37" s="374"/>
      <c r="X37" s="374"/>
      <c r="Y37" s="374"/>
      <c r="Z37" s="373"/>
      <c r="AA37" s="374"/>
      <c r="AB37" s="251">
        <f t="shared" si="22"/>
        <v>0</v>
      </c>
      <c r="AC37" s="247">
        <f t="shared" si="23"/>
        <v>0</v>
      </c>
      <c r="AD37" s="248">
        <f t="shared" si="24"/>
        <v>0</v>
      </c>
    </row>
    <row r="38" spans="1:30" s="4" customFormat="1" ht="15" customHeight="1" x14ac:dyDescent="0.2">
      <c r="A38" s="348"/>
      <c r="B38" s="349" t="s">
        <v>278</v>
      </c>
      <c r="C38" s="352"/>
      <c r="D38" s="381">
        <f t="shared" si="4"/>
        <v>0</v>
      </c>
      <c r="E38" s="252">
        <v>0</v>
      </c>
      <c r="F38" s="233"/>
      <c r="G38" s="234"/>
      <c r="H38" s="381">
        <f t="shared" si="6"/>
        <v>0</v>
      </c>
      <c r="I38" s="252">
        <v>0</v>
      </c>
      <c r="J38" s="235"/>
      <c r="K38" s="252"/>
      <c r="L38" s="269"/>
      <c r="M38" s="373"/>
      <c r="N38" s="374"/>
      <c r="O38" s="374"/>
      <c r="P38" s="374"/>
      <c r="Q38" s="374"/>
      <c r="R38" s="374"/>
      <c r="S38" s="374"/>
      <c r="T38" s="374"/>
      <c r="U38" s="374"/>
      <c r="V38" s="373"/>
      <c r="W38" s="374"/>
      <c r="X38" s="374"/>
      <c r="Y38" s="374"/>
      <c r="Z38" s="373"/>
      <c r="AA38" s="374"/>
      <c r="AB38" s="251">
        <f t="shared" si="22"/>
        <v>0</v>
      </c>
      <c r="AC38" s="247">
        <f t="shared" si="23"/>
        <v>0</v>
      </c>
      <c r="AD38" s="248">
        <f t="shared" si="24"/>
        <v>0</v>
      </c>
    </row>
    <row r="39" spans="1:30" s="4" customFormat="1" ht="15" customHeight="1" x14ac:dyDescent="0.2">
      <c r="A39" s="348"/>
      <c r="B39" s="349" t="s">
        <v>279</v>
      </c>
      <c r="C39" s="352"/>
      <c r="D39" s="381">
        <f t="shared" si="4"/>
        <v>0</v>
      </c>
      <c r="E39" s="252">
        <v>0</v>
      </c>
      <c r="F39" s="233"/>
      <c r="G39" s="234"/>
      <c r="H39" s="381">
        <f t="shared" si="6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22"/>
        <v>0</v>
      </c>
      <c r="AC39" s="247">
        <f t="shared" si="23"/>
        <v>0</v>
      </c>
      <c r="AD39" s="248">
        <f t="shared" si="24"/>
        <v>0</v>
      </c>
    </row>
    <row r="40" spans="1:30" s="4" customFormat="1" ht="15" customHeight="1" x14ac:dyDescent="0.2">
      <c r="A40" s="356"/>
      <c r="B40" s="357" t="s">
        <v>280</v>
      </c>
      <c r="C40" s="352"/>
      <c r="D40" s="381">
        <f t="shared" si="4"/>
        <v>0</v>
      </c>
      <c r="E40" s="252">
        <v>0</v>
      </c>
      <c r="F40" s="233"/>
      <c r="G40" s="234"/>
      <c r="H40" s="381">
        <f t="shared" si="6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si="22"/>
        <v>0</v>
      </c>
      <c r="AC40" s="247">
        <f t="shared" si="23"/>
        <v>0</v>
      </c>
      <c r="AD40" s="248">
        <f t="shared" si="24"/>
        <v>0</v>
      </c>
    </row>
    <row r="41" spans="1:30" s="4" customFormat="1" ht="15" customHeight="1" thickBot="1" x14ac:dyDescent="0.25">
      <c r="A41" s="172"/>
      <c r="B41" s="278"/>
      <c r="C41" s="208"/>
      <c r="D41" s="381">
        <f t="shared" si="4"/>
        <v>0</v>
      </c>
      <c r="E41" s="281">
        <v>0</v>
      </c>
      <c r="F41" s="229"/>
      <c r="G41" s="230"/>
      <c r="H41" s="381">
        <f t="shared" si="6"/>
        <v>0</v>
      </c>
      <c r="I41" s="281">
        <v>0</v>
      </c>
      <c r="J41" s="231"/>
      <c r="K41" s="281"/>
      <c r="L41" s="270"/>
      <c r="M41" s="375"/>
      <c r="N41" s="376"/>
      <c r="O41" s="376"/>
      <c r="P41" s="376"/>
      <c r="Q41" s="376"/>
      <c r="R41" s="376"/>
      <c r="S41" s="376"/>
      <c r="T41" s="376"/>
      <c r="U41" s="376"/>
      <c r="V41" s="375"/>
      <c r="W41" s="376"/>
      <c r="X41" s="376"/>
      <c r="Y41" s="376"/>
      <c r="Z41" s="375"/>
      <c r="AA41" s="376"/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26" customFormat="1" ht="15" customHeight="1" x14ac:dyDescent="0.2">
      <c r="A42" s="198" t="s">
        <v>281</v>
      </c>
      <c r="B42" s="354" t="s">
        <v>282</v>
      </c>
      <c r="C42" s="209">
        <f t="shared" ref="C42:J42" si="25">SUM(C43:C46)</f>
        <v>0</v>
      </c>
      <c r="D42" s="327">
        <f>SUM(D43:D46)</f>
        <v>0</v>
      </c>
      <c r="E42" s="209">
        <f>SUM(E43:E46)</f>
        <v>0</v>
      </c>
      <c r="F42" s="209">
        <f t="shared" si="25"/>
        <v>0</v>
      </c>
      <c r="G42" s="209">
        <f t="shared" si="25"/>
        <v>0</v>
      </c>
      <c r="H42" s="327">
        <f>SUM(H43:H46)</f>
        <v>0</v>
      </c>
      <c r="I42" s="209">
        <f t="shared" si="25"/>
        <v>0</v>
      </c>
      <c r="J42" s="209">
        <f t="shared" si="25"/>
        <v>0</v>
      </c>
      <c r="K42" s="209"/>
      <c r="L42" s="268">
        <f>SUM(L43:L46)</f>
        <v>0</v>
      </c>
      <c r="M42" s="268">
        <f>SUM(M43:M46)</f>
        <v>0</v>
      </c>
      <c r="N42" s="272">
        <f>SUM(N43:N46)</f>
        <v>0</v>
      </c>
      <c r="O42" s="272">
        <f t="shared" ref="O42:U42" si="26">SUM(O43:O46)</f>
        <v>0</v>
      </c>
      <c r="P42" s="272">
        <f t="shared" si="26"/>
        <v>0</v>
      </c>
      <c r="Q42" s="272">
        <f t="shared" si="26"/>
        <v>0</v>
      </c>
      <c r="R42" s="272">
        <f t="shared" si="26"/>
        <v>0</v>
      </c>
      <c r="S42" s="272">
        <f t="shared" si="26"/>
        <v>0</v>
      </c>
      <c r="T42" s="272">
        <f t="shared" si="26"/>
        <v>0</v>
      </c>
      <c r="U42" s="272">
        <f t="shared" si="26"/>
        <v>0</v>
      </c>
      <c r="V42" s="268">
        <f>SUM(V43:V46)</f>
        <v>0</v>
      </c>
      <c r="W42" s="272">
        <f t="shared" ref="W42:Y42" si="27">SUM(W43:W46)</f>
        <v>0</v>
      </c>
      <c r="X42" s="272">
        <f t="shared" si="27"/>
        <v>0</v>
      </c>
      <c r="Y42" s="272">
        <f t="shared" si="27"/>
        <v>0</v>
      </c>
      <c r="Z42" s="268">
        <f>SUM(Z43:Z46)</f>
        <v>0</v>
      </c>
      <c r="AA42" s="272">
        <f t="shared" ref="AA42" si="28">SUM(AA43:AA46)</f>
        <v>0</v>
      </c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x14ac:dyDescent="0.2">
      <c r="A43" s="355"/>
      <c r="B43" s="349" t="s">
        <v>283</v>
      </c>
      <c r="C43" s="210"/>
      <c r="D43" s="381">
        <f t="shared" si="4"/>
        <v>0</v>
      </c>
      <c r="E43" s="252">
        <v>0</v>
      </c>
      <c r="F43" s="233"/>
      <c r="G43" s="234"/>
      <c r="H43" s="381">
        <f t="shared" si="6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4" customFormat="1" ht="15" customHeight="1" x14ac:dyDescent="0.2">
      <c r="A44" s="348"/>
      <c r="B44" s="349" t="s">
        <v>284</v>
      </c>
      <c r="C44" s="352"/>
      <c r="D44" s="381">
        <f t="shared" si="4"/>
        <v>0</v>
      </c>
      <c r="E44" s="252">
        <v>0</v>
      </c>
      <c r="F44" s="233"/>
      <c r="G44" s="234"/>
      <c r="H44" s="381">
        <f t="shared" si="6"/>
        <v>0</v>
      </c>
      <c r="I44" s="252">
        <v>0</v>
      </c>
      <c r="J44" s="235"/>
      <c r="K44" s="252"/>
      <c r="L44" s="269"/>
      <c r="M44" s="373"/>
      <c r="N44" s="374"/>
      <c r="O44" s="374"/>
      <c r="P44" s="374"/>
      <c r="Q44" s="374"/>
      <c r="R44" s="374"/>
      <c r="S44" s="374"/>
      <c r="T44" s="374"/>
      <c r="U44" s="374"/>
      <c r="V44" s="373"/>
      <c r="W44" s="374"/>
      <c r="X44" s="374"/>
      <c r="Y44" s="374"/>
      <c r="Z44" s="373"/>
      <c r="AA44" s="374"/>
      <c r="AB44" s="251">
        <f t="shared" ref="AB44:AB45" si="29">SUM(M44:AA44)</f>
        <v>0</v>
      </c>
      <c r="AC44" s="247">
        <f t="shared" ref="AC44:AC45" si="30">+AB44+L44</f>
        <v>0</v>
      </c>
      <c r="AD44" s="248">
        <f t="shared" ref="AD44:AD45" si="31">+E44-AC44</f>
        <v>0</v>
      </c>
    </row>
    <row r="45" spans="1:30" s="4" customFormat="1" ht="15" customHeight="1" x14ac:dyDescent="0.2">
      <c r="A45" s="355"/>
      <c r="B45" s="349" t="s">
        <v>285</v>
      </c>
      <c r="C45" s="352"/>
      <c r="D45" s="381">
        <f t="shared" si="4"/>
        <v>0</v>
      </c>
      <c r="E45" s="252">
        <v>0</v>
      </c>
      <c r="F45" s="233"/>
      <c r="G45" s="234"/>
      <c r="H45" s="381">
        <f t="shared" si="6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29"/>
        <v>0</v>
      </c>
      <c r="AC45" s="247">
        <f t="shared" si="30"/>
        <v>0</v>
      </c>
      <c r="AD45" s="248">
        <f t="shared" si="31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4"/>
        <v>0</v>
      </c>
      <c r="E46" s="281">
        <v>0</v>
      </c>
      <c r="F46" s="229"/>
      <c r="G46" s="230"/>
      <c r="H46" s="381">
        <f t="shared" si="6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 t="s">
        <v>286</v>
      </c>
      <c r="B47" s="354" t="s">
        <v>287</v>
      </c>
      <c r="C47" s="209">
        <f t="shared" ref="C47:J47" si="32">SUM(C48:C53)</f>
        <v>0</v>
      </c>
      <c r="D47" s="327">
        <f>SUM(D48:D53)</f>
        <v>0</v>
      </c>
      <c r="E47" s="209">
        <f>SUM(E48:E53)</f>
        <v>0</v>
      </c>
      <c r="F47" s="209">
        <f t="shared" si="32"/>
        <v>0</v>
      </c>
      <c r="G47" s="209">
        <f t="shared" si="32"/>
        <v>0</v>
      </c>
      <c r="H47" s="327">
        <f>SUM(H48:H53)</f>
        <v>0</v>
      </c>
      <c r="I47" s="209">
        <f t="shared" si="32"/>
        <v>0</v>
      </c>
      <c r="J47" s="209">
        <f t="shared" si="32"/>
        <v>0</v>
      </c>
      <c r="K47" s="209"/>
      <c r="L47" s="268">
        <f>SUM(L48:L53)</f>
        <v>0</v>
      </c>
      <c r="M47" s="268">
        <f>SUM(M48:M53)</f>
        <v>0</v>
      </c>
      <c r="N47" s="272">
        <f>SUM(N48:N53)</f>
        <v>0</v>
      </c>
      <c r="O47" s="272">
        <f t="shared" ref="O47:U47" si="33">SUM(O48:O53)</f>
        <v>0</v>
      </c>
      <c r="P47" s="272">
        <f t="shared" si="33"/>
        <v>0</v>
      </c>
      <c r="Q47" s="272">
        <f t="shared" si="33"/>
        <v>0</v>
      </c>
      <c r="R47" s="272">
        <f t="shared" si="33"/>
        <v>0</v>
      </c>
      <c r="S47" s="272">
        <f t="shared" si="33"/>
        <v>0</v>
      </c>
      <c r="T47" s="272">
        <f t="shared" si="33"/>
        <v>0</v>
      </c>
      <c r="U47" s="272">
        <f t="shared" si="33"/>
        <v>0</v>
      </c>
      <c r="V47" s="268">
        <f>SUM(V48:V53)</f>
        <v>0</v>
      </c>
      <c r="W47" s="272">
        <f t="shared" ref="W47:Y47" si="34">SUM(W48:W53)</f>
        <v>0</v>
      </c>
      <c r="X47" s="272">
        <f t="shared" si="34"/>
        <v>0</v>
      </c>
      <c r="Y47" s="272">
        <f t="shared" si="34"/>
        <v>0</v>
      </c>
      <c r="Z47" s="268">
        <f>SUM(Z48:Z53)</f>
        <v>0</v>
      </c>
      <c r="AA47" s="272">
        <f t="shared" ref="AA47" si="35">SUM(AA48:AA53)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355"/>
      <c r="B48" s="349" t="s">
        <v>288</v>
      </c>
      <c r="C48" s="210"/>
      <c r="D48" s="381">
        <f t="shared" si="4"/>
        <v>0</v>
      </c>
      <c r="E48" s="252">
        <v>0</v>
      </c>
      <c r="F48" s="233"/>
      <c r="G48" s="234"/>
      <c r="H48" s="381">
        <f t="shared" si="6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x14ac:dyDescent="0.2">
      <c r="A49" s="355"/>
      <c r="B49" s="349" t="s">
        <v>289</v>
      </c>
      <c r="C49" s="352"/>
      <c r="D49" s="381">
        <f t="shared" si="4"/>
        <v>0</v>
      </c>
      <c r="E49" s="252">
        <v>0</v>
      </c>
      <c r="F49" s="233"/>
      <c r="G49" s="234"/>
      <c r="H49" s="381">
        <f t="shared" si="6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ref="AB49:AB52" si="36">SUM(M49:AA49)</f>
        <v>0</v>
      </c>
      <c r="AC49" s="247">
        <f t="shared" ref="AC49:AC52" si="37">+AB49+L49</f>
        <v>0</v>
      </c>
      <c r="AD49" s="248">
        <f t="shared" ref="AD49:AD52" si="38">+E49-AC49</f>
        <v>0</v>
      </c>
    </row>
    <row r="50" spans="1:30" s="4" customFormat="1" ht="15" customHeight="1" x14ac:dyDescent="0.2">
      <c r="A50" s="355"/>
      <c r="B50" s="349" t="s">
        <v>290</v>
      </c>
      <c r="C50" s="352"/>
      <c r="D50" s="381">
        <f t="shared" si="4"/>
        <v>0</v>
      </c>
      <c r="E50" s="252">
        <v>0</v>
      </c>
      <c r="F50" s="233"/>
      <c r="G50" s="234"/>
      <c r="H50" s="381">
        <f t="shared" si="6"/>
        <v>0</v>
      </c>
      <c r="I50" s="252">
        <v>0</v>
      </c>
      <c r="J50" s="235"/>
      <c r="K50" s="252"/>
      <c r="L50" s="269"/>
      <c r="M50" s="373"/>
      <c r="N50" s="374"/>
      <c r="O50" s="374"/>
      <c r="P50" s="374"/>
      <c r="Q50" s="374"/>
      <c r="R50" s="374"/>
      <c r="S50" s="374"/>
      <c r="T50" s="374"/>
      <c r="U50" s="374"/>
      <c r="V50" s="373"/>
      <c r="W50" s="374"/>
      <c r="X50" s="374"/>
      <c r="Y50" s="374"/>
      <c r="Z50" s="373"/>
      <c r="AA50" s="374"/>
      <c r="AB50" s="251">
        <f t="shared" si="36"/>
        <v>0</v>
      </c>
      <c r="AC50" s="247">
        <f t="shared" si="37"/>
        <v>0</v>
      </c>
      <c r="AD50" s="248">
        <f t="shared" si="38"/>
        <v>0</v>
      </c>
    </row>
    <row r="51" spans="1:30" s="4" customFormat="1" ht="15" customHeight="1" x14ac:dyDescent="0.2">
      <c r="A51" s="348"/>
      <c r="B51" s="349" t="s">
        <v>291</v>
      </c>
      <c r="C51" s="352"/>
      <c r="D51" s="381">
        <f t="shared" si="4"/>
        <v>0</v>
      </c>
      <c r="E51" s="252">
        <v>0</v>
      </c>
      <c r="F51" s="233"/>
      <c r="G51" s="234"/>
      <c r="H51" s="381">
        <f t="shared" si="6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36"/>
        <v>0</v>
      </c>
      <c r="AC51" s="247">
        <f t="shared" si="37"/>
        <v>0</v>
      </c>
      <c r="AD51" s="248">
        <f t="shared" si="38"/>
        <v>0</v>
      </c>
    </row>
    <row r="52" spans="1:30" s="4" customFormat="1" ht="15" customHeight="1" x14ac:dyDescent="0.2">
      <c r="A52" s="355"/>
      <c r="B52" s="349" t="s">
        <v>292</v>
      </c>
      <c r="C52" s="352"/>
      <c r="D52" s="381">
        <f t="shared" si="4"/>
        <v>0</v>
      </c>
      <c r="E52" s="252">
        <v>0</v>
      </c>
      <c r="F52" s="233"/>
      <c r="G52" s="234"/>
      <c r="H52" s="381">
        <f t="shared" si="6"/>
        <v>0</v>
      </c>
      <c r="I52" s="252">
        <v>0</v>
      </c>
      <c r="J52" s="235"/>
      <c r="K52" s="252"/>
      <c r="L52" s="269"/>
      <c r="M52" s="373"/>
      <c r="N52" s="374"/>
      <c r="O52" s="374"/>
      <c r="P52" s="374"/>
      <c r="Q52" s="374"/>
      <c r="R52" s="374"/>
      <c r="S52" s="374"/>
      <c r="T52" s="374"/>
      <c r="U52" s="374"/>
      <c r="V52" s="373"/>
      <c r="W52" s="374"/>
      <c r="X52" s="374"/>
      <c r="Y52" s="374"/>
      <c r="Z52" s="373"/>
      <c r="AA52" s="374"/>
      <c r="AB52" s="251">
        <f t="shared" si="36"/>
        <v>0</v>
      </c>
      <c r="AC52" s="247">
        <f t="shared" si="37"/>
        <v>0</v>
      </c>
      <c r="AD52" s="248">
        <f t="shared" si="38"/>
        <v>0</v>
      </c>
    </row>
    <row r="53" spans="1:30" s="4" customFormat="1" ht="15" customHeight="1" thickBot="1" x14ac:dyDescent="0.25">
      <c r="A53" s="355"/>
      <c r="B53" s="349" t="s">
        <v>285</v>
      </c>
      <c r="C53" s="208"/>
      <c r="D53" s="381">
        <f t="shared" si="4"/>
        <v>0</v>
      </c>
      <c r="E53" s="281">
        <v>0</v>
      </c>
      <c r="F53" s="229"/>
      <c r="G53" s="230"/>
      <c r="H53" s="381">
        <f t="shared" si="6"/>
        <v>0</v>
      </c>
      <c r="I53" s="281">
        <v>0</v>
      </c>
      <c r="J53" s="231"/>
      <c r="K53" s="281"/>
      <c r="L53" s="270"/>
      <c r="M53" s="375"/>
      <c r="N53" s="376"/>
      <c r="O53" s="376"/>
      <c r="P53" s="376"/>
      <c r="Q53" s="376"/>
      <c r="R53" s="376"/>
      <c r="S53" s="376"/>
      <c r="T53" s="376"/>
      <c r="U53" s="376"/>
      <c r="V53" s="375"/>
      <c r="W53" s="376"/>
      <c r="X53" s="376"/>
      <c r="Y53" s="376"/>
      <c r="Z53" s="375"/>
      <c r="AA53" s="376"/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26" customFormat="1" ht="15" customHeight="1" x14ac:dyDescent="0.2">
      <c r="A54" s="198" t="s">
        <v>293</v>
      </c>
      <c r="B54" s="354" t="s">
        <v>294</v>
      </c>
      <c r="C54" s="209">
        <f t="shared" ref="C54:J54" si="39">SUM(C55:C63)</f>
        <v>0</v>
      </c>
      <c r="D54" s="327">
        <f>SUM(D55:D63)</f>
        <v>0</v>
      </c>
      <c r="E54" s="209">
        <f>SUM(E55:E63)</f>
        <v>0</v>
      </c>
      <c r="F54" s="209">
        <f t="shared" si="39"/>
        <v>0</v>
      </c>
      <c r="G54" s="209">
        <f t="shared" si="39"/>
        <v>0</v>
      </c>
      <c r="H54" s="327">
        <f>SUM(H55:H63)</f>
        <v>0</v>
      </c>
      <c r="I54" s="209">
        <f t="shared" si="39"/>
        <v>0</v>
      </c>
      <c r="J54" s="209">
        <f t="shared" si="39"/>
        <v>0</v>
      </c>
      <c r="K54" s="209"/>
      <c r="L54" s="268">
        <f>SUM(L55:L63)</f>
        <v>0</v>
      </c>
      <c r="M54" s="268">
        <f>SUM(M55:M63)</f>
        <v>0</v>
      </c>
      <c r="N54" s="272">
        <f>SUM(N55:N63)</f>
        <v>0</v>
      </c>
      <c r="O54" s="272">
        <f t="shared" ref="O54:U54" si="40">SUM(O55:O63)</f>
        <v>0</v>
      </c>
      <c r="P54" s="272">
        <f t="shared" si="40"/>
        <v>0</v>
      </c>
      <c r="Q54" s="272">
        <f t="shared" si="40"/>
        <v>0</v>
      </c>
      <c r="R54" s="272">
        <f t="shared" si="40"/>
        <v>0</v>
      </c>
      <c r="S54" s="272">
        <f t="shared" si="40"/>
        <v>0</v>
      </c>
      <c r="T54" s="272">
        <f t="shared" si="40"/>
        <v>0</v>
      </c>
      <c r="U54" s="272">
        <f t="shared" si="40"/>
        <v>0</v>
      </c>
      <c r="V54" s="268">
        <f>SUM(V55:V63)</f>
        <v>0</v>
      </c>
      <c r="W54" s="272">
        <f t="shared" ref="W54:Y54" si="41">SUM(W55:W63)</f>
        <v>0</v>
      </c>
      <c r="X54" s="272">
        <f t="shared" si="41"/>
        <v>0</v>
      </c>
      <c r="Y54" s="272">
        <f t="shared" si="41"/>
        <v>0</v>
      </c>
      <c r="Z54" s="268">
        <f>SUM(Z55:Z63)</f>
        <v>0</v>
      </c>
      <c r="AA54" s="272">
        <f t="shared" ref="AA54" si="42">SUM(AA55:AA63)</f>
        <v>0</v>
      </c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3.5" customHeight="1" x14ac:dyDescent="0.2">
      <c r="A55" s="346"/>
      <c r="B55" s="347" t="s">
        <v>295</v>
      </c>
      <c r="C55" s="210"/>
      <c r="D55" s="381">
        <f t="shared" si="4"/>
        <v>0</v>
      </c>
      <c r="E55" s="252">
        <v>0</v>
      </c>
      <c r="F55" s="233"/>
      <c r="G55" s="234"/>
      <c r="H55" s="381">
        <f t="shared" si="6"/>
        <v>0</v>
      </c>
      <c r="I55" s="252">
        <v>0</v>
      </c>
      <c r="J55" s="235"/>
      <c r="K55" s="252"/>
      <c r="L55" s="269"/>
      <c r="M55" s="373"/>
      <c r="N55" s="374"/>
      <c r="O55" s="374"/>
      <c r="P55" s="374"/>
      <c r="Q55" s="374"/>
      <c r="R55" s="374"/>
      <c r="S55" s="374"/>
      <c r="T55" s="374"/>
      <c r="U55" s="374"/>
      <c r="V55" s="373"/>
      <c r="W55" s="374"/>
      <c r="X55" s="374"/>
      <c r="Y55" s="374"/>
      <c r="Z55" s="373"/>
      <c r="AA55" s="374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4" customFormat="1" ht="13.5" customHeight="1" x14ac:dyDescent="0.2">
      <c r="A56" s="346"/>
      <c r="B56" s="347" t="s">
        <v>296</v>
      </c>
      <c r="C56" s="352"/>
      <c r="D56" s="381">
        <f t="shared" si="4"/>
        <v>0</v>
      </c>
      <c r="E56" s="252">
        <v>0</v>
      </c>
      <c r="F56" s="233"/>
      <c r="G56" s="234"/>
      <c r="H56" s="381">
        <f t="shared" si="6"/>
        <v>0</v>
      </c>
      <c r="I56" s="252">
        <v>0</v>
      </c>
      <c r="J56" s="235"/>
      <c r="K56" s="252"/>
      <c r="L56" s="269"/>
      <c r="M56" s="373"/>
      <c r="N56" s="374"/>
      <c r="O56" s="374"/>
      <c r="P56" s="374"/>
      <c r="Q56" s="374"/>
      <c r="R56" s="374"/>
      <c r="S56" s="374"/>
      <c r="T56" s="374"/>
      <c r="U56" s="374"/>
      <c r="V56" s="373"/>
      <c r="W56" s="374"/>
      <c r="X56" s="374"/>
      <c r="Y56" s="374"/>
      <c r="Z56" s="373"/>
      <c r="AA56" s="374"/>
      <c r="AB56" s="251">
        <f t="shared" ref="AB56:AB62" si="43">SUM(M56:AA56)</f>
        <v>0</v>
      </c>
      <c r="AC56" s="247">
        <f t="shared" ref="AC56:AC62" si="44">+AB56+L56</f>
        <v>0</v>
      </c>
      <c r="AD56" s="248">
        <f t="shared" ref="AD56:AD62" si="45">+E56-AC56</f>
        <v>0</v>
      </c>
    </row>
    <row r="57" spans="1:30" s="4" customFormat="1" ht="13.5" customHeight="1" x14ac:dyDescent="0.2">
      <c r="A57" s="346"/>
      <c r="B57" s="347" t="s">
        <v>297</v>
      </c>
      <c r="C57" s="352"/>
      <c r="D57" s="381">
        <f t="shared" si="4"/>
        <v>0</v>
      </c>
      <c r="E57" s="252">
        <v>0</v>
      </c>
      <c r="F57" s="233"/>
      <c r="G57" s="234"/>
      <c r="H57" s="381">
        <f t="shared" si="6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43"/>
        <v>0</v>
      </c>
      <c r="AC57" s="247">
        <f t="shared" si="44"/>
        <v>0</v>
      </c>
      <c r="AD57" s="248">
        <f t="shared" si="45"/>
        <v>0</v>
      </c>
    </row>
    <row r="58" spans="1:30" s="4" customFormat="1" ht="13.5" customHeight="1" x14ac:dyDescent="0.2">
      <c r="A58" s="346"/>
      <c r="B58" s="347" t="s">
        <v>298</v>
      </c>
      <c r="C58" s="352"/>
      <c r="D58" s="381">
        <f t="shared" si="4"/>
        <v>0</v>
      </c>
      <c r="E58" s="252">
        <v>0</v>
      </c>
      <c r="F58" s="233"/>
      <c r="G58" s="234"/>
      <c r="H58" s="381">
        <f t="shared" si="6"/>
        <v>0</v>
      </c>
      <c r="I58" s="252">
        <v>0</v>
      </c>
      <c r="J58" s="235"/>
      <c r="K58" s="252"/>
      <c r="L58" s="269"/>
      <c r="M58" s="373"/>
      <c r="N58" s="374"/>
      <c r="O58" s="374"/>
      <c r="P58" s="374"/>
      <c r="Q58" s="374"/>
      <c r="R58" s="374"/>
      <c r="S58" s="374"/>
      <c r="T58" s="374"/>
      <c r="U58" s="374"/>
      <c r="V58" s="373"/>
      <c r="W58" s="374"/>
      <c r="X58" s="374"/>
      <c r="Y58" s="374"/>
      <c r="Z58" s="373"/>
      <c r="AA58" s="374"/>
      <c r="AB58" s="251">
        <f t="shared" si="43"/>
        <v>0</v>
      </c>
      <c r="AC58" s="247">
        <f t="shared" si="44"/>
        <v>0</v>
      </c>
      <c r="AD58" s="248">
        <f t="shared" si="45"/>
        <v>0</v>
      </c>
    </row>
    <row r="59" spans="1:30" s="4" customFormat="1" ht="13.5" customHeight="1" x14ac:dyDescent="0.2">
      <c r="A59" s="346"/>
      <c r="B59" s="347" t="s">
        <v>299</v>
      </c>
      <c r="C59" s="352"/>
      <c r="D59" s="381">
        <f t="shared" si="4"/>
        <v>0</v>
      </c>
      <c r="E59" s="252">
        <v>0</v>
      </c>
      <c r="F59" s="233"/>
      <c r="G59" s="234"/>
      <c r="H59" s="381">
        <f t="shared" si="6"/>
        <v>0</v>
      </c>
      <c r="I59" s="252">
        <v>0</v>
      </c>
      <c r="J59" s="235"/>
      <c r="K59" s="252"/>
      <c r="L59" s="269"/>
      <c r="M59" s="373"/>
      <c r="N59" s="374"/>
      <c r="O59" s="374"/>
      <c r="P59" s="374"/>
      <c r="Q59" s="374"/>
      <c r="R59" s="374"/>
      <c r="S59" s="374"/>
      <c r="T59" s="374"/>
      <c r="U59" s="374"/>
      <c r="V59" s="373"/>
      <c r="W59" s="374"/>
      <c r="X59" s="374"/>
      <c r="Y59" s="374"/>
      <c r="Z59" s="373"/>
      <c r="AA59" s="374"/>
      <c r="AB59" s="251">
        <f t="shared" si="43"/>
        <v>0</v>
      </c>
      <c r="AC59" s="247">
        <f t="shared" si="44"/>
        <v>0</v>
      </c>
      <c r="AD59" s="248">
        <f t="shared" si="45"/>
        <v>0</v>
      </c>
    </row>
    <row r="60" spans="1:30" s="4" customFormat="1" ht="13.5" customHeight="1" x14ac:dyDescent="0.2">
      <c r="A60" s="346"/>
      <c r="B60" s="347" t="s">
        <v>300</v>
      </c>
      <c r="C60" s="352"/>
      <c r="D60" s="381">
        <f t="shared" si="4"/>
        <v>0</v>
      </c>
      <c r="E60" s="252">
        <v>0</v>
      </c>
      <c r="F60" s="233"/>
      <c r="G60" s="234"/>
      <c r="H60" s="381">
        <f t="shared" si="6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43"/>
        <v>0</v>
      </c>
      <c r="AC60" s="247">
        <f t="shared" si="44"/>
        <v>0</v>
      </c>
      <c r="AD60" s="248">
        <f t="shared" si="45"/>
        <v>0</v>
      </c>
    </row>
    <row r="61" spans="1:30" s="4" customFormat="1" ht="13.5" customHeight="1" x14ac:dyDescent="0.2">
      <c r="A61" s="346"/>
      <c r="B61" s="347" t="s">
        <v>301</v>
      </c>
      <c r="C61" s="352"/>
      <c r="D61" s="381">
        <f t="shared" si="4"/>
        <v>0</v>
      </c>
      <c r="E61" s="252">
        <v>0</v>
      </c>
      <c r="F61" s="233"/>
      <c r="G61" s="234"/>
      <c r="H61" s="381">
        <f t="shared" si="6"/>
        <v>0</v>
      </c>
      <c r="I61" s="252">
        <v>0</v>
      </c>
      <c r="J61" s="235"/>
      <c r="K61" s="252"/>
      <c r="L61" s="269"/>
      <c r="M61" s="373"/>
      <c r="N61" s="374"/>
      <c r="O61" s="374"/>
      <c r="P61" s="374"/>
      <c r="Q61" s="374"/>
      <c r="R61" s="374"/>
      <c r="S61" s="374"/>
      <c r="T61" s="374"/>
      <c r="U61" s="374"/>
      <c r="V61" s="373"/>
      <c r="W61" s="374"/>
      <c r="X61" s="374"/>
      <c r="Y61" s="374"/>
      <c r="Z61" s="373"/>
      <c r="AA61" s="374"/>
      <c r="AB61" s="251">
        <f t="shared" si="43"/>
        <v>0</v>
      </c>
      <c r="AC61" s="247">
        <f t="shared" si="44"/>
        <v>0</v>
      </c>
      <c r="AD61" s="248">
        <f t="shared" si="45"/>
        <v>0</v>
      </c>
    </row>
    <row r="62" spans="1:30" s="4" customFormat="1" ht="13.5" customHeight="1" x14ac:dyDescent="0.2">
      <c r="A62" s="152"/>
      <c r="B62" s="362" t="s">
        <v>302</v>
      </c>
      <c r="C62" s="352"/>
      <c r="D62" s="381">
        <f t="shared" si="4"/>
        <v>0</v>
      </c>
      <c r="E62" s="252">
        <v>0</v>
      </c>
      <c r="F62" s="233"/>
      <c r="G62" s="234"/>
      <c r="H62" s="381">
        <f t="shared" si="6"/>
        <v>0</v>
      </c>
      <c r="I62" s="252">
        <v>0</v>
      </c>
      <c r="J62" s="235"/>
      <c r="K62" s="252"/>
      <c r="L62" s="269"/>
      <c r="M62" s="373"/>
      <c r="N62" s="374"/>
      <c r="O62" s="374"/>
      <c r="P62" s="374"/>
      <c r="Q62" s="374"/>
      <c r="R62" s="374"/>
      <c r="S62" s="374"/>
      <c r="T62" s="374"/>
      <c r="U62" s="374"/>
      <c r="V62" s="373"/>
      <c r="W62" s="374"/>
      <c r="X62" s="374"/>
      <c r="Y62" s="374"/>
      <c r="Z62" s="373"/>
      <c r="AA62" s="374"/>
      <c r="AB62" s="251">
        <f t="shared" si="43"/>
        <v>0</v>
      </c>
      <c r="AC62" s="247">
        <f t="shared" si="44"/>
        <v>0</v>
      </c>
      <c r="AD62" s="248">
        <f t="shared" si="45"/>
        <v>0</v>
      </c>
    </row>
    <row r="63" spans="1:30" s="4" customFormat="1" ht="15" customHeight="1" thickBot="1" x14ac:dyDescent="0.25">
      <c r="A63" s="171"/>
      <c r="B63" s="278"/>
      <c r="C63" s="208"/>
      <c r="D63" s="381">
        <f t="shared" si="4"/>
        <v>0</v>
      </c>
      <c r="E63" s="281">
        <v>0</v>
      </c>
      <c r="F63" s="229"/>
      <c r="G63" s="230"/>
      <c r="H63" s="381">
        <f t="shared" si="6"/>
        <v>0</v>
      </c>
      <c r="I63" s="281">
        <v>0</v>
      </c>
      <c r="J63" s="231"/>
      <c r="K63" s="281"/>
      <c r="L63" s="270"/>
      <c r="M63" s="375"/>
      <c r="N63" s="376"/>
      <c r="O63" s="376"/>
      <c r="P63" s="376"/>
      <c r="Q63" s="376"/>
      <c r="R63" s="376"/>
      <c r="S63" s="376"/>
      <c r="T63" s="376"/>
      <c r="U63" s="376"/>
      <c r="V63" s="375"/>
      <c r="W63" s="376"/>
      <c r="X63" s="376"/>
      <c r="Y63" s="376"/>
      <c r="Z63" s="375"/>
      <c r="AA63" s="376"/>
      <c r="AB63" s="251">
        <f t="shared" si="7"/>
        <v>0</v>
      </c>
      <c r="AC63" s="247">
        <f t="shared" si="8"/>
        <v>0</v>
      </c>
      <c r="AD63" s="248">
        <f t="shared" si="3"/>
        <v>0</v>
      </c>
    </row>
    <row r="64" spans="1:30" s="26" customFormat="1" ht="15" customHeight="1" x14ac:dyDescent="0.2">
      <c r="A64" s="198" t="s">
        <v>303</v>
      </c>
      <c r="B64" s="354" t="s">
        <v>304</v>
      </c>
      <c r="C64" s="209">
        <f>SUM(C65:C69)</f>
        <v>0</v>
      </c>
      <c r="D64" s="327">
        <f>SUM(D65:D69)</f>
        <v>0</v>
      </c>
      <c r="E64" s="209">
        <f>SUM(E65:E69)</f>
        <v>0</v>
      </c>
      <c r="F64" s="209">
        <f t="shared" ref="F64:G64" si="46">SUM(F65:F69)</f>
        <v>0</v>
      </c>
      <c r="G64" s="209">
        <f t="shared" si="46"/>
        <v>0</v>
      </c>
      <c r="H64" s="327">
        <f>SUM(H65:H69)</f>
        <v>0</v>
      </c>
      <c r="I64" s="209">
        <f>SUM(I65:I69)</f>
        <v>0</v>
      </c>
      <c r="J64" s="209">
        <f t="shared" ref="J64" si="47">SUM(J65:J69)</f>
        <v>0</v>
      </c>
      <c r="K64" s="209"/>
      <c r="L64" s="268">
        <f>SUM(L65:L69)</f>
        <v>0</v>
      </c>
      <c r="M64" s="268">
        <f>SUM(M65:M69)</f>
        <v>0</v>
      </c>
      <c r="N64" s="272">
        <f>SUM(N65:N69)</f>
        <v>0</v>
      </c>
      <c r="O64" s="272">
        <f t="shared" ref="O64:U64" si="48">SUM(O65:O69)</f>
        <v>0</v>
      </c>
      <c r="P64" s="272">
        <f t="shared" si="48"/>
        <v>0</v>
      </c>
      <c r="Q64" s="272">
        <f t="shared" si="48"/>
        <v>0</v>
      </c>
      <c r="R64" s="272">
        <f t="shared" si="48"/>
        <v>0</v>
      </c>
      <c r="S64" s="272">
        <f t="shared" si="48"/>
        <v>0</v>
      </c>
      <c r="T64" s="272">
        <f t="shared" si="48"/>
        <v>0</v>
      </c>
      <c r="U64" s="272">
        <f t="shared" si="48"/>
        <v>0</v>
      </c>
      <c r="V64" s="268">
        <f>SUM(V65:V69)</f>
        <v>0</v>
      </c>
      <c r="W64" s="272">
        <f t="shared" ref="W64:Y64" si="49">SUM(W65:W69)</f>
        <v>0</v>
      </c>
      <c r="X64" s="272">
        <f t="shared" si="49"/>
        <v>0</v>
      </c>
      <c r="Y64" s="272">
        <f t="shared" si="49"/>
        <v>0</v>
      </c>
      <c r="Z64" s="268">
        <f>SUM(Z65:Z69)</f>
        <v>0</v>
      </c>
      <c r="AA64" s="272">
        <f t="shared" ref="AA64" si="50">SUM(AA65:AA69)</f>
        <v>0</v>
      </c>
      <c r="AB64" s="251">
        <f t="shared" si="7"/>
        <v>0</v>
      </c>
      <c r="AC64" s="247">
        <f t="shared" si="8"/>
        <v>0</v>
      </c>
      <c r="AD64" s="248">
        <f t="shared" si="3"/>
        <v>0</v>
      </c>
    </row>
    <row r="65" spans="1:30" s="4" customFormat="1" ht="15" customHeight="1" x14ac:dyDescent="0.2">
      <c r="A65" s="348"/>
      <c r="B65" s="349" t="s">
        <v>305</v>
      </c>
      <c r="C65" s="210"/>
      <c r="D65" s="381">
        <f t="shared" si="4"/>
        <v>0</v>
      </c>
      <c r="E65" s="252">
        <v>0</v>
      </c>
      <c r="F65" s="233"/>
      <c r="G65" s="234"/>
      <c r="H65" s="381">
        <f t="shared" si="6"/>
        <v>0</v>
      </c>
      <c r="I65" s="252">
        <v>0</v>
      </c>
      <c r="J65" s="235"/>
      <c r="K65" s="252"/>
      <c r="L65" s="269"/>
      <c r="M65" s="373"/>
      <c r="N65" s="374"/>
      <c r="O65" s="374"/>
      <c r="P65" s="374"/>
      <c r="Q65" s="374"/>
      <c r="R65" s="374"/>
      <c r="S65" s="374"/>
      <c r="T65" s="374"/>
      <c r="U65" s="374"/>
      <c r="V65" s="373"/>
      <c r="W65" s="374"/>
      <c r="X65" s="374"/>
      <c r="Y65" s="374"/>
      <c r="Z65" s="373"/>
      <c r="AA65" s="374"/>
      <c r="AB65" s="251">
        <f t="shared" si="7"/>
        <v>0</v>
      </c>
      <c r="AC65" s="247">
        <f t="shared" si="8"/>
        <v>0</v>
      </c>
      <c r="AD65" s="248">
        <f t="shared" si="3"/>
        <v>0</v>
      </c>
    </row>
    <row r="66" spans="1:30" s="4" customFormat="1" ht="15" customHeight="1" x14ac:dyDescent="0.2">
      <c r="A66" s="348"/>
      <c r="B66" s="349" t="s">
        <v>306</v>
      </c>
      <c r="C66" s="352"/>
      <c r="D66" s="381">
        <f t="shared" si="4"/>
        <v>0</v>
      </c>
      <c r="E66" s="252">
        <v>0</v>
      </c>
      <c r="F66" s="233"/>
      <c r="G66" s="234"/>
      <c r="H66" s="381">
        <f t="shared" si="6"/>
        <v>0</v>
      </c>
      <c r="I66" s="252">
        <v>0</v>
      </c>
      <c r="J66" s="235"/>
      <c r="K66" s="252"/>
      <c r="L66" s="269"/>
      <c r="M66" s="373"/>
      <c r="N66" s="374"/>
      <c r="O66" s="374"/>
      <c r="P66" s="374"/>
      <c r="Q66" s="374"/>
      <c r="R66" s="374"/>
      <c r="S66" s="374"/>
      <c r="T66" s="374"/>
      <c r="U66" s="374"/>
      <c r="V66" s="373"/>
      <c r="W66" s="374"/>
      <c r="X66" s="374"/>
      <c r="Y66" s="374"/>
      <c r="Z66" s="373"/>
      <c r="AA66" s="374"/>
      <c r="AB66" s="251">
        <f t="shared" ref="AB66:AB68" si="51">SUM(M66:AA66)</f>
        <v>0</v>
      </c>
      <c r="AC66" s="247">
        <f t="shared" ref="AC66:AC68" si="52">+AB66+L66</f>
        <v>0</v>
      </c>
      <c r="AD66" s="248">
        <f t="shared" ref="AD66:AD68" si="53">+E66-AC66</f>
        <v>0</v>
      </c>
    </row>
    <row r="67" spans="1:30" s="4" customFormat="1" ht="15" customHeight="1" x14ac:dyDescent="0.2">
      <c r="A67" s="348"/>
      <c r="B67" s="349" t="s">
        <v>307</v>
      </c>
      <c r="C67" s="352"/>
      <c r="D67" s="381">
        <f t="shared" si="4"/>
        <v>0</v>
      </c>
      <c r="E67" s="252">
        <v>0</v>
      </c>
      <c r="F67" s="233"/>
      <c r="G67" s="234"/>
      <c r="H67" s="381">
        <f t="shared" si="6"/>
        <v>0</v>
      </c>
      <c r="I67" s="252">
        <v>0</v>
      </c>
      <c r="J67" s="235"/>
      <c r="K67" s="252"/>
      <c r="L67" s="269"/>
      <c r="M67" s="373"/>
      <c r="N67" s="374"/>
      <c r="O67" s="374"/>
      <c r="P67" s="374"/>
      <c r="Q67" s="374"/>
      <c r="R67" s="374"/>
      <c r="S67" s="374"/>
      <c r="T67" s="374"/>
      <c r="U67" s="374"/>
      <c r="V67" s="373"/>
      <c r="W67" s="374"/>
      <c r="X67" s="374"/>
      <c r="Y67" s="374"/>
      <c r="Z67" s="373"/>
      <c r="AA67" s="374"/>
      <c r="AB67" s="251">
        <f t="shared" si="51"/>
        <v>0</v>
      </c>
      <c r="AC67" s="247">
        <f t="shared" si="52"/>
        <v>0</v>
      </c>
      <c r="AD67" s="248">
        <f t="shared" si="53"/>
        <v>0</v>
      </c>
    </row>
    <row r="68" spans="1:30" s="4" customFormat="1" ht="15" customHeight="1" x14ac:dyDescent="0.2">
      <c r="A68" s="348"/>
      <c r="B68" s="349" t="s">
        <v>308</v>
      </c>
      <c r="C68" s="352"/>
      <c r="D68" s="381">
        <f t="shared" si="4"/>
        <v>0</v>
      </c>
      <c r="E68" s="252">
        <v>0</v>
      </c>
      <c r="F68" s="233"/>
      <c r="G68" s="234"/>
      <c r="H68" s="381">
        <f t="shared" si="6"/>
        <v>0</v>
      </c>
      <c r="I68" s="252">
        <v>0</v>
      </c>
      <c r="J68" s="235"/>
      <c r="K68" s="252"/>
      <c r="L68" s="269"/>
      <c r="M68" s="373"/>
      <c r="N68" s="374"/>
      <c r="O68" s="374"/>
      <c r="P68" s="374"/>
      <c r="Q68" s="374"/>
      <c r="R68" s="374"/>
      <c r="S68" s="374"/>
      <c r="T68" s="374"/>
      <c r="U68" s="374"/>
      <c r="V68" s="373"/>
      <c r="W68" s="374"/>
      <c r="X68" s="374"/>
      <c r="Y68" s="374"/>
      <c r="Z68" s="373"/>
      <c r="AA68" s="374"/>
      <c r="AB68" s="251">
        <f t="shared" si="51"/>
        <v>0</v>
      </c>
      <c r="AC68" s="247">
        <f t="shared" si="52"/>
        <v>0</v>
      </c>
      <c r="AD68" s="248">
        <f t="shared" si="53"/>
        <v>0</v>
      </c>
    </row>
    <row r="69" spans="1:30" s="4" customFormat="1" ht="15" customHeight="1" thickBot="1" x14ac:dyDescent="0.25">
      <c r="A69" s="171"/>
      <c r="B69" s="278"/>
      <c r="C69" s="208"/>
      <c r="D69" s="381">
        <f t="shared" si="4"/>
        <v>0</v>
      </c>
      <c r="E69" s="281">
        <v>0</v>
      </c>
      <c r="F69" s="229"/>
      <c r="G69" s="230"/>
      <c r="H69" s="381">
        <f t="shared" si="6"/>
        <v>0</v>
      </c>
      <c r="I69" s="281">
        <v>0</v>
      </c>
      <c r="J69" s="231"/>
      <c r="K69" s="281"/>
      <c r="L69" s="270"/>
      <c r="M69" s="375"/>
      <c r="N69" s="376"/>
      <c r="O69" s="376"/>
      <c r="P69" s="376"/>
      <c r="Q69" s="376"/>
      <c r="R69" s="376"/>
      <c r="S69" s="376"/>
      <c r="T69" s="376"/>
      <c r="U69" s="376"/>
      <c r="V69" s="375"/>
      <c r="W69" s="376"/>
      <c r="X69" s="376"/>
      <c r="Y69" s="376"/>
      <c r="Z69" s="375"/>
      <c r="AA69" s="376"/>
      <c r="AB69" s="251">
        <f t="shared" si="7"/>
        <v>0</v>
      </c>
      <c r="AC69" s="247">
        <f t="shared" si="8"/>
        <v>0</v>
      </c>
      <c r="AD69" s="248">
        <f t="shared" si="3"/>
        <v>0</v>
      </c>
    </row>
    <row r="70" spans="1:30" s="26" customFormat="1" ht="15" customHeight="1" x14ac:dyDescent="0.2">
      <c r="A70" s="198" t="s">
        <v>309</v>
      </c>
      <c r="B70" s="354" t="s">
        <v>310</v>
      </c>
      <c r="C70" s="209">
        <f>SUM(C71:C72)</f>
        <v>0</v>
      </c>
      <c r="D70" s="327">
        <f>SUM(D71:D72)</f>
        <v>0</v>
      </c>
      <c r="E70" s="209">
        <f>SUM(E71:E72)</f>
        <v>0</v>
      </c>
      <c r="F70" s="209">
        <f t="shared" ref="F70:G70" si="54">SUM(F71:F72)</f>
        <v>0</v>
      </c>
      <c r="G70" s="209">
        <f t="shared" si="54"/>
        <v>0</v>
      </c>
      <c r="H70" s="327">
        <f>SUM(H71:H72)</f>
        <v>0</v>
      </c>
      <c r="I70" s="209">
        <f>SUM(I71:I72)</f>
        <v>0</v>
      </c>
      <c r="J70" s="209">
        <f t="shared" ref="J70" si="55">SUM(J71:J72)</f>
        <v>0</v>
      </c>
      <c r="K70" s="209"/>
      <c r="L70" s="268">
        <f>SUM(L71:L72)</f>
        <v>0</v>
      </c>
      <c r="M70" s="268">
        <f>SUM(M71:M72)</f>
        <v>0</v>
      </c>
      <c r="N70" s="272">
        <f>SUM(N71:N72)</f>
        <v>0</v>
      </c>
      <c r="O70" s="272">
        <f t="shared" ref="O70:U70" si="56">SUM(O71:O72)</f>
        <v>0</v>
      </c>
      <c r="P70" s="272">
        <f t="shared" si="56"/>
        <v>0</v>
      </c>
      <c r="Q70" s="272">
        <f t="shared" si="56"/>
        <v>0</v>
      </c>
      <c r="R70" s="272">
        <f t="shared" si="56"/>
        <v>0</v>
      </c>
      <c r="S70" s="272">
        <f t="shared" si="56"/>
        <v>0</v>
      </c>
      <c r="T70" s="272">
        <f t="shared" si="56"/>
        <v>0</v>
      </c>
      <c r="U70" s="272">
        <f t="shared" si="56"/>
        <v>0</v>
      </c>
      <c r="V70" s="268">
        <f>SUM(V71:V72)</f>
        <v>0</v>
      </c>
      <c r="W70" s="272">
        <f t="shared" ref="W70:Y70" si="57">SUM(W71:W72)</f>
        <v>0</v>
      </c>
      <c r="X70" s="272">
        <f t="shared" si="57"/>
        <v>0</v>
      </c>
      <c r="Y70" s="272">
        <f t="shared" si="57"/>
        <v>0</v>
      </c>
      <c r="Z70" s="268">
        <f>SUM(Z71:Z72)</f>
        <v>0</v>
      </c>
      <c r="AA70" s="272">
        <f t="shared" ref="AA70" si="58">SUM(AA71:AA72)</f>
        <v>0</v>
      </c>
      <c r="AB70" s="251">
        <f t="shared" si="7"/>
        <v>0</v>
      </c>
      <c r="AC70" s="247">
        <f t="shared" si="8"/>
        <v>0</v>
      </c>
      <c r="AD70" s="248">
        <f t="shared" si="3"/>
        <v>0</v>
      </c>
    </row>
    <row r="71" spans="1:30" s="4" customFormat="1" ht="15" customHeight="1" x14ac:dyDescent="0.2">
      <c r="A71" s="346"/>
      <c r="B71" s="347" t="s">
        <v>311</v>
      </c>
      <c r="C71" s="210"/>
      <c r="D71" s="381">
        <f t="shared" si="4"/>
        <v>0</v>
      </c>
      <c r="E71" s="252">
        <v>0</v>
      </c>
      <c r="F71" s="233"/>
      <c r="G71" s="234"/>
      <c r="H71" s="381">
        <f t="shared" si="6"/>
        <v>0</v>
      </c>
      <c r="I71" s="252">
        <v>0</v>
      </c>
      <c r="J71" s="235"/>
      <c r="K71" s="252"/>
      <c r="L71" s="269"/>
      <c r="M71" s="373"/>
      <c r="N71" s="374"/>
      <c r="O71" s="374"/>
      <c r="P71" s="374"/>
      <c r="Q71" s="374"/>
      <c r="R71" s="374"/>
      <c r="S71" s="374"/>
      <c r="T71" s="374"/>
      <c r="U71" s="374"/>
      <c r="V71" s="373"/>
      <c r="W71" s="374"/>
      <c r="X71" s="374"/>
      <c r="Y71" s="374"/>
      <c r="Z71" s="373"/>
      <c r="AA71" s="374"/>
      <c r="AB71" s="251">
        <f t="shared" si="7"/>
        <v>0</v>
      </c>
      <c r="AC71" s="247">
        <f t="shared" si="8"/>
        <v>0</v>
      </c>
      <c r="AD71" s="248">
        <f t="shared" si="3"/>
        <v>0</v>
      </c>
    </row>
    <row r="72" spans="1:30" s="4" customFormat="1" ht="15" customHeight="1" thickBot="1" x14ac:dyDescent="0.25">
      <c r="A72" s="171"/>
      <c r="B72" s="278"/>
      <c r="C72" s="208"/>
      <c r="D72" s="381">
        <f t="shared" si="4"/>
        <v>0</v>
      </c>
      <c r="E72" s="281">
        <v>0</v>
      </c>
      <c r="F72" s="229"/>
      <c r="G72" s="230"/>
      <c r="H72" s="381">
        <f t="shared" si="6"/>
        <v>0</v>
      </c>
      <c r="I72" s="281">
        <v>0</v>
      </c>
      <c r="J72" s="231"/>
      <c r="K72" s="281"/>
      <c r="L72" s="270"/>
      <c r="M72" s="375"/>
      <c r="N72" s="376"/>
      <c r="O72" s="376"/>
      <c r="P72" s="376"/>
      <c r="Q72" s="376"/>
      <c r="R72" s="376"/>
      <c r="S72" s="376"/>
      <c r="T72" s="376"/>
      <c r="U72" s="376"/>
      <c r="V72" s="375"/>
      <c r="W72" s="376"/>
      <c r="X72" s="376"/>
      <c r="Y72" s="376"/>
      <c r="Z72" s="375"/>
      <c r="AA72" s="376"/>
      <c r="AB72" s="251">
        <f t="shared" si="7"/>
        <v>0</v>
      </c>
      <c r="AC72" s="247">
        <f t="shared" si="8"/>
        <v>0</v>
      </c>
      <c r="AD72" s="248">
        <f t="shared" si="3"/>
        <v>0</v>
      </c>
    </row>
    <row r="73" spans="1:30" s="26" customFormat="1" ht="15" customHeight="1" x14ac:dyDescent="0.2">
      <c r="A73" s="198" t="s">
        <v>312</v>
      </c>
      <c r="B73" s="354" t="s">
        <v>313</v>
      </c>
      <c r="C73" s="209">
        <f>SUM(C74:C79)</f>
        <v>0</v>
      </c>
      <c r="D73" s="327">
        <f>SUM(D74:D79)</f>
        <v>0</v>
      </c>
      <c r="E73" s="209">
        <f>SUM(E74:E79)</f>
        <v>0</v>
      </c>
      <c r="F73" s="209">
        <f t="shared" ref="F73:G73" si="59">SUM(F74:F79)</f>
        <v>0</v>
      </c>
      <c r="G73" s="209">
        <f t="shared" si="59"/>
        <v>0</v>
      </c>
      <c r="H73" s="327">
        <f>SUM(H74:H79)</f>
        <v>0</v>
      </c>
      <c r="I73" s="209">
        <f>SUM(I74:I79)</f>
        <v>0</v>
      </c>
      <c r="J73" s="209">
        <f t="shared" ref="J73" si="60">SUM(J74:J79)</f>
        <v>0</v>
      </c>
      <c r="K73" s="209"/>
      <c r="L73" s="268">
        <f>SUM(L74:L79)</f>
        <v>0</v>
      </c>
      <c r="M73" s="268">
        <f>SUM(M74:M79)</f>
        <v>0</v>
      </c>
      <c r="N73" s="272">
        <f>SUM(N74:N79)</f>
        <v>0</v>
      </c>
      <c r="O73" s="272">
        <f t="shared" ref="O73:U73" si="61">SUM(O74:O79)</f>
        <v>0</v>
      </c>
      <c r="P73" s="272">
        <f t="shared" si="61"/>
        <v>0</v>
      </c>
      <c r="Q73" s="272">
        <f t="shared" si="61"/>
        <v>0</v>
      </c>
      <c r="R73" s="272">
        <f t="shared" si="61"/>
        <v>0</v>
      </c>
      <c r="S73" s="272">
        <f t="shared" si="61"/>
        <v>0</v>
      </c>
      <c r="T73" s="272">
        <f t="shared" si="61"/>
        <v>0</v>
      </c>
      <c r="U73" s="272">
        <f t="shared" si="61"/>
        <v>0</v>
      </c>
      <c r="V73" s="268">
        <f>SUM(V74:V79)</f>
        <v>0</v>
      </c>
      <c r="W73" s="272">
        <f t="shared" ref="W73:Y73" si="62">SUM(W74:W79)</f>
        <v>0</v>
      </c>
      <c r="X73" s="272">
        <f t="shared" si="62"/>
        <v>0</v>
      </c>
      <c r="Y73" s="272">
        <f t="shared" si="62"/>
        <v>0</v>
      </c>
      <c r="Z73" s="268">
        <f>SUM(Z74:Z79)</f>
        <v>0</v>
      </c>
      <c r="AA73" s="272">
        <f t="shared" ref="AA73" si="63">SUM(AA74:AA79)</f>
        <v>0</v>
      </c>
      <c r="AB73" s="251">
        <f t="shared" si="7"/>
        <v>0</v>
      </c>
      <c r="AC73" s="247">
        <f t="shared" si="8"/>
        <v>0</v>
      </c>
      <c r="AD73" s="248">
        <f t="shared" si="3"/>
        <v>0</v>
      </c>
    </row>
    <row r="74" spans="1:30" s="4" customFormat="1" ht="15" customHeight="1" x14ac:dyDescent="0.2">
      <c r="A74" s="346"/>
      <c r="B74" s="347" t="s">
        <v>314</v>
      </c>
      <c r="C74" s="210"/>
      <c r="D74" s="381">
        <f t="shared" si="4"/>
        <v>0</v>
      </c>
      <c r="E74" s="252">
        <v>0</v>
      </c>
      <c r="F74" s="233"/>
      <c r="G74" s="234"/>
      <c r="H74" s="381">
        <f t="shared" ref="H74:H91" si="64">-G74+I74</f>
        <v>0</v>
      </c>
      <c r="I74" s="252">
        <v>0</v>
      </c>
      <c r="J74" s="235"/>
      <c r="K74" s="252"/>
      <c r="L74" s="269"/>
      <c r="M74" s="373"/>
      <c r="N74" s="374"/>
      <c r="O74" s="374"/>
      <c r="P74" s="374"/>
      <c r="Q74" s="374"/>
      <c r="R74" s="374"/>
      <c r="S74" s="374"/>
      <c r="T74" s="374"/>
      <c r="U74" s="374"/>
      <c r="V74" s="373"/>
      <c r="W74" s="374"/>
      <c r="X74" s="374"/>
      <c r="Y74" s="374"/>
      <c r="Z74" s="373"/>
      <c r="AA74" s="374"/>
      <c r="AB74" s="251">
        <f t="shared" si="7"/>
        <v>0</v>
      </c>
      <c r="AC74" s="247">
        <f t="shared" si="8"/>
        <v>0</v>
      </c>
      <c r="AD74" s="248">
        <f t="shared" si="3"/>
        <v>0</v>
      </c>
    </row>
    <row r="75" spans="1:30" s="4" customFormat="1" ht="15" customHeight="1" x14ac:dyDescent="0.2">
      <c r="A75" s="346"/>
      <c r="B75" s="347" t="s">
        <v>315</v>
      </c>
      <c r="C75" s="352"/>
      <c r="D75" s="381">
        <f t="shared" ref="D75:D91" si="65">-C75+E75</f>
        <v>0</v>
      </c>
      <c r="E75" s="252">
        <v>0</v>
      </c>
      <c r="F75" s="233"/>
      <c r="G75" s="234"/>
      <c r="H75" s="381">
        <f t="shared" si="64"/>
        <v>0</v>
      </c>
      <c r="I75" s="252">
        <v>0</v>
      </c>
      <c r="J75" s="235"/>
      <c r="K75" s="252"/>
      <c r="L75" s="269"/>
      <c r="M75" s="373"/>
      <c r="N75" s="374"/>
      <c r="O75" s="374"/>
      <c r="P75" s="374"/>
      <c r="Q75" s="374"/>
      <c r="R75" s="374"/>
      <c r="S75" s="374"/>
      <c r="T75" s="374"/>
      <c r="U75" s="374"/>
      <c r="V75" s="373"/>
      <c r="W75" s="374"/>
      <c r="X75" s="374"/>
      <c r="Y75" s="374"/>
      <c r="Z75" s="373"/>
      <c r="AA75" s="374"/>
      <c r="AB75" s="251">
        <f t="shared" ref="AB75:AB78" si="66">SUM(M75:AA75)</f>
        <v>0</v>
      </c>
      <c r="AC75" s="247">
        <f t="shared" ref="AC75:AC78" si="67">+AB75+L75</f>
        <v>0</v>
      </c>
      <c r="AD75" s="248">
        <f t="shared" ref="AD75:AD78" si="68">+E75-AC75</f>
        <v>0</v>
      </c>
    </row>
    <row r="76" spans="1:30" s="4" customFormat="1" ht="15" customHeight="1" x14ac:dyDescent="0.2">
      <c r="A76" s="346"/>
      <c r="B76" s="347" t="s">
        <v>316</v>
      </c>
      <c r="C76" s="352"/>
      <c r="D76" s="381">
        <f t="shared" si="65"/>
        <v>0</v>
      </c>
      <c r="E76" s="252">
        <v>0</v>
      </c>
      <c r="F76" s="233"/>
      <c r="G76" s="234"/>
      <c r="H76" s="381">
        <f t="shared" si="64"/>
        <v>0</v>
      </c>
      <c r="I76" s="252">
        <v>0</v>
      </c>
      <c r="J76" s="235"/>
      <c r="K76" s="252"/>
      <c r="L76" s="269"/>
      <c r="M76" s="373"/>
      <c r="N76" s="374"/>
      <c r="O76" s="374"/>
      <c r="P76" s="374"/>
      <c r="Q76" s="374"/>
      <c r="R76" s="374"/>
      <c r="S76" s="374"/>
      <c r="T76" s="374"/>
      <c r="U76" s="374"/>
      <c r="V76" s="373"/>
      <c r="W76" s="374"/>
      <c r="X76" s="374"/>
      <c r="Y76" s="374"/>
      <c r="Z76" s="373"/>
      <c r="AA76" s="374"/>
      <c r="AB76" s="251">
        <f t="shared" si="66"/>
        <v>0</v>
      </c>
      <c r="AC76" s="247">
        <f t="shared" si="67"/>
        <v>0</v>
      </c>
      <c r="AD76" s="248">
        <f t="shared" si="68"/>
        <v>0</v>
      </c>
    </row>
    <row r="77" spans="1:30" s="4" customFormat="1" ht="15" customHeight="1" x14ac:dyDescent="0.2">
      <c r="A77" s="346"/>
      <c r="B77" s="347" t="s">
        <v>317</v>
      </c>
      <c r="C77" s="352"/>
      <c r="D77" s="381">
        <f t="shared" si="65"/>
        <v>0</v>
      </c>
      <c r="E77" s="252">
        <v>0</v>
      </c>
      <c r="F77" s="233"/>
      <c r="G77" s="234"/>
      <c r="H77" s="381">
        <f t="shared" si="64"/>
        <v>0</v>
      </c>
      <c r="I77" s="252">
        <v>0</v>
      </c>
      <c r="J77" s="235"/>
      <c r="K77" s="252"/>
      <c r="L77" s="269"/>
      <c r="M77" s="373"/>
      <c r="N77" s="374"/>
      <c r="O77" s="374"/>
      <c r="P77" s="374"/>
      <c r="Q77" s="374"/>
      <c r="R77" s="374"/>
      <c r="S77" s="374"/>
      <c r="T77" s="374"/>
      <c r="U77" s="374"/>
      <c r="V77" s="373"/>
      <c r="W77" s="374"/>
      <c r="X77" s="374"/>
      <c r="Y77" s="374"/>
      <c r="Z77" s="373"/>
      <c r="AA77" s="374"/>
      <c r="AB77" s="251">
        <f t="shared" si="66"/>
        <v>0</v>
      </c>
      <c r="AC77" s="247">
        <f t="shared" si="67"/>
        <v>0</v>
      </c>
      <c r="AD77" s="248">
        <f t="shared" si="68"/>
        <v>0</v>
      </c>
    </row>
    <row r="78" spans="1:30" s="4" customFormat="1" ht="15" customHeight="1" x14ac:dyDescent="0.2">
      <c r="A78" s="346"/>
      <c r="B78" s="347" t="s">
        <v>318</v>
      </c>
      <c r="C78" s="352"/>
      <c r="D78" s="381">
        <f t="shared" si="65"/>
        <v>0</v>
      </c>
      <c r="E78" s="252">
        <v>0</v>
      </c>
      <c r="F78" s="233"/>
      <c r="G78" s="234"/>
      <c r="H78" s="381">
        <f t="shared" si="64"/>
        <v>0</v>
      </c>
      <c r="I78" s="252">
        <v>0</v>
      </c>
      <c r="J78" s="235"/>
      <c r="K78" s="252"/>
      <c r="L78" s="269"/>
      <c r="M78" s="373"/>
      <c r="N78" s="374"/>
      <c r="O78" s="374"/>
      <c r="P78" s="374"/>
      <c r="Q78" s="374"/>
      <c r="R78" s="374"/>
      <c r="S78" s="374"/>
      <c r="T78" s="374"/>
      <c r="U78" s="374"/>
      <c r="V78" s="373"/>
      <c r="W78" s="374"/>
      <c r="X78" s="374"/>
      <c r="Y78" s="374"/>
      <c r="Z78" s="373"/>
      <c r="AA78" s="374"/>
      <c r="AB78" s="251">
        <f t="shared" si="66"/>
        <v>0</v>
      </c>
      <c r="AC78" s="247">
        <f t="shared" si="67"/>
        <v>0</v>
      </c>
      <c r="AD78" s="248">
        <f t="shared" si="68"/>
        <v>0</v>
      </c>
    </row>
    <row r="79" spans="1:30" s="4" customFormat="1" ht="15" customHeight="1" thickBot="1" x14ac:dyDescent="0.25">
      <c r="A79" s="346"/>
      <c r="B79" s="347" t="s">
        <v>319</v>
      </c>
      <c r="C79" s="208"/>
      <c r="D79" s="381">
        <f t="shared" si="65"/>
        <v>0</v>
      </c>
      <c r="E79" s="281">
        <v>0</v>
      </c>
      <c r="F79" s="229"/>
      <c r="G79" s="230"/>
      <c r="H79" s="381">
        <f t="shared" si="64"/>
        <v>0</v>
      </c>
      <c r="I79" s="281">
        <v>0</v>
      </c>
      <c r="J79" s="231"/>
      <c r="K79" s="281"/>
      <c r="L79" s="270"/>
      <c r="M79" s="375"/>
      <c r="N79" s="376"/>
      <c r="O79" s="376"/>
      <c r="P79" s="376"/>
      <c r="Q79" s="376"/>
      <c r="R79" s="376"/>
      <c r="S79" s="376"/>
      <c r="T79" s="376"/>
      <c r="U79" s="376"/>
      <c r="V79" s="375"/>
      <c r="W79" s="376"/>
      <c r="X79" s="376"/>
      <c r="Y79" s="376"/>
      <c r="Z79" s="375"/>
      <c r="AA79" s="376"/>
      <c r="AB79" s="251">
        <f t="shared" si="7"/>
        <v>0</v>
      </c>
      <c r="AC79" s="247">
        <f t="shared" si="8"/>
        <v>0</v>
      </c>
      <c r="AD79" s="248">
        <f t="shared" si="3"/>
        <v>0</v>
      </c>
    </row>
    <row r="80" spans="1:30" s="26" customFormat="1" ht="15" customHeight="1" x14ac:dyDescent="0.2">
      <c r="A80" s="198"/>
      <c r="B80" s="170"/>
      <c r="C80" s="209">
        <f>SUM(C81:C82)</f>
        <v>0</v>
      </c>
      <c r="D80" s="327">
        <f>SUM(D81:D82)</f>
        <v>0</v>
      </c>
      <c r="E80" s="209">
        <f>SUM(E81:E82)</f>
        <v>0</v>
      </c>
      <c r="F80" s="209">
        <f t="shared" ref="F80:G80" si="69">SUM(F81:F82)</f>
        <v>0</v>
      </c>
      <c r="G80" s="209">
        <f t="shared" si="69"/>
        <v>0</v>
      </c>
      <c r="H80" s="327">
        <f>SUM(H81:H82)</f>
        <v>0</v>
      </c>
      <c r="I80" s="209">
        <f>SUM(I81:I82)</f>
        <v>0</v>
      </c>
      <c r="J80" s="209">
        <f t="shared" ref="J80" si="70">SUM(J81:J82)</f>
        <v>0</v>
      </c>
      <c r="K80" s="209"/>
      <c r="L80" s="268">
        <f>SUM(L81:L82)</f>
        <v>0</v>
      </c>
      <c r="M80" s="268">
        <f>SUM(M81:M82)</f>
        <v>0</v>
      </c>
      <c r="N80" s="272">
        <f>SUM(N81:N82)</f>
        <v>0</v>
      </c>
      <c r="O80" s="272">
        <f t="shared" ref="O80:U80" si="71">SUM(O81:O82)</f>
        <v>0</v>
      </c>
      <c r="P80" s="272">
        <f t="shared" si="71"/>
        <v>0</v>
      </c>
      <c r="Q80" s="272">
        <f t="shared" si="71"/>
        <v>0</v>
      </c>
      <c r="R80" s="272">
        <f t="shared" si="71"/>
        <v>0</v>
      </c>
      <c r="S80" s="272">
        <f t="shared" si="71"/>
        <v>0</v>
      </c>
      <c r="T80" s="272">
        <f t="shared" si="71"/>
        <v>0</v>
      </c>
      <c r="U80" s="272">
        <f t="shared" si="71"/>
        <v>0</v>
      </c>
      <c r="V80" s="268">
        <f>SUM(V81:V82)</f>
        <v>0</v>
      </c>
      <c r="W80" s="272">
        <f t="shared" ref="W80:Y80" si="72">SUM(W81:W82)</f>
        <v>0</v>
      </c>
      <c r="X80" s="272">
        <f t="shared" si="72"/>
        <v>0</v>
      </c>
      <c r="Y80" s="272">
        <f t="shared" si="72"/>
        <v>0</v>
      </c>
      <c r="Z80" s="268">
        <f>SUM(Z81:Z82)</f>
        <v>0</v>
      </c>
      <c r="AA80" s="272">
        <f t="shared" ref="AA80" si="73">SUM(AA81:AA82)</f>
        <v>0</v>
      </c>
      <c r="AB80" s="251">
        <f t="shared" si="7"/>
        <v>0</v>
      </c>
      <c r="AC80" s="247">
        <f t="shared" si="8"/>
        <v>0</v>
      </c>
      <c r="AD80" s="248">
        <f t="shared" si="3"/>
        <v>0</v>
      </c>
    </row>
    <row r="81" spans="1:30" s="4" customFormat="1" ht="15" customHeight="1" x14ac:dyDescent="0.2">
      <c r="A81" s="152"/>
      <c r="B81" s="277"/>
      <c r="C81" s="210"/>
      <c r="D81" s="381">
        <f t="shared" si="65"/>
        <v>0</v>
      </c>
      <c r="E81" s="252">
        <v>0</v>
      </c>
      <c r="F81" s="233"/>
      <c r="G81" s="234"/>
      <c r="H81" s="381">
        <f t="shared" si="64"/>
        <v>0</v>
      </c>
      <c r="I81" s="252">
        <v>0</v>
      </c>
      <c r="J81" s="235"/>
      <c r="K81" s="252"/>
      <c r="L81" s="269"/>
      <c r="M81" s="373"/>
      <c r="N81" s="374"/>
      <c r="O81" s="374"/>
      <c r="P81" s="374"/>
      <c r="Q81" s="374"/>
      <c r="R81" s="374"/>
      <c r="S81" s="374"/>
      <c r="T81" s="374"/>
      <c r="U81" s="374"/>
      <c r="V81" s="373"/>
      <c r="W81" s="374"/>
      <c r="X81" s="374"/>
      <c r="Y81" s="374"/>
      <c r="Z81" s="373"/>
      <c r="AA81" s="374"/>
      <c r="AB81" s="251">
        <f t="shared" si="7"/>
        <v>0</v>
      </c>
      <c r="AC81" s="247">
        <f t="shared" si="8"/>
        <v>0</v>
      </c>
      <c r="AD81" s="248">
        <f t="shared" si="3"/>
        <v>0</v>
      </c>
    </row>
    <row r="82" spans="1:30" s="4" customFormat="1" ht="15" customHeight="1" thickBot="1" x14ac:dyDescent="0.25">
      <c r="A82" s="171"/>
      <c r="B82" s="278"/>
      <c r="C82" s="208"/>
      <c r="D82" s="381">
        <f t="shared" si="65"/>
        <v>0</v>
      </c>
      <c r="E82" s="281">
        <v>0</v>
      </c>
      <c r="F82" s="229"/>
      <c r="G82" s="230"/>
      <c r="H82" s="381">
        <f t="shared" si="64"/>
        <v>0</v>
      </c>
      <c r="I82" s="281">
        <v>0</v>
      </c>
      <c r="J82" s="231"/>
      <c r="K82" s="281"/>
      <c r="L82" s="270"/>
      <c r="M82" s="375"/>
      <c r="N82" s="376"/>
      <c r="O82" s="376"/>
      <c r="P82" s="376"/>
      <c r="Q82" s="376"/>
      <c r="R82" s="376"/>
      <c r="S82" s="376"/>
      <c r="T82" s="376"/>
      <c r="U82" s="376"/>
      <c r="V82" s="375"/>
      <c r="W82" s="376"/>
      <c r="X82" s="376"/>
      <c r="Y82" s="376"/>
      <c r="Z82" s="375"/>
      <c r="AA82" s="376"/>
      <c r="AB82" s="251">
        <f t="shared" si="7"/>
        <v>0</v>
      </c>
      <c r="AC82" s="247">
        <f t="shared" si="8"/>
        <v>0</v>
      </c>
      <c r="AD82" s="248">
        <f t="shared" si="3"/>
        <v>0</v>
      </c>
    </row>
    <row r="83" spans="1:30" s="26" customFormat="1" ht="15" customHeight="1" x14ac:dyDescent="0.2">
      <c r="A83" s="198"/>
      <c r="B83" s="170"/>
      <c r="C83" s="209">
        <f>SUM(C84:C85)</f>
        <v>0</v>
      </c>
      <c r="D83" s="327">
        <f>SUM(D84:D85)</f>
        <v>0</v>
      </c>
      <c r="E83" s="209">
        <f>SUM(E84:E85)</f>
        <v>0</v>
      </c>
      <c r="F83" s="209">
        <f t="shared" ref="F83:G83" si="74">SUM(F84:F85)</f>
        <v>0</v>
      </c>
      <c r="G83" s="209">
        <f t="shared" si="74"/>
        <v>0</v>
      </c>
      <c r="H83" s="327">
        <f>SUM(H84:H85)</f>
        <v>0</v>
      </c>
      <c r="I83" s="209">
        <f>SUM(I84:I85)</f>
        <v>0</v>
      </c>
      <c r="J83" s="209">
        <f t="shared" ref="J83" si="75">SUM(J84:J85)</f>
        <v>0</v>
      </c>
      <c r="K83" s="209"/>
      <c r="L83" s="268">
        <f>SUM(L84:L85)</f>
        <v>0</v>
      </c>
      <c r="M83" s="268">
        <f>SUM(M84:M85)</f>
        <v>0</v>
      </c>
      <c r="N83" s="272">
        <f>SUM(N84:N85)</f>
        <v>0</v>
      </c>
      <c r="O83" s="272">
        <f t="shared" ref="O83:U83" si="76">SUM(O84:O85)</f>
        <v>0</v>
      </c>
      <c r="P83" s="272">
        <f t="shared" si="76"/>
        <v>0</v>
      </c>
      <c r="Q83" s="272">
        <f t="shared" si="76"/>
        <v>0</v>
      </c>
      <c r="R83" s="272">
        <f t="shared" si="76"/>
        <v>0</v>
      </c>
      <c r="S83" s="272">
        <f t="shared" si="76"/>
        <v>0</v>
      </c>
      <c r="T83" s="272">
        <f t="shared" si="76"/>
        <v>0</v>
      </c>
      <c r="U83" s="272">
        <f t="shared" si="76"/>
        <v>0</v>
      </c>
      <c r="V83" s="268">
        <f>SUM(V84:V85)</f>
        <v>0</v>
      </c>
      <c r="W83" s="272">
        <f t="shared" ref="W83:Y83" si="77">SUM(W84:W85)</f>
        <v>0</v>
      </c>
      <c r="X83" s="272">
        <f t="shared" si="77"/>
        <v>0</v>
      </c>
      <c r="Y83" s="272">
        <f t="shared" si="77"/>
        <v>0</v>
      </c>
      <c r="Z83" s="268">
        <f>SUM(Z84:Z85)</f>
        <v>0</v>
      </c>
      <c r="AA83" s="272">
        <f t="shared" ref="AA83" si="78">SUM(AA84:AA85)</f>
        <v>0</v>
      </c>
      <c r="AB83" s="251">
        <f t="shared" si="7"/>
        <v>0</v>
      </c>
      <c r="AC83" s="247">
        <f t="shared" si="8"/>
        <v>0</v>
      </c>
      <c r="AD83" s="248">
        <f t="shared" si="3"/>
        <v>0</v>
      </c>
    </row>
    <row r="84" spans="1:30" s="4" customFormat="1" ht="15" customHeight="1" x14ac:dyDescent="0.2">
      <c r="A84" s="152"/>
      <c r="B84" s="277"/>
      <c r="C84" s="210"/>
      <c r="D84" s="381">
        <f t="shared" si="65"/>
        <v>0</v>
      </c>
      <c r="E84" s="252">
        <v>0</v>
      </c>
      <c r="F84" s="233"/>
      <c r="G84" s="234"/>
      <c r="H84" s="381">
        <f t="shared" si="64"/>
        <v>0</v>
      </c>
      <c r="I84" s="252">
        <v>0</v>
      </c>
      <c r="J84" s="235"/>
      <c r="K84" s="252"/>
      <c r="L84" s="269"/>
      <c r="M84" s="373"/>
      <c r="N84" s="374"/>
      <c r="O84" s="374"/>
      <c r="P84" s="374"/>
      <c r="Q84" s="374"/>
      <c r="R84" s="374"/>
      <c r="S84" s="374"/>
      <c r="T84" s="374"/>
      <c r="U84" s="374"/>
      <c r="V84" s="373"/>
      <c r="W84" s="374"/>
      <c r="X84" s="374"/>
      <c r="Y84" s="374"/>
      <c r="Z84" s="373"/>
      <c r="AA84" s="374"/>
      <c r="AB84" s="251">
        <f t="shared" si="7"/>
        <v>0</v>
      </c>
      <c r="AC84" s="247">
        <f t="shared" si="8"/>
        <v>0</v>
      </c>
      <c r="AD84" s="248">
        <f t="shared" si="3"/>
        <v>0</v>
      </c>
    </row>
    <row r="85" spans="1:30" s="4" customFormat="1" ht="15" customHeight="1" thickBot="1" x14ac:dyDescent="0.25">
      <c r="A85" s="171"/>
      <c r="B85" s="278"/>
      <c r="C85" s="208"/>
      <c r="D85" s="381">
        <f t="shared" si="65"/>
        <v>0</v>
      </c>
      <c r="E85" s="281">
        <v>0</v>
      </c>
      <c r="F85" s="229"/>
      <c r="G85" s="230"/>
      <c r="H85" s="381">
        <f t="shared" si="64"/>
        <v>0</v>
      </c>
      <c r="I85" s="281">
        <v>0</v>
      </c>
      <c r="J85" s="231"/>
      <c r="K85" s="281"/>
      <c r="L85" s="270"/>
      <c r="M85" s="375"/>
      <c r="N85" s="376"/>
      <c r="O85" s="376"/>
      <c r="P85" s="376"/>
      <c r="Q85" s="376"/>
      <c r="R85" s="376"/>
      <c r="S85" s="376"/>
      <c r="T85" s="376"/>
      <c r="U85" s="376"/>
      <c r="V85" s="375"/>
      <c r="W85" s="376"/>
      <c r="X85" s="376"/>
      <c r="Y85" s="376"/>
      <c r="Z85" s="375"/>
      <c r="AA85" s="376"/>
      <c r="AB85" s="251">
        <f t="shared" si="7"/>
        <v>0</v>
      </c>
      <c r="AC85" s="247">
        <f t="shared" si="8"/>
        <v>0</v>
      </c>
      <c r="AD85" s="248">
        <f t="shared" si="3"/>
        <v>0</v>
      </c>
    </row>
    <row r="86" spans="1:30" s="26" customFormat="1" ht="15" customHeight="1" x14ac:dyDescent="0.2">
      <c r="A86" s="198"/>
      <c r="B86" s="170"/>
      <c r="C86" s="209">
        <f>SUM(C87:C88)</f>
        <v>0</v>
      </c>
      <c r="D86" s="327">
        <f>SUM(D87:D88)</f>
        <v>0</v>
      </c>
      <c r="E86" s="209">
        <f>SUM(E87:E88)</f>
        <v>0</v>
      </c>
      <c r="F86" s="209">
        <f t="shared" ref="F86:G86" si="79">SUM(F87:F88)</f>
        <v>0</v>
      </c>
      <c r="G86" s="209">
        <f t="shared" si="79"/>
        <v>0</v>
      </c>
      <c r="H86" s="327">
        <f>SUM(H87:H88)</f>
        <v>0</v>
      </c>
      <c r="I86" s="209">
        <f>SUM(I87:I88)</f>
        <v>0</v>
      </c>
      <c r="J86" s="209">
        <f t="shared" ref="J86" si="80">SUM(J87:J88)</f>
        <v>0</v>
      </c>
      <c r="K86" s="209"/>
      <c r="L86" s="268">
        <f>SUM(L87:L88)</f>
        <v>0</v>
      </c>
      <c r="M86" s="268">
        <f>SUM(M87:M88)</f>
        <v>0</v>
      </c>
      <c r="N86" s="272">
        <f>SUM(N87:N88)</f>
        <v>0</v>
      </c>
      <c r="O86" s="272">
        <f t="shared" ref="O86:U86" si="81">SUM(O87:O88)</f>
        <v>0</v>
      </c>
      <c r="P86" s="272">
        <f t="shared" si="81"/>
        <v>0</v>
      </c>
      <c r="Q86" s="272">
        <f t="shared" si="81"/>
        <v>0</v>
      </c>
      <c r="R86" s="272">
        <f t="shared" si="81"/>
        <v>0</v>
      </c>
      <c r="S86" s="272">
        <f t="shared" si="81"/>
        <v>0</v>
      </c>
      <c r="T86" s="272">
        <f t="shared" si="81"/>
        <v>0</v>
      </c>
      <c r="U86" s="272">
        <f t="shared" si="81"/>
        <v>0</v>
      </c>
      <c r="V86" s="268">
        <f>SUM(V87:V88)</f>
        <v>0</v>
      </c>
      <c r="W86" s="272">
        <f t="shared" ref="W86:Y86" si="82">SUM(W87:W88)</f>
        <v>0</v>
      </c>
      <c r="X86" s="272">
        <f t="shared" si="82"/>
        <v>0</v>
      </c>
      <c r="Y86" s="272">
        <f t="shared" si="82"/>
        <v>0</v>
      </c>
      <c r="Z86" s="268">
        <f>SUM(Z87:Z88)</f>
        <v>0</v>
      </c>
      <c r="AA86" s="272">
        <f t="shared" ref="AA86" si="83">SUM(AA87:AA88)</f>
        <v>0</v>
      </c>
      <c r="AB86" s="251">
        <f t="shared" si="7"/>
        <v>0</v>
      </c>
      <c r="AC86" s="247">
        <f t="shared" si="8"/>
        <v>0</v>
      </c>
      <c r="AD86" s="248">
        <f t="shared" ref="AD86:AD93" si="84">+E86-AC86</f>
        <v>0</v>
      </c>
    </row>
    <row r="87" spans="1:30" s="4" customFormat="1" ht="15" customHeight="1" x14ac:dyDescent="0.2">
      <c r="A87" s="152"/>
      <c r="B87" s="277"/>
      <c r="C87" s="210"/>
      <c r="D87" s="381">
        <f t="shared" si="65"/>
        <v>0</v>
      </c>
      <c r="E87" s="252">
        <v>0</v>
      </c>
      <c r="F87" s="233"/>
      <c r="G87" s="234"/>
      <c r="H87" s="381">
        <f t="shared" si="64"/>
        <v>0</v>
      </c>
      <c r="I87" s="252">
        <v>0</v>
      </c>
      <c r="J87" s="235"/>
      <c r="K87" s="252"/>
      <c r="L87" s="269"/>
      <c r="M87" s="373"/>
      <c r="N87" s="374"/>
      <c r="O87" s="374"/>
      <c r="P87" s="374"/>
      <c r="Q87" s="374"/>
      <c r="R87" s="374"/>
      <c r="S87" s="374"/>
      <c r="T87" s="374"/>
      <c r="U87" s="374"/>
      <c r="V87" s="373"/>
      <c r="W87" s="374"/>
      <c r="X87" s="374"/>
      <c r="Y87" s="374"/>
      <c r="Z87" s="373"/>
      <c r="AA87" s="374"/>
      <c r="AB87" s="251">
        <f t="shared" si="7"/>
        <v>0</v>
      </c>
      <c r="AC87" s="247">
        <f t="shared" si="8"/>
        <v>0</v>
      </c>
      <c r="AD87" s="248">
        <f t="shared" si="84"/>
        <v>0</v>
      </c>
    </row>
    <row r="88" spans="1:30" s="4" customFormat="1" ht="15" customHeight="1" thickBot="1" x14ac:dyDescent="0.25">
      <c r="A88" s="172"/>
      <c r="B88" s="278"/>
      <c r="C88" s="208"/>
      <c r="D88" s="381">
        <f t="shared" si="65"/>
        <v>0</v>
      </c>
      <c r="E88" s="281">
        <v>0</v>
      </c>
      <c r="F88" s="229"/>
      <c r="G88" s="230"/>
      <c r="H88" s="381">
        <f t="shared" si="64"/>
        <v>0</v>
      </c>
      <c r="I88" s="281">
        <v>0</v>
      </c>
      <c r="J88" s="231"/>
      <c r="K88" s="281"/>
      <c r="L88" s="270"/>
      <c r="M88" s="375"/>
      <c r="N88" s="376"/>
      <c r="O88" s="376"/>
      <c r="P88" s="376"/>
      <c r="Q88" s="376"/>
      <c r="R88" s="376"/>
      <c r="S88" s="376"/>
      <c r="T88" s="376"/>
      <c r="U88" s="376"/>
      <c r="V88" s="375"/>
      <c r="W88" s="376"/>
      <c r="X88" s="376"/>
      <c r="Y88" s="376"/>
      <c r="Z88" s="375"/>
      <c r="AA88" s="376"/>
      <c r="AB88" s="251">
        <f t="shared" ref="AB88:AB93" si="85">SUM(M88:AA88)</f>
        <v>0</v>
      </c>
      <c r="AC88" s="247">
        <f t="shared" ref="AC88:AC93" si="86">+AB88+L88</f>
        <v>0</v>
      </c>
      <c r="AD88" s="248">
        <f t="shared" si="84"/>
        <v>0</v>
      </c>
    </row>
    <row r="89" spans="1:30" s="26" customFormat="1" ht="15" customHeight="1" x14ac:dyDescent="0.2">
      <c r="A89" s="199"/>
      <c r="B89" s="262"/>
      <c r="C89" s="209">
        <f>SUM(C90:C91)</f>
        <v>0</v>
      </c>
      <c r="D89" s="327">
        <f>SUM(D90:D91)</f>
        <v>0</v>
      </c>
      <c r="E89" s="209">
        <f>SUM(E90:E91)</f>
        <v>0</v>
      </c>
      <c r="F89" s="211">
        <f t="shared" ref="F89:G89" si="87">SUM(F90:F91)</f>
        <v>0</v>
      </c>
      <c r="G89" s="211">
        <f t="shared" si="87"/>
        <v>0</v>
      </c>
      <c r="H89" s="327">
        <f>SUM(H90:H91)</f>
        <v>0</v>
      </c>
      <c r="I89" s="209">
        <f>SUM(I90:I91)</f>
        <v>0</v>
      </c>
      <c r="J89" s="211">
        <f t="shared" ref="J89" si="88">SUM(J90:J91)</f>
        <v>0</v>
      </c>
      <c r="K89" s="209"/>
      <c r="L89" s="268">
        <f>SUM(L90:L91)</f>
        <v>0</v>
      </c>
      <c r="M89" s="268">
        <f>SUM(M90:M91)</f>
        <v>0</v>
      </c>
      <c r="N89" s="272">
        <f>SUM(N90:N91)</f>
        <v>0</v>
      </c>
      <c r="O89" s="272">
        <f t="shared" ref="O89:U89" si="89">SUM(O90:O91)</f>
        <v>0</v>
      </c>
      <c r="P89" s="272">
        <f t="shared" si="89"/>
        <v>0</v>
      </c>
      <c r="Q89" s="272">
        <f t="shared" si="89"/>
        <v>0</v>
      </c>
      <c r="R89" s="272">
        <f t="shared" si="89"/>
        <v>0</v>
      </c>
      <c r="S89" s="272">
        <f t="shared" si="89"/>
        <v>0</v>
      </c>
      <c r="T89" s="272">
        <f t="shared" si="89"/>
        <v>0</v>
      </c>
      <c r="U89" s="272">
        <f t="shared" si="89"/>
        <v>0</v>
      </c>
      <c r="V89" s="268">
        <f>SUM(V90:V91)</f>
        <v>0</v>
      </c>
      <c r="W89" s="272">
        <f t="shared" ref="W89:Y89" si="90">SUM(W90:W91)</f>
        <v>0</v>
      </c>
      <c r="X89" s="272">
        <f t="shared" si="90"/>
        <v>0</v>
      </c>
      <c r="Y89" s="272">
        <f t="shared" si="90"/>
        <v>0</v>
      </c>
      <c r="Z89" s="268">
        <f>SUM(Z90:Z91)</f>
        <v>0</v>
      </c>
      <c r="AA89" s="272">
        <f t="shared" ref="AA89" si="91">SUM(AA90:AA91)</f>
        <v>0</v>
      </c>
      <c r="AB89" s="251">
        <f t="shared" si="85"/>
        <v>0</v>
      </c>
      <c r="AC89" s="247">
        <f t="shared" si="86"/>
        <v>0</v>
      </c>
      <c r="AD89" s="248">
        <f t="shared" si="84"/>
        <v>0</v>
      </c>
    </row>
    <row r="90" spans="1:30" s="4" customFormat="1" ht="15" customHeight="1" x14ac:dyDescent="0.2">
      <c r="A90" s="176"/>
      <c r="B90" s="279"/>
      <c r="C90" s="210"/>
      <c r="D90" s="381">
        <f t="shared" si="65"/>
        <v>0</v>
      </c>
      <c r="E90" s="252">
        <v>0</v>
      </c>
      <c r="F90" s="238"/>
      <c r="G90" s="236"/>
      <c r="H90" s="381">
        <f t="shared" si="64"/>
        <v>0</v>
      </c>
      <c r="I90" s="252">
        <v>0</v>
      </c>
      <c r="J90" s="237"/>
      <c r="K90" s="252"/>
      <c r="L90" s="270"/>
      <c r="M90" s="375"/>
      <c r="N90" s="376"/>
      <c r="O90" s="376"/>
      <c r="P90" s="376"/>
      <c r="Q90" s="376"/>
      <c r="R90" s="376"/>
      <c r="S90" s="376"/>
      <c r="T90" s="376"/>
      <c r="U90" s="376"/>
      <c r="V90" s="375"/>
      <c r="W90" s="376"/>
      <c r="X90" s="376"/>
      <c r="Y90" s="376"/>
      <c r="Z90" s="375"/>
      <c r="AA90" s="376"/>
      <c r="AB90" s="251">
        <f t="shared" si="85"/>
        <v>0</v>
      </c>
      <c r="AC90" s="247">
        <f t="shared" si="86"/>
        <v>0</v>
      </c>
      <c r="AD90" s="248">
        <f t="shared" si="84"/>
        <v>0</v>
      </c>
    </row>
    <row r="91" spans="1:30" s="4" customFormat="1" ht="15" customHeight="1" thickBot="1" x14ac:dyDescent="0.25">
      <c r="A91" s="181"/>
      <c r="B91" s="280"/>
      <c r="C91" s="208"/>
      <c r="D91" s="382">
        <f t="shared" si="65"/>
        <v>0</v>
      </c>
      <c r="E91" s="281">
        <v>0</v>
      </c>
      <c r="F91" s="239"/>
      <c r="G91" s="230"/>
      <c r="H91" s="383">
        <f t="shared" si="64"/>
        <v>0</v>
      </c>
      <c r="I91" s="281">
        <v>0</v>
      </c>
      <c r="J91" s="231"/>
      <c r="K91" s="281"/>
      <c r="L91" s="239"/>
      <c r="M91" s="375"/>
      <c r="N91" s="376"/>
      <c r="O91" s="376"/>
      <c r="P91" s="376"/>
      <c r="Q91" s="376"/>
      <c r="R91" s="376"/>
      <c r="S91" s="376"/>
      <c r="T91" s="376"/>
      <c r="U91" s="376"/>
      <c r="V91" s="375"/>
      <c r="W91" s="376"/>
      <c r="X91" s="376"/>
      <c r="Y91" s="376"/>
      <c r="Z91" s="375"/>
      <c r="AA91" s="376"/>
      <c r="AB91" s="251">
        <f t="shared" si="85"/>
        <v>0</v>
      </c>
      <c r="AC91" s="247">
        <f t="shared" si="86"/>
        <v>0</v>
      </c>
      <c r="AD91" s="248">
        <f t="shared" si="84"/>
        <v>0</v>
      </c>
    </row>
    <row r="92" spans="1:30" s="142" customFormat="1" ht="15.75" thickBot="1" x14ac:dyDescent="0.3">
      <c r="A92" s="179"/>
      <c r="B92" s="180"/>
      <c r="C92" s="212"/>
      <c r="D92" s="212"/>
      <c r="E92" s="212"/>
      <c r="F92" s="240"/>
      <c r="G92" s="227"/>
      <c r="H92" s="227"/>
      <c r="I92" s="241"/>
      <c r="J92" s="242"/>
      <c r="K92" s="242"/>
      <c r="L92" s="240"/>
      <c r="M92" s="271"/>
      <c r="N92" s="273"/>
      <c r="O92" s="273"/>
      <c r="P92" s="273"/>
      <c r="Q92" s="273"/>
      <c r="R92" s="273"/>
      <c r="S92" s="273"/>
      <c r="T92" s="273"/>
      <c r="U92" s="273"/>
      <c r="V92" s="271"/>
      <c r="W92" s="273"/>
      <c r="X92" s="273"/>
      <c r="Y92" s="273"/>
      <c r="Z92" s="271"/>
      <c r="AA92" s="273"/>
      <c r="AB92" s="251">
        <f t="shared" si="85"/>
        <v>0</v>
      </c>
      <c r="AC92" s="247">
        <f t="shared" si="86"/>
        <v>0</v>
      </c>
      <c r="AD92" s="248">
        <f t="shared" si="84"/>
        <v>0</v>
      </c>
    </row>
    <row r="93" spans="1:30" s="3" customFormat="1" ht="22.5" customHeight="1" thickBot="1" x14ac:dyDescent="0.3">
      <c r="A93" s="177"/>
      <c r="B93" s="178"/>
      <c r="C93" s="243">
        <f t="shared" ref="C93:J93" si="92">SUM(C8,C26,C30,C42,C47,C54,C64,C70,C73,C80,C83,C86,C89)</f>
        <v>0</v>
      </c>
      <c r="D93" s="336">
        <f t="shared" si="92"/>
        <v>0</v>
      </c>
      <c r="E93" s="243">
        <f t="shared" si="92"/>
        <v>0</v>
      </c>
      <c r="F93" s="243">
        <f t="shared" si="92"/>
        <v>0</v>
      </c>
      <c r="G93" s="244">
        <f t="shared" si="92"/>
        <v>0</v>
      </c>
      <c r="H93" s="336">
        <f t="shared" si="92"/>
        <v>0</v>
      </c>
      <c r="I93" s="244">
        <f t="shared" si="92"/>
        <v>0</v>
      </c>
      <c r="J93" s="244">
        <f t="shared" si="92"/>
        <v>0</v>
      </c>
      <c r="K93" s="244"/>
      <c r="L93" s="243">
        <f t="shared" ref="L93:AA93" si="93">SUM(L8,L26,L30,L42,L47,L54,L64,L70,L73,L80,L83,L86,L89)</f>
        <v>0</v>
      </c>
      <c r="M93" s="243">
        <f t="shared" si="93"/>
        <v>0</v>
      </c>
      <c r="N93" s="243">
        <f t="shared" si="93"/>
        <v>0</v>
      </c>
      <c r="O93" s="243">
        <f t="shared" si="93"/>
        <v>0</v>
      </c>
      <c r="P93" s="243">
        <f t="shared" si="93"/>
        <v>0</v>
      </c>
      <c r="Q93" s="243">
        <f t="shared" si="93"/>
        <v>0</v>
      </c>
      <c r="R93" s="243">
        <f t="shared" si="93"/>
        <v>0</v>
      </c>
      <c r="S93" s="243">
        <f t="shared" si="93"/>
        <v>0</v>
      </c>
      <c r="T93" s="243">
        <f t="shared" si="93"/>
        <v>0</v>
      </c>
      <c r="U93" s="243">
        <f t="shared" si="93"/>
        <v>0</v>
      </c>
      <c r="V93" s="243">
        <f t="shared" si="93"/>
        <v>0</v>
      </c>
      <c r="W93" s="243">
        <f t="shared" si="93"/>
        <v>0</v>
      </c>
      <c r="X93" s="243">
        <f t="shared" si="93"/>
        <v>0</v>
      </c>
      <c r="Y93" s="243">
        <f t="shared" si="93"/>
        <v>0</v>
      </c>
      <c r="Z93" s="243">
        <f t="shared" si="93"/>
        <v>0</v>
      </c>
      <c r="AA93" s="243">
        <f t="shared" si="93"/>
        <v>0</v>
      </c>
      <c r="AB93" s="243">
        <f t="shared" si="85"/>
        <v>0</v>
      </c>
      <c r="AC93" s="243">
        <f t="shared" si="86"/>
        <v>0</v>
      </c>
      <c r="AD93" s="282">
        <f t="shared" si="84"/>
        <v>0</v>
      </c>
    </row>
    <row r="94" spans="1:30" x14ac:dyDescent="0.25">
      <c r="A94" s="8"/>
      <c r="B94" s="8"/>
      <c r="C94" s="431"/>
      <c r="D94" s="431"/>
      <c r="E94" s="431"/>
      <c r="F94" s="431"/>
      <c r="G94" s="432"/>
      <c r="H94" s="433"/>
      <c r="I94" s="433"/>
      <c r="J94" s="433"/>
      <c r="K94" s="434"/>
      <c r="L94" s="21"/>
      <c r="M94" s="21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30" x14ac:dyDescent="0.25">
      <c r="A95" s="8"/>
      <c r="B95" s="8"/>
    </row>
    <row r="96" spans="1:30" ht="15.75" thickBot="1" x14ac:dyDescent="0.3"/>
    <row r="97" spans="1:29" s="143" customFormat="1" ht="15.75" thickBot="1" x14ac:dyDescent="0.3">
      <c r="A97" s="23"/>
      <c r="B97" s="23" t="s">
        <v>59</v>
      </c>
      <c r="C97" s="24"/>
      <c r="D97" s="24"/>
      <c r="E97" s="24"/>
      <c r="F97" s="213">
        <f>+F93*0.2</f>
        <v>0</v>
      </c>
      <c r="G97" s="24"/>
      <c r="H97" s="24"/>
      <c r="I97" s="24"/>
      <c r="J97" s="24"/>
      <c r="K97" s="24"/>
      <c r="L97" s="213">
        <f t="shared" ref="L97:Z97" si="94">+L93*0.2</f>
        <v>0</v>
      </c>
      <c r="M97" s="213">
        <f t="shared" si="94"/>
        <v>0</v>
      </c>
      <c r="N97" s="213">
        <f t="shared" si="94"/>
        <v>0</v>
      </c>
      <c r="O97" s="213">
        <f t="shared" si="94"/>
        <v>0</v>
      </c>
      <c r="P97" s="213">
        <f t="shared" si="94"/>
        <v>0</v>
      </c>
      <c r="Q97" s="213">
        <f t="shared" si="94"/>
        <v>0</v>
      </c>
      <c r="R97" s="213">
        <f t="shared" si="94"/>
        <v>0</v>
      </c>
      <c r="S97" s="213">
        <f t="shared" si="94"/>
        <v>0</v>
      </c>
      <c r="T97" s="213">
        <f t="shared" si="94"/>
        <v>0</v>
      </c>
      <c r="U97" s="213">
        <f t="shared" si="94"/>
        <v>0</v>
      </c>
      <c r="V97" s="213">
        <f t="shared" si="94"/>
        <v>0</v>
      </c>
      <c r="W97" s="213">
        <f t="shared" si="94"/>
        <v>0</v>
      </c>
      <c r="X97" s="213">
        <f t="shared" si="94"/>
        <v>0</v>
      </c>
      <c r="Y97" s="213">
        <f t="shared" si="94"/>
        <v>0</v>
      </c>
      <c r="Z97" s="213">
        <f t="shared" si="94"/>
        <v>0</v>
      </c>
      <c r="AA97" s="213">
        <f>+AA93*0.2</f>
        <v>0</v>
      </c>
      <c r="AB97" s="213">
        <f>+AB93*0.2</f>
        <v>0</v>
      </c>
      <c r="AC97" s="213">
        <f>+AC93*0.2</f>
        <v>0</v>
      </c>
    </row>
    <row r="98" spans="1:29" s="143" customFormat="1" ht="15.75" thickBot="1" x14ac:dyDescent="0.3">
      <c r="A98" s="23"/>
      <c r="B98" s="23" t="s">
        <v>60</v>
      </c>
      <c r="C98" s="24"/>
      <c r="D98" s="24"/>
      <c r="E98" s="24"/>
      <c r="F98" s="213">
        <f>SUM(F93:F97)</f>
        <v>0</v>
      </c>
      <c r="G98" s="24"/>
      <c r="H98" s="24"/>
      <c r="I98" s="24"/>
      <c r="J98" s="24"/>
      <c r="K98" s="24"/>
      <c r="L98" s="213">
        <f t="shared" ref="L98:Z98" si="95">SUM(L93:L97)</f>
        <v>0</v>
      </c>
      <c r="M98" s="213">
        <f t="shared" si="95"/>
        <v>0</v>
      </c>
      <c r="N98" s="213">
        <f t="shared" si="95"/>
        <v>0</v>
      </c>
      <c r="O98" s="213">
        <f t="shared" si="95"/>
        <v>0</v>
      </c>
      <c r="P98" s="213">
        <f t="shared" si="95"/>
        <v>0</v>
      </c>
      <c r="Q98" s="213">
        <f t="shared" si="95"/>
        <v>0</v>
      </c>
      <c r="R98" s="213">
        <f t="shared" si="95"/>
        <v>0</v>
      </c>
      <c r="S98" s="213">
        <f t="shared" si="95"/>
        <v>0</v>
      </c>
      <c r="T98" s="213">
        <f t="shared" si="95"/>
        <v>0</v>
      </c>
      <c r="U98" s="213">
        <f t="shared" si="95"/>
        <v>0</v>
      </c>
      <c r="V98" s="213">
        <f t="shared" si="95"/>
        <v>0</v>
      </c>
      <c r="W98" s="213">
        <f t="shared" si="95"/>
        <v>0</v>
      </c>
      <c r="X98" s="213">
        <f t="shared" si="95"/>
        <v>0</v>
      </c>
      <c r="Y98" s="213">
        <f t="shared" si="95"/>
        <v>0</v>
      </c>
      <c r="Z98" s="213">
        <f t="shared" si="95"/>
        <v>0</v>
      </c>
      <c r="AA98" s="213">
        <f>SUM(AA93:AA97)</f>
        <v>0</v>
      </c>
      <c r="AB98" s="213">
        <f>SUM(AB93:AB97)</f>
        <v>0</v>
      </c>
      <c r="AC98" s="213">
        <f>SUM(AC93:AC97)</f>
        <v>0</v>
      </c>
    </row>
  </sheetData>
  <sheetProtection insertRows="0" deleteRows="0" selectLockedCells="1"/>
  <mergeCells count="11">
    <mergeCell ref="V6:Y6"/>
    <mergeCell ref="Z6:AA6"/>
    <mergeCell ref="C94:F94"/>
    <mergeCell ref="G94:K94"/>
    <mergeCell ref="F3:K3"/>
    <mergeCell ref="M3:AA3"/>
    <mergeCell ref="F4:K4"/>
    <mergeCell ref="M5:AA5"/>
    <mergeCell ref="C6:F6"/>
    <mergeCell ref="G6:K6"/>
    <mergeCell ref="M6:U6"/>
  </mergeCells>
  <conditionalFormatting sqref="AD9:AD27 AD29:AD31 AD41:AD43 AD46:AD48 AD53:AD55 AD63:AD65 AD69:AD74 AD79:AD93">
    <cfRule type="cellIs" dxfId="547" priority="126" operator="lessThan">
      <formula>0</formula>
    </cfRule>
  </conditionalFormatting>
  <conditionalFormatting sqref="AD8">
    <cfRule type="cellIs" dxfId="546" priority="125" operator="lessThan">
      <formula>0</formula>
    </cfRule>
  </conditionalFormatting>
  <conditionalFormatting sqref="F3">
    <cfRule type="containsText" dxfId="545" priority="124" operator="containsText" text="Budget">
      <formula>NOT(ISERROR(SEARCH("Budget",F3)))</formula>
    </cfRule>
  </conditionalFormatting>
  <conditionalFormatting sqref="F4">
    <cfRule type="containsText" dxfId="544" priority="123" operator="containsText" text="forecast">
      <formula>NOT(ISERROR(SEARCH("forecast",F4)))</formula>
    </cfRule>
  </conditionalFormatting>
  <conditionalFormatting sqref="F9:F25">
    <cfRule type="cellIs" dxfId="543" priority="121" operator="greaterThan">
      <formula>E9</formula>
    </cfRule>
  </conditionalFormatting>
  <conditionalFormatting sqref="D93">
    <cfRule type="cellIs" dxfId="542" priority="3" operator="greaterThan">
      <formula>0</formula>
    </cfRule>
    <cfRule type="cellIs" dxfId="541" priority="91" operator="lessThan">
      <formula>0</formula>
    </cfRule>
  </conditionalFormatting>
  <conditionalFormatting sqref="H93">
    <cfRule type="cellIs" dxfId="540" priority="2" operator="greaterThan">
      <formula>0</formula>
    </cfRule>
    <cfRule type="cellIs" dxfId="539" priority="77" operator="lessThan">
      <formula>0</formula>
    </cfRule>
  </conditionalFormatting>
  <conditionalFormatting sqref="AD28">
    <cfRule type="cellIs" dxfId="538" priority="76" operator="lessThan">
      <formula>0</formula>
    </cfRule>
  </conditionalFormatting>
  <conditionalFormatting sqref="AD32:AD40">
    <cfRule type="cellIs" dxfId="537" priority="73" operator="lessThan">
      <formula>0</formula>
    </cfRule>
  </conditionalFormatting>
  <conditionalFormatting sqref="AD44:AD45">
    <cfRule type="cellIs" dxfId="536" priority="70" operator="lessThan">
      <formula>0</formula>
    </cfRule>
  </conditionalFormatting>
  <conditionalFormatting sqref="AD49:AD52">
    <cfRule type="cellIs" dxfId="535" priority="67" operator="lessThan">
      <formula>0</formula>
    </cfRule>
  </conditionalFormatting>
  <conditionalFormatting sqref="AD56:AD62">
    <cfRule type="cellIs" dxfId="534" priority="64" operator="lessThan">
      <formula>0</formula>
    </cfRule>
  </conditionalFormatting>
  <conditionalFormatting sqref="AD66:AD68">
    <cfRule type="cellIs" dxfId="533" priority="61" operator="lessThan">
      <formula>0</formula>
    </cfRule>
  </conditionalFormatting>
  <conditionalFormatting sqref="AD75:AD78">
    <cfRule type="cellIs" dxfId="532" priority="58" operator="lessThan">
      <formula>0</formula>
    </cfRule>
  </conditionalFormatting>
  <conditionalFormatting sqref="D9:D25">
    <cfRule type="cellIs" dxfId="531" priority="55" operator="greaterThan">
      <formula>0</formula>
    </cfRule>
  </conditionalFormatting>
  <conditionalFormatting sqref="D8">
    <cfRule type="cellIs" dxfId="530" priority="54" operator="greaterThan">
      <formula>0</formula>
    </cfRule>
  </conditionalFormatting>
  <conditionalFormatting sqref="D26">
    <cfRule type="cellIs" dxfId="529" priority="53" operator="greaterThan">
      <formula>0</formula>
    </cfRule>
  </conditionalFormatting>
  <conditionalFormatting sqref="D27:D29">
    <cfRule type="cellIs" dxfId="528" priority="52" operator="greaterThan">
      <formula>0</formula>
    </cfRule>
  </conditionalFormatting>
  <conditionalFormatting sqref="D30">
    <cfRule type="cellIs" dxfId="527" priority="51" operator="greaterThan">
      <formula>0</formula>
    </cfRule>
  </conditionalFormatting>
  <conditionalFormatting sqref="D31:D41">
    <cfRule type="cellIs" dxfId="526" priority="50" operator="greaterThan">
      <formula>0</formula>
    </cfRule>
  </conditionalFormatting>
  <conditionalFormatting sqref="D42">
    <cfRule type="cellIs" dxfId="525" priority="49" operator="greaterThan">
      <formula>0</formula>
    </cfRule>
  </conditionalFormatting>
  <conditionalFormatting sqref="D43:D46">
    <cfRule type="cellIs" dxfId="524" priority="48" operator="greaterThan">
      <formula>0</formula>
    </cfRule>
  </conditionalFormatting>
  <conditionalFormatting sqref="D47">
    <cfRule type="cellIs" dxfId="523" priority="47" operator="greaterThan">
      <formula>0</formula>
    </cfRule>
  </conditionalFormatting>
  <conditionalFormatting sqref="D48:D53">
    <cfRule type="cellIs" dxfId="522" priority="46" operator="greaterThan">
      <formula>0</formula>
    </cfRule>
  </conditionalFormatting>
  <conditionalFormatting sqref="D54">
    <cfRule type="cellIs" dxfId="521" priority="45" operator="greaterThan">
      <formula>0</formula>
    </cfRule>
  </conditionalFormatting>
  <conditionalFormatting sqref="D55:D63">
    <cfRule type="cellIs" dxfId="520" priority="44" operator="greaterThan">
      <formula>0</formula>
    </cfRule>
  </conditionalFormatting>
  <conditionalFormatting sqref="D64">
    <cfRule type="cellIs" dxfId="519" priority="43" operator="greaterThan">
      <formula>0</formula>
    </cfRule>
  </conditionalFormatting>
  <conditionalFormatting sqref="D65:D69">
    <cfRule type="cellIs" dxfId="518" priority="42" operator="greaterThan">
      <formula>0</formula>
    </cfRule>
  </conditionalFormatting>
  <conditionalFormatting sqref="D70">
    <cfRule type="cellIs" dxfId="517" priority="41" operator="greaterThan">
      <formula>0</formula>
    </cfRule>
  </conditionalFormatting>
  <conditionalFormatting sqref="D71:D72">
    <cfRule type="cellIs" dxfId="516" priority="40" operator="greaterThan">
      <formula>0</formula>
    </cfRule>
  </conditionalFormatting>
  <conditionalFormatting sqref="D73">
    <cfRule type="cellIs" dxfId="515" priority="39" operator="greaterThan">
      <formula>0</formula>
    </cfRule>
  </conditionalFormatting>
  <conditionalFormatting sqref="D74:D79">
    <cfRule type="cellIs" dxfId="514" priority="38" operator="greaterThan">
      <formula>0</formula>
    </cfRule>
  </conditionalFormatting>
  <conditionalFormatting sqref="D80">
    <cfRule type="cellIs" dxfId="513" priority="37" operator="greaterThan">
      <formula>0</formula>
    </cfRule>
  </conditionalFormatting>
  <conditionalFormatting sqref="D81:D82">
    <cfRule type="cellIs" dxfId="512" priority="36" operator="greaterThan">
      <formula>0</formula>
    </cfRule>
  </conditionalFormatting>
  <conditionalFormatting sqref="D83">
    <cfRule type="cellIs" dxfId="511" priority="35" operator="greaterThan">
      <formula>0</formula>
    </cfRule>
  </conditionalFormatting>
  <conditionalFormatting sqref="D84:D85">
    <cfRule type="cellIs" dxfId="510" priority="34" operator="greaterThan">
      <formula>0</formula>
    </cfRule>
  </conditionalFormatting>
  <conditionalFormatting sqref="D86">
    <cfRule type="cellIs" dxfId="509" priority="33" operator="greaterThan">
      <formula>0</formula>
    </cfRule>
  </conditionalFormatting>
  <conditionalFormatting sqref="D87:D88">
    <cfRule type="cellIs" dxfId="508" priority="32" operator="greaterThan">
      <formula>0</formula>
    </cfRule>
  </conditionalFormatting>
  <conditionalFormatting sqref="D89">
    <cfRule type="cellIs" dxfId="507" priority="31" operator="greaterThan">
      <formula>0</formula>
    </cfRule>
  </conditionalFormatting>
  <conditionalFormatting sqref="D90">
    <cfRule type="cellIs" dxfId="506" priority="30" operator="greaterThan">
      <formula>0</formula>
    </cfRule>
  </conditionalFormatting>
  <conditionalFormatting sqref="H9:H25">
    <cfRule type="cellIs" dxfId="505" priority="29" operator="greaterThan">
      <formula>0</formula>
    </cfRule>
  </conditionalFormatting>
  <conditionalFormatting sqref="H8">
    <cfRule type="cellIs" dxfId="504" priority="28" operator="greaterThan">
      <formula>0</formula>
    </cfRule>
  </conditionalFormatting>
  <conditionalFormatting sqref="H26">
    <cfRule type="cellIs" dxfId="503" priority="27" operator="greaterThan">
      <formula>0</formula>
    </cfRule>
  </conditionalFormatting>
  <conditionalFormatting sqref="H27:H29">
    <cfRule type="cellIs" dxfId="502" priority="26" operator="greaterThan">
      <formula>0</formula>
    </cfRule>
  </conditionalFormatting>
  <conditionalFormatting sqref="H30">
    <cfRule type="cellIs" dxfId="501" priority="25" operator="greaterThan">
      <formula>0</formula>
    </cfRule>
  </conditionalFormatting>
  <conditionalFormatting sqref="H31:H41">
    <cfRule type="cellIs" dxfId="500" priority="24" operator="greaterThan">
      <formula>0</formula>
    </cfRule>
  </conditionalFormatting>
  <conditionalFormatting sqref="H42">
    <cfRule type="cellIs" dxfId="499" priority="23" operator="greaterThan">
      <formula>0</formula>
    </cfRule>
  </conditionalFormatting>
  <conditionalFormatting sqref="H43:H46">
    <cfRule type="cellIs" dxfId="498" priority="22" operator="greaterThan">
      <formula>0</formula>
    </cfRule>
  </conditionalFormatting>
  <conditionalFormatting sqref="H47">
    <cfRule type="cellIs" dxfId="497" priority="21" operator="greaterThan">
      <formula>0</formula>
    </cfRule>
  </conditionalFormatting>
  <conditionalFormatting sqref="H48:H53">
    <cfRule type="cellIs" dxfId="496" priority="20" operator="greaterThan">
      <formula>0</formula>
    </cfRule>
  </conditionalFormatting>
  <conditionalFormatting sqref="H54">
    <cfRule type="cellIs" dxfId="495" priority="19" operator="greaterThan">
      <formula>0</formula>
    </cfRule>
  </conditionalFormatting>
  <conditionalFormatting sqref="H55:H63">
    <cfRule type="cellIs" dxfId="494" priority="18" operator="greaterThan">
      <formula>0</formula>
    </cfRule>
  </conditionalFormatting>
  <conditionalFormatting sqref="H64">
    <cfRule type="cellIs" dxfId="493" priority="17" operator="greaterThan">
      <formula>0</formula>
    </cfRule>
  </conditionalFormatting>
  <conditionalFormatting sqref="H65:H69">
    <cfRule type="cellIs" dxfId="492" priority="16" operator="greaterThan">
      <formula>0</formula>
    </cfRule>
  </conditionalFormatting>
  <conditionalFormatting sqref="H70">
    <cfRule type="cellIs" dxfId="491" priority="15" operator="greaterThan">
      <formula>0</formula>
    </cfRule>
  </conditionalFormatting>
  <conditionalFormatting sqref="H71:H72">
    <cfRule type="cellIs" dxfId="490" priority="14" operator="greaterThan">
      <formula>0</formula>
    </cfRule>
  </conditionalFormatting>
  <conditionalFormatting sqref="H73">
    <cfRule type="cellIs" dxfId="489" priority="13" operator="greaterThan">
      <formula>0</formula>
    </cfRule>
  </conditionalFormatting>
  <conditionalFormatting sqref="H74:H79">
    <cfRule type="cellIs" dxfId="488" priority="12" operator="greaterThan">
      <formula>0</formula>
    </cfRule>
  </conditionalFormatting>
  <conditionalFormatting sqref="H80">
    <cfRule type="cellIs" dxfId="487" priority="11" operator="greaterThan">
      <formula>0</formula>
    </cfRule>
  </conditionalFormatting>
  <conditionalFormatting sqref="H81:H82">
    <cfRule type="cellIs" dxfId="486" priority="10" operator="greaterThan">
      <formula>0</formula>
    </cfRule>
  </conditionalFormatting>
  <conditionalFormatting sqref="H83">
    <cfRule type="cellIs" dxfId="485" priority="9" operator="greaterThan">
      <formula>0</formula>
    </cfRule>
  </conditionalFormatting>
  <conditionalFormatting sqref="H84:H85">
    <cfRule type="cellIs" dxfId="484" priority="8" operator="greaterThan">
      <formula>0</formula>
    </cfRule>
  </conditionalFormatting>
  <conditionalFormatting sqref="H86">
    <cfRule type="cellIs" dxfId="483" priority="7" operator="greaterThan">
      <formula>0</formula>
    </cfRule>
  </conditionalFormatting>
  <conditionalFormatting sqref="H87:H88">
    <cfRule type="cellIs" dxfId="482" priority="6" operator="greaterThan">
      <formula>0</formula>
    </cfRule>
  </conditionalFormatting>
  <conditionalFormatting sqref="H89">
    <cfRule type="cellIs" dxfId="481" priority="5" operator="greaterThan">
      <formula>0</formula>
    </cfRule>
  </conditionalFormatting>
  <conditionalFormatting sqref="H90:H91">
    <cfRule type="cellIs" dxfId="480" priority="4" operator="greaterThan">
      <formula>0</formula>
    </cfRule>
  </conditionalFormatting>
  <conditionalFormatting sqref="D91">
    <cfRule type="cellIs" dxfId="479" priority="1" operator="greaterThan">
      <formula>0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9" sqref="K9:K62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IF(E64&gt;C64,"Budget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IF(AD64&lt;0,"Actual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+SUMMARY!A17</f>
        <v xml:space="preserve">ZK108 - Programme Legal &amp; Documentation </v>
      </c>
      <c r="D5" s="343"/>
      <c r="E5" s="337"/>
      <c r="F5" s="337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320</v>
      </c>
      <c r="B8" s="363" t="s">
        <v>321</v>
      </c>
      <c r="C8" s="327">
        <f t="shared" ref="C8:J8" si="0">SUM(C9:C22)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SUM(H9:H22)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SUM(L9:L22)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56" si="3">+E8-AC8</f>
        <v>0</v>
      </c>
    </row>
    <row r="9" spans="1:31" s="4" customFormat="1" ht="15" customHeight="1" x14ac:dyDescent="0.2">
      <c r="A9" s="348"/>
      <c r="B9" s="364" t="s">
        <v>322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64" t="s">
        <v>323</v>
      </c>
      <c r="C10" s="207"/>
      <c r="D10" s="381">
        <f t="shared" ref="D10:D62" si="4">-C10+E10</f>
        <v>0</v>
      </c>
      <c r="E10" s="259"/>
      <c r="F10" s="223">
        <f t="shared" ref="F10:F22" si="5">SUM(L10:AA10)</f>
        <v>0</v>
      </c>
      <c r="G10" s="227"/>
      <c r="H10" s="381">
        <f t="shared" ref="H10:H62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58" si="7">SUM(M10:AA10)</f>
        <v>0</v>
      </c>
      <c r="AC10" s="247">
        <f t="shared" ref="AC10:AC58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64" t="s">
        <v>324</v>
      </c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152"/>
      <c r="B12" s="265"/>
      <c r="C12" s="207"/>
      <c r="D12" s="381">
        <f t="shared" si="4"/>
        <v>0</v>
      </c>
      <c r="E12" s="259">
        <v>0</v>
      </c>
      <c r="F12" s="223">
        <f t="shared" si="5"/>
        <v>0</v>
      </c>
      <c r="G12" s="227"/>
      <c r="H12" s="381">
        <f t="shared" si="6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83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2"/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5"/>
        <v>0</v>
      </c>
      <c r="G20" s="227"/>
      <c r="H20" s="381">
        <f t="shared" si="6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52"/>
      <c r="B21" s="265"/>
      <c r="C21" s="207"/>
      <c r="D21" s="381">
        <f t="shared" si="4"/>
        <v>0</v>
      </c>
      <c r="E21" s="259"/>
      <c r="F21" s="223">
        <f t="shared" si="5"/>
        <v>0</v>
      </c>
      <c r="G21" s="227"/>
      <c r="H21" s="381">
        <f t="shared" si="6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thickBot="1" x14ac:dyDescent="0.3">
      <c r="A22" s="172"/>
      <c r="B22" s="284"/>
      <c r="C22" s="264"/>
      <c r="D22" s="381">
        <f t="shared" si="4"/>
        <v>0</v>
      </c>
      <c r="E22" s="281"/>
      <c r="F22" s="229">
        <f t="shared" si="5"/>
        <v>0</v>
      </c>
      <c r="G22" s="230"/>
      <c r="H22" s="381">
        <f t="shared" si="6"/>
        <v>0</v>
      </c>
      <c r="I22" s="281">
        <v>0</v>
      </c>
      <c r="J22" s="231"/>
      <c r="K22" s="281"/>
      <c r="L22" s="229"/>
      <c r="M22" s="267"/>
      <c r="N22" s="253"/>
      <c r="O22" s="253"/>
      <c r="P22" s="253"/>
      <c r="Q22" s="253"/>
      <c r="R22" s="253"/>
      <c r="S22" s="253"/>
      <c r="T22" s="253"/>
      <c r="U22" s="257"/>
      <c r="V22" s="258"/>
      <c r="W22" s="253"/>
      <c r="X22" s="253"/>
      <c r="Y22" s="257"/>
      <c r="Z22" s="258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198" t="s">
        <v>325</v>
      </c>
      <c r="B23" s="365" t="s">
        <v>326</v>
      </c>
      <c r="C23" s="209">
        <f>SUM(C24:C29)</f>
        <v>0</v>
      </c>
      <c r="D23" s="327">
        <f>SUM(D24:D29)</f>
        <v>0</v>
      </c>
      <c r="E23" s="209">
        <f>SUM(E24:E29)</f>
        <v>0</v>
      </c>
      <c r="F23" s="232">
        <f>SUM(F24:F29)</f>
        <v>0</v>
      </c>
      <c r="G23" s="232">
        <f t="shared" ref="G23" si="9">SUM(G24:G29)</f>
        <v>0</v>
      </c>
      <c r="H23" s="327">
        <f>SUM(H24:H29)</f>
        <v>0</v>
      </c>
      <c r="I23" s="209">
        <f>SUM(I24:I29)</f>
        <v>0</v>
      </c>
      <c r="J23" s="232">
        <f t="shared" ref="J23" si="10">SUM(J24:J29)</f>
        <v>0</v>
      </c>
      <c r="K23" s="209"/>
      <c r="L23" s="268">
        <f>SUM(L24:L29)</f>
        <v>0</v>
      </c>
      <c r="M23" s="268">
        <f>SUM(M24:M29)</f>
        <v>0</v>
      </c>
      <c r="N23" s="272">
        <f>SUM(N24:N29)</f>
        <v>0</v>
      </c>
      <c r="O23" s="272">
        <f t="shared" ref="O23:U23" si="11">SUM(O24:O29)</f>
        <v>0</v>
      </c>
      <c r="P23" s="272">
        <f t="shared" si="11"/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68">
        <f>SUM(V24:V29)</f>
        <v>0</v>
      </c>
      <c r="W23" s="272">
        <f t="shared" ref="W23:Y23" si="12">SUM(W24:W29)</f>
        <v>0</v>
      </c>
      <c r="X23" s="272">
        <f t="shared" si="12"/>
        <v>0</v>
      </c>
      <c r="Y23" s="272">
        <f t="shared" si="12"/>
        <v>0</v>
      </c>
      <c r="Z23" s="268">
        <f>SUM(Z24:Z29)</f>
        <v>0</v>
      </c>
      <c r="AA23" s="272">
        <f t="shared" ref="AA23" si="13">SUM(AA24:AA29)</f>
        <v>0</v>
      </c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348"/>
      <c r="B24" s="364" t="s">
        <v>327</v>
      </c>
      <c r="C24" s="210"/>
      <c r="D24" s="381">
        <f t="shared" si="4"/>
        <v>0</v>
      </c>
      <c r="E24" s="252">
        <v>0</v>
      </c>
      <c r="F24" s="233"/>
      <c r="G24" s="234"/>
      <c r="H24" s="381">
        <f t="shared" si="6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x14ac:dyDescent="0.2">
      <c r="A25" s="348"/>
      <c r="B25" s="364" t="s">
        <v>328</v>
      </c>
      <c r="C25" s="352"/>
      <c r="D25" s="381">
        <f t="shared" si="4"/>
        <v>0</v>
      </c>
      <c r="E25" s="252">
        <v>0</v>
      </c>
      <c r="F25" s="233"/>
      <c r="G25" s="234"/>
      <c r="H25" s="381">
        <f t="shared" si="6"/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ref="AB25:AB28" si="14">SUM(M25:AA25)</f>
        <v>0</v>
      </c>
      <c r="AC25" s="247">
        <f t="shared" ref="AC25:AC28" si="15">+AB25+L25</f>
        <v>0</v>
      </c>
      <c r="AD25" s="248">
        <f t="shared" ref="AD25:AD28" si="16">+E25-AC25</f>
        <v>0</v>
      </c>
    </row>
    <row r="26" spans="1:30" s="4" customFormat="1" ht="15" customHeight="1" x14ac:dyDescent="0.2">
      <c r="A26" s="348"/>
      <c r="B26" s="364" t="s">
        <v>329</v>
      </c>
      <c r="C26" s="352"/>
      <c r="D26" s="381">
        <f t="shared" si="4"/>
        <v>0</v>
      </c>
      <c r="E26" s="252">
        <v>0</v>
      </c>
      <c r="F26" s="233"/>
      <c r="G26" s="234"/>
      <c r="H26" s="381">
        <f t="shared" si="6"/>
        <v>0</v>
      </c>
      <c r="I26" s="252">
        <v>0</v>
      </c>
      <c r="J26" s="235"/>
      <c r="K26" s="252"/>
      <c r="L26" s="269"/>
      <c r="M26" s="373"/>
      <c r="N26" s="374"/>
      <c r="O26" s="374"/>
      <c r="P26" s="374"/>
      <c r="Q26" s="374"/>
      <c r="R26" s="374"/>
      <c r="S26" s="374"/>
      <c r="T26" s="374"/>
      <c r="U26" s="374"/>
      <c r="V26" s="373"/>
      <c r="W26" s="374"/>
      <c r="X26" s="374"/>
      <c r="Y26" s="374"/>
      <c r="Z26" s="373"/>
      <c r="AA26" s="374"/>
      <c r="AB26" s="251">
        <f t="shared" si="14"/>
        <v>0</v>
      </c>
      <c r="AC26" s="247">
        <f t="shared" si="15"/>
        <v>0</v>
      </c>
      <c r="AD26" s="248">
        <f t="shared" si="16"/>
        <v>0</v>
      </c>
    </row>
    <row r="27" spans="1:30" s="4" customFormat="1" ht="15" customHeight="1" x14ac:dyDescent="0.2">
      <c r="A27" s="348"/>
      <c r="B27" s="364" t="s">
        <v>330</v>
      </c>
      <c r="C27" s="352"/>
      <c r="D27" s="381">
        <f t="shared" si="4"/>
        <v>0</v>
      </c>
      <c r="E27" s="252">
        <v>0</v>
      </c>
      <c r="F27" s="233"/>
      <c r="G27" s="234"/>
      <c r="H27" s="381">
        <f t="shared" si="6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4"/>
        <v>0</v>
      </c>
      <c r="AC27" s="247">
        <f t="shared" si="15"/>
        <v>0</v>
      </c>
      <c r="AD27" s="248">
        <f t="shared" si="16"/>
        <v>0</v>
      </c>
    </row>
    <row r="28" spans="1:30" s="4" customFormat="1" ht="15" customHeight="1" x14ac:dyDescent="0.2">
      <c r="A28" s="348"/>
      <c r="B28" s="364" t="s">
        <v>331</v>
      </c>
      <c r="C28" s="352"/>
      <c r="D28" s="381">
        <f t="shared" si="4"/>
        <v>0</v>
      </c>
      <c r="E28" s="252">
        <v>0</v>
      </c>
      <c r="F28" s="233"/>
      <c r="G28" s="234"/>
      <c r="H28" s="381">
        <f t="shared" si="6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14"/>
        <v>0</v>
      </c>
      <c r="AC28" s="247">
        <f t="shared" si="15"/>
        <v>0</v>
      </c>
      <c r="AD28" s="248">
        <f t="shared" si="16"/>
        <v>0</v>
      </c>
    </row>
    <row r="29" spans="1:30" s="4" customFormat="1" ht="15" customHeight="1" thickBot="1" x14ac:dyDescent="0.25">
      <c r="A29" s="172"/>
      <c r="B29" s="278"/>
      <c r="C29" s="208"/>
      <c r="D29" s="381">
        <f t="shared" si="4"/>
        <v>0</v>
      </c>
      <c r="E29" s="281">
        <v>0</v>
      </c>
      <c r="F29" s="229"/>
      <c r="G29" s="230"/>
      <c r="H29" s="381">
        <f t="shared" si="6"/>
        <v>0</v>
      </c>
      <c r="I29" s="281">
        <v>0</v>
      </c>
      <c r="J29" s="231"/>
      <c r="K29" s="281"/>
      <c r="L29" s="270"/>
      <c r="M29" s="375"/>
      <c r="N29" s="376"/>
      <c r="O29" s="376"/>
      <c r="P29" s="376"/>
      <c r="Q29" s="376"/>
      <c r="R29" s="376"/>
      <c r="S29" s="376"/>
      <c r="T29" s="376"/>
      <c r="U29" s="376"/>
      <c r="V29" s="375"/>
      <c r="W29" s="376"/>
      <c r="X29" s="376"/>
      <c r="Y29" s="376"/>
      <c r="Z29" s="375"/>
      <c r="AA29" s="376"/>
      <c r="AB29" s="251">
        <f t="shared" si="7"/>
        <v>0</v>
      </c>
      <c r="AC29" s="247">
        <f t="shared" si="8"/>
        <v>0</v>
      </c>
      <c r="AD29" s="248">
        <f t="shared" si="3"/>
        <v>0</v>
      </c>
    </row>
    <row r="30" spans="1:30" s="26" customFormat="1" ht="15" customHeight="1" x14ac:dyDescent="0.2">
      <c r="A30" s="197"/>
      <c r="B30" s="170"/>
      <c r="C30" s="209">
        <f>SUM(C31:C32)</f>
        <v>0</v>
      </c>
      <c r="D30" s="327">
        <f>SUM(D31:D32)</f>
        <v>0</v>
      </c>
      <c r="E30" s="209">
        <f>SUM(E31:E32)</f>
        <v>0</v>
      </c>
      <c r="F30" s="209">
        <f t="shared" ref="F30:G30" si="17">SUM(F31:F32)</f>
        <v>0</v>
      </c>
      <c r="G30" s="209">
        <f t="shared" si="17"/>
        <v>0</v>
      </c>
      <c r="H30" s="327">
        <f>SUM(H31:H32)</f>
        <v>0</v>
      </c>
      <c r="I30" s="209">
        <f>SUM(I31:I32)</f>
        <v>0</v>
      </c>
      <c r="J30" s="209">
        <f t="shared" ref="J30" si="18">SUM(J31:J32)</f>
        <v>0</v>
      </c>
      <c r="K30" s="209"/>
      <c r="L30" s="268">
        <f>SUM(L31:L32)</f>
        <v>0</v>
      </c>
      <c r="M30" s="268">
        <f>SUM(M31:M32)</f>
        <v>0</v>
      </c>
      <c r="N30" s="272">
        <f>SUM(N31:N32)</f>
        <v>0</v>
      </c>
      <c r="O30" s="272">
        <f t="shared" ref="O30:U30" si="19">SUM(O31:O32)</f>
        <v>0</v>
      </c>
      <c r="P30" s="272">
        <f t="shared" si="19"/>
        <v>0</v>
      </c>
      <c r="Q30" s="272">
        <f t="shared" si="19"/>
        <v>0</v>
      </c>
      <c r="R30" s="272">
        <f t="shared" si="19"/>
        <v>0</v>
      </c>
      <c r="S30" s="272">
        <f t="shared" si="19"/>
        <v>0</v>
      </c>
      <c r="T30" s="272">
        <f t="shared" si="19"/>
        <v>0</v>
      </c>
      <c r="U30" s="272">
        <f t="shared" si="19"/>
        <v>0</v>
      </c>
      <c r="V30" s="268">
        <f>SUM(V31:V32)</f>
        <v>0</v>
      </c>
      <c r="W30" s="272">
        <f t="shared" ref="W30:Y30" si="20">SUM(W31:W32)</f>
        <v>0</v>
      </c>
      <c r="X30" s="272">
        <f t="shared" si="20"/>
        <v>0</v>
      </c>
      <c r="Y30" s="272">
        <f t="shared" si="20"/>
        <v>0</v>
      </c>
      <c r="Z30" s="268">
        <f>SUM(Z31:Z32)</f>
        <v>0</v>
      </c>
      <c r="AA30" s="272">
        <f t="shared" ref="AA30" si="21">SUM(AA31:AA32)</f>
        <v>0</v>
      </c>
      <c r="AB30" s="251">
        <f t="shared" si="7"/>
        <v>0</v>
      </c>
      <c r="AC30" s="247">
        <f t="shared" si="8"/>
        <v>0</v>
      </c>
      <c r="AD30" s="248">
        <f t="shared" si="3"/>
        <v>0</v>
      </c>
    </row>
    <row r="31" spans="1:30" s="4" customFormat="1" ht="15" customHeight="1" x14ac:dyDescent="0.2">
      <c r="A31" s="152"/>
      <c r="B31" s="277"/>
      <c r="C31" s="210"/>
      <c r="D31" s="381">
        <f t="shared" si="4"/>
        <v>0</v>
      </c>
      <c r="E31" s="252">
        <v>0</v>
      </c>
      <c r="F31" s="233"/>
      <c r="G31" s="234"/>
      <c r="H31" s="381">
        <f t="shared" si="6"/>
        <v>0</v>
      </c>
      <c r="I31" s="252">
        <v>0</v>
      </c>
      <c r="J31" s="235"/>
      <c r="K31" s="252"/>
      <c r="L31" s="269"/>
      <c r="M31" s="373"/>
      <c r="N31" s="374"/>
      <c r="O31" s="374"/>
      <c r="P31" s="374"/>
      <c r="Q31" s="374"/>
      <c r="R31" s="374"/>
      <c r="S31" s="374"/>
      <c r="T31" s="374"/>
      <c r="U31" s="374"/>
      <c r="V31" s="373"/>
      <c r="W31" s="374"/>
      <c r="X31" s="374"/>
      <c r="Y31" s="374"/>
      <c r="Z31" s="373"/>
      <c r="AA31" s="374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4" customFormat="1" ht="15" customHeight="1" thickBot="1" x14ac:dyDescent="0.25">
      <c r="A32" s="172"/>
      <c r="B32" s="278"/>
      <c r="C32" s="208"/>
      <c r="D32" s="381">
        <f t="shared" si="4"/>
        <v>0</v>
      </c>
      <c r="E32" s="281">
        <v>0</v>
      </c>
      <c r="F32" s="229"/>
      <c r="G32" s="230"/>
      <c r="H32" s="381">
        <f t="shared" si="6"/>
        <v>0</v>
      </c>
      <c r="I32" s="281">
        <v>0</v>
      </c>
      <c r="J32" s="231"/>
      <c r="K32" s="281"/>
      <c r="L32" s="270"/>
      <c r="M32" s="375"/>
      <c r="N32" s="376"/>
      <c r="O32" s="376"/>
      <c r="P32" s="376"/>
      <c r="Q32" s="376"/>
      <c r="R32" s="376"/>
      <c r="S32" s="376"/>
      <c r="T32" s="376"/>
      <c r="U32" s="376"/>
      <c r="V32" s="375"/>
      <c r="W32" s="376"/>
      <c r="X32" s="376"/>
      <c r="Y32" s="376"/>
      <c r="Z32" s="375"/>
      <c r="AA32" s="376"/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26" customFormat="1" ht="15" customHeight="1" x14ac:dyDescent="0.2">
      <c r="A33" s="197"/>
      <c r="B33" s="170"/>
      <c r="C33" s="209">
        <f t="shared" ref="C33:J33" si="22">SUM(C34:C35)</f>
        <v>0</v>
      </c>
      <c r="D33" s="327">
        <f>SUM(D34:D35)</f>
        <v>0</v>
      </c>
      <c r="E33" s="209">
        <f>SUM(E34:E35)</f>
        <v>0</v>
      </c>
      <c r="F33" s="209">
        <f t="shared" si="22"/>
        <v>0</v>
      </c>
      <c r="G33" s="209">
        <f t="shared" si="22"/>
        <v>0</v>
      </c>
      <c r="H33" s="327">
        <f>SUM(H34:H35)</f>
        <v>0</v>
      </c>
      <c r="I33" s="209">
        <f t="shared" si="22"/>
        <v>0</v>
      </c>
      <c r="J33" s="209">
        <f t="shared" si="22"/>
        <v>0</v>
      </c>
      <c r="K33" s="209"/>
      <c r="L33" s="268">
        <f>SUM(L34:L35)</f>
        <v>0</v>
      </c>
      <c r="M33" s="268">
        <f>SUM(M34:M35)</f>
        <v>0</v>
      </c>
      <c r="N33" s="272">
        <f>SUM(N34:N35)</f>
        <v>0</v>
      </c>
      <c r="O33" s="272">
        <f t="shared" ref="O33:U33" si="23">SUM(O34:O35)</f>
        <v>0</v>
      </c>
      <c r="P33" s="272">
        <f t="shared" si="23"/>
        <v>0</v>
      </c>
      <c r="Q33" s="272">
        <f t="shared" si="23"/>
        <v>0</v>
      </c>
      <c r="R33" s="272">
        <f t="shared" si="23"/>
        <v>0</v>
      </c>
      <c r="S33" s="272">
        <f t="shared" si="23"/>
        <v>0</v>
      </c>
      <c r="T33" s="272">
        <f t="shared" si="23"/>
        <v>0</v>
      </c>
      <c r="U33" s="272">
        <f t="shared" si="23"/>
        <v>0</v>
      </c>
      <c r="V33" s="268">
        <f>SUM(V34:V35)</f>
        <v>0</v>
      </c>
      <c r="W33" s="272">
        <f t="shared" ref="W33:Y33" si="24">SUM(W34:W35)</f>
        <v>0</v>
      </c>
      <c r="X33" s="272">
        <f t="shared" si="24"/>
        <v>0</v>
      </c>
      <c r="Y33" s="272">
        <f t="shared" si="24"/>
        <v>0</v>
      </c>
      <c r="Z33" s="268">
        <f>SUM(Z34:Z35)</f>
        <v>0</v>
      </c>
      <c r="AA33" s="272">
        <f t="shared" ref="AA33" si="25">SUM(AA34:AA35)</f>
        <v>0</v>
      </c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152"/>
      <c r="B34" s="277"/>
      <c r="C34" s="210"/>
      <c r="D34" s="381">
        <f t="shared" si="4"/>
        <v>0</v>
      </c>
      <c r="E34" s="252">
        <v>0</v>
      </c>
      <c r="F34" s="233"/>
      <c r="G34" s="234"/>
      <c r="H34" s="381">
        <f t="shared" si="6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si="7"/>
        <v>0</v>
      </c>
      <c r="AC34" s="247">
        <f t="shared" si="8"/>
        <v>0</v>
      </c>
      <c r="AD34" s="248">
        <f t="shared" si="3"/>
        <v>0</v>
      </c>
    </row>
    <row r="35" spans="1:30" s="4" customFormat="1" ht="15" customHeight="1" thickBot="1" x14ac:dyDescent="0.25">
      <c r="A35" s="171"/>
      <c r="B35" s="278"/>
      <c r="C35" s="208"/>
      <c r="D35" s="381">
        <f t="shared" si="4"/>
        <v>0</v>
      </c>
      <c r="E35" s="281">
        <v>0</v>
      </c>
      <c r="F35" s="229"/>
      <c r="G35" s="230"/>
      <c r="H35" s="381">
        <f t="shared" si="6"/>
        <v>0</v>
      </c>
      <c r="I35" s="281">
        <v>0</v>
      </c>
      <c r="J35" s="231"/>
      <c r="K35" s="281"/>
      <c r="L35" s="270"/>
      <c r="M35" s="375"/>
      <c r="N35" s="376"/>
      <c r="O35" s="376"/>
      <c r="P35" s="376"/>
      <c r="Q35" s="376"/>
      <c r="R35" s="376"/>
      <c r="S35" s="376"/>
      <c r="T35" s="376"/>
      <c r="U35" s="376"/>
      <c r="V35" s="375"/>
      <c r="W35" s="376"/>
      <c r="X35" s="376"/>
      <c r="Y35" s="376"/>
      <c r="Z35" s="375"/>
      <c r="AA35" s="376"/>
      <c r="AB35" s="251">
        <f t="shared" si="7"/>
        <v>0</v>
      </c>
      <c r="AC35" s="247">
        <f t="shared" si="8"/>
        <v>0</v>
      </c>
      <c r="AD35" s="248">
        <f t="shared" si="3"/>
        <v>0</v>
      </c>
    </row>
    <row r="36" spans="1:30" s="26" customFormat="1" ht="15" customHeight="1" x14ac:dyDescent="0.2">
      <c r="A36" s="197"/>
      <c r="B36" s="170"/>
      <c r="C36" s="209">
        <f t="shared" ref="C36:J36" si="26">SUM(C37:C38)</f>
        <v>0</v>
      </c>
      <c r="D36" s="327">
        <f>SUM(D37:D38)</f>
        <v>0</v>
      </c>
      <c r="E36" s="209">
        <f>SUM(E37:E38)</f>
        <v>0</v>
      </c>
      <c r="F36" s="209">
        <f t="shared" si="26"/>
        <v>0</v>
      </c>
      <c r="G36" s="209">
        <f t="shared" si="26"/>
        <v>0</v>
      </c>
      <c r="H36" s="327">
        <f>SUM(H37:H38)</f>
        <v>0</v>
      </c>
      <c r="I36" s="209">
        <f t="shared" si="26"/>
        <v>0</v>
      </c>
      <c r="J36" s="209">
        <f t="shared" si="26"/>
        <v>0</v>
      </c>
      <c r="K36" s="209"/>
      <c r="L36" s="268">
        <f>SUM(L37:L38)</f>
        <v>0</v>
      </c>
      <c r="M36" s="268">
        <f>SUM(M37:M38)</f>
        <v>0</v>
      </c>
      <c r="N36" s="272">
        <f>SUM(N37:N38)</f>
        <v>0</v>
      </c>
      <c r="O36" s="272">
        <f t="shared" ref="O36:U36" si="27">SUM(O37:O38)</f>
        <v>0</v>
      </c>
      <c r="P36" s="272">
        <f t="shared" si="27"/>
        <v>0</v>
      </c>
      <c r="Q36" s="272">
        <f t="shared" si="27"/>
        <v>0</v>
      </c>
      <c r="R36" s="272">
        <f t="shared" si="27"/>
        <v>0</v>
      </c>
      <c r="S36" s="272">
        <f t="shared" si="27"/>
        <v>0</v>
      </c>
      <c r="T36" s="272">
        <f t="shared" si="27"/>
        <v>0</v>
      </c>
      <c r="U36" s="272">
        <f t="shared" si="27"/>
        <v>0</v>
      </c>
      <c r="V36" s="268">
        <f>SUM(V37:V38)</f>
        <v>0</v>
      </c>
      <c r="W36" s="272">
        <f t="shared" ref="W36:Y36" si="28">SUM(W37:W38)</f>
        <v>0</v>
      </c>
      <c r="X36" s="272">
        <f t="shared" si="28"/>
        <v>0</v>
      </c>
      <c r="Y36" s="272">
        <f t="shared" si="28"/>
        <v>0</v>
      </c>
      <c r="Z36" s="268">
        <f>SUM(Z37:Z38)</f>
        <v>0</v>
      </c>
      <c r="AA36" s="272">
        <f t="shared" ref="AA36" si="29">SUM(AA37:AA38)</f>
        <v>0</v>
      </c>
      <c r="AB36" s="251">
        <f t="shared" si="7"/>
        <v>0</v>
      </c>
      <c r="AC36" s="247">
        <f t="shared" si="8"/>
        <v>0</v>
      </c>
      <c r="AD36" s="248">
        <f t="shared" si="3"/>
        <v>0</v>
      </c>
    </row>
    <row r="37" spans="1:30" s="4" customFormat="1" ht="15" customHeight="1" x14ac:dyDescent="0.2">
      <c r="A37" s="152"/>
      <c r="B37" s="277"/>
      <c r="C37" s="210"/>
      <c r="D37" s="381">
        <f t="shared" si="4"/>
        <v>0</v>
      </c>
      <c r="E37" s="252">
        <v>0</v>
      </c>
      <c r="F37" s="233"/>
      <c r="G37" s="234"/>
      <c r="H37" s="381">
        <f t="shared" si="6"/>
        <v>0</v>
      </c>
      <c r="I37" s="252">
        <v>0</v>
      </c>
      <c r="J37" s="235"/>
      <c r="K37" s="252"/>
      <c r="L37" s="269"/>
      <c r="M37" s="373"/>
      <c r="N37" s="374"/>
      <c r="O37" s="374"/>
      <c r="P37" s="374"/>
      <c r="Q37" s="374"/>
      <c r="R37" s="374"/>
      <c r="S37" s="374"/>
      <c r="T37" s="374"/>
      <c r="U37" s="374"/>
      <c r="V37" s="373"/>
      <c r="W37" s="374"/>
      <c r="X37" s="374"/>
      <c r="Y37" s="374"/>
      <c r="Z37" s="373"/>
      <c r="AA37" s="374"/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4" customFormat="1" ht="15" customHeight="1" thickBot="1" x14ac:dyDescent="0.25">
      <c r="A38" s="171"/>
      <c r="B38" s="278"/>
      <c r="C38" s="208"/>
      <c r="D38" s="381">
        <f t="shared" si="4"/>
        <v>0</v>
      </c>
      <c r="E38" s="281">
        <v>0</v>
      </c>
      <c r="F38" s="229"/>
      <c r="G38" s="230"/>
      <c r="H38" s="381">
        <f t="shared" si="6"/>
        <v>0</v>
      </c>
      <c r="I38" s="281">
        <v>0</v>
      </c>
      <c r="J38" s="231"/>
      <c r="K38" s="281"/>
      <c r="L38" s="270"/>
      <c r="M38" s="375"/>
      <c r="N38" s="376"/>
      <c r="O38" s="376"/>
      <c r="P38" s="376"/>
      <c r="Q38" s="376"/>
      <c r="R38" s="376"/>
      <c r="S38" s="376"/>
      <c r="T38" s="376"/>
      <c r="U38" s="376"/>
      <c r="V38" s="375"/>
      <c r="W38" s="376"/>
      <c r="X38" s="376"/>
      <c r="Y38" s="376"/>
      <c r="Z38" s="375"/>
      <c r="AA38" s="376"/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26" customFormat="1" ht="15" customHeight="1" x14ac:dyDescent="0.2">
      <c r="A39" s="198"/>
      <c r="B39" s="170"/>
      <c r="C39" s="209">
        <f t="shared" ref="C39:J39" si="30">SUM(C40:C41)</f>
        <v>0</v>
      </c>
      <c r="D39" s="327">
        <f>SUM(D40:D41)</f>
        <v>0</v>
      </c>
      <c r="E39" s="209">
        <f>SUM(E40:E41)</f>
        <v>0</v>
      </c>
      <c r="F39" s="209">
        <f t="shared" si="30"/>
        <v>0</v>
      </c>
      <c r="G39" s="209">
        <f t="shared" si="30"/>
        <v>0</v>
      </c>
      <c r="H39" s="327">
        <f>SUM(H40:H41)</f>
        <v>0</v>
      </c>
      <c r="I39" s="209">
        <f t="shared" si="30"/>
        <v>0</v>
      </c>
      <c r="J39" s="209">
        <f t="shared" si="30"/>
        <v>0</v>
      </c>
      <c r="K39" s="209"/>
      <c r="L39" s="268">
        <f>SUM(L40:L41)</f>
        <v>0</v>
      </c>
      <c r="M39" s="268">
        <f>SUM(M40:M41)</f>
        <v>0</v>
      </c>
      <c r="N39" s="272">
        <f>SUM(N40:N41)</f>
        <v>0</v>
      </c>
      <c r="O39" s="272">
        <f t="shared" ref="O39:U39" si="31">SUM(O40:O41)</f>
        <v>0</v>
      </c>
      <c r="P39" s="272">
        <f t="shared" si="31"/>
        <v>0</v>
      </c>
      <c r="Q39" s="272">
        <f t="shared" si="31"/>
        <v>0</v>
      </c>
      <c r="R39" s="272">
        <f t="shared" si="31"/>
        <v>0</v>
      </c>
      <c r="S39" s="272">
        <f t="shared" si="31"/>
        <v>0</v>
      </c>
      <c r="T39" s="272">
        <f t="shared" si="31"/>
        <v>0</v>
      </c>
      <c r="U39" s="272">
        <f t="shared" si="31"/>
        <v>0</v>
      </c>
      <c r="V39" s="268">
        <f>SUM(V40:V41)</f>
        <v>0</v>
      </c>
      <c r="W39" s="272">
        <f t="shared" ref="W39:Y39" si="32">SUM(W40:W41)</f>
        <v>0</v>
      </c>
      <c r="X39" s="272">
        <f t="shared" si="32"/>
        <v>0</v>
      </c>
      <c r="Y39" s="272">
        <f t="shared" si="32"/>
        <v>0</v>
      </c>
      <c r="Z39" s="268">
        <f>SUM(Z40:Z41)</f>
        <v>0</v>
      </c>
      <c r="AA39" s="272">
        <f t="shared" ref="AA39" si="33">SUM(AA40:AA41)</f>
        <v>0</v>
      </c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4" customFormat="1" ht="15" customHeight="1" x14ac:dyDescent="0.2">
      <c r="A40" s="153"/>
      <c r="B40" s="277"/>
      <c r="C40" s="210"/>
      <c r="D40" s="381">
        <f t="shared" si="4"/>
        <v>0</v>
      </c>
      <c r="E40" s="252">
        <v>0</v>
      </c>
      <c r="F40" s="233"/>
      <c r="G40" s="234"/>
      <c r="H40" s="381">
        <f t="shared" si="6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4" customFormat="1" ht="15" customHeight="1" thickBot="1" x14ac:dyDescent="0.25">
      <c r="A41" s="171"/>
      <c r="B41" s="278"/>
      <c r="C41" s="208"/>
      <c r="D41" s="381">
        <f t="shared" si="4"/>
        <v>0</v>
      </c>
      <c r="E41" s="281">
        <v>0</v>
      </c>
      <c r="F41" s="229"/>
      <c r="G41" s="230"/>
      <c r="H41" s="381">
        <f t="shared" si="6"/>
        <v>0</v>
      </c>
      <c r="I41" s="281">
        <v>0</v>
      </c>
      <c r="J41" s="231"/>
      <c r="K41" s="281"/>
      <c r="L41" s="270"/>
      <c r="M41" s="375"/>
      <c r="N41" s="376"/>
      <c r="O41" s="376"/>
      <c r="P41" s="376"/>
      <c r="Q41" s="376"/>
      <c r="R41" s="376"/>
      <c r="S41" s="376"/>
      <c r="T41" s="376"/>
      <c r="U41" s="376"/>
      <c r="V41" s="375"/>
      <c r="W41" s="376"/>
      <c r="X41" s="376"/>
      <c r="Y41" s="376"/>
      <c r="Z41" s="375"/>
      <c r="AA41" s="376"/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26" customFormat="1" ht="15" customHeight="1" x14ac:dyDescent="0.2">
      <c r="A42" s="198"/>
      <c r="B42" s="170"/>
      <c r="C42" s="209">
        <f>SUM(C43:C44)</f>
        <v>0</v>
      </c>
      <c r="D42" s="327">
        <f>SUM(D43:D44)</f>
        <v>0</v>
      </c>
      <c r="E42" s="209">
        <f>SUM(E43:E44)</f>
        <v>0</v>
      </c>
      <c r="F42" s="209">
        <f t="shared" ref="F42:G42" si="34">SUM(F43:F44)</f>
        <v>0</v>
      </c>
      <c r="G42" s="209">
        <f t="shared" si="34"/>
        <v>0</v>
      </c>
      <c r="H42" s="327">
        <f>SUM(H43:H44)</f>
        <v>0</v>
      </c>
      <c r="I42" s="209">
        <f>SUM(I43:I44)</f>
        <v>0</v>
      </c>
      <c r="J42" s="209">
        <f t="shared" ref="J42" si="35">SUM(J43:J44)</f>
        <v>0</v>
      </c>
      <c r="K42" s="209"/>
      <c r="L42" s="268">
        <f>SUM(L43:L44)</f>
        <v>0</v>
      </c>
      <c r="M42" s="268">
        <f>SUM(M43:M44)</f>
        <v>0</v>
      </c>
      <c r="N42" s="272">
        <f>SUM(N43:N44)</f>
        <v>0</v>
      </c>
      <c r="O42" s="272">
        <f t="shared" ref="O42:U42" si="36">SUM(O43:O44)</f>
        <v>0</v>
      </c>
      <c r="P42" s="272">
        <f t="shared" si="36"/>
        <v>0</v>
      </c>
      <c r="Q42" s="272">
        <f t="shared" si="36"/>
        <v>0</v>
      </c>
      <c r="R42" s="272">
        <f t="shared" si="36"/>
        <v>0</v>
      </c>
      <c r="S42" s="272">
        <f t="shared" si="36"/>
        <v>0</v>
      </c>
      <c r="T42" s="272">
        <f t="shared" si="36"/>
        <v>0</v>
      </c>
      <c r="U42" s="272">
        <f t="shared" si="36"/>
        <v>0</v>
      </c>
      <c r="V42" s="268">
        <f>SUM(V43:V44)</f>
        <v>0</v>
      </c>
      <c r="W42" s="272">
        <f t="shared" ref="W42:Y42" si="37">SUM(W43:W44)</f>
        <v>0</v>
      </c>
      <c r="X42" s="272">
        <f t="shared" si="37"/>
        <v>0</v>
      </c>
      <c r="Y42" s="272">
        <f t="shared" si="37"/>
        <v>0</v>
      </c>
      <c r="Z42" s="268">
        <f>SUM(Z43:Z44)</f>
        <v>0</v>
      </c>
      <c r="AA42" s="272">
        <f t="shared" ref="AA42" si="38">SUM(AA43:AA44)</f>
        <v>0</v>
      </c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x14ac:dyDescent="0.2">
      <c r="A43" s="153"/>
      <c r="B43" s="277"/>
      <c r="C43" s="210"/>
      <c r="D43" s="381">
        <f t="shared" si="4"/>
        <v>0</v>
      </c>
      <c r="E43" s="252">
        <v>0</v>
      </c>
      <c r="F43" s="233"/>
      <c r="G43" s="234"/>
      <c r="H43" s="381">
        <f t="shared" si="6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4" customFormat="1" ht="15" customHeight="1" thickBot="1" x14ac:dyDescent="0.25">
      <c r="A44" s="171"/>
      <c r="B44" s="278"/>
      <c r="C44" s="208"/>
      <c r="D44" s="381">
        <f t="shared" si="4"/>
        <v>0</v>
      </c>
      <c r="E44" s="281">
        <v>0</v>
      </c>
      <c r="F44" s="229"/>
      <c r="G44" s="230"/>
      <c r="H44" s="381">
        <f t="shared" si="6"/>
        <v>0</v>
      </c>
      <c r="I44" s="281">
        <v>0</v>
      </c>
      <c r="J44" s="231"/>
      <c r="K44" s="281"/>
      <c r="L44" s="270"/>
      <c r="M44" s="375"/>
      <c r="N44" s="376"/>
      <c r="O44" s="376"/>
      <c r="P44" s="376"/>
      <c r="Q44" s="376"/>
      <c r="R44" s="376"/>
      <c r="S44" s="376"/>
      <c r="T44" s="376"/>
      <c r="U44" s="376"/>
      <c r="V44" s="375"/>
      <c r="W44" s="376"/>
      <c r="X44" s="376"/>
      <c r="Y44" s="376"/>
      <c r="Z44" s="375"/>
      <c r="AA44" s="376"/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26" customFormat="1" ht="15" customHeight="1" x14ac:dyDescent="0.2">
      <c r="A45" s="198"/>
      <c r="B45" s="170"/>
      <c r="C45" s="209">
        <f>SUM(C46:C47)</f>
        <v>0</v>
      </c>
      <c r="D45" s="327">
        <f>SUM(D46:D47)</f>
        <v>0</v>
      </c>
      <c r="E45" s="209">
        <f>SUM(E46:E47)</f>
        <v>0</v>
      </c>
      <c r="F45" s="209">
        <f t="shared" ref="F45:G45" si="39">SUM(F46:F47)</f>
        <v>0</v>
      </c>
      <c r="G45" s="209">
        <f t="shared" si="39"/>
        <v>0</v>
      </c>
      <c r="H45" s="327">
        <f>SUM(H46:H47)</f>
        <v>0</v>
      </c>
      <c r="I45" s="209">
        <f>SUM(I46:I47)</f>
        <v>0</v>
      </c>
      <c r="J45" s="209">
        <f t="shared" ref="J45" si="40">SUM(J46:J47)</f>
        <v>0</v>
      </c>
      <c r="K45" s="209"/>
      <c r="L45" s="268">
        <f>SUM(L46:L47)</f>
        <v>0</v>
      </c>
      <c r="M45" s="268">
        <f>SUM(M46:M47)</f>
        <v>0</v>
      </c>
      <c r="N45" s="272">
        <f>SUM(N46:N47)</f>
        <v>0</v>
      </c>
      <c r="O45" s="272">
        <f t="shared" ref="O45:U45" si="41">SUM(O46:O47)</f>
        <v>0</v>
      </c>
      <c r="P45" s="272">
        <f t="shared" si="41"/>
        <v>0</v>
      </c>
      <c r="Q45" s="272">
        <f t="shared" si="41"/>
        <v>0</v>
      </c>
      <c r="R45" s="272">
        <f t="shared" si="41"/>
        <v>0</v>
      </c>
      <c r="S45" s="272">
        <f t="shared" si="41"/>
        <v>0</v>
      </c>
      <c r="T45" s="272">
        <f t="shared" si="41"/>
        <v>0</v>
      </c>
      <c r="U45" s="272">
        <f t="shared" si="41"/>
        <v>0</v>
      </c>
      <c r="V45" s="268">
        <f>SUM(V46:V47)</f>
        <v>0</v>
      </c>
      <c r="W45" s="272">
        <f t="shared" ref="W45:Y45" si="42">SUM(W46:W47)</f>
        <v>0</v>
      </c>
      <c r="X45" s="272">
        <f t="shared" si="42"/>
        <v>0</v>
      </c>
      <c r="Y45" s="272">
        <f t="shared" si="42"/>
        <v>0</v>
      </c>
      <c r="Z45" s="268">
        <f>SUM(Z46:Z47)</f>
        <v>0</v>
      </c>
      <c r="AA45" s="272">
        <f t="shared" ref="AA45" si="43">SUM(AA46:AA47)</f>
        <v>0</v>
      </c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x14ac:dyDescent="0.2">
      <c r="A46" s="153"/>
      <c r="B46" s="277"/>
      <c r="C46" s="210"/>
      <c r="D46" s="381">
        <f t="shared" si="4"/>
        <v>0</v>
      </c>
      <c r="E46" s="252">
        <v>0</v>
      </c>
      <c r="F46" s="233"/>
      <c r="G46" s="234"/>
      <c r="H46" s="381">
        <f t="shared" si="6"/>
        <v>0</v>
      </c>
      <c r="I46" s="252">
        <v>0</v>
      </c>
      <c r="J46" s="235"/>
      <c r="K46" s="252"/>
      <c r="L46" s="269"/>
      <c r="M46" s="373"/>
      <c r="N46" s="374"/>
      <c r="O46" s="374"/>
      <c r="P46" s="374"/>
      <c r="Q46" s="374"/>
      <c r="R46" s="374"/>
      <c r="S46" s="374"/>
      <c r="T46" s="374"/>
      <c r="U46" s="374"/>
      <c r="V46" s="373"/>
      <c r="W46" s="374"/>
      <c r="X46" s="374"/>
      <c r="Y46" s="374"/>
      <c r="Z46" s="373"/>
      <c r="AA46" s="374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4" customFormat="1" ht="15" customHeight="1" thickBot="1" x14ac:dyDescent="0.25">
      <c r="A47" s="171"/>
      <c r="B47" s="278"/>
      <c r="C47" s="208"/>
      <c r="D47" s="381">
        <f t="shared" si="4"/>
        <v>0</v>
      </c>
      <c r="E47" s="281">
        <v>0</v>
      </c>
      <c r="F47" s="229"/>
      <c r="G47" s="230"/>
      <c r="H47" s="381">
        <f t="shared" si="6"/>
        <v>0</v>
      </c>
      <c r="I47" s="281">
        <v>0</v>
      </c>
      <c r="J47" s="231"/>
      <c r="K47" s="281"/>
      <c r="L47" s="270"/>
      <c r="M47" s="375"/>
      <c r="N47" s="376"/>
      <c r="O47" s="376"/>
      <c r="P47" s="376"/>
      <c r="Q47" s="376"/>
      <c r="R47" s="376"/>
      <c r="S47" s="376"/>
      <c r="T47" s="376"/>
      <c r="U47" s="376"/>
      <c r="V47" s="375"/>
      <c r="W47" s="376"/>
      <c r="X47" s="376"/>
      <c r="Y47" s="376"/>
      <c r="Z47" s="375"/>
      <c r="AA47" s="376"/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26" customFormat="1" ht="15" customHeight="1" x14ac:dyDescent="0.2">
      <c r="A48" s="198"/>
      <c r="B48" s="170"/>
      <c r="C48" s="209">
        <f>SUM(C49:C50)</f>
        <v>0</v>
      </c>
      <c r="D48" s="327">
        <f>SUM(D49:D50)</f>
        <v>0</v>
      </c>
      <c r="E48" s="209">
        <f>SUM(E49:E50)</f>
        <v>0</v>
      </c>
      <c r="F48" s="209">
        <f t="shared" ref="F48:G48" si="44">SUM(F49:F50)</f>
        <v>0</v>
      </c>
      <c r="G48" s="209">
        <f t="shared" si="44"/>
        <v>0</v>
      </c>
      <c r="H48" s="327">
        <f>SUM(H49:H50)</f>
        <v>0</v>
      </c>
      <c r="I48" s="209">
        <f>SUM(I49:I50)</f>
        <v>0</v>
      </c>
      <c r="J48" s="209">
        <f t="shared" ref="J48" si="45">SUM(J49:J50)</f>
        <v>0</v>
      </c>
      <c r="K48" s="209"/>
      <c r="L48" s="268">
        <f>SUM(L49:L50)</f>
        <v>0</v>
      </c>
      <c r="M48" s="268">
        <f>SUM(M49:M50)</f>
        <v>0</v>
      </c>
      <c r="N48" s="272">
        <f>SUM(N49:N50)</f>
        <v>0</v>
      </c>
      <c r="O48" s="272">
        <f t="shared" ref="O48:U48" si="46">SUM(O49:O50)</f>
        <v>0</v>
      </c>
      <c r="P48" s="272">
        <f t="shared" si="46"/>
        <v>0</v>
      </c>
      <c r="Q48" s="272">
        <f t="shared" si="46"/>
        <v>0</v>
      </c>
      <c r="R48" s="272">
        <f t="shared" si="46"/>
        <v>0</v>
      </c>
      <c r="S48" s="272">
        <f t="shared" si="46"/>
        <v>0</v>
      </c>
      <c r="T48" s="272">
        <f t="shared" si="46"/>
        <v>0</v>
      </c>
      <c r="U48" s="272">
        <f t="shared" si="46"/>
        <v>0</v>
      </c>
      <c r="V48" s="268">
        <f>SUM(V49:V50)</f>
        <v>0</v>
      </c>
      <c r="W48" s="272">
        <f t="shared" ref="W48:Y48" si="47">SUM(W49:W50)</f>
        <v>0</v>
      </c>
      <c r="X48" s="272">
        <f t="shared" si="47"/>
        <v>0</v>
      </c>
      <c r="Y48" s="272">
        <f t="shared" si="47"/>
        <v>0</v>
      </c>
      <c r="Z48" s="268">
        <f>SUM(Z49:Z50)</f>
        <v>0</v>
      </c>
      <c r="AA48" s="272">
        <f t="shared" ref="AA48" si="48">SUM(AA49:AA50)</f>
        <v>0</v>
      </c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x14ac:dyDescent="0.2">
      <c r="A49" s="153"/>
      <c r="B49" s="277"/>
      <c r="C49" s="210"/>
      <c r="D49" s="381">
        <f t="shared" si="4"/>
        <v>0</v>
      </c>
      <c r="E49" s="252">
        <v>0</v>
      </c>
      <c r="F49" s="233"/>
      <c r="G49" s="234"/>
      <c r="H49" s="381">
        <f t="shared" si="6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4" customFormat="1" ht="15" customHeight="1" thickBot="1" x14ac:dyDescent="0.25">
      <c r="A50" s="171"/>
      <c r="B50" s="278"/>
      <c r="C50" s="208"/>
      <c r="D50" s="381">
        <f t="shared" si="4"/>
        <v>0</v>
      </c>
      <c r="E50" s="281">
        <v>0</v>
      </c>
      <c r="F50" s="229"/>
      <c r="G50" s="230"/>
      <c r="H50" s="381">
        <f t="shared" si="6"/>
        <v>0</v>
      </c>
      <c r="I50" s="281">
        <v>0</v>
      </c>
      <c r="J50" s="231"/>
      <c r="K50" s="281"/>
      <c r="L50" s="270"/>
      <c r="M50" s="375"/>
      <c r="N50" s="376"/>
      <c r="O50" s="376"/>
      <c r="P50" s="376"/>
      <c r="Q50" s="376"/>
      <c r="R50" s="376"/>
      <c r="S50" s="376"/>
      <c r="T50" s="376"/>
      <c r="U50" s="376"/>
      <c r="V50" s="375"/>
      <c r="W50" s="376"/>
      <c r="X50" s="376"/>
      <c r="Y50" s="376"/>
      <c r="Z50" s="375"/>
      <c r="AA50" s="376"/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26" customFormat="1" ht="15" customHeight="1" x14ac:dyDescent="0.2">
      <c r="A51" s="198"/>
      <c r="B51" s="170"/>
      <c r="C51" s="209">
        <f>SUM(C52:C53)</f>
        <v>0</v>
      </c>
      <c r="D51" s="327">
        <f>SUM(D52:D53)</f>
        <v>0</v>
      </c>
      <c r="E51" s="209">
        <f>SUM(E52:E53)</f>
        <v>0</v>
      </c>
      <c r="F51" s="209">
        <f t="shared" ref="F51:G51" si="49">SUM(F52:F53)</f>
        <v>0</v>
      </c>
      <c r="G51" s="209">
        <f t="shared" si="49"/>
        <v>0</v>
      </c>
      <c r="H51" s="327">
        <f>SUM(H52:H53)</f>
        <v>0</v>
      </c>
      <c r="I51" s="209">
        <f>SUM(I52:I53)</f>
        <v>0</v>
      </c>
      <c r="J51" s="209">
        <f t="shared" ref="J51" si="50">SUM(J52:J53)</f>
        <v>0</v>
      </c>
      <c r="K51" s="209"/>
      <c r="L51" s="268">
        <f>SUM(L52:L53)</f>
        <v>0</v>
      </c>
      <c r="M51" s="268">
        <f>SUM(M52:M53)</f>
        <v>0</v>
      </c>
      <c r="N51" s="272">
        <f>SUM(N52:N53)</f>
        <v>0</v>
      </c>
      <c r="O51" s="272">
        <f t="shared" ref="O51:U51" si="51">SUM(O52:O53)</f>
        <v>0</v>
      </c>
      <c r="P51" s="272">
        <f t="shared" si="51"/>
        <v>0</v>
      </c>
      <c r="Q51" s="272">
        <f t="shared" si="51"/>
        <v>0</v>
      </c>
      <c r="R51" s="272">
        <f t="shared" si="51"/>
        <v>0</v>
      </c>
      <c r="S51" s="272">
        <f t="shared" si="51"/>
        <v>0</v>
      </c>
      <c r="T51" s="272">
        <f t="shared" si="51"/>
        <v>0</v>
      </c>
      <c r="U51" s="272">
        <f t="shared" si="51"/>
        <v>0</v>
      </c>
      <c r="V51" s="268">
        <f>SUM(V52:V53)</f>
        <v>0</v>
      </c>
      <c r="W51" s="272">
        <f t="shared" ref="W51:Y51" si="52">SUM(W52:W53)</f>
        <v>0</v>
      </c>
      <c r="X51" s="272">
        <f t="shared" si="52"/>
        <v>0</v>
      </c>
      <c r="Y51" s="272">
        <f t="shared" si="52"/>
        <v>0</v>
      </c>
      <c r="Z51" s="268">
        <f>SUM(Z52:Z53)</f>
        <v>0</v>
      </c>
      <c r="AA51" s="272">
        <f t="shared" ref="AA51" si="53">SUM(AA52:AA53)</f>
        <v>0</v>
      </c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x14ac:dyDescent="0.2">
      <c r="A52" s="152"/>
      <c r="B52" s="277"/>
      <c r="C52" s="210"/>
      <c r="D52" s="381">
        <f t="shared" si="4"/>
        <v>0</v>
      </c>
      <c r="E52" s="252">
        <v>0</v>
      </c>
      <c r="F52" s="233"/>
      <c r="G52" s="234"/>
      <c r="H52" s="381">
        <f t="shared" si="6"/>
        <v>0</v>
      </c>
      <c r="I52" s="252">
        <v>0</v>
      </c>
      <c r="J52" s="235"/>
      <c r="K52" s="252"/>
      <c r="L52" s="269"/>
      <c r="M52" s="373"/>
      <c r="N52" s="374"/>
      <c r="O52" s="374"/>
      <c r="P52" s="374"/>
      <c r="Q52" s="374"/>
      <c r="R52" s="374"/>
      <c r="S52" s="374"/>
      <c r="T52" s="374"/>
      <c r="U52" s="374"/>
      <c r="V52" s="373"/>
      <c r="W52" s="374"/>
      <c r="X52" s="374"/>
      <c r="Y52" s="374"/>
      <c r="Z52" s="373"/>
      <c r="AA52" s="374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4" customFormat="1" ht="15" customHeight="1" thickBot="1" x14ac:dyDescent="0.25">
      <c r="A53" s="171"/>
      <c r="B53" s="278"/>
      <c r="C53" s="208"/>
      <c r="D53" s="381">
        <f t="shared" si="4"/>
        <v>0</v>
      </c>
      <c r="E53" s="281">
        <v>0</v>
      </c>
      <c r="F53" s="229"/>
      <c r="G53" s="230"/>
      <c r="H53" s="381">
        <f t="shared" si="6"/>
        <v>0</v>
      </c>
      <c r="I53" s="281">
        <v>0</v>
      </c>
      <c r="J53" s="231"/>
      <c r="K53" s="281"/>
      <c r="L53" s="270"/>
      <c r="M53" s="375"/>
      <c r="N53" s="376"/>
      <c r="O53" s="376"/>
      <c r="P53" s="376"/>
      <c r="Q53" s="376"/>
      <c r="R53" s="376"/>
      <c r="S53" s="376"/>
      <c r="T53" s="376"/>
      <c r="U53" s="376"/>
      <c r="V53" s="375"/>
      <c r="W53" s="376"/>
      <c r="X53" s="376"/>
      <c r="Y53" s="376"/>
      <c r="Z53" s="375"/>
      <c r="AA53" s="376"/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26" customFormat="1" ht="15" customHeight="1" x14ac:dyDescent="0.2">
      <c r="A54" s="198"/>
      <c r="B54" s="170"/>
      <c r="C54" s="209">
        <f>SUM(C55:C56)</f>
        <v>0</v>
      </c>
      <c r="D54" s="327">
        <f>SUM(D55:D56)</f>
        <v>0</v>
      </c>
      <c r="E54" s="209">
        <f>SUM(E55:E56)</f>
        <v>0</v>
      </c>
      <c r="F54" s="209">
        <f t="shared" ref="F54:G54" si="54">SUM(F55:F56)</f>
        <v>0</v>
      </c>
      <c r="G54" s="209">
        <f t="shared" si="54"/>
        <v>0</v>
      </c>
      <c r="H54" s="327">
        <f>SUM(H55:H56)</f>
        <v>0</v>
      </c>
      <c r="I54" s="209">
        <f>SUM(I55:I56)</f>
        <v>0</v>
      </c>
      <c r="J54" s="209">
        <f t="shared" ref="J54" si="55">SUM(J55:J56)</f>
        <v>0</v>
      </c>
      <c r="K54" s="209"/>
      <c r="L54" s="268">
        <f>SUM(L55:L56)</f>
        <v>0</v>
      </c>
      <c r="M54" s="268">
        <f>SUM(M55:M56)</f>
        <v>0</v>
      </c>
      <c r="N54" s="272">
        <f>SUM(N55:N56)</f>
        <v>0</v>
      </c>
      <c r="O54" s="272">
        <f t="shared" ref="O54:U54" si="56">SUM(O55:O56)</f>
        <v>0</v>
      </c>
      <c r="P54" s="272">
        <f t="shared" si="56"/>
        <v>0</v>
      </c>
      <c r="Q54" s="272">
        <f t="shared" si="56"/>
        <v>0</v>
      </c>
      <c r="R54" s="272">
        <f t="shared" si="56"/>
        <v>0</v>
      </c>
      <c r="S54" s="272">
        <f t="shared" si="56"/>
        <v>0</v>
      </c>
      <c r="T54" s="272">
        <f t="shared" si="56"/>
        <v>0</v>
      </c>
      <c r="U54" s="272">
        <f t="shared" si="56"/>
        <v>0</v>
      </c>
      <c r="V54" s="268">
        <f>SUM(V55:V56)</f>
        <v>0</v>
      </c>
      <c r="W54" s="272">
        <f t="shared" ref="W54:Y54" si="57">SUM(W55:W56)</f>
        <v>0</v>
      </c>
      <c r="X54" s="272">
        <f t="shared" si="57"/>
        <v>0</v>
      </c>
      <c r="Y54" s="272">
        <f t="shared" si="57"/>
        <v>0</v>
      </c>
      <c r="Z54" s="268">
        <f>SUM(Z55:Z56)</f>
        <v>0</v>
      </c>
      <c r="AA54" s="272">
        <f t="shared" ref="AA54" si="58">SUM(AA55:AA56)</f>
        <v>0</v>
      </c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x14ac:dyDescent="0.2">
      <c r="A55" s="152"/>
      <c r="B55" s="277"/>
      <c r="C55" s="210"/>
      <c r="D55" s="381">
        <f t="shared" si="4"/>
        <v>0</v>
      </c>
      <c r="E55" s="252">
        <v>0</v>
      </c>
      <c r="F55" s="233"/>
      <c r="G55" s="234"/>
      <c r="H55" s="381">
        <f t="shared" si="6"/>
        <v>0</v>
      </c>
      <c r="I55" s="252">
        <v>0</v>
      </c>
      <c r="J55" s="235"/>
      <c r="K55" s="252"/>
      <c r="L55" s="269"/>
      <c r="M55" s="373"/>
      <c r="N55" s="374"/>
      <c r="O55" s="374"/>
      <c r="P55" s="374"/>
      <c r="Q55" s="374"/>
      <c r="R55" s="374"/>
      <c r="S55" s="374"/>
      <c r="T55" s="374"/>
      <c r="U55" s="374"/>
      <c r="V55" s="373"/>
      <c r="W55" s="374"/>
      <c r="X55" s="374"/>
      <c r="Y55" s="374"/>
      <c r="Z55" s="373"/>
      <c r="AA55" s="374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4" customFormat="1" ht="15" customHeight="1" thickBot="1" x14ac:dyDescent="0.25">
      <c r="A56" s="171"/>
      <c r="B56" s="278"/>
      <c r="C56" s="208"/>
      <c r="D56" s="381">
        <f t="shared" si="4"/>
        <v>0</v>
      </c>
      <c r="E56" s="281">
        <v>0</v>
      </c>
      <c r="F56" s="229"/>
      <c r="G56" s="230"/>
      <c r="H56" s="381">
        <f t="shared" si="6"/>
        <v>0</v>
      </c>
      <c r="I56" s="281">
        <v>0</v>
      </c>
      <c r="J56" s="231"/>
      <c r="K56" s="281"/>
      <c r="L56" s="270"/>
      <c r="M56" s="375"/>
      <c r="N56" s="376"/>
      <c r="O56" s="376"/>
      <c r="P56" s="376"/>
      <c r="Q56" s="376"/>
      <c r="R56" s="376"/>
      <c r="S56" s="376"/>
      <c r="T56" s="376"/>
      <c r="U56" s="376"/>
      <c r="V56" s="375"/>
      <c r="W56" s="376"/>
      <c r="X56" s="376"/>
      <c r="Y56" s="376"/>
      <c r="Z56" s="375"/>
      <c r="AA56" s="376"/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26" customFormat="1" ht="15" customHeight="1" x14ac:dyDescent="0.2">
      <c r="A57" s="198"/>
      <c r="B57" s="170"/>
      <c r="C57" s="209">
        <f>SUM(C58:C59)</f>
        <v>0</v>
      </c>
      <c r="D57" s="327">
        <f>SUM(D58:D59)</f>
        <v>0</v>
      </c>
      <c r="E57" s="209">
        <f>SUM(E58:E59)</f>
        <v>0</v>
      </c>
      <c r="F57" s="209">
        <f t="shared" ref="F57:G57" si="59">SUM(F58:F59)</f>
        <v>0</v>
      </c>
      <c r="G57" s="209">
        <f t="shared" si="59"/>
        <v>0</v>
      </c>
      <c r="H57" s="327">
        <f>SUM(H58:H59)</f>
        <v>0</v>
      </c>
      <c r="I57" s="209">
        <f>SUM(I58:I59)</f>
        <v>0</v>
      </c>
      <c r="J57" s="209">
        <f t="shared" ref="J57" si="60">SUM(J58:J59)</f>
        <v>0</v>
      </c>
      <c r="K57" s="209"/>
      <c r="L57" s="268">
        <f>SUM(L58:L59)</f>
        <v>0</v>
      </c>
      <c r="M57" s="268">
        <f>SUM(M58:M59)</f>
        <v>0</v>
      </c>
      <c r="N57" s="272">
        <f>SUM(N58:N59)</f>
        <v>0</v>
      </c>
      <c r="O57" s="272">
        <f t="shared" ref="O57:U57" si="61">SUM(O58:O59)</f>
        <v>0</v>
      </c>
      <c r="P57" s="272">
        <f t="shared" si="61"/>
        <v>0</v>
      </c>
      <c r="Q57" s="272">
        <f t="shared" si="61"/>
        <v>0</v>
      </c>
      <c r="R57" s="272">
        <f t="shared" si="61"/>
        <v>0</v>
      </c>
      <c r="S57" s="272">
        <f t="shared" si="61"/>
        <v>0</v>
      </c>
      <c r="T57" s="272">
        <f t="shared" si="61"/>
        <v>0</v>
      </c>
      <c r="U57" s="272">
        <f t="shared" si="61"/>
        <v>0</v>
      </c>
      <c r="V57" s="268">
        <f>SUM(V58:V59)</f>
        <v>0</v>
      </c>
      <c r="W57" s="272">
        <f t="shared" ref="W57:Y57" si="62">SUM(W58:W59)</f>
        <v>0</v>
      </c>
      <c r="X57" s="272">
        <f t="shared" si="62"/>
        <v>0</v>
      </c>
      <c r="Y57" s="272">
        <f t="shared" si="62"/>
        <v>0</v>
      </c>
      <c r="Z57" s="268">
        <f>SUM(Z58:Z59)</f>
        <v>0</v>
      </c>
      <c r="AA57" s="272">
        <f t="shared" ref="AA57" si="63">SUM(AA58:AA59)</f>
        <v>0</v>
      </c>
      <c r="AB57" s="251">
        <f t="shared" si="7"/>
        <v>0</v>
      </c>
      <c r="AC57" s="247">
        <f t="shared" si="8"/>
        <v>0</v>
      </c>
      <c r="AD57" s="248">
        <f t="shared" ref="AD57:AD64" si="64">+E57-AC57</f>
        <v>0</v>
      </c>
    </row>
    <row r="58" spans="1:30" s="4" customFormat="1" ht="15" customHeight="1" x14ac:dyDescent="0.2">
      <c r="A58" s="152"/>
      <c r="B58" s="277"/>
      <c r="C58" s="210"/>
      <c r="D58" s="381">
        <f t="shared" si="4"/>
        <v>0</v>
      </c>
      <c r="E58" s="252">
        <v>0</v>
      </c>
      <c r="F58" s="233"/>
      <c r="G58" s="234"/>
      <c r="H58" s="381">
        <f t="shared" si="6"/>
        <v>0</v>
      </c>
      <c r="I58" s="252">
        <v>0</v>
      </c>
      <c r="J58" s="235"/>
      <c r="K58" s="252"/>
      <c r="L58" s="269"/>
      <c r="M58" s="373"/>
      <c r="N58" s="374"/>
      <c r="O58" s="374"/>
      <c r="P58" s="374"/>
      <c r="Q58" s="374"/>
      <c r="R58" s="374"/>
      <c r="S58" s="374"/>
      <c r="T58" s="374"/>
      <c r="U58" s="374"/>
      <c r="V58" s="373"/>
      <c r="W58" s="374"/>
      <c r="X58" s="374"/>
      <c r="Y58" s="374"/>
      <c r="Z58" s="373"/>
      <c r="AA58" s="374"/>
      <c r="AB58" s="251">
        <f t="shared" si="7"/>
        <v>0</v>
      </c>
      <c r="AC58" s="247">
        <f t="shared" si="8"/>
        <v>0</v>
      </c>
      <c r="AD58" s="248">
        <f t="shared" si="64"/>
        <v>0</v>
      </c>
    </row>
    <row r="59" spans="1:30" s="4" customFormat="1" ht="15" customHeight="1" thickBot="1" x14ac:dyDescent="0.25">
      <c r="A59" s="172"/>
      <c r="B59" s="278"/>
      <c r="C59" s="208"/>
      <c r="D59" s="381">
        <f t="shared" si="4"/>
        <v>0</v>
      </c>
      <c r="E59" s="281">
        <v>0</v>
      </c>
      <c r="F59" s="229"/>
      <c r="G59" s="230"/>
      <c r="H59" s="381">
        <f t="shared" si="6"/>
        <v>0</v>
      </c>
      <c r="I59" s="281">
        <v>0</v>
      </c>
      <c r="J59" s="231"/>
      <c r="K59" s="281"/>
      <c r="L59" s="270"/>
      <c r="M59" s="375"/>
      <c r="N59" s="376"/>
      <c r="O59" s="376"/>
      <c r="P59" s="376"/>
      <c r="Q59" s="376"/>
      <c r="R59" s="376"/>
      <c r="S59" s="376"/>
      <c r="T59" s="376"/>
      <c r="U59" s="376"/>
      <c r="V59" s="375"/>
      <c r="W59" s="376"/>
      <c r="X59" s="376"/>
      <c r="Y59" s="376"/>
      <c r="Z59" s="375"/>
      <c r="AA59" s="376"/>
      <c r="AB59" s="251">
        <f t="shared" ref="AB59:AB64" si="65">SUM(M59:AA59)</f>
        <v>0</v>
      </c>
      <c r="AC59" s="247">
        <f t="shared" ref="AC59:AC64" si="66">+AB59+L59</f>
        <v>0</v>
      </c>
      <c r="AD59" s="248">
        <f t="shared" si="64"/>
        <v>0</v>
      </c>
    </row>
    <row r="60" spans="1:30" s="26" customFormat="1" ht="15" customHeight="1" x14ac:dyDescent="0.2">
      <c r="A60" s="199"/>
      <c r="B60" s="262"/>
      <c r="C60" s="209">
        <f>SUM(C61:C62)</f>
        <v>0</v>
      </c>
      <c r="D60" s="327">
        <f>SUM(D61:D62)</f>
        <v>0</v>
      </c>
      <c r="E60" s="209">
        <f>SUM(E61:E62)</f>
        <v>0</v>
      </c>
      <c r="F60" s="211">
        <f t="shared" ref="F60:G60" si="67">SUM(F61:F62)</f>
        <v>0</v>
      </c>
      <c r="G60" s="211">
        <f t="shared" si="67"/>
        <v>0</v>
      </c>
      <c r="H60" s="327">
        <f>SUM(H61:H62)</f>
        <v>0</v>
      </c>
      <c r="I60" s="209">
        <f>SUM(I61:I62)</f>
        <v>0</v>
      </c>
      <c r="J60" s="211">
        <f t="shared" ref="J60" si="68">SUM(J61:J62)</f>
        <v>0</v>
      </c>
      <c r="K60" s="209"/>
      <c r="L60" s="268">
        <f>SUM(L61:L62)</f>
        <v>0</v>
      </c>
      <c r="M60" s="268">
        <f>SUM(M61:M62)</f>
        <v>0</v>
      </c>
      <c r="N60" s="272">
        <f>SUM(N61:N62)</f>
        <v>0</v>
      </c>
      <c r="O60" s="272">
        <f t="shared" ref="O60:U60" si="69">SUM(O61:O62)</f>
        <v>0</v>
      </c>
      <c r="P60" s="272">
        <f t="shared" si="69"/>
        <v>0</v>
      </c>
      <c r="Q60" s="272">
        <f t="shared" si="69"/>
        <v>0</v>
      </c>
      <c r="R60" s="272">
        <f t="shared" si="69"/>
        <v>0</v>
      </c>
      <c r="S60" s="272">
        <f t="shared" si="69"/>
        <v>0</v>
      </c>
      <c r="T60" s="272">
        <f t="shared" si="69"/>
        <v>0</v>
      </c>
      <c r="U60" s="272">
        <f t="shared" si="69"/>
        <v>0</v>
      </c>
      <c r="V60" s="268">
        <f>SUM(V61:V62)</f>
        <v>0</v>
      </c>
      <c r="W60" s="272">
        <f t="shared" ref="W60:Y60" si="70">SUM(W61:W62)</f>
        <v>0</v>
      </c>
      <c r="X60" s="272">
        <f t="shared" si="70"/>
        <v>0</v>
      </c>
      <c r="Y60" s="272">
        <f t="shared" si="70"/>
        <v>0</v>
      </c>
      <c r="Z60" s="268">
        <f>SUM(Z61:Z62)</f>
        <v>0</v>
      </c>
      <c r="AA60" s="272">
        <f t="shared" ref="AA60" si="71">SUM(AA61:AA62)</f>
        <v>0</v>
      </c>
      <c r="AB60" s="251">
        <f t="shared" si="65"/>
        <v>0</v>
      </c>
      <c r="AC60" s="247">
        <f t="shared" si="66"/>
        <v>0</v>
      </c>
      <c r="AD60" s="248">
        <f t="shared" si="64"/>
        <v>0</v>
      </c>
    </row>
    <row r="61" spans="1:30" s="4" customFormat="1" ht="15" customHeight="1" x14ac:dyDescent="0.2">
      <c r="A61" s="176"/>
      <c r="B61" s="279"/>
      <c r="C61" s="210"/>
      <c r="D61" s="381">
        <f t="shared" si="4"/>
        <v>0</v>
      </c>
      <c r="E61" s="252">
        <v>0</v>
      </c>
      <c r="F61" s="238"/>
      <c r="G61" s="236"/>
      <c r="H61" s="381">
        <f t="shared" si="6"/>
        <v>0</v>
      </c>
      <c r="I61" s="252">
        <v>0</v>
      </c>
      <c r="J61" s="237"/>
      <c r="K61" s="252"/>
      <c r="L61" s="238"/>
      <c r="M61" s="373"/>
      <c r="N61" s="374"/>
      <c r="O61" s="374"/>
      <c r="P61" s="374"/>
      <c r="Q61" s="374"/>
      <c r="R61" s="374"/>
      <c r="S61" s="374"/>
      <c r="T61" s="374"/>
      <c r="U61" s="374"/>
      <c r="V61" s="373"/>
      <c r="W61" s="374"/>
      <c r="X61" s="374"/>
      <c r="Y61" s="374"/>
      <c r="Z61" s="373"/>
      <c r="AA61" s="374"/>
      <c r="AB61" s="251">
        <f t="shared" si="65"/>
        <v>0</v>
      </c>
      <c r="AC61" s="247">
        <f t="shared" si="66"/>
        <v>0</v>
      </c>
      <c r="AD61" s="248">
        <f t="shared" si="64"/>
        <v>0</v>
      </c>
    </row>
    <row r="62" spans="1:30" s="4" customFormat="1" ht="15" customHeight="1" thickBot="1" x14ac:dyDescent="0.25">
      <c r="A62" s="181"/>
      <c r="B62" s="280"/>
      <c r="C62" s="208"/>
      <c r="D62" s="382">
        <f t="shared" si="4"/>
        <v>0</v>
      </c>
      <c r="E62" s="281">
        <v>0</v>
      </c>
      <c r="F62" s="239"/>
      <c r="G62" s="230"/>
      <c r="H62" s="383">
        <f t="shared" si="6"/>
        <v>0</v>
      </c>
      <c r="I62" s="281">
        <v>0</v>
      </c>
      <c r="J62" s="231"/>
      <c r="K62" s="281"/>
      <c r="L62" s="239"/>
      <c r="M62" s="375"/>
      <c r="N62" s="376"/>
      <c r="O62" s="376"/>
      <c r="P62" s="376"/>
      <c r="Q62" s="376"/>
      <c r="R62" s="376"/>
      <c r="S62" s="376"/>
      <c r="T62" s="376"/>
      <c r="U62" s="376"/>
      <c r="V62" s="375"/>
      <c r="W62" s="376"/>
      <c r="X62" s="376"/>
      <c r="Y62" s="376"/>
      <c r="Z62" s="375"/>
      <c r="AA62" s="376"/>
      <c r="AB62" s="251">
        <f t="shared" si="65"/>
        <v>0</v>
      </c>
      <c r="AC62" s="247">
        <f t="shared" si="66"/>
        <v>0</v>
      </c>
      <c r="AD62" s="248">
        <f t="shared" si="64"/>
        <v>0</v>
      </c>
    </row>
    <row r="63" spans="1:30" s="142" customFormat="1" ht="15.75" thickBot="1" x14ac:dyDescent="0.3">
      <c r="A63" s="179"/>
      <c r="B63" s="180"/>
      <c r="C63" s="212"/>
      <c r="D63" s="212"/>
      <c r="E63" s="212"/>
      <c r="F63" s="240"/>
      <c r="G63" s="227"/>
      <c r="H63" s="212"/>
      <c r="I63" s="241"/>
      <c r="J63" s="242"/>
      <c r="K63" s="242"/>
      <c r="L63" s="240"/>
      <c r="M63" s="271"/>
      <c r="N63" s="273"/>
      <c r="O63" s="273"/>
      <c r="P63" s="273"/>
      <c r="Q63" s="273"/>
      <c r="R63" s="273"/>
      <c r="S63" s="273"/>
      <c r="T63" s="273"/>
      <c r="U63" s="273"/>
      <c r="V63" s="271"/>
      <c r="W63" s="273"/>
      <c r="X63" s="273"/>
      <c r="Y63" s="273"/>
      <c r="Z63" s="271"/>
      <c r="AA63" s="273"/>
      <c r="AB63" s="251">
        <f t="shared" si="65"/>
        <v>0</v>
      </c>
      <c r="AC63" s="247">
        <f t="shared" si="66"/>
        <v>0</v>
      </c>
      <c r="AD63" s="248">
        <f t="shared" si="64"/>
        <v>0</v>
      </c>
    </row>
    <row r="64" spans="1:30" s="3" customFormat="1" ht="22.5" customHeight="1" thickBot="1" x14ac:dyDescent="0.3">
      <c r="A64" s="177"/>
      <c r="B64" s="178"/>
      <c r="C64" s="243">
        <f t="shared" ref="C64:J64" si="72">SUM(C8,C23,C30,C33,C36,C39,C42,C45,C48,C51,C54,C57,C60)</f>
        <v>0</v>
      </c>
      <c r="D64" s="336">
        <f t="shared" si="72"/>
        <v>0</v>
      </c>
      <c r="E64" s="243">
        <f t="shared" si="72"/>
        <v>0</v>
      </c>
      <c r="F64" s="243">
        <f t="shared" si="72"/>
        <v>0</v>
      </c>
      <c r="G64" s="244">
        <f t="shared" si="72"/>
        <v>0</v>
      </c>
      <c r="H64" s="336">
        <f t="shared" ref="H64" si="73">SUM(H8,H23,H30,H33,H36,H39,H42,H45,H48,H51,H54,H57,H60)</f>
        <v>0</v>
      </c>
      <c r="I64" s="244">
        <f t="shared" si="72"/>
        <v>0</v>
      </c>
      <c r="J64" s="244">
        <f t="shared" si="72"/>
        <v>0</v>
      </c>
      <c r="K64" s="244"/>
      <c r="L64" s="243">
        <f t="shared" ref="L64:AA64" si="74">SUM(L8,L23,L30,L33,L36,L39,L42,L45,L48,L51,L54,L57,L60)</f>
        <v>0</v>
      </c>
      <c r="M64" s="243">
        <f t="shared" si="74"/>
        <v>0</v>
      </c>
      <c r="N64" s="243">
        <f t="shared" si="74"/>
        <v>0</v>
      </c>
      <c r="O64" s="243">
        <f t="shared" si="74"/>
        <v>0</v>
      </c>
      <c r="P64" s="243">
        <f t="shared" si="74"/>
        <v>0</v>
      </c>
      <c r="Q64" s="243">
        <f t="shared" si="74"/>
        <v>0</v>
      </c>
      <c r="R64" s="243">
        <f t="shared" si="74"/>
        <v>0</v>
      </c>
      <c r="S64" s="243">
        <f t="shared" si="74"/>
        <v>0</v>
      </c>
      <c r="T64" s="243">
        <f t="shared" si="74"/>
        <v>0</v>
      </c>
      <c r="U64" s="243">
        <f t="shared" si="74"/>
        <v>0</v>
      </c>
      <c r="V64" s="243">
        <f t="shared" si="74"/>
        <v>0</v>
      </c>
      <c r="W64" s="243">
        <f t="shared" si="74"/>
        <v>0</v>
      </c>
      <c r="X64" s="243">
        <f t="shared" si="74"/>
        <v>0</v>
      </c>
      <c r="Y64" s="243">
        <f t="shared" si="74"/>
        <v>0</v>
      </c>
      <c r="Z64" s="243">
        <f t="shared" si="74"/>
        <v>0</v>
      </c>
      <c r="AA64" s="243">
        <f t="shared" si="74"/>
        <v>0</v>
      </c>
      <c r="AB64" s="243">
        <f t="shared" si="65"/>
        <v>0</v>
      </c>
      <c r="AC64" s="243">
        <f t="shared" si="66"/>
        <v>0</v>
      </c>
      <c r="AD64" s="282">
        <f t="shared" si="64"/>
        <v>0</v>
      </c>
    </row>
    <row r="65" spans="1:29" x14ac:dyDescent="0.25">
      <c r="A65" s="8"/>
      <c r="B65" s="8"/>
      <c r="C65" s="431"/>
      <c r="D65" s="431"/>
      <c r="E65" s="431"/>
      <c r="F65" s="431"/>
      <c r="G65" s="432"/>
      <c r="H65" s="433"/>
      <c r="I65" s="433"/>
      <c r="J65" s="433"/>
      <c r="K65" s="434"/>
      <c r="L65" s="21"/>
      <c r="M65" s="21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9" x14ac:dyDescent="0.25">
      <c r="A66" s="8"/>
      <c r="B66" s="8"/>
    </row>
    <row r="67" spans="1:29" ht="15.75" thickBot="1" x14ac:dyDescent="0.3"/>
    <row r="68" spans="1:29" s="143" customFormat="1" ht="15.75" thickBot="1" x14ac:dyDescent="0.3">
      <c r="A68" s="23"/>
      <c r="B68" s="23" t="s">
        <v>59</v>
      </c>
      <c r="C68" s="24"/>
      <c r="D68" s="24"/>
      <c r="E68" s="24"/>
      <c r="F68" s="213">
        <f>+F64*0.2</f>
        <v>0</v>
      </c>
      <c r="G68" s="24"/>
      <c r="H68" s="24"/>
      <c r="I68" s="24"/>
      <c r="J68" s="24"/>
      <c r="K68" s="24"/>
      <c r="L68" s="213">
        <f t="shared" ref="L68:Z68" si="75">+L64*0.2</f>
        <v>0</v>
      </c>
      <c r="M68" s="213">
        <f t="shared" si="75"/>
        <v>0</v>
      </c>
      <c r="N68" s="213">
        <f t="shared" si="75"/>
        <v>0</v>
      </c>
      <c r="O68" s="213">
        <f t="shared" si="75"/>
        <v>0</v>
      </c>
      <c r="P68" s="213">
        <f t="shared" si="75"/>
        <v>0</v>
      </c>
      <c r="Q68" s="213">
        <f t="shared" si="75"/>
        <v>0</v>
      </c>
      <c r="R68" s="213">
        <f t="shared" si="75"/>
        <v>0</v>
      </c>
      <c r="S68" s="213">
        <f t="shared" si="75"/>
        <v>0</v>
      </c>
      <c r="T68" s="213">
        <f t="shared" si="75"/>
        <v>0</v>
      </c>
      <c r="U68" s="213">
        <f t="shared" si="75"/>
        <v>0</v>
      </c>
      <c r="V68" s="213">
        <f t="shared" si="75"/>
        <v>0</v>
      </c>
      <c r="W68" s="213">
        <f t="shared" si="75"/>
        <v>0</v>
      </c>
      <c r="X68" s="213">
        <f t="shared" si="75"/>
        <v>0</v>
      </c>
      <c r="Y68" s="213">
        <f t="shared" si="75"/>
        <v>0</v>
      </c>
      <c r="Z68" s="213">
        <f t="shared" si="75"/>
        <v>0</v>
      </c>
      <c r="AA68" s="213">
        <f>+AA64*0.2</f>
        <v>0</v>
      </c>
      <c r="AB68" s="213">
        <f>+AB64*0.2</f>
        <v>0</v>
      </c>
      <c r="AC68" s="213">
        <f>+AC64*0.2</f>
        <v>0</v>
      </c>
    </row>
    <row r="69" spans="1:29" s="143" customFormat="1" ht="15.75" thickBot="1" x14ac:dyDescent="0.3">
      <c r="A69" s="23"/>
      <c r="B69" s="23" t="s">
        <v>60</v>
      </c>
      <c r="C69" s="24"/>
      <c r="D69" s="24"/>
      <c r="E69" s="24"/>
      <c r="F69" s="213">
        <f>SUM(F64:F68)</f>
        <v>0</v>
      </c>
      <c r="G69" s="24"/>
      <c r="H69" s="24"/>
      <c r="I69" s="24"/>
      <c r="J69" s="24"/>
      <c r="K69" s="24"/>
      <c r="L69" s="213">
        <f t="shared" ref="L69:Z69" si="76">SUM(L64:L68)</f>
        <v>0</v>
      </c>
      <c r="M69" s="213">
        <f t="shared" si="76"/>
        <v>0</v>
      </c>
      <c r="N69" s="213">
        <f t="shared" si="76"/>
        <v>0</v>
      </c>
      <c r="O69" s="213">
        <f t="shared" si="76"/>
        <v>0</v>
      </c>
      <c r="P69" s="213">
        <f t="shared" si="76"/>
        <v>0</v>
      </c>
      <c r="Q69" s="213">
        <f t="shared" si="76"/>
        <v>0</v>
      </c>
      <c r="R69" s="213">
        <f t="shared" si="76"/>
        <v>0</v>
      </c>
      <c r="S69" s="213">
        <f t="shared" si="76"/>
        <v>0</v>
      </c>
      <c r="T69" s="213">
        <f t="shared" si="76"/>
        <v>0</v>
      </c>
      <c r="U69" s="213">
        <f t="shared" si="76"/>
        <v>0</v>
      </c>
      <c r="V69" s="213">
        <f t="shared" si="76"/>
        <v>0</v>
      </c>
      <c r="W69" s="213">
        <f t="shared" si="76"/>
        <v>0</v>
      </c>
      <c r="X69" s="213">
        <f t="shared" si="76"/>
        <v>0</v>
      </c>
      <c r="Y69" s="213">
        <f t="shared" si="76"/>
        <v>0</v>
      </c>
      <c r="Z69" s="213">
        <f t="shared" si="76"/>
        <v>0</v>
      </c>
      <c r="AA69" s="213">
        <f>SUM(AA64:AA68)</f>
        <v>0</v>
      </c>
      <c r="AB69" s="213">
        <f>SUM(AB64:AB68)</f>
        <v>0</v>
      </c>
      <c r="AC69" s="213">
        <f>SUM(AC64:AC68)</f>
        <v>0</v>
      </c>
    </row>
    <row r="89" spans="3:3" x14ac:dyDescent="0.25">
      <c r="C89" s="23"/>
    </row>
    <row r="90" spans="3:3" x14ac:dyDescent="0.25">
      <c r="C90" s="23"/>
    </row>
    <row r="91" spans="3:3" x14ac:dyDescent="0.25">
      <c r="C91" s="23"/>
    </row>
    <row r="92" spans="3:3" x14ac:dyDescent="0.25">
      <c r="C92" s="23"/>
    </row>
    <row r="93" spans="3:3" x14ac:dyDescent="0.25">
      <c r="C93" s="23"/>
    </row>
    <row r="94" spans="3:3" x14ac:dyDescent="0.25">
      <c r="C94" s="23"/>
    </row>
    <row r="95" spans="3:3" x14ac:dyDescent="0.25">
      <c r="C95" s="23"/>
    </row>
    <row r="96" spans="3:3" x14ac:dyDescent="0.25">
      <c r="C96" s="23"/>
    </row>
    <row r="97" spans="3:3" x14ac:dyDescent="0.25">
      <c r="C97" s="23"/>
    </row>
    <row r="98" spans="3:3" x14ac:dyDescent="0.25">
      <c r="C98" s="23"/>
    </row>
  </sheetData>
  <mergeCells count="11">
    <mergeCell ref="C65:F65"/>
    <mergeCell ref="G65:K65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4 AD29:AD64">
    <cfRule type="cellIs" dxfId="478" priority="108" operator="lessThan">
      <formula>0</formula>
    </cfRule>
  </conditionalFormatting>
  <conditionalFormatting sqref="AD8">
    <cfRule type="cellIs" dxfId="477" priority="107" operator="lessThan">
      <formula>0</formula>
    </cfRule>
  </conditionalFormatting>
  <conditionalFormatting sqref="F3">
    <cfRule type="containsText" dxfId="476" priority="106" operator="containsText" text="Budget">
      <formula>NOT(ISERROR(SEARCH("Budget",F3)))</formula>
    </cfRule>
  </conditionalFormatting>
  <conditionalFormatting sqref="F4">
    <cfRule type="containsText" dxfId="475" priority="105" operator="containsText" text="forecast">
      <formula>NOT(ISERROR(SEARCH("forecast",F4)))</formula>
    </cfRule>
  </conditionalFormatting>
  <conditionalFormatting sqref="F9:F22">
    <cfRule type="cellIs" dxfId="474" priority="103" operator="greaterThan">
      <formula>E9</formula>
    </cfRule>
  </conditionalFormatting>
  <conditionalFormatting sqref="AD25:AD28">
    <cfRule type="cellIs" dxfId="473" priority="58" operator="lessThan">
      <formula>0</formula>
    </cfRule>
  </conditionalFormatting>
  <conditionalFormatting sqref="D8">
    <cfRule type="cellIs" dxfId="472" priority="55" operator="greaterThan">
      <formula>0</formula>
    </cfRule>
  </conditionalFormatting>
  <conditionalFormatting sqref="D9:D22">
    <cfRule type="cellIs" dxfId="471" priority="54" operator="greaterThan">
      <formula>0</formula>
    </cfRule>
  </conditionalFormatting>
  <conditionalFormatting sqref="D23">
    <cfRule type="cellIs" dxfId="470" priority="53" operator="greaterThan">
      <formula>0</formula>
    </cfRule>
  </conditionalFormatting>
  <conditionalFormatting sqref="D24:D29">
    <cfRule type="cellIs" dxfId="469" priority="52" operator="greaterThan">
      <formula>0</formula>
    </cfRule>
  </conditionalFormatting>
  <conditionalFormatting sqref="D30">
    <cfRule type="cellIs" dxfId="468" priority="51" operator="greaterThan">
      <formula>0</formula>
    </cfRule>
  </conditionalFormatting>
  <conditionalFormatting sqref="D31:D32">
    <cfRule type="cellIs" dxfId="467" priority="50" operator="greaterThan">
      <formula>0</formula>
    </cfRule>
  </conditionalFormatting>
  <conditionalFormatting sqref="D33">
    <cfRule type="cellIs" dxfId="466" priority="49" operator="greaterThan">
      <formula>0</formula>
    </cfRule>
  </conditionalFormatting>
  <conditionalFormatting sqref="D34:D35">
    <cfRule type="cellIs" dxfId="465" priority="48" operator="greaterThan">
      <formula>0</formula>
    </cfRule>
  </conditionalFormatting>
  <conditionalFormatting sqref="D36">
    <cfRule type="cellIs" dxfId="464" priority="47" operator="greaterThan">
      <formula>0</formula>
    </cfRule>
  </conditionalFormatting>
  <conditionalFormatting sqref="D37:D38">
    <cfRule type="cellIs" dxfId="463" priority="46" operator="greaterThan">
      <formula>0</formula>
    </cfRule>
  </conditionalFormatting>
  <conditionalFormatting sqref="D39">
    <cfRule type="cellIs" dxfId="462" priority="45" operator="greaterThan">
      <formula>0</formula>
    </cfRule>
  </conditionalFormatting>
  <conditionalFormatting sqref="D40:D41">
    <cfRule type="cellIs" dxfId="461" priority="44" operator="greaterThan">
      <formula>0</formula>
    </cfRule>
  </conditionalFormatting>
  <conditionalFormatting sqref="D42">
    <cfRule type="cellIs" dxfId="460" priority="43" operator="greaterThan">
      <formula>0</formula>
    </cfRule>
  </conditionalFormatting>
  <conditionalFormatting sqref="D43:D44">
    <cfRule type="cellIs" dxfId="459" priority="42" operator="greaterThan">
      <formula>0</formula>
    </cfRule>
  </conditionalFormatting>
  <conditionalFormatting sqref="D45">
    <cfRule type="cellIs" dxfId="458" priority="41" operator="greaterThan">
      <formula>0</formula>
    </cfRule>
  </conditionalFormatting>
  <conditionalFormatting sqref="D46:D47">
    <cfRule type="cellIs" dxfId="457" priority="40" operator="greaterThan">
      <formula>0</formula>
    </cfRule>
  </conditionalFormatting>
  <conditionalFormatting sqref="D48">
    <cfRule type="cellIs" dxfId="456" priority="39" operator="greaterThan">
      <formula>0</formula>
    </cfRule>
  </conditionalFormatting>
  <conditionalFormatting sqref="D49:D50">
    <cfRule type="cellIs" dxfId="455" priority="38" operator="greaterThan">
      <formula>0</formula>
    </cfRule>
  </conditionalFormatting>
  <conditionalFormatting sqref="D51">
    <cfRule type="cellIs" dxfId="454" priority="37" operator="greaterThan">
      <formula>0</formula>
    </cfRule>
  </conditionalFormatting>
  <conditionalFormatting sqref="D52:D53">
    <cfRule type="cellIs" dxfId="453" priority="36" operator="greaterThan">
      <formula>0</formula>
    </cfRule>
  </conditionalFormatting>
  <conditionalFormatting sqref="D54">
    <cfRule type="cellIs" dxfId="452" priority="35" operator="greaterThan">
      <formula>0</formula>
    </cfRule>
  </conditionalFormatting>
  <conditionalFormatting sqref="D55:D56">
    <cfRule type="cellIs" dxfId="451" priority="34" operator="greaterThan">
      <formula>0</formula>
    </cfRule>
  </conditionalFormatting>
  <conditionalFormatting sqref="D57">
    <cfRule type="cellIs" dxfId="450" priority="33" operator="greaterThan">
      <formula>0</formula>
    </cfRule>
  </conditionalFormatting>
  <conditionalFormatting sqref="D58:D59">
    <cfRule type="cellIs" dxfId="449" priority="32" operator="greaterThan">
      <formula>0</formula>
    </cfRule>
  </conditionalFormatting>
  <conditionalFormatting sqref="D60">
    <cfRule type="cellIs" dxfId="448" priority="31" operator="greaterThan">
      <formula>0</formula>
    </cfRule>
  </conditionalFormatting>
  <conditionalFormatting sqref="D61">
    <cfRule type="cellIs" dxfId="447" priority="30" operator="greaterThan">
      <formula>0</formula>
    </cfRule>
  </conditionalFormatting>
  <conditionalFormatting sqref="D64">
    <cfRule type="cellIs" dxfId="446" priority="29" operator="greaterThan">
      <formula>0</formula>
    </cfRule>
  </conditionalFormatting>
  <conditionalFormatting sqref="H8">
    <cfRule type="cellIs" dxfId="445" priority="28" operator="greaterThan">
      <formula>0</formula>
    </cfRule>
  </conditionalFormatting>
  <conditionalFormatting sqref="H9:H22">
    <cfRule type="cellIs" dxfId="444" priority="27" operator="greaterThan">
      <formula>0</formula>
    </cfRule>
  </conditionalFormatting>
  <conditionalFormatting sqref="H23">
    <cfRule type="cellIs" dxfId="443" priority="26" operator="greaterThan">
      <formula>0</formula>
    </cfRule>
  </conditionalFormatting>
  <conditionalFormatting sqref="H24:H29">
    <cfRule type="cellIs" dxfId="442" priority="25" operator="greaterThan">
      <formula>0</formula>
    </cfRule>
  </conditionalFormatting>
  <conditionalFormatting sqref="H30">
    <cfRule type="cellIs" dxfId="441" priority="24" operator="greaterThan">
      <formula>0</formula>
    </cfRule>
  </conditionalFormatting>
  <conditionalFormatting sqref="H31:H32">
    <cfRule type="cellIs" dxfId="440" priority="23" operator="greaterThan">
      <formula>0</formula>
    </cfRule>
  </conditionalFormatting>
  <conditionalFormatting sqref="H33">
    <cfRule type="cellIs" dxfId="439" priority="22" operator="greaterThan">
      <formula>0</formula>
    </cfRule>
  </conditionalFormatting>
  <conditionalFormatting sqref="H34:H35">
    <cfRule type="cellIs" dxfId="438" priority="21" operator="greaterThan">
      <formula>0</formula>
    </cfRule>
  </conditionalFormatting>
  <conditionalFormatting sqref="H36">
    <cfRule type="cellIs" dxfId="437" priority="20" operator="greaterThan">
      <formula>0</formula>
    </cfRule>
  </conditionalFormatting>
  <conditionalFormatting sqref="H37:H38">
    <cfRule type="cellIs" dxfId="436" priority="19" operator="greaterThan">
      <formula>0</formula>
    </cfRule>
  </conditionalFormatting>
  <conditionalFormatting sqref="H39">
    <cfRule type="cellIs" dxfId="435" priority="18" operator="greaterThan">
      <formula>0</formula>
    </cfRule>
  </conditionalFormatting>
  <conditionalFormatting sqref="H40:H41">
    <cfRule type="cellIs" dxfId="434" priority="17" operator="greaterThan">
      <formula>0</formula>
    </cfRule>
  </conditionalFormatting>
  <conditionalFormatting sqref="H42">
    <cfRule type="cellIs" dxfId="433" priority="16" operator="greaterThan">
      <formula>0</formula>
    </cfRule>
  </conditionalFormatting>
  <conditionalFormatting sqref="H43:H44">
    <cfRule type="cellIs" dxfId="432" priority="15" operator="greaterThan">
      <formula>0</formula>
    </cfRule>
  </conditionalFormatting>
  <conditionalFormatting sqref="H45">
    <cfRule type="cellIs" dxfId="431" priority="14" operator="greaterThan">
      <formula>0</formula>
    </cfRule>
  </conditionalFormatting>
  <conditionalFormatting sqref="H46:H47">
    <cfRule type="cellIs" dxfId="430" priority="13" operator="greaterThan">
      <formula>0</formula>
    </cfRule>
  </conditionalFormatting>
  <conditionalFormatting sqref="H48">
    <cfRule type="cellIs" dxfId="429" priority="12" operator="greaterThan">
      <formula>0</formula>
    </cfRule>
  </conditionalFormatting>
  <conditionalFormatting sqref="H49:H50">
    <cfRule type="cellIs" dxfId="428" priority="11" operator="greaterThan">
      <formula>0</formula>
    </cfRule>
  </conditionalFormatting>
  <conditionalFormatting sqref="H51">
    <cfRule type="cellIs" dxfId="427" priority="10" operator="greaterThan">
      <formula>0</formula>
    </cfRule>
  </conditionalFormatting>
  <conditionalFormatting sqref="H52:H53">
    <cfRule type="cellIs" dxfId="426" priority="9" operator="greaterThan">
      <formula>0</formula>
    </cfRule>
  </conditionalFormatting>
  <conditionalFormatting sqref="H54">
    <cfRule type="cellIs" dxfId="425" priority="8" operator="greaterThan">
      <formula>0</formula>
    </cfRule>
  </conditionalFormatting>
  <conditionalFormatting sqref="H55:H56">
    <cfRule type="cellIs" dxfId="424" priority="7" operator="greaterThan">
      <formula>0</formula>
    </cfRule>
  </conditionalFormatting>
  <conditionalFormatting sqref="H57">
    <cfRule type="cellIs" dxfId="423" priority="6" operator="greaterThan">
      <formula>0</formula>
    </cfRule>
  </conditionalFormatting>
  <conditionalFormatting sqref="H58:H59">
    <cfRule type="cellIs" dxfId="422" priority="5" operator="greaterThan">
      <formula>0</formula>
    </cfRule>
  </conditionalFormatting>
  <conditionalFormatting sqref="H60">
    <cfRule type="cellIs" dxfId="421" priority="4" operator="greaterThan">
      <formula>0</formula>
    </cfRule>
  </conditionalFormatting>
  <conditionalFormatting sqref="H61:H62">
    <cfRule type="cellIs" dxfId="420" priority="3" operator="greaterThan">
      <formula>0</formula>
    </cfRule>
  </conditionalFormatting>
  <conditionalFormatting sqref="H64">
    <cfRule type="cellIs" dxfId="419" priority="2" operator="greaterThan">
      <formula>0</formula>
    </cfRule>
  </conditionalFormatting>
  <conditionalFormatting sqref="D62">
    <cfRule type="cellIs" dxfId="418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71"/>
  <sheetViews>
    <sheetView workbookViewId="0">
      <pane xSplit="2" ySplit="7" topLeftCell="C38" activePane="bottomRight" state="frozen"/>
      <selection pane="topRight" activeCell="C1" sqref="C1"/>
      <selection pane="bottomLeft" activeCell="A8" sqref="A8"/>
      <selection pane="bottomRight" activeCell="K9" sqref="K9:K64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IF(E66&gt;C66,"Budget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IF(AD66&lt;0,"Actual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+SUMMARY!A18</f>
        <v>ZK109 - Programme Marketing, Digital &amp; Comms</v>
      </c>
      <c r="D5" s="343"/>
      <c r="E5" s="337"/>
      <c r="F5" s="337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332</v>
      </c>
      <c r="B8" s="169" t="s">
        <v>333</v>
      </c>
      <c r="C8" s="327">
        <f t="shared" ref="C8:J8" si="0">SUM(C9:C19)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SUM(H9:H19)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SUM(L9:L19)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58" si="3">+E8-AC8</f>
        <v>0</v>
      </c>
    </row>
    <row r="9" spans="1:31" s="4" customFormat="1" ht="15" customHeight="1" x14ac:dyDescent="0.2">
      <c r="A9" s="348"/>
      <c r="B9" s="349" t="s">
        <v>334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hidden="1" customHeight="1" x14ac:dyDescent="0.2">
      <c r="A10" s="152"/>
      <c r="B10" s="283"/>
      <c r="C10" s="207"/>
      <c r="D10" s="381">
        <f t="shared" ref="D10:D64" si="4">-C10+E10</f>
        <v>0</v>
      </c>
      <c r="E10" s="259"/>
      <c r="F10" s="223">
        <f t="shared" ref="F10:F19" si="5">SUM(L10:AA10)</f>
        <v>0</v>
      </c>
      <c r="G10" s="227"/>
      <c r="H10" s="381">
        <f t="shared" ref="H10:H64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0" si="7">SUM(M10:AA10)</f>
        <v>0</v>
      </c>
      <c r="AC10" s="247">
        <f t="shared" ref="AC10:AC60" si="8">+AB10+L10</f>
        <v>0</v>
      </c>
      <c r="AD10" s="248">
        <f t="shared" si="3"/>
        <v>0</v>
      </c>
    </row>
    <row r="11" spans="1:31" s="4" customFormat="1" ht="15" hidden="1" customHeight="1" x14ac:dyDescent="0.2">
      <c r="A11" s="152"/>
      <c r="B11" s="265"/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/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hidden="1" customHeight="1" x14ac:dyDescent="0.2">
      <c r="A12" s="152"/>
      <c r="B12" s="265"/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9"/>
      <c r="J12" s="228"/>
      <c r="K12" s="259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9"/>
      <c r="J13" s="228"/>
      <c r="K13" s="259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9"/>
      <c r="J14" s="228"/>
      <c r="K14" s="259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customHeight="1" thickBot="1" x14ac:dyDescent="0.3">
      <c r="A19" s="172"/>
      <c r="B19" s="284"/>
      <c r="C19" s="264"/>
      <c r="D19" s="381">
        <f t="shared" si="4"/>
        <v>0</v>
      </c>
      <c r="E19" s="281"/>
      <c r="F19" s="229">
        <f t="shared" si="5"/>
        <v>0</v>
      </c>
      <c r="G19" s="230"/>
      <c r="H19" s="381">
        <f t="shared" si="6"/>
        <v>0</v>
      </c>
      <c r="I19" s="281">
        <v>0</v>
      </c>
      <c r="J19" s="231"/>
      <c r="K19" s="281"/>
      <c r="L19" s="229"/>
      <c r="M19" s="267"/>
      <c r="N19" s="253"/>
      <c r="O19" s="253"/>
      <c r="P19" s="253"/>
      <c r="Q19" s="253"/>
      <c r="R19" s="253"/>
      <c r="S19" s="253"/>
      <c r="T19" s="253"/>
      <c r="U19" s="257"/>
      <c r="V19" s="258"/>
      <c r="W19" s="253"/>
      <c r="X19" s="253"/>
      <c r="Y19" s="257"/>
      <c r="Z19" s="258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customHeight="1" x14ac:dyDescent="0.2">
      <c r="A20" s="198" t="s">
        <v>335</v>
      </c>
      <c r="B20" s="354" t="s">
        <v>336</v>
      </c>
      <c r="C20" s="209">
        <f>SUM(C21:C26)</f>
        <v>0</v>
      </c>
      <c r="D20" s="327">
        <f>SUM(D21:D26)</f>
        <v>0</v>
      </c>
      <c r="E20" s="209">
        <f>SUM(E21:E26)</f>
        <v>0</v>
      </c>
      <c r="F20" s="232">
        <f>SUM(F21:F26)</f>
        <v>0</v>
      </c>
      <c r="G20" s="232">
        <f t="shared" ref="G20" si="9">SUM(G21:G26)</f>
        <v>0</v>
      </c>
      <c r="H20" s="327">
        <f>SUM(H21:H26)</f>
        <v>0</v>
      </c>
      <c r="I20" s="209">
        <f>SUM(I21:I26)</f>
        <v>0</v>
      </c>
      <c r="J20" s="232">
        <f t="shared" ref="J20" si="10">SUM(J21:J26)</f>
        <v>0</v>
      </c>
      <c r="K20" s="209"/>
      <c r="L20" s="268">
        <f>SUM(L21:L26)</f>
        <v>0</v>
      </c>
      <c r="M20" s="268">
        <f>SUM(M21:M26)</f>
        <v>0</v>
      </c>
      <c r="N20" s="272">
        <f>SUM(N21:N26)</f>
        <v>0</v>
      </c>
      <c r="O20" s="272">
        <f t="shared" ref="O20:U20" si="11">SUM(O21:O26)</f>
        <v>0</v>
      </c>
      <c r="P20" s="272">
        <f t="shared" si="11"/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68">
        <f>SUM(V21:V26)</f>
        <v>0</v>
      </c>
      <c r="W20" s="272">
        <f t="shared" ref="W20:Y20" si="12">SUM(W21:W26)</f>
        <v>0</v>
      </c>
      <c r="X20" s="272">
        <f t="shared" si="12"/>
        <v>0</v>
      </c>
      <c r="Y20" s="272">
        <f t="shared" si="12"/>
        <v>0</v>
      </c>
      <c r="Z20" s="268">
        <f>SUM(Z21:Z26)</f>
        <v>0</v>
      </c>
      <c r="AA20" s="272">
        <f t="shared" ref="AA20" si="13">SUM(AA21:AA26)</f>
        <v>0</v>
      </c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348"/>
      <c r="B21" s="349" t="s">
        <v>337</v>
      </c>
      <c r="C21" s="210"/>
      <c r="D21" s="381">
        <f t="shared" si="4"/>
        <v>0</v>
      </c>
      <c r="E21" s="252">
        <v>0</v>
      </c>
      <c r="F21" s="233"/>
      <c r="G21" s="234"/>
      <c r="H21" s="381">
        <f t="shared" si="6"/>
        <v>0</v>
      </c>
      <c r="I21" s="252">
        <v>0</v>
      </c>
      <c r="J21" s="235"/>
      <c r="K21" s="252"/>
      <c r="L21" s="269"/>
      <c r="M21" s="373"/>
      <c r="N21" s="374"/>
      <c r="O21" s="374"/>
      <c r="P21" s="374"/>
      <c r="Q21" s="374"/>
      <c r="R21" s="374"/>
      <c r="S21" s="374"/>
      <c r="T21" s="374"/>
      <c r="U21" s="374"/>
      <c r="V21" s="373"/>
      <c r="W21" s="374"/>
      <c r="X21" s="374"/>
      <c r="Y21" s="374"/>
      <c r="Z21" s="373"/>
      <c r="AA21" s="374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x14ac:dyDescent="0.2">
      <c r="A22" s="348"/>
      <c r="B22" s="349" t="s">
        <v>338</v>
      </c>
      <c r="C22" s="352"/>
      <c r="D22" s="381">
        <f t="shared" si="4"/>
        <v>0</v>
      </c>
      <c r="E22" s="252">
        <v>0</v>
      </c>
      <c r="F22" s="233"/>
      <c r="G22" s="234"/>
      <c r="H22" s="381">
        <f t="shared" si="6"/>
        <v>0</v>
      </c>
      <c r="I22" s="252">
        <v>0</v>
      </c>
      <c r="J22" s="235"/>
      <c r="K22" s="252"/>
      <c r="L22" s="269"/>
      <c r="M22" s="373"/>
      <c r="N22" s="374"/>
      <c r="O22" s="374"/>
      <c r="P22" s="374"/>
      <c r="Q22" s="374"/>
      <c r="R22" s="374"/>
      <c r="S22" s="374"/>
      <c r="T22" s="374"/>
      <c r="U22" s="374"/>
      <c r="V22" s="373"/>
      <c r="W22" s="374"/>
      <c r="X22" s="374"/>
      <c r="Y22" s="374"/>
      <c r="Z22" s="373"/>
      <c r="AA22" s="374"/>
      <c r="AB22" s="251">
        <f t="shared" ref="AB22:AB25" si="14">SUM(M22:AA22)</f>
        <v>0</v>
      </c>
      <c r="AC22" s="247">
        <f t="shared" ref="AC22:AC25" si="15">+AB22+L22</f>
        <v>0</v>
      </c>
      <c r="AD22" s="248">
        <f t="shared" ref="AD22:AD25" si="16">+E22-AC22</f>
        <v>0</v>
      </c>
    </row>
    <row r="23" spans="1:30" s="4" customFormat="1" ht="15" customHeight="1" x14ac:dyDescent="0.2">
      <c r="A23" s="348"/>
      <c r="B23" s="349" t="s">
        <v>339</v>
      </c>
      <c r="C23" s="352"/>
      <c r="D23" s="381">
        <f t="shared" si="4"/>
        <v>0</v>
      </c>
      <c r="E23" s="252">
        <v>0</v>
      </c>
      <c r="F23" s="233"/>
      <c r="G23" s="234"/>
      <c r="H23" s="381">
        <f t="shared" si="6"/>
        <v>0</v>
      </c>
      <c r="I23" s="252">
        <v>0</v>
      </c>
      <c r="J23" s="235"/>
      <c r="K23" s="252"/>
      <c r="L23" s="269"/>
      <c r="M23" s="373"/>
      <c r="N23" s="374"/>
      <c r="O23" s="374"/>
      <c r="P23" s="374"/>
      <c r="Q23" s="374"/>
      <c r="R23" s="374"/>
      <c r="S23" s="374"/>
      <c r="T23" s="374"/>
      <c r="U23" s="374"/>
      <c r="V23" s="373"/>
      <c r="W23" s="374"/>
      <c r="X23" s="374"/>
      <c r="Y23" s="374"/>
      <c r="Z23" s="373"/>
      <c r="AA23" s="374"/>
      <c r="AB23" s="251">
        <f t="shared" si="14"/>
        <v>0</v>
      </c>
      <c r="AC23" s="247">
        <f t="shared" si="15"/>
        <v>0</v>
      </c>
      <c r="AD23" s="248">
        <f t="shared" si="16"/>
        <v>0</v>
      </c>
    </row>
    <row r="24" spans="1:30" s="4" customFormat="1" ht="15" customHeight="1" x14ac:dyDescent="0.2">
      <c r="A24" s="348"/>
      <c r="B24" s="349" t="s">
        <v>340</v>
      </c>
      <c r="C24" s="352"/>
      <c r="D24" s="381">
        <f t="shared" si="4"/>
        <v>0</v>
      </c>
      <c r="E24" s="252">
        <v>0</v>
      </c>
      <c r="F24" s="233"/>
      <c r="G24" s="234"/>
      <c r="H24" s="381">
        <f t="shared" si="6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14"/>
        <v>0</v>
      </c>
      <c r="AC24" s="247">
        <f t="shared" si="15"/>
        <v>0</v>
      </c>
      <c r="AD24" s="248">
        <f t="shared" si="16"/>
        <v>0</v>
      </c>
    </row>
    <row r="25" spans="1:30" s="4" customFormat="1" ht="15" customHeight="1" x14ac:dyDescent="0.2">
      <c r="A25" s="348"/>
      <c r="B25" s="349" t="s">
        <v>341</v>
      </c>
      <c r="C25" s="352"/>
      <c r="D25" s="381">
        <f t="shared" si="4"/>
        <v>0</v>
      </c>
      <c r="E25" s="252">
        <v>0</v>
      </c>
      <c r="F25" s="233"/>
      <c r="G25" s="234"/>
      <c r="H25" s="381">
        <f t="shared" si="6"/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si="14"/>
        <v>0</v>
      </c>
      <c r="AC25" s="247">
        <f t="shared" si="15"/>
        <v>0</v>
      </c>
      <c r="AD25" s="248">
        <f t="shared" si="16"/>
        <v>0</v>
      </c>
    </row>
    <row r="26" spans="1:30" s="4" customFormat="1" ht="15" customHeight="1" thickBot="1" x14ac:dyDescent="0.25">
      <c r="A26" s="172"/>
      <c r="B26" s="278"/>
      <c r="C26" s="208"/>
      <c r="D26" s="381">
        <f t="shared" si="4"/>
        <v>0</v>
      </c>
      <c r="E26" s="281">
        <v>0</v>
      </c>
      <c r="F26" s="229"/>
      <c r="G26" s="230"/>
      <c r="H26" s="381">
        <f t="shared" si="6"/>
        <v>0</v>
      </c>
      <c r="I26" s="281">
        <v>0</v>
      </c>
      <c r="J26" s="231"/>
      <c r="K26" s="281"/>
      <c r="L26" s="270"/>
      <c r="M26" s="375"/>
      <c r="N26" s="376"/>
      <c r="O26" s="376"/>
      <c r="P26" s="376"/>
      <c r="Q26" s="376"/>
      <c r="R26" s="376"/>
      <c r="S26" s="376"/>
      <c r="T26" s="376"/>
      <c r="U26" s="376"/>
      <c r="V26" s="375"/>
      <c r="W26" s="376"/>
      <c r="X26" s="376"/>
      <c r="Y26" s="376"/>
      <c r="Z26" s="375"/>
      <c r="AA26" s="376"/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26" customFormat="1" ht="15" customHeight="1" x14ac:dyDescent="0.2">
      <c r="A27" s="198" t="s">
        <v>342</v>
      </c>
      <c r="B27" s="354" t="s">
        <v>343</v>
      </c>
      <c r="C27" s="209">
        <f>SUM(C28:C33)</f>
        <v>0</v>
      </c>
      <c r="D27" s="327">
        <f>SUM(D28:D33)</f>
        <v>0</v>
      </c>
      <c r="E27" s="209">
        <f>SUM(E28:E33)</f>
        <v>0</v>
      </c>
      <c r="F27" s="209">
        <f t="shared" ref="F27:G27" si="17">SUM(F28:F33)</f>
        <v>0</v>
      </c>
      <c r="G27" s="209">
        <f t="shared" si="17"/>
        <v>0</v>
      </c>
      <c r="H27" s="327">
        <f>SUM(H28:H33)</f>
        <v>0</v>
      </c>
      <c r="I27" s="209">
        <f>SUM(I28:I33)</f>
        <v>0</v>
      </c>
      <c r="J27" s="209">
        <f t="shared" ref="J27" si="18">SUM(J28:J33)</f>
        <v>0</v>
      </c>
      <c r="K27" s="209"/>
      <c r="L27" s="268">
        <f>SUM(L28:L33)</f>
        <v>0</v>
      </c>
      <c r="M27" s="268">
        <f>SUM(M28:M33)</f>
        <v>0</v>
      </c>
      <c r="N27" s="272">
        <f>SUM(N28:N33)</f>
        <v>0</v>
      </c>
      <c r="O27" s="272">
        <f t="shared" ref="O27:U27" si="19">SUM(O28:O33)</f>
        <v>0</v>
      </c>
      <c r="P27" s="272">
        <f t="shared" si="19"/>
        <v>0</v>
      </c>
      <c r="Q27" s="272">
        <f t="shared" si="19"/>
        <v>0</v>
      </c>
      <c r="R27" s="272">
        <f t="shared" si="19"/>
        <v>0</v>
      </c>
      <c r="S27" s="272">
        <f t="shared" si="19"/>
        <v>0</v>
      </c>
      <c r="T27" s="272">
        <f t="shared" si="19"/>
        <v>0</v>
      </c>
      <c r="U27" s="272">
        <f t="shared" si="19"/>
        <v>0</v>
      </c>
      <c r="V27" s="268">
        <f>SUM(V28:V33)</f>
        <v>0</v>
      </c>
      <c r="W27" s="272">
        <f t="shared" ref="W27:Y27" si="20">SUM(W28:W33)</f>
        <v>0</v>
      </c>
      <c r="X27" s="272">
        <f t="shared" si="20"/>
        <v>0</v>
      </c>
      <c r="Y27" s="272">
        <f t="shared" si="20"/>
        <v>0</v>
      </c>
      <c r="Z27" s="268">
        <f>SUM(Z28:Z33)</f>
        <v>0</v>
      </c>
      <c r="AA27" s="272">
        <f t="shared" ref="AA27" si="21">SUM(AA28:AA33)</f>
        <v>0</v>
      </c>
      <c r="AB27" s="251">
        <f t="shared" si="7"/>
        <v>0</v>
      </c>
      <c r="AC27" s="247">
        <f t="shared" si="8"/>
        <v>0</v>
      </c>
      <c r="AD27" s="248">
        <f t="shared" si="3"/>
        <v>0</v>
      </c>
    </row>
    <row r="28" spans="1:30" s="4" customFormat="1" ht="15" customHeight="1" x14ac:dyDescent="0.2">
      <c r="A28" s="348"/>
      <c r="B28" s="349" t="s">
        <v>344</v>
      </c>
      <c r="C28" s="210"/>
      <c r="D28" s="381">
        <f t="shared" si="4"/>
        <v>0</v>
      </c>
      <c r="E28" s="252">
        <v>0</v>
      </c>
      <c r="F28" s="233"/>
      <c r="G28" s="234"/>
      <c r="H28" s="381">
        <f t="shared" si="6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7"/>
        <v>0</v>
      </c>
      <c r="AC28" s="247">
        <f t="shared" si="8"/>
        <v>0</v>
      </c>
      <c r="AD28" s="248">
        <f t="shared" si="3"/>
        <v>0</v>
      </c>
    </row>
    <row r="29" spans="1:30" s="4" customFormat="1" ht="15" customHeight="1" x14ac:dyDescent="0.2">
      <c r="A29" s="355"/>
      <c r="B29" s="349" t="s">
        <v>345</v>
      </c>
      <c r="C29" s="352"/>
      <c r="D29" s="381">
        <f t="shared" si="4"/>
        <v>0</v>
      </c>
      <c r="E29" s="252">
        <v>0</v>
      </c>
      <c r="F29" s="233"/>
      <c r="G29" s="234"/>
      <c r="H29" s="381">
        <f t="shared" si="6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ref="AB29:AB32" si="22">SUM(M29:AA29)</f>
        <v>0</v>
      </c>
      <c r="AC29" s="247">
        <f t="shared" ref="AC29:AC32" si="23">+AB29+L29</f>
        <v>0</v>
      </c>
      <c r="AD29" s="248">
        <f t="shared" ref="AD29:AD32" si="24">+E29-AC29</f>
        <v>0</v>
      </c>
    </row>
    <row r="30" spans="1:30" s="4" customFormat="1" ht="15" customHeight="1" x14ac:dyDescent="0.2">
      <c r="A30" s="355"/>
      <c r="B30" s="349" t="s">
        <v>346</v>
      </c>
      <c r="C30" s="352"/>
      <c r="D30" s="381">
        <f t="shared" si="4"/>
        <v>0</v>
      </c>
      <c r="E30" s="252">
        <v>0</v>
      </c>
      <c r="F30" s="233"/>
      <c r="G30" s="234"/>
      <c r="H30" s="381">
        <f t="shared" si="6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22"/>
        <v>0</v>
      </c>
      <c r="AC30" s="247">
        <f t="shared" si="23"/>
        <v>0</v>
      </c>
      <c r="AD30" s="248">
        <f t="shared" si="24"/>
        <v>0</v>
      </c>
    </row>
    <row r="31" spans="1:30" s="4" customFormat="1" ht="15" customHeight="1" x14ac:dyDescent="0.2">
      <c r="A31" s="348"/>
      <c r="B31" s="349" t="s">
        <v>347</v>
      </c>
      <c r="C31" s="352"/>
      <c r="D31" s="381">
        <f t="shared" si="4"/>
        <v>0</v>
      </c>
      <c r="E31" s="252">
        <v>0</v>
      </c>
      <c r="F31" s="233"/>
      <c r="G31" s="234"/>
      <c r="H31" s="381">
        <f t="shared" si="6"/>
        <v>0</v>
      </c>
      <c r="I31" s="252">
        <v>0</v>
      </c>
      <c r="J31" s="235"/>
      <c r="K31" s="252"/>
      <c r="L31" s="269"/>
      <c r="M31" s="373"/>
      <c r="N31" s="374"/>
      <c r="O31" s="374"/>
      <c r="P31" s="374"/>
      <c r="Q31" s="374"/>
      <c r="R31" s="374"/>
      <c r="S31" s="374"/>
      <c r="T31" s="374"/>
      <c r="U31" s="374"/>
      <c r="V31" s="373"/>
      <c r="W31" s="374"/>
      <c r="X31" s="374"/>
      <c r="Y31" s="374"/>
      <c r="Z31" s="373"/>
      <c r="AA31" s="374"/>
      <c r="AB31" s="251">
        <f t="shared" si="22"/>
        <v>0</v>
      </c>
      <c r="AC31" s="247">
        <f t="shared" si="23"/>
        <v>0</v>
      </c>
      <c r="AD31" s="248">
        <f t="shared" si="24"/>
        <v>0</v>
      </c>
    </row>
    <row r="32" spans="1:30" s="4" customFormat="1" ht="15" customHeight="1" x14ac:dyDescent="0.2">
      <c r="A32" s="355"/>
      <c r="B32" s="349" t="s">
        <v>348</v>
      </c>
      <c r="C32" s="352"/>
      <c r="D32" s="381">
        <f t="shared" si="4"/>
        <v>0</v>
      </c>
      <c r="E32" s="252">
        <v>0</v>
      </c>
      <c r="F32" s="233"/>
      <c r="G32" s="234"/>
      <c r="H32" s="381">
        <f t="shared" si="6"/>
        <v>0</v>
      </c>
      <c r="I32" s="252">
        <v>0</v>
      </c>
      <c r="J32" s="235"/>
      <c r="K32" s="252"/>
      <c r="L32" s="269"/>
      <c r="M32" s="373"/>
      <c r="N32" s="374"/>
      <c r="O32" s="374"/>
      <c r="P32" s="374"/>
      <c r="Q32" s="374"/>
      <c r="R32" s="374"/>
      <c r="S32" s="374"/>
      <c r="T32" s="374"/>
      <c r="U32" s="374"/>
      <c r="V32" s="373"/>
      <c r="W32" s="374"/>
      <c r="X32" s="374"/>
      <c r="Y32" s="374"/>
      <c r="Z32" s="373"/>
      <c r="AA32" s="374"/>
      <c r="AB32" s="251">
        <f t="shared" si="22"/>
        <v>0</v>
      </c>
      <c r="AC32" s="247">
        <f t="shared" si="23"/>
        <v>0</v>
      </c>
      <c r="AD32" s="248">
        <f t="shared" si="24"/>
        <v>0</v>
      </c>
    </row>
    <row r="33" spans="1:30" s="4" customFormat="1" ht="15" customHeight="1" thickBot="1" x14ac:dyDescent="0.25">
      <c r="A33" s="172"/>
      <c r="B33" s="278"/>
      <c r="C33" s="208"/>
      <c r="D33" s="381">
        <f t="shared" si="4"/>
        <v>0</v>
      </c>
      <c r="E33" s="281">
        <v>0</v>
      </c>
      <c r="F33" s="229"/>
      <c r="G33" s="230"/>
      <c r="H33" s="381">
        <f t="shared" si="6"/>
        <v>0</v>
      </c>
      <c r="I33" s="281">
        <v>0</v>
      </c>
      <c r="J33" s="231"/>
      <c r="K33" s="281"/>
      <c r="L33" s="270"/>
      <c r="M33" s="375"/>
      <c r="N33" s="376"/>
      <c r="O33" s="376"/>
      <c r="P33" s="376"/>
      <c r="Q33" s="376"/>
      <c r="R33" s="376"/>
      <c r="S33" s="376"/>
      <c r="T33" s="376"/>
      <c r="U33" s="376"/>
      <c r="V33" s="375"/>
      <c r="W33" s="376"/>
      <c r="X33" s="376"/>
      <c r="Y33" s="376"/>
      <c r="Z33" s="375"/>
      <c r="AA33" s="376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26" customFormat="1" ht="15" customHeight="1" x14ac:dyDescent="0.2">
      <c r="A34" s="198" t="s">
        <v>349</v>
      </c>
      <c r="B34" s="354" t="s">
        <v>353</v>
      </c>
      <c r="C34" s="209">
        <f t="shared" ref="C34:J34" si="25">SUM(C35:C37)</f>
        <v>0</v>
      </c>
      <c r="D34" s="327">
        <f>SUM(D35:D37)</f>
        <v>0</v>
      </c>
      <c r="E34" s="209">
        <f>SUM(E35:E37)</f>
        <v>0</v>
      </c>
      <c r="F34" s="209">
        <f t="shared" si="25"/>
        <v>0</v>
      </c>
      <c r="G34" s="209">
        <f t="shared" si="25"/>
        <v>0</v>
      </c>
      <c r="H34" s="327">
        <f>SUM(H35:H37)</f>
        <v>0</v>
      </c>
      <c r="I34" s="209">
        <f t="shared" si="25"/>
        <v>0</v>
      </c>
      <c r="J34" s="209">
        <f t="shared" si="25"/>
        <v>0</v>
      </c>
      <c r="K34" s="209"/>
      <c r="L34" s="268">
        <f>SUM(L35:L37)</f>
        <v>0</v>
      </c>
      <c r="M34" s="268">
        <f>SUM(M35:M37)</f>
        <v>0</v>
      </c>
      <c r="N34" s="272">
        <f>SUM(N35:N37)</f>
        <v>0</v>
      </c>
      <c r="O34" s="272">
        <f t="shared" ref="O34:U34" si="26">SUM(O35:O37)</f>
        <v>0</v>
      </c>
      <c r="P34" s="272">
        <f t="shared" si="26"/>
        <v>0</v>
      </c>
      <c r="Q34" s="272">
        <f t="shared" si="26"/>
        <v>0</v>
      </c>
      <c r="R34" s="272">
        <f t="shared" si="26"/>
        <v>0</v>
      </c>
      <c r="S34" s="272">
        <f t="shared" si="26"/>
        <v>0</v>
      </c>
      <c r="T34" s="272">
        <f t="shared" si="26"/>
        <v>0</v>
      </c>
      <c r="U34" s="272">
        <f t="shared" si="26"/>
        <v>0</v>
      </c>
      <c r="V34" s="268">
        <f>SUM(V35:V37)</f>
        <v>0</v>
      </c>
      <c r="W34" s="272">
        <f t="shared" ref="W34:Y34" si="27">SUM(W35:W37)</f>
        <v>0</v>
      </c>
      <c r="X34" s="272">
        <f t="shared" si="27"/>
        <v>0</v>
      </c>
      <c r="Y34" s="272">
        <f t="shared" si="27"/>
        <v>0</v>
      </c>
      <c r="Z34" s="268">
        <f>SUM(Z35:Z37)</f>
        <v>0</v>
      </c>
      <c r="AA34" s="272">
        <f t="shared" ref="AA34" si="28">SUM(AA35:AA37)</f>
        <v>0</v>
      </c>
      <c r="AB34" s="251">
        <f t="shared" si="7"/>
        <v>0</v>
      </c>
      <c r="AC34" s="247">
        <f t="shared" si="8"/>
        <v>0</v>
      </c>
      <c r="AD34" s="248">
        <f t="shared" si="3"/>
        <v>0</v>
      </c>
    </row>
    <row r="35" spans="1:30" s="4" customFormat="1" ht="15" customHeight="1" x14ac:dyDescent="0.2">
      <c r="A35" s="355"/>
      <c r="B35" s="349" t="s">
        <v>350</v>
      </c>
      <c r="C35" s="210"/>
      <c r="D35" s="381">
        <f t="shared" si="4"/>
        <v>0</v>
      </c>
      <c r="E35" s="252">
        <v>0</v>
      </c>
      <c r="F35" s="233"/>
      <c r="G35" s="234"/>
      <c r="H35" s="381">
        <f t="shared" si="6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7"/>
        <v>0</v>
      </c>
      <c r="AC35" s="247">
        <f t="shared" si="8"/>
        <v>0</v>
      </c>
      <c r="AD35" s="248">
        <f t="shared" si="3"/>
        <v>0</v>
      </c>
    </row>
    <row r="36" spans="1:30" s="4" customFormat="1" ht="15" customHeight="1" x14ac:dyDescent="0.2">
      <c r="A36" s="355"/>
      <c r="B36" s="265"/>
      <c r="C36" s="352"/>
      <c r="D36" s="381">
        <f t="shared" si="4"/>
        <v>0</v>
      </c>
      <c r="E36" s="252">
        <v>0</v>
      </c>
      <c r="F36" s="233"/>
      <c r="G36" s="234"/>
      <c r="H36" s="381">
        <f t="shared" si="6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ref="AB36" si="29">SUM(M36:AA36)</f>
        <v>0</v>
      </c>
      <c r="AC36" s="247">
        <f t="shared" ref="AC36" si="30">+AB36+L36</f>
        <v>0</v>
      </c>
      <c r="AD36" s="248">
        <f t="shared" ref="AD36" si="31">+E36-AC36</f>
        <v>0</v>
      </c>
    </row>
    <row r="37" spans="1:30" s="4" customFormat="1" ht="15" customHeight="1" thickBot="1" x14ac:dyDescent="0.25">
      <c r="A37" s="171"/>
      <c r="B37" s="278"/>
      <c r="C37" s="208"/>
      <c r="D37" s="381">
        <f t="shared" si="4"/>
        <v>0</v>
      </c>
      <c r="E37" s="281">
        <v>0</v>
      </c>
      <c r="F37" s="229"/>
      <c r="G37" s="230"/>
      <c r="H37" s="381">
        <f t="shared" si="6"/>
        <v>0</v>
      </c>
      <c r="I37" s="281">
        <v>0</v>
      </c>
      <c r="J37" s="231"/>
      <c r="K37" s="281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26" customFormat="1" ht="15" customHeight="1" x14ac:dyDescent="0.2">
      <c r="A38" s="198" t="s">
        <v>351</v>
      </c>
      <c r="B38" s="170" t="s">
        <v>354</v>
      </c>
      <c r="C38" s="209">
        <f t="shared" ref="C38:J38" si="32">SUM(C39:C40)</f>
        <v>0</v>
      </c>
      <c r="D38" s="327">
        <f>SUM(D39:D40)</f>
        <v>0</v>
      </c>
      <c r="E38" s="209">
        <f>SUM(E39:E40)</f>
        <v>0</v>
      </c>
      <c r="F38" s="209">
        <f t="shared" si="32"/>
        <v>0</v>
      </c>
      <c r="G38" s="209">
        <f t="shared" si="32"/>
        <v>0</v>
      </c>
      <c r="H38" s="327">
        <f>SUM(H39:H40)</f>
        <v>0</v>
      </c>
      <c r="I38" s="209">
        <f t="shared" si="32"/>
        <v>0</v>
      </c>
      <c r="J38" s="209">
        <f t="shared" si="32"/>
        <v>0</v>
      </c>
      <c r="K38" s="209"/>
      <c r="L38" s="268">
        <f>SUM(L39:L40)</f>
        <v>0</v>
      </c>
      <c r="M38" s="268">
        <f>SUM(M39:M40)</f>
        <v>0</v>
      </c>
      <c r="N38" s="272">
        <f>SUM(N39:N40)</f>
        <v>0</v>
      </c>
      <c r="O38" s="272">
        <f t="shared" ref="O38:U38" si="33">SUM(O39:O40)</f>
        <v>0</v>
      </c>
      <c r="P38" s="272">
        <f t="shared" si="33"/>
        <v>0</v>
      </c>
      <c r="Q38" s="272">
        <f t="shared" si="33"/>
        <v>0</v>
      </c>
      <c r="R38" s="272">
        <f t="shared" si="33"/>
        <v>0</v>
      </c>
      <c r="S38" s="272">
        <f t="shared" si="33"/>
        <v>0</v>
      </c>
      <c r="T38" s="272">
        <f t="shared" si="33"/>
        <v>0</v>
      </c>
      <c r="U38" s="272">
        <f t="shared" si="33"/>
        <v>0</v>
      </c>
      <c r="V38" s="268">
        <f>SUM(V39:V40)</f>
        <v>0</v>
      </c>
      <c r="W38" s="272">
        <f t="shared" ref="W38:Y38" si="34">SUM(W39:W40)</f>
        <v>0</v>
      </c>
      <c r="X38" s="272">
        <f t="shared" si="34"/>
        <v>0</v>
      </c>
      <c r="Y38" s="272">
        <f t="shared" si="34"/>
        <v>0</v>
      </c>
      <c r="Z38" s="268">
        <f>SUM(Z39:Z40)</f>
        <v>0</v>
      </c>
      <c r="AA38" s="272">
        <f t="shared" ref="AA38" si="35">SUM(AA39:AA40)</f>
        <v>0</v>
      </c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4" customFormat="1" ht="15" customHeight="1" x14ac:dyDescent="0.2">
      <c r="A39" s="152"/>
      <c r="B39" s="349" t="s">
        <v>352</v>
      </c>
      <c r="C39" s="210"/>
      <c r="D39" s="381">
        <f t="shared" si="4"/>
        <v>0</v>
      </c>
      <c r="E39" s="252">
        <v>0</v>
      </c>
      <c r="F39" s="233"/>
      <c r="G39" s="234"/>
      <c r="H39" s="381">
        <f t="shared" si="6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4" customFormat="1" ht="15" customHeight="1" thickBot="1" x14ac:dyDescent="0.25">
      <c r="A40" s="171"/>
      <c r="B40" s="278"/>
      <c r="C40" s="208"/>
      <c r="D40" s="381">
        <f t="shared" si="4"/>
        <v>0</v>
      </c>
      <c r="E40" s="281">
        <v>0</v>
      </c>
      <c r="F40" s="229"/>
      <c r="G40" s="230"/>
      <c r="H40" s="381">
        <f t="shared" si="6"/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26" customFormat="1" ht="15" customHeight="1" x14ac:dyDescent="0.2">
      <c r="A41" s="198" t="s">
        <v>355</v>
      </c>
      <c r="B41" s="354" t="s">
        <v>356</v>
      </c>
      <c r="C41" s="209">
        <f t="shared" ref="C41:J41" si="36">SUM(C42:C43)</f>
        <v>0</v>
      </c>
      <c r="D41" s="327">
        <f>SUM(D42:D43)</f>
        <v>0</v>
      </c>
      <c r="E41" s="209">
        <f>SUM(E42:E43)</f>
        <v>0</v>
      </c>
      <c r="F41" s="209">
        <f t="shared" si="36"/>
        <v>0</v>
      </c>
      <c r="G41" s="209">
        <f t="shared" si="36"/>
        <v>0</v>
      </c>
      <c r="H41" s="327">
        <f>SUM(H42:H43)</f>
        <v>0</v>
      </c>
      <c r="I41" s="209">
        <f t="shared" si="36"/>
        <v>0</v>
      </c>
      <c r="J41" s="209">
        <f t="shared" si="36"/>
        <v>0</v>
      </c>
      <c r="K41" s="209"/>
      <c r="L41" s="268">
        <f>SUM(L42:L43)</f>
        <v>0</v>
      </c>
      <c r="M41" s="268">
        <f>SUM(M42:M43)</f>
        <v>0</v>
      </c>
      <c r="N41" s="272">
        <f>SUM(N42:N43)</f>
        <v>0</v>
      </c>
      <c r="O41" s="272">
        <f t="shared" ref="O41:U41" si="37">SUM(O42:O43)</f>
        <v>0</v>
      </c>
      <c r="P41" s="272">
        <f t="shared" si="37"/>
        <v>0</v>
      </c>
      <c r="Q41" s="272">
        <f t="shared" si="37"/>
        <v>0</v>
      </c>
      <c r="R41" s="272">
        <f t="shared" si="37"/>
        <v>0</v>
      </c>
      <c r="S41" s="272">
        <f t="shared" si="37"/>
        <v>0</v>
      </c>
      <c r="T41" s="272">
        <f t="shared" si="37"/>
        <v>0</v>
      </c>
      <c r="U41" s="272">
        <f t="shared" si="37"/>
        <v>0</v>
      </c>
      <c r="V41" s="268">
        <f>SUM(V42:V43)</f>
        <v>0</v>
      </c>
      <c r="W41" s="272">
        <f t="shared" ref="W41:Y41" si="38">SUM(W42:W43)</f>
        <v>0</v>
      </c>
      <c r="X41" s="272">
        <f t="shared" si="38"/>
        <v>0</v>
      </c>
      <c r="Y41" s="272">
        <f t="shared" si="38"/>
        <v>0</v>
      </c>
      <c r="Z41" s="268">
        <f>SUM(Z42:Z43)</f>
        <v>0</v>
      </c>
      <c r="AA41" s="272">
        <f t="shared" ref="AA41" si="39">SUM(AA42:AA43)</f>
        <v>0</v>
      </c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4" customFormat="1" ht="15" customHeight="1" x14ac:dyDescent="0.2">
      <c r="A42" s="153"/>
      <c r="B42" s="277"/>
      <c r="C42" s="210"/>
      <c r="D42" s="381">
        <f t="shared" si="4"/>
        <v>0</v>
      </c>
      <c r="E42" s="252">
        <v>0</v>
      </c>
      <c r="F42" s="233"/>
      <c r="G42" s="234"/>
      <c r="H42" s="381">
        <f t="shared" si="6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4"/>
        <v>0</v>
      </c>
      <c r="E43" s="281">
        <v>0</v>
      </c>
      <c r="F43" s="229"/>
      <c r="G43" s="230"/>
      <c r="H43" s="381">
        <f t="shared" si="6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26" customFormat="1" ht="15" customHeight="1" x14ac:dyDescent="0.2">
      <c r="A44" s="198" t="s">
        <v>357</v>
      </c>
      <c r="B44" s="354" t="s">
        <v>358</v>
      </c>
      <c r="C44" s="209">
        <f>SUM(C45:C46)</f>
        <v>0</v>
      </c>
      <c r="D44" s="327">
        <f>SUM(D45:D46)</f>
        <v>0</v>
      </c>
      <c r="E44" s="209">
        <f>SUM(E45:E46)</f>
        <v>0</v>
      </c>
      <c r="F44" s="209">
        <f t="shared" ref="F44:G44" si="40">SUM(F45:F46)</f>
        <v>0</v>
      </c>
      <c r="G44" s="209">
        <f t="shared" si="40"/>
        <v>0</v>
      </c>
      <c r="H44" s="327">
        <f>SUM(H45:H46)</f>
        <v>0</v>
      </c>
      <c r="I44" s="209">
        <f>SUM(I45:I46)</f>
        <v>0</v>
      </c>
      <c r="J44" s="209">
        <f t="shared" ref="J44" si="41">SUM(J45:J46)</f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42">SUM(O45:O46)</f>
        <v>0</v>
      </c>
      <c r="P44" s="272">
        <f t="shared" si="42"/>
        <v>0</v>
      </c>
      <c r="Q44" s="272">
        <f t="shared" si="42"/>
        <v>0</v>
      </c>
      <c r="R44" s="272">
        <f t="shared" si="42"/>
        <v>0</v>
      </c>
      <c r="S44" s="272">
        <f t="shared" si="42"/>
        <v>0</v>
      </c>
      <c r="T44" s="272">
        <f t="shared" si="42"/>
        <v>0</v>
      </c>
      <c r="U44" s="272">
        <f t="shared" si="42"/>
        <v>0</v>
      </c>
      <c r="V44" s="268">
        <f>SUM(V45:V46)</f>
        <v>0</v>
      </c>
      <c r="W44" s="272">
        <f t="shared" ref="W44:Y44" si="43">SUM(W45:W46)</f>
        <v>0</v>
      </c>
      <c r="X44" s="272">
        <f t="shared" si="43"/>
        <v>0</v>
      </c>
      <c r="Y44" s="272">
        <f t="shared" si="43"/>
        <v>0</v>
      </c>
      <c r="Z44" s="268">
        <f>SUM(Z45:Z46)</f>
        <v>0</v>
      </c>
      <c r="AA44" s="272">
        <f t="shared" ref="AA44" si="44">SUM(AA45:AA46)</f>
        <v>0</v>
      </c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4" customFormat="1" ht="15" customHeight="1" x14ac:dyDescent="0.2">
      <c r="A45" s="153"/>
      <c r="B45" s="277"/>
      <c r="C45" s="210"/>
      <c r="D45" s="381">
        <f t="shared" si="4"/>
        <v>0</v>
      </c>
      <c r="E45" s="252">
        <v>0</v>
      </c>
      <c r="F45" s="233"/>
      <c r="G45" s="234"/>
      <c r="H45" s="381">
        <f t="shared" si="6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4"/>
        <v>0</v>
      </c>
      <c r="E46" s="281">
        <v>0</v>
      </c>
      <c r="F46" s="229"/>
      <c r="G46" s="230"/>
      <c r="H46" s="381">
        <f t="shared" si="6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 t="s">
        <v>359</v>
      </c>
      <c r="B47" s="354" t="s">
        <v>360</v>
      </c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G47" si="45">SUM(F48:F49)</f>
        <v>0</v>
      </c>
      <c r="G47" s="209">
        <f t="shared" si="45"/>
        <v>0</v>
      </c>
      <c r="H47" s="327">
        <f>SUM(H48:H49)</f>
        <v>0</v>
      </c>
      <c r="I47" s="209">
        <f>SUM(I48:I49)</f>
        <v>0</v>
      </c>
      <c r="J47" s="209">
        <f t="shared" ref="J47" si="46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47">SUM(O48:O49)</f>
        <v>0</v>
      </c>
      <c r="P47" s="272">
        <f t="shared" si="47"/>
        <v>0</v>
      </c>
      <c r="Q47" s="272">
        <f t="shared" si="47"/>
        <v>0</v>
      </c>
      <c r="R47" s="272">
        <f t="shared" si="47"/>
        <v>0</v>
      </c>
      <c r="S47" s="272">
        <f t="shared" si="47"/>
        <v>0</v>
      </c>
      <c r="T47" s="272">
        <f t="shared" si="47"/>
        <v>0</v>
      </c>
      <c r="U47" s="272">
        <f t="shared" si="47"/>
        <v>0</v>
      </c>
      <c r="V47" s="268">
        <f>SUM(V48:V49)</f>
        <v>0</v>
      </c>
      <c r="W47" s="272">
        <f t="shared" ref="W47:Y47" si="48">SUM(W48:W49)</f>
        <v>0</v>
      </c>
      <c r="X47" s="272">
        <f t="shared" si="48"/>
        <v>0</v>
      </c>
      <c r="Y47" s="272">
        <f t="shared" si="48"/>
        <v>0</v>
      </c>
      <c r="Z47" s="268">
        <f>SUM(Z48:Z49)</f>
        <v>0</v>
      </c>
      <c r="AA47" s="272">
        <f t="shared" ref="AA47" si="49">SUM(AA48:AA49)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153"/>
      <c r="B48" s="277"/>
      <c r="C48" s="210"/>
      <c r="D48" s="381">
        <f t="shared" si="4"/>
        <v>0</v>
      </c>
      <c r="E48" s="252">
        <v>0</v>
      </c>
      <c r="F48" s="233"/>
      <c r="G48" s="234"/>
      <c r="H48" s="381">
        <f t="shared" si="6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thickBot="1" x14ac:dyDescent="0.25">
      <c r="A49" s="171"/>
      <c r="B49" s="278"/>
      <c r="C49" s="208"/>
      <c r="D49" s="381">
        <f t="shared" si="4"/>
        <v>0</v>
      </c>
      <c r="E49" s="281">
        <v>0</v>
      </c>
      <c r="F49" s="229"/>
      <c r="G49" s="230"/>
      <c r="H49" s="381">
        <f t="shared" si="6"/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G50" si="50">SUM(F51:F52)</f>
        <v>0</v>
      </c>
      <c r="G50" s="209">
        <f t="shared" si="50"/>
        <v>0</v>
      </c>
      <c r="H50" s="327">
        <f>SUM(H51:H52)</f>
        <v>0</v>
      </c>
      <c r="I50" s="209">
        <f>SUM(I51:I52)</f>
        <v>0</v>
      </c>
      <c r="J50" s="209">
        <f t="shared" ref="J50" si="51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52">SUM(O51:O52)</f>
        <v>0</v>
      </c>
      <c r="P50" s="272">
        <f t="shared" si="52"/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68">
        <f>SUM(V51:V52)</f>
        <v>0</v>
      </c>
      <c r="W50" s="272">
        <f t="shared" ref="W50:Y50" si="53">SUM(W51:W52)</f>
        <v>0</v>
      </c>
      <c r="X50" s="272">
        <f t="shared" si="53"/>
        <v>0</v>
      </c>
      <c r="Y50" s="272">
        <f t="shared" si="53"/>
        <v>0</v>
      </c>
      <c r="Z50" s="268">
        <f>SUM(Z51:Z52)</f>
        <v>0</v>
      </c>
      <c r="AA50" s="272">
        <f t="shared" ref="AA50" si="54">SUM(AA51:AA52)</f>
        <v>0</v>
      </c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4" customFormat="1" ht="15" customHeight="1" x14ac:dyDescent="0.2">
      <c r="A51" s="153"/>
      <c r="B51" s="277"/>
      <c r="C51" s="210"/>
      <c r="D51" s="381">
        <f t="shared" si="4"/>
        <v>0</v>
      </c>
      <c r="E51" s="252">
        <v>0</v>
      </c>
      <c r="F51" s="233"/>
      <c r="G51" s="234"/>
      <c r="H51" s="381">
        <f t="shared" si="6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thickBot="1" x14ac:dyDescent="0.25">
      <c r="A52" s="171"/>
      <c r="B52" s="278"/>
      <c r="C52" s="208"/>
      <c r="D52" s="381">
        <f t="shared" si="4"/>
        <v>0</v>
      </c>
      <c r="E52" s="281">
        <v>0</v>
      </c>
      <c r="F52" s="229"/>
      <c r="G52" s="230"/>
      <c r="H52" s="381">
        <f t="shared" si="6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8"/>
      <c r="B53" s="170"/>
      <c r="C53" s="209">
        <f>SUM(C54:C55)</f>
        <v>0</v>
      </c>
      <c r="D53" s="327">
        <f>SUM(D54:D55)</f>
        <v>0</v>
      </c>
      <c r="E53" s="209">
        <f>SUM(E54:E55)</f>
        <v>0</v>
      </c>
      <c r="F53" s="209">
        <f t="shared" ref="F53:G53" si="55">SUM(F54:F55)</f>
        <v>0</v>
      </c>
      <c r="G53" s="209">
        <f t="shared" si="55"/>
        <v>0</v>
      </c>
      <c r="H53" s="327">
        <f>SUM(H54:H55)</f>
        <v>0</v>
      </c>
      <c r="I53" s="209">
        <f>SUM(I54:I55)</f>
        <v>0</v>
      </c>
      <c r="J53" s="209">
        <f t="shared" ref="J53" si="56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57">SUM(O54:O55)</f>
        <v>0</v>
      </c>
      <c r="P53" s="272">
        <f t="shared" si="57"/>
        <v>0</v>
      </c>
      <c r="Q53" s="272">
        <f t="shared" si="57"/>
        <v>0</v>
      </c>
      <c r="R53" s="272">
        <f t="shared" si="57"/>
        <v>0</v>
      </c>
      <c r="S53" s="272">
        <f t="shared" si="57"/>
        <v>0</v>
      </c>
      <c r="T53" s="272">
        <f t="shared" si="57"/>
        <v>0</v>
      </c>
      <c r="U53" s="272">
        <f t="shared" si="57"/>
        <v>0</v>
      </c>
      <c r="V53" s="268">
        <f>SUM(V54:V55)</f>
        <v>0</v>
      </c>
      <c r="W53" s="272">
        <f t="shared" ref="W53:Y53" si="58">SUM(W54:W55)</f>
        <v>0</v>
      </c>
      <c r="X53" s="272">
        <f t="shared" si="58"/>
        <v>0</v>
      </c>
      <c r="Y53" s="272">
        <f t="shared" si="58"/>
        <v>0</v>
      </c>
      <c r="Z53" s="268">
        <f>SUM(Z54:Z55)</f>
        <v>0</v>
      </c>
      <c r="AA53" s="272">
        <f t="shared" ref="AA53" si="59">SUM(AA54:AA55)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152"/>
      <c r="B54" s="277"/>
      <c r="C54" s="210"/>
      <c r="D54" s="381">
        <f t="shared" si="4"/>
        <v>0</v>
      </c>
      <c r="E54" s="252">
        <v>0</v>
      </c>
      <c r="F54" s="233"/>
      <c r="G54" s="234"/>
      <c r="H54" s="381">
        <f t="shared" si="6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thickBot="1" x14ac:dyDescent="0.25">
      <c r="A55" s="171"/>
      <c r="B55" s="278"/>
      <c r="C55" s="208"/>
      <c r="D55" s="381">
        <f t="shared" si="4"/>
        <v>0</v>
      </c>
      <c r="E55" s="281">
        <v>0</v>
      </c>
      <c r="F55" s="229"/>
      <c r="G55" s="230"/>
      <c r="H55" s="381">
        <f t="shared" si="6"/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26" customFormat="1" ht="15" customHeight="1" x14ac:dyDescent="0.2">
      <c r="A56" s="198"/>
      <c r="B56" s="170"/>
      <c r="C56" s="209">
        <f>SUM(C57:C58)</f>
        <v>0</v>
      </c>
      <c r="D56" s="327">
        <f>SUM(D57:D58)</f>
        <v>0</v>
      </c>
      <c r="E56" s="209">
        <f>SUM(E57:E58)</f>
        <v>0</v>
      </c>
      <c r="F56" s="209">
        <f t="shared" ref="F56:G56" si="60">SUM(F57:F58)</f>
        <v>0</v>
      </c>
      <c r="G56" s="209">
        <f t="shared" si="60"/>
        <v>0</v>
      </c>
      <c r="H56" s="327">
        <f>SUM(H57:H58)</f>
        <v>0</v>
      </c>
      <c r="I56" s="209">
        <f>SUM(I57:I58)</f>
        <v>0</v>
      </c>
      <c r="J56" s="209">
        <f t="shared" ref="J56" si="61">SUM(J57:J58)</f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62">SUM(O57:O58)</f>
        <v>0</v>
      </c>
      <c r="P56" s="272">
        <f t="shared" si="62"/>
        <v>0</v>
      </c>
      <c r="Q56" s="272">
        <f t="shared" si="62"/>
        <v>0</v>
      </c>
      <c r="R56" s="272">
        <f t="shared" si="62"/>
        <v>0</v>
      </c>
      <c r="S56" s="272">
        <f t="shared" si="62"/>
        <v>0</v>
      </c>
      <c r="T56" s="272">
        <f t="shared" si="62"/>
        <v>0</v>
      </c>
      <c r="U56" s="272">
        <f t="shared" si="62"/>
        <v>0</v>
      </c>
      <c r="V56" s="268">
        <f>SUM(V57:V58)</f>
        <v>0</v>
      </c>
      <c r="W56" s="272">
        <f t="shared" ref="W56:Y56" si="63">SUM(W57:W58)</f>
        <v>0</v>
      </c>
      <c r="X56" s="272">
        <f t="shared" si="63"/>
        <v>0</v>
      </c>
      <c r="Y56" s="272">
        <f t="shared" si="63"/>
        <v>0</v>
      </c>
      <c r="Z56" s="268">
        <f>SUM(Z57:Z58)</f>
        <v>0</v>
      </c>
      <c r="AA56" s="272">
        <f t="shared" ref="AA56" si="64">SUM(AA57:AA58)</f>
        <v>0</v>
      </c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x14ac:dyDescent="0.2">
      <c r="A57" s="152"/>
      <c r="B57" s="277"/>
      <c r="C57" s="210"/>
      <c r="D57" s="381">
        <f t="shared" si="4"/>
        <v>0</v>
      </c>
      <c r="E57" s="252">
        <v>0</v>
      </c>
      <c r="F57" s="233"/>
      <c r="G57" s="234"/>
      <c r="H57" s="381">
        <f t="shared" si="6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7"/>
        <v>0</v>
      </c>
      <c r="AC57" s="247">
        <f t="shared" si="8"/>
        <v>0</v>
      </c>
      <c r="AD57" s="248">
        <f t="shared" si="3"/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4"/>
        <v>0</v>
      </c>
      <c r="E58" s="281">
        <v>0</v>
      </c>
      <c r="F58" s="229"/>
      <c r="G58" s="230"/>
      <c r="H58" s="381">
        <f t="shared" si="6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26" customFormat="1" ht="15" customHeight="1" x14ac:dyDescent="0.2">
      <c r="A59" s="198"/>
      <c r="B59" s="170"/>
      <c r="C59" s="209">
        <f>SUM(C60:C61)</f>
        <v>0</v>
      </c>
      <c r="D59" s="327">
        <f>SUM(D60:D61)</f>
        <v>0</v>
      </c>
      <c r="E59" s="209">
        <f>SUM(E60:E61)</f>
        <v>0</v>
      </c>
      <c r="F59" s="209">
        <f t="shared" ref="F59:G59" si="65">SUM(F60:F61)</f>
        <v>0</v>
      </c>
      <c r="G59" s="209">
        <f t="shared" si="65"/>
        <v>0</v>
      </c>
      <c r="H59" s="327">
        <f>SUM(H60:H61)</f>
        <v>0</v>
      </c>
      <c r="I59" s="209">
        <f>SUM(I60:I61)</f>
        <v>0</v>
      </c>
      <c r="J59" s="209">
        <f t="shared" ref="J59" si="66">SUM(J60:J61)</f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67">SUM(O60:O61)</f>
        <v>0</v>
      </c>
      <c r="P59" s="272">
        <f t="shared" si="67"/>
        <v>0</v>
      </c>
      <c r="Q59" s="272">
        <f t="shared" si="67"/>
        <v>0</v>
      </c>
      <c r="R59" s="272">
        <f t="shared" si="67"/>
        <v>0</v>
      </c>
      <c r="S59" s="272">
        <f t="shared" si="67"/>
        <v>0</v>
      </c>
      <c r="T59" s="272">
        <f t="shared" si="67"/>
        <v>0</v>
      </c>
      <c r="U59" s="272">
        <f t="shared" si="67"/>
        <v>0</v>
      </c>
      <c r="V59" s="268">
        <f>SUM(V60:V61)</f>
        <v>0</v>
      </c>
      <c r="W59" s="272">
        <f t="shared" ref="W59:Y59" si="68">SUM(W60:W61)</f>
        <v>0</v>
      </c>
      <c r="X59" s="272">
        <f t="shared" si="68"/>
        <v>0</v>
      </c>
      <c r="Y59" s="272">
        <f t="shared" si="68"/>
        <v>0</v>
      </c>
      <c r="Z59" s="268">
        <f>SUM(Z60:Z61)</f>
        <v>0</v>
      </c>
      <c r="AA59" s="272">
        <f t="shared" ref="AA59" si="69">SUM(AA60:AA61)</f>
        <v>0</v>
      </c>
      <c r="AB59" s="251">
        <f t="shared" si="7"/>
        <v>0</v>
      </c>
      <c r="AC59" s="247">
        <f t="shared" si="8"/>
        <v>0</v>
      </c>
      <c r="AD59" s="248">
        <f t="shared" ref="AD59:AD66" si="70">+E59-AC59</f>
        <v>0</v>
      </c>
    </row>
    <row r="60" spans="1:30" s="4" customFormat="1" ht="15" customHeight="1" x14ac:dyDescent="0.2">
      <c r="A60" s="152"/>
      <c r="B60" s="277"/>
      <c r="C60" s="210"/>
      <c r="D60" s="381">
        <f t="shared" si="4"/>
        <v>0</v>
      </c>
      <c r="E60" s="252">
        <v>0</v>
      </c>
      <c r="F60" s="233"/>
      <c r="G60" s="234"/>
      <c r="H60" s="381">
        <f t="shared" si="6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7"/>
        <v>0</v>
      </c>
      <c r="AC60" s="247">
        <f t="shared" si="8"/>
        <v>0</v>
      </c>
      <c r="AD60" s="248">
        <f t="shared" si="70"/>
        <v>0</v>
      </c>
    </row>
    <row r="61" spans="1:30" s="4" customFormat="1" ht="15" customHeight="1" thickBot="1" x14ac:dyDescent="0.25">
      <c r="A61" s="172"/>
      <c r="B61" s="278"/>
      <c r="C61" s="208"/>
      <c r="D61" s="381">
        <f t="shared" si="4"/>
        <v>0</v>
      </c>
      <c r="E61" s="281">
        <v>0</v>
      </c>
      <c r="F61" s="229"/>
      <c r="G61" s="230"/>
      <c r="H61" s="381">
        <f t="shared" si="6"/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ref="AB61:AB66" si="71">SUM(M61:AA61)</f>
        <v>0</v>
      </c>
      <c r="AC61" s="247">
        <f t="shared" ref="AC61:AC66" si="72">+AB61+L61</f>
        <v>0</v>
      </c>
      <c r="AD61" s="248">
        <f t="shared" si="70"/>
        <v>0</v>
      </c>
    </row>
    <row r="62" spans="1:30" s="26" customFormat="1" ht="15" customHeight="1" x14ac:dyDescent="0.2">
      <c r="A62" s="199"/>
      <c r="B62" s="262"/>
      <c r="C62" s="209">
        <f>SUM(C63:C64)</f>
        <v>0</v>
      </c>
      <c r="D62" s="327">
        <f>SUM(D63:D64)</f>
        <v>0</v>
      </c>
      <c r="E62" s="209">
        <f>SUM(E63:E64)</f>
        <v>0</v>
      </c>
      <c r="F62" s="211">
        <f t="shared" ref="F62:G62" si="73">SUM(F63:F64)</f>
        <v>0</v>
      </c>
      <c r="G62" s="211">
        <f t="shared" si="73"/>
        <v>0</v>
      </c>
      <c r="H62" s="327">
        <f>SUM(H63:H64)</f>
        <v>0</v>
      </c>
      <c r="I62" s="209">
        <f>SUM(I63:I64)</f>
        <v>0</v>
      </c>
      <c r="J62" s="211">
        <f t="shared" ref="J62" si="74">SUM(J63:J64)</f>
        <v>0</v>
      </c>
      <c r="K62" s="209"/>
      <c r="L62" s="268">
        <f>SUM(L63:L64)</f>
        <v>0</v>
      </c>
      <c r="M62" s="268">
        <f>SUM(M63:M64)</f>
        <v>0</v>
      </c>
      <c r="N62" s="272">
        <f>SUM(N63:N64)</f>
        <v>0</v>
      </c>
      <c r="O62" s="272">
        <f t="shared" ref="O62:U62" si="75">SUM(O63:O64)</f>
        <v>0</v>
      </c>
      <c r="P62" s="272">
        <f t="shared" si="75"/>
        <v>0</v>
      </c>
      <c r="Q62" s="272">
        <f t="shared" si="75"/>
        <v>0</v>
      </c>
      <c r="R62" s="272">
        <f t="shared" si="75"/>
        <v>0</v>
      </c>
      <c r="S62" s="272">
        <f t="shared" si="75"/>
        <v>0</v>
      </c>
      <c r="T62" s="272">
        <f t="shared" si="75"/>
        <v>0</v>
      </c>
      <c r="U62" s="272">
        <f t="shared" si="75"/>
        <v>0</v>
      </c>
      <c r="V62" s="268">
        <f>SUM(V63:V64)</f>
        <v>0</v>
      </c>
      <c r="W62" s="272">
        <f t="shared" ref="W62:Y62" si="76">SUM(W63:W64)</f>
        <v>0</v>
      </c>
      <c r="X62" s="272">
        <f t="shared" si="76"/>
        <v>0</v>
      </c>
      <c r="Y62" s="272">
        <f t="shared" si="76"/>
        <v>0</v>
      </c>
      <c r="Z62" s="268">
        <f>SUM(Z63:Z64)</f>
        <v>0</v>
      </c>
      <c r="AA62" s="272">
        <f t="shared" ref="AA62" si="77">SUM(AA63:AA64)</f>
        <v>0</v>
      </c>
      <c r="AB62" s="251">
        <f t="shared" si="71"/>
        <v>0</v>
      </c>
      <c r="AC62" s="247">
        <f t="shared" si="72"/>
        <v>0</v>
      </c>
      <c r="AD62" s="248">
        <f t="shared" si="70"/>
        <v>0</v>
      </c>
    </row>
    <row r="63" spans="1:30" s="4" customFormat="1" ht="15" customHeight="1" x14ac:dyDescent="0.2">
      <c r="A63" s="176"/>
      <c r="B63" s="279"/>
      <c r="C63" s="210"/>
      <c r="D63" s="381">
        <f t="shared" si="4"/>
        <v>0</v>
      </c>
      <c r="E63" s="252">
        <v>0</v>
      </c>
      <c r="F63" s="238"/>
      <c r="G63" s="236"/>
      <c r="H63" s="381">
        <f t="shared" si="6"/>
        <v>0</v>
      </c>
      <c r="I63" s="252">
        <v>0</v>
      </c>
      <c r="J63" s="237"/>
      <c r="K63" s="252"/>
      <c r="L63" s="238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71"/>
        <v>0</v>
      </c>
      <c r="AC63" s="247">
        <f t="shared" si="72"/>
        <v>0</v>
      </c>
      <c r="AD63" s="248">
        <f t="shared" si="70"/>
        <v>0</v>
      </c>
    </row>
    <row r="64" spans="1:30" s="4" customFormat="1" ht="15" customHeight="1" thickBot="1" x14ac:dyDescent="0.25">
      <c r="A64" s="181"/>
      <c r="B64" s="280"/>
      <c r="C64" s="208"/>
      <c r="D64" s="382">
        <f t="shared" si="4"/>
        <v>0</v>
      </c>
      <c r="E64" s="281">
        <v>0</v>
      </c>
      <c r="F64" s="239"/>
      <c r="G64" s="230"/>
      <c r="H64" s="383">
        <f t="shared" si="6"/>
        <v>0</v>
      </c>
      <c r="I64" s="281">
        <v>0</v>
      </c>
      <c r="J64" s="231"/>
      <c r="K64" s="281"/>
      <c r="L64" s="239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si="71"/>
        <v>0</v>
      </c>
      <c r="AC64" s="247">
        <f t="shared" si="72"/>
        <v>0</v>
      </c>
      <c r="AD64" s="248">
        <f t="shared" si="70"/>
        <v>0</v>
      </c>
    </row>
    <row r="65" spans="1:30" s="142" customFormat="1" ht="15.75" thickBot="1" x14ac:dyDescent="0.3">
      <c r="A65" s="179"/>
      <c r="B65" s="180"/>
      <c r="C65" s="212"/>
      <c r="D65" s="212"/>
      <c r="E65" s="212"/>
      <c r="F65" s="240"/>
      <c r="G65" s="227"/>
      <c r="H65" s="212"/>
      <c r="I65" s="241"/>
      <c r="J65" s="242"/>
      <c r="K65" s="242"/>
      <c r="L65" s="240"/>
      <c r="M65" s="271"/>
      <c r="N65" s="273"/>
      <c r="O65" s="273"/>
      <c r="P65" s="273"/>
      <c r="Q65" s="273"/>
      <c r="R65" s="273"/>
      <c r="S65" s="273"/>
      <c r="T65" s="273"/>
      <c r="U65" s="273"/>
      <c r="V65" s="271"/>
      <c r="W65" s="273"/>
      <c r="X65" s="273"/>
      <c r="Y65" s="273"/>
      <c r="Z65" s="271"/>
      <c r="AA65" s="273"/>
      <c r="AB65" s="251">
        <f t="shared" si="71"/>
        <v>0</v>
      </c>
      <c r="AC65" s="247">
        <f t="shared" si="72"/>
        <v>0</v>
      </c>
      <c r="AD65" s="248">
        <f t="shared" si="70"/>
        <v>0</v>
      </c>
    </row>
    <row r="66" spans="1:30" s="3" customFormat="1" ht="22.5" customHeight="1" thickBot="1" x14ac:dyDescent="0.3">
      <c r="A66" s="177"/>
      <c r="B66" s="178"/>
      <c r="C66" s="243">
        <f t="shared" ref="C66:J66" si="78">SUM(C8,C20,C27,C34,C38,C41,C44,C47,C50,C53,C56,C59,C62)</f>
        <v>0</v>
      </c>
      <c r="D66" s="336">
        <f t="shared" si="78"/>
        <v>0</v>
      </c>
      <c r="E66" s="243">
        <f t="shared" si="78"/>
        <v>0</v>
      </c>
      <c r="F66" s="243">
        <f t="shared" si="78"/>
        <v>0</v>
      </c>
      <c r="G66" s="244">
        <f t="shared" si="78"/>
        <v>0</v>
      </c>
      <c r="H66" s="336">
        <f t="shared" ref="H66" si="79">SUM(H8,H20,H27,H34,H38,H41,H44,H47,H50,H53,H56,H59,H62)</f>
        <v>0</v>
      </c>
      <c r="I66" s="244">
        <f t="shared" si="78"/>
        <v>0</v>
      </c>
      <c r="J66" s="244">
        <f t="shared" si="78"/>
        <v>0</v>
      </c>
      <c r="K66" s="244"/>
      <c r="L66" s="243">
        <f t="shared" ref="L66:AA66" si="80">SUM(L8,L20,L27,L34,L38,L41,L44,L47,L50,L53,L56,L59,L62)</f>
        <v>0</v>
      </c>
      <c r="M66" s="243">
        <f t="shared" si="80"/>
        <v>0</v>
      </c>
      <c r="N66" s="243">
        <f t="shared" si="80"/>
        <v>0</v>
      </c>
      <c r="O66" s="243">
        <f t="shared" si="80"/>
        <v>0</v>
      </c>
      <c r="P66" s="243">
        <f t="shared" si="80"/>
        <v>0</v>
      </c>
      <c r="Q66" s="243">
        <f t="shared" si="80"/>
        <v>0</v>
      </c>
      <c r="R66" s="243">
        <f t="shared" si="80"/>
        <v>0</v>
      </c>
      <c r="S66" s="243">
        <f t="shared" si="80"/>
        <v>0</v>
      </c>
      <c r="T66" s="243">
        <f t="shared" si="80"/>
        <v>0</v>
      </c>
      <c r="U66" s="243">
        <f t="shared" si="80"/>
        <v>0</v>
      </c>
      <c r="V66" s="243">
        <f t="shared" si="80"/>
        <v>0</v>
      </c>
      <c r="W66" s="243">
        <f t="shared" si="80"/>
        <v>0</v>
      </c>
      <c r="X66" s="243">
        <f t="shared" si="80"/>
        <v>0</v>
      </c>
      <c r="Y66" s="243">
        <f t="shared" si="80"/>
        <v>0</v>
      </c>
      <c r="Z66" s="243">
        <f t="shared" si="80"/>
        <v>0</v>
      </c>
      <c r="AA66" s="243">
        <f t="shared" si="80"/>
        <v>0</v>
      </c>
      <c r="AB66" s="243">
        <f t="shared" si="71"/>
        <v>0</v>
      </c>
      <c r="AC66" s="243">
        <f t="shared" si="72"/>
        <v>0</v>
      </c>
      <c r="AD66" s="282">
        <f t="shared" si="70"/>
        <v>0</v>
      </c>
    </row>
    <row r="67" spans="1:30" x14ac:dyDescent="0.25">
      <c r="A67" s="8"/>
      <c r="B67" s="8"/>
      <c r="C67" s="431"/>
      <c r="D67" s="431"/>
      <c r="E67" s="431"/>
      <c r="F67" s="431"/>
      <c r="G67" s="432"/>
      <c r="H67" s="433"/>
      <c r="I67" s="433"/>
      <c r="J67" s="433"/>
      <c r="K67" s="434"/>
      <c r="L67" s="21"/>
      <c r="M67" s="21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30" x14ac:dyDescent="0.25">
      <c r="A68" s="8"/>
      <c r="B68" s="8"/>
    </row>
    <row r="69" spans="1:30" ht="15.75" thickBot="1" x14ac:dyDescent="0.3"/>
    <row r="70" spans="1:30" s="143" customFormat="1" ht="15.75" thickBot="1" x14ac:dyDescent="0.3">
      <c r="A70" s="23"/>
      <c r="B70" s="23" t="s">
        <v>59</v>
      </c>
      <c r="C70" s="24"/>
      <c r="D70" s="24"/>
      <c r="E70" s="24"/>
      <c r="F70" s="213">
        <f>+F66*0.2</f>
        <v>0</v>
      </c>
      <c r="G70" s="24"/>
      <c r="H70" s="24"/>
      <c r="I70" s="24"/>
      <c r="J70" s="24"/>
      <c r="K70" s="24"/>
      <c r="L70" s="213">
        <f t="shared" ref="L70:Z70" si="81">+L66*0.2</f>
        <v>0</v>
      </c>
      <c r="M70" s="213">
        <f t="shared" si="81"/>
        <v>0</v>
      </c>
      <c r="N70" s="213">
        <f t="shared" si="81"/>
        <v>0</v>
      </c>
      <c r="O70" s="213">
        <f t="shared" si="81"/>
        <v>0</v>
      </c>
      <c r="P70" s="213">
        <f t="shared" si="81"/>
        <v>0</v>
      </c>
      <c r="Q70" s="213">
        <f t="shared" si="81"/>
        <v>0</v>
      </c>
      <c r="R70" s="213">
        <f t="shared" si="81"/>
        <v>0</v>
      </c>
      <c r="S70" s="213">
        <f t="shared" si="81"/>
        <v>0</v>
      </c>
      <c r="T70" s="213">
        <f t="shared" si="81"/>
        <v>0</v>
      </c>
      <c r="U70" s="213">
        <f t="shared" si="81"/>
        <v>0</v>
      </c>
      <c r="V70" s="213">
        <f t="shared" si="81"/>
        <v>0</v>
      </c>
      <c r="W70" s="213">
        <f t="shared" si="81"/>
        <v>0</v>
      </c>
      <c r="X70" s="213">
        <f t="shared" si="81"/>
        <v>0</v>
      </c>
      <c r="Y70" s="213">
        <f t="shared" si="81"/>
        <v>0</v>
      </c>
      <c r="Z70" s="213">
        <f t="shared" si="81"/>
        <v>0</v>
      </c>
      <c r="AA70" s="213">
        <f>+AA66*0.2</f>
        <v>0</v>
      </c>
      <c r="AB70" s="213">
        <f>+AB66*0.2</f>
        <v>0</v>
      </c>
      <c r="AC70" s="213">
        <f>+AC66*0.2</f>
        <v>0</v>
      </c>
    </row>
    <row r="71" spans="1:30" s="143" customFormat="1" ht="15.75" thickBot="1" x14ac:dyDescent="0.3">
      <c r="A71" s="23"/>
      <c r="B71" s="23" t="s">
        <v>60</v>
      </c>
      <c r="C71" s="24"/>
      <c r="D71" s="24"/>
      <c r="E71" s="24"/>
      <c r="F71" s="213">
        <f>SUM(F66:F70)</f>
        <v>0</v>
      </c>
      <c r="G71" s="24"/>
      <c r="H71" s="24"/>
      <c r="I71" s="24"/>
      <c r="J71" s="24"/>
      <c r="K71" s="24"/>
      <c r="L71" s="213">
        <f t="shared" ref="L71:Z71" si="82">SUM(L66:L70)</f>
        <v>0</v>
      </c>
      <c r="M71" s="213">
        <f t="shared" si="82"/>
        <v>0</v>
      </c>
      <c r="N71" s="213">
        <f t="shared" si="82"/>
        <v>0</v>
      </c>
      <c r="O71" s="213">
        <f t="shared" si="82"/>
        <v>0</v>
      </c>
      <c r="P71" s="213">
        <f t="shared" si="82"/>
        <v>0</v>
      </c>
      <c r="Q71" s="213">
        <f t="shared" si="82"/>
        <v>0</v>
      </c>
      <c r="R71" s="213">
        <f t="shared" si="82"/>
        <v>0</v>
      </c>
      <c r="S71" s="213">
        <f t="shared" si="82"/>
        <v>0</v>
      </c>
      <c r="T71" s="213">
        <f t="shared" si="82"/>
        <v>0</v>
      </c>
      <c r="U71" s="213">
        <f t="shared" si="82"/>
        <v>0</v>
      </c>
      <c r="V71" s="213">
        <f t="shared" si="82"/>
        <v>0</v>
      </c>
      <c r="W71" s="213">
        <f t="shared" si="82"/>
        <v>0</v>
      </c>
      <c r="X71" s="213">
        <f t="shared" si="82"/>
        <v>0</v>
      </c>
      <c r="Y71" s="213">
        <f t="shared" si="82"/>
        <v>0</v>
      </c>
      <c r="Z71" s="213">
        <f t="shared" si="82"/>
        <v>0</v>
      </c>
      <c r="AA71" s="213">
        <f>SUM(AA66:AA70)</f>
        <v>0</v>
      </c>
      <c r="AB71" s="213">
        <f>SUM(AB66:AB70)</f>
        <v>0</v>
      </c>
      <c r="AC71" s="213">
        <f>SUM(AC66:AC70)</f>
        <v>0</v>
      </c>
    </row>
  </sheetData>
  <mergeCells count="11">
    <mergeCell ref="C67:F67"/>
    <mergeCell ref="G67:K67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1 AD26:AD28 AD33:AD35 AD37:AD66">
    <cfRule type="cellIs" dxfId="417" priority="114" operator="lessThan">
      <formula>0</formula>
    </cfRule>
  </conditionalFormatting>
  <conditionalFormatting sqref="AD8">
    <cfRule type="cellIs" dxfId="416" priority="113" operator="lessThan">
      <formula>0</formula>
    </cfRule>
  </conditionalFormatting>
  <conditionalFormatting sqref="F3">
    <cfRule type="containsText" dxfId="415" priority="112" operator="containsText" text="Budget">
      <formula>NOT(ISERROR(SEARCH("Budget",F3)))</formula>
    </cfRule>
  </conditionalFormatting>
  <conditionalFormatting sqref="F4">
    <cfRule type="containsText" dxfId="414" priority="111" operator="containsText" text="forecast">
      <formula>NOT(ISERROR(SEARCH("forecast",F4)))</formula>
    </cfRule>
  </conditionalFormatting>
  <conditionalFormatting sqref="F9:F19">
    <cfRule type="cellIs" dxfId="413" priority="109" operator="greaterThan">
      <formula>E9</formula>
    </cfRule>
  </conditionalFormatting>
  <conditionalFormatting sqref="AD22:AD25">
    <cfRule type="cellIs" dxfId="412" priority="64" operator="lessThan">
      <formula>0</formula>
    </cfRule>
  </conditionalFormatting>
  <conditionalFormatting sqref="AD29:AD32">
    <cfRule type="cellIs" dxfId="411" priority="61" operator="lessThan">
      <formula>0</formula>
    </cfRule>
  </conditionalFormatting>
  <conditionalFormatting sqref="AD36">
    <cfRule type="cellIs" dxfId="410" priority="58" operator="lessThan">
      <formula>0</formula>
    </cfRule>
  </conditionalFormatting>
  <conditionalFormatting sqref="D8">
    <cfRule type="cellIs" dxfId="409" priority="55" operator="greaterThan">
      <formula>0</formula>
    </cfRule>
  </conditionalFormatting>
  <conditionalFormatting sqref="D9:D19">
    <cfRule type="cellIs" dxfId="408" priority="54" operator="greaterThan">
      <formula>0</formula>
    </cfRule>
  </conditionalFormatting>
  <conditionalFormatting sqref="D20">
    <cfRule type="cellIs" dxfId="407" priority="53" operator="greaterThan">
      <formula>0</formula>
    </cfRule>
  </conditionalFormatting>
  <conditionalFormatting sqref="D21:D26">
    <cfRule type="cellIs" dxfId="406" priority="52" operator="greaterThan">
      <formula>0</formula>
    </cfRule>
  </conditionalFormatting>
  <conditionalFormatting sqref="D27">
    <cfRule type="cellIs" dxfId="405" priority="51" operator="greaterThan">
      <formula>0</formula>
    </cfRule>
  </conditionalFormatting>
  <conditionalFormatting sqref="D28:D33">
    <cfRule type="cellIs" dxfId="404" priority="50" operator="greaterThan">
      <formula>0</formula>
    </cfRule>
  </conditionalFormatting>
  <conditionalFormatting sqref="D34">
    <cfRule type="cellIs" dxfId="403" priority="49" operator="greaterThan">
      <formula>0</formula>
    </cfRule>
  </conditionalFormatting>
  <conditionalFormatting sqref="D35:D37">
    <cfRule type="cellIs" dxfId="402" priority="48" operator="greaterThan">
      <formula>0</formula>
    </cfRule>
  </conditionalFormatting>
  <conditionalFormatting sqref="D38">
    <cfRule type="cellIs" dxfId="401" priority="47" operator="greaterThan">
      <formula>0</formula>
    </cfRule>
  </conditionalFormatting>
  <conditionalFormatting sqref="D39:D40">
    <cfRule type="cellIs" dxfId="400" priority="46" operator="greaterThan">
      <formula>0</formula>
    </cfRule>
  </conditionalFormatting>
  <conditionalFormatting sqref="D41">
    <cfRule type="cellIs" dxfId="399" priority="45" operator="greaterThan">
      <formula>0</formula>
    </cfRule>
  </conditionalFormatting>
  <conditionalFormatting sqref="D42:D43">
    <cfRule type="cellIs" dxfId="398" priority="44" operator="greaterThan">
      <formula>0</formula>
    </cfRule>
  </conditionalFormatting>
  <conditionalFormatting sqref="D44">
    <cfRule type="cellIs" dxfId="397" priority="43" operator="greaterThan">
      <formula>0</formula>
    </cfRule>
  </conditionalFormatting>
  <conditionalFormatting sqref="D45:D46">
    <cfRule type="cellIs" dxfId="396" priority="42" operator="greaterThan">
      <formula>0</formula>
    </cfRule>
  </conditionalFormatting>
  <conditionalFormatting sqref="D47">
    <cfRule type="cellIs" dxfId="395" priority="41" operator="greaterThan">
      <formula>0</formula>
    </cfRule>
  </conditionalFormatting>
  <conditionalFormatting sqref="D48:D49">
    <cfRule type="cellIs" dxfId="394" priority="40" operator="greaterThan">
      <formula>0</formula>
    </cfRule>
  </conditionalFormatting>
  <conditionalFormatting sqref="D50">
    <cfRule type="cellIs" dxfId="393" priority="39" operator="greaterThan">
      <formula>0</formula>
    </cfRule>
  </conditionalFormatting>
  <conditionalFormatting sqref="D51:D52">
    <cfRule type="cellIs" dxfId="392" priority="38" operator="greaterThan">
      <formula>0</formula>
    </cfRule>
  </conditionalFormatting>
  <conditionalFormatting sqref="D53">
    <cfRule type="cellIs" dxfId="391" priority="37" operator="greaterThan">
      <formula>0</formula>
    </cfRule>
  </conditionalFormatting>
  <conditionalFormatting sqref="D54:D55">
    <cfRule type="cellIs" dxfId="390" priority="36" operator="greaterThan">
      <formula>0</formula>
    </cfRule>
  </conditionalFormatting>
  <conditionalFormatting sqref="D56">
    <cfRule type="cellIs" dxfId="389" priority="35" operator="greaterThan">
      <formula>0</formula>
    </cfRule>
  </conditionalFormatting>
  <conditionalFormatting sqref="D57:D58">
    <cfRule type="cellIs" dxfId="388" priority="34" operator="greaterThan">
      <formula>0</formula>
    </cfRule>
  </conditionalFormatting>
  <conditionalFormatting sqref="D59">
    <cfRule type="cellIs" dxfId="387" priority="33" operator="greaterThan">
      <formula>0</formula>
    </cfRule>
  </conditionalFormatting>
  <conditionalFormatting sqref="D60:D61">
    <cfRule type="cellIs" dxfId="386" priority="32" operator="greaterThan">
      <formula>0</formula>
    </cfRule>
  </conditionalFormatting>
  <conditionalFormatting sqref="D62">
    <cfRule type="cellIs" dxfId="385" priority="31" operator="greaterThan">
      <formula>0</formula>
    </cfRule>
  </conditionalFormatting>
  <conditionalFormatting sqref="D63">
    <cfRule type="cellIs" dxfId="384" priority="30" operator="greaterThan">
      <formula>0</formula>
    </cfRule>
  </conditionalFormatting>
  <conditionalFormatting sqref="D66">
    <cfRule type="cellIs" dxfId="383" priority="29" operator="greaterThan">
      <formula>0</formula>
    </cfRule>
  </conditionalFormatting>
  <conditionalFormatting sqref="H8">
    <cfRule type="cellIs" dxfId="382" priority="28" operator="greaterThan">
      <formula>0</formula>
    </cfRule>
  </conditionalFormatting>
  <conditionalFormatting sqref="H9:H19">
    <cfRule type="cellIs" dxfId="381" priority="27" operator="greaterThan">
      <formula>0</formula>
    </cfRule>
  </conditionalFormatting>
  <conditionalFormatting sqref="H20">
    <cfRule type="cellIs" dxfId="380" priority="26" operator="greaterThan">
      <formula>0</formula>
    </cfRule>
  </conditionalFormatting>
  <conditionalFormatting sqref="H21:H26">
    <cfRule type="cellIs" dxfId="379" priority="25" operator="greaterThan">
      <formula>0</formula>
    </cfRule>
  </conditionalFormatting>
  <conditionalFormatting sqref="H27">
    <cfRule type="cellIs" dxfId="378" priority="24" operator="greaterThan">
      <formula>0</formula>
    </cfRule>
  </conditionalFormatting>
  <conditionalFormatting sqref="H28:H33">
    <cfRule type="cellIs" dxfId="377" priority="23" operator="greaterThan">
      <formula>0</formula>
    </cfRule>
  </conditionalFormatting>
  <conditionalFormatting sqref="H34">
    <cfRule type="cellIs" dxfId="376" priority="22" operator="greaterThan">
      <formula>0</formula>
    </cfRule>
  </conditionalFormatting>
  <conditionalFormatting sqref="H35:H37">
    <cfRule type="cellIs" dxfId="375" priority="21" operator="greaterThan">
      <formula>0</formula>
    </cfRule>
  </conditionalFormatting>
  <conditionalFormatting sqref="H38">
    <cfRule type="cellIs" dxfId="374" priority="20" operator="greaterThan">
      <formula>0</formula>
    </cfRule>
  </conditionalFormatting>
  <conditionalFormatting sqref="H39:H40">
    <cfRule type="cellIs" dxfId="373" priority="19" operator="greaterThan">
      <formula>0</formula>
    </cfRule>
  </conditionalFormatting>
  <conditionalFormatting sqref="H41">
    <cfRule type="cellIs" dxfId="372" priority="18" operator="greaterThan">
      <formula>0</formula>
    </cfRule>
  </conditionalFormatting>
  <conditionalFormatting sqref="H42:H43">
    <cfRule type="cellIs" dxfId="371" priority="17" operator="greaterThan">
      <formula>0</formula>
    </cfRule>
  </conditionalFormatting>
  <conditionalFormatting sqref="H44">
    <cfRule type="cellIs" dxfId="370" priority="16" operator="greaterThan">
      <formula>0</formula>
    </cfRule>
  </conditionalFormatting>
  <conditionalFormatting sqref="H45:H46">
    <cfRule type="cellIs" dxfId="369" priority="15" operator="greaterThan">
      <formula>0</formula>
    </cfRule>
  </conditionalFormatting>
  <conditionalFormatting sqref="H47">
    <cfRule type="cellIs" dxfId="368" priority="14" operator="greaterThan">
      <formula>0</formula>
    </cfRule>
  </conditionalFormatting>
  <conditionalFormatting sqref="H48:H49">
    <cfRule type="cellIs" dxfId="367" priority="13" operator="greaterThan">
      <formula>0</formula>
    </cfRule>
  </conditionalFormatting>
  <conditionalFormatting sqref="H50">
    <cfRule type="cellIs" dxfId="366" priority="12" operator="greaterThan">
      <formula>0</formula>
    </cfRule>
  </conditionalFormatting>
  <conditionalFormatting sqref="H51:H52">
    <cfRule type="cellIs" dxfId="365" priority="11" operator="greaterThan">
      <formula>0</formula>
    </cfRule>
  </conditionalFormatting>
  <conditionalFormatting sqref="H53">
    <cfRule type="cellIs" dxfId="364" priority="10" operator="greaterThan">
      <formula>0</formula>
    </cfRule>
  </conditionalFormatting>
  <conditionalFormatting sqref="H54:H55">
    <cfRule type="cellIs" dxfId="363" priority="9" operator="greaterThan">
      <formula>0</formula>
    </cfRule>
  </conditionalFormatting>
  <conditionalFormatting sqref="H56">
    <cfRule type="cellIs" dxfId="362" priority="8" operator="greaterThan">
      <formula>0</formula>
    </cfRule>
  </conditionalFormatting>
  <conditionalFormatting sqref="H57:H58">
    <cfRule type="cellIs" dxfId="361" priority="7" operator="greaterThan">
      <formula>0</formula>
    </cfRule>
  </conditionalFormatting>
  <conditionalFormatting sqref="H59">
    <cfRule type="cellIs" dxfId="360" priority="6" operator="greaterThan">
      <formula>0</formula>
    </cfRule>
  </conditionalFormatting>
  <conditionalFormatting sqref="H60:H61">
    <cfRule type="cellIs" dxfId="359" priority="5" operator="greaterThan">
      <formula>0</formula>
    </cfRule>
  </conditionalFormatting>
  <conditionalFormatting sqref="H62">
    <cfRule type="cellIs" dxfId="358" priority="4" operator="greaterThan">
      <formula>0</formula>
    </cfRule>
  </conditionalFormatting>
  <conditionalFormatting sqref="H63:H64">
    <cfRule type="cellIs" dxfId="357" priority="3" operator="greaterThan">
      <formula>0</formula>
    </cfRule>
  </conditionalFormatting>
  <conditionalFormatting sqref="H66">
    <cfRule type="cellIs" dxfId="356" priority="2" operator="greaterThan">
      <formula>0</formula>
    </cfRule>
  </conditionalFormatting>
  <conditionalFormatting sqref="D64">
    <cfRule type="cellIs" dxfId="355" priority="1" operator="greater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0"/>
  <sheetViews>
    <sheetView workbookViewId="0">
      <pane xSplit="2" ySplit="7" topLeftCell="C21" activePane="bottomRight" state="frozen"/>
      <selection pane="topRight" activeCell="C1" sqref="C1"/>
      <selection pane="bottomLeft" activeCell="A8" sqref="A8"/>
      <selection pane="bottomRight" activeCell="K9" sqref="K9:K67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IF(E69&gt;C69,"Budget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IF(AD69&lt;0,"Actual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+SUMMARY!A19</f>
        <v>ZK110 - Programme Education &amp; Community Engagement</v>
      </c>
      <c r="D5" s="343"/>
      <c r="E5" s="337"/>
      <c r="F5" s="337"/>
      <c r="G5" s="33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361</v>
      </c>
      <c r="B8" s="169" t="s">
        <v>362</v>
      </c>
      <c r="C8" s="327">
        <f t="shared" ref="C8:J8" si="0">SUM(C9:C20)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SUM(H9:H20)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SUM(L9:L20)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61" si="3">+E8-AC8</f>
        <v>0</v>
      </c>
    </row>
    <row r="9" spans="1:31" s="4" customFormat="1" ht="15" customHeight="1" x14ac:dyDescent="0.2">
      <c r="A9" s="348"/>
      <c r="B9" s="349" t="s">
        <v>261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363</v>
      </c>
      <c r="C10" s="207"/>
      <c r="D10" s="381">
        <f t="shared" ref="D10:D67" si="4">-C10+E10</f>
        <v>0</v>
      </c>
      <c r="E10" s="259"/>
      <c r="F10" s="223">
        <f t="shared" ref="F10:F20" si="5">SUM(L10:AA10)</f>
        <v>0</v>
      </c>
      <c r="G10" s="227"/>
      <c r="H10" s="381">
        <f t="shared" ref="H10:H67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3" si="7">SUM(M10:AA10)</f>
        <v>0</v>
      </c>
      <c r="AC10" s="247">
        <f t="shared" ref="AC10:AC63" si="8">+AB10+L10</f>
        <v>0</v>
      </c>
      <c r="AD10" s="248">
        <f t="shared" si="3"/>
        <v>0</v>
      </c>
    </row>
    <row r="11" spans="1:31" s="4" customFormat="1" ht="15" hidden="1" customHeight="1" x14ac:dyDescent="0.2">
      <c r="A11" s="152"/>
      <c r="B11" s="283"/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hidden="1" customHeight="1" x14ac:dyDescent="0.2">
      <c r="A12" s="152"/>
      <c r="B12" s="265"/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/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9"/>
      <c r="J13" s="228"/>
      <c r="K13" s="259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9"/>
      <c r="J14" s="228"/>
      <c r="K14" s="259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customHeight="1" thickBot="1" x14ac:dyDescent="0.3">
      <c r="A20" s="172"/>
      <c r="B20" s="284"/>
      <c r="C20" s="264"/>
      <c r="D20" s="381">
        <f t="shared" si="4"/>
        <v>0</v>
      </c>
      <c r="E20" s="281"/>
      <c r="F20" s="229">
        <f t="shared" si="5"/>
        <v>0</v>
      </c>
      <c r="G20" s="230"/>
      <c r="H20" s="381">
        <f t="shared" si="6"/>
        <v>0</v>
      </c>
      <c r="I20" s="281">
        <v>0</v>
      </c>
      <c r="J20" s="231"/>
      <c r="K20" s="281"/>
      <c r="L20" s="229"/>
      <c r="M20" s="267"/>
      <c r="N20" s="253"/>
      <c r="O20" s="253"/>
      <c r="P20" s="253"/>
      <c r="Q20" s="253"/>
      <c r="R20" s="253"/>
      <c r="S20" s="253"/>
      <c r="T20" s="253"/>
      <c r="U20" s="257"/>
      <c r="V20" s="258"/>
      <c r="W20" s="253"/>
      <c r="X20" s="253"/>
      <c r="Y20" s="257"/>
      <c r="Z20" s="258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98" t="s">
        <v>364</v>
      </c>
      <c r="B21" s="354" t="s">
        <v>365</v>
      </c>
      <c r="C21" s="209">
        <f>SUM(C22:C25)</f>
        <v>0</v>
      </c>
      <c r="D21" s="327">
        <f>SUM(D22:D25)</f>
        <v>0</v>
      </c>
      <c r="E21" s="209">
        <f>SUM(E22:E25)</f>
        <v>0</v>
      </c>
      <c r="F21" s="232">
        <f>SUM(F22:F25)</f>
        <v>0</v>
      </c>
      <c r="G21" s="232">
        <f t="shared" ref="G21" si="9">SUM(G22:G25)</f>
        <v>0</v>
      </c>
      <c r="H21" s="327">
        <f>SUM(H22:H25)</f>
        <v>0</v>
      </c>
      <c r="I21" s="209">
        <f>SUM(I22:I25)</f>
        <v>0</v>
      </c>
      <c r="J21" s="232">
        <f t="shared" ref="J21" si="10">SUM(J22:J25)</f>
        <v>0</v>
      </c>
      <c r="K21" s="209"/>
      <c r="L21" s="268">
        <f>SUM(L22:L25)</f>
        <v>0</v>
      </c>
      <c r="M21" s="268">
        <f>SUM(M22:M25)</f>
        <v>0</v>
      </c>
      <c r="N21" s="272">
        <f>SUM(N22:N25)</f>
        <v>0</v>
      </c>
      <c r="O21" s="272">
        <f t="shared" ref="O21:U21" si="11">SUM(O22:O25)</f>
        <v>0</v>
      </c>
      <c r="P21" s="272">
        <f t="shared" si="11"/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68">
        <f>SUM(V22:V25)</f>
        <v>0</v>
      </c>
      <c r="W21" s="272">
        <f t="shared" ref="W21:Y21" si="12">SUM(W22:W25)</f>
        <v>0</v>
      </c>
      <c r="X21" s="272">
        <f t="shared" si="12"/>
        <v>0</v>
      </c>
      <c r="Y21" s="272">
        <f t="shared" si="12"/>
        <v>0</v>
      </c>
      <c r="Z21" s="268">
        <f>SUM(Z22:Z25)</f>
        <v>0</v>
      </c>
      <c r="AA21" s="272">
        <f t="shared" ref="AA21" si="13">SUM(AA22:AA25)</f>
        <v>0</v>
      </c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x14ac:dyDescent="0.2">
      <c r="A22" s="348"/>
      <c r="B22" s="349" t="s">
        <v>366</v>
      </c>
      <c r="C22" s="210"/>
      <c r="D22" s="381">
        <f t="shared" si="4"/>
        <v>0</v>
      </c>
      <c r="E22" s="252">
        <v>0</v>
      </c>
      <c r="F22" s="233"/>
      <c r="G22" s="234"/>
      <c r="H22" s="381">
        <f t="shared" si="6"/>
        <v>0</v>
      </c>
      <c r="I22" s="252">
        <v>0</v>
      </c>
      <c r="J22" s="235"/>
      <c r="K22" s="252"/>
      <c r="L22" s="269"/>
      <c r="M22" s="373"/>
      <c r="N22" s="374"/>
      <c r="O22" s="374"/>
      <c r="P22" s="374"/>
      <c r="Q22" s="374"/>
      <c r="R22" s="374"/>
      <c r="S22" s="374"/>
      <c r="T22" s="374"/>
      <c r="U22" s="374"/>
      <c r="V22" s="373"/>
      <c r="W22" s="374"/>
      <c r="X22" s="374"/>
      <c r="Y22" s="374"/>
      <c r="Z22" s="373"/>
      <c r="AA22" s="374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348"/>
      <c r="B23" s="349" t="s">
        <v>367</v>
      </c>
      <c r="C23" s="352"/>
      <c r="D23" s="381">
        <f t="shared" si="4"/>
        <v>0</v>
      </c>
      <c r="E23" s="252">
        <v>0</v>
      </c>
      <c r="F23" s="233"/>
      <c r="G23" s="234"/>
      <c r="H23" s="381">
        <f t="shared" si="6"/>
        <v>0</v>
      </c>
      <c r="I23" s="252">
        <v>0</v>
      </c>
      <c r="J23" s="235"/>
      <c r="K23" s="252"/>
      <c r="L23" s="269"/>
      <c r="M23" s="373"/>
      <c r="N23" s="374"/>
      <c r="O23" s="374"/>
      <c r="P23" s="374"/>
      <c r="Q23" s="374"/>
      <c r="R23" s="374"/>
      <c r="S23" s="374"/>
      <c r="T23" s="374"/>
      <c r="U23" s="374"/>
      <c r="V23" s="373"/>
      <c r="W23" s="374"/>
      <c r="X23" s="374"/>
      <c r="Y23" s="374"/>
      <c r="Z23" s="373"/>
      <c r="AA23" s="374"/>
      <c r="AB23" s="251">
        <f t="shared" ref="AB23:AB24" si="14">SUM(M23:AA23)</f>
        <v>0</v>
      </c>
      <c r="AC23" s="247">
        <f t="shared" ref="AC23:AC24" si="15">+AB23+L23</f>
        <v>0</v>
      </c>
      <c r="AD23" s="248">
        <f t="shared" ref="AD23:AD24" si="16">+E23-AC23</f>
        <v>0</v>
      </c>
    </row>
    <row r="24" spans="1:30" s="4" customFormat="1" ht="15" customHeight="1" x14ac:dyDescent="0.2">
      <c r="A24" s="348"/>
      <c r="B24" s="349" t="s">
        <v>368</v>
      </c>
      <c r="C24" s="352"/>
      <c r="D24" s="381">
        <f t="shared" si="4"/>
        <v>0</v>
      </c>
      <c r="E24" s="252">
        <v>0</v>
      </c>
      <c r="F24" s="233"/>
      <c r="G24" s="234"/>
      <c r="H24" s="381">
        <f t="shared" si="6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14"/>
        <v>0</v>
      </c>
      <c r="AC24" s="247">
        <f t="shared" si="15"/>
        <v>0</v>
      </c>
      <c r="AD24" s="248">
        <f t="shared" si="16"/>
        <v>0</v>
      </c>
    </row>
    <row r="25" spans="1:30" s="4" customFormat="1" ht="15" customHeight="1" thickBot="1" x14ac:dyDescent="0.25">
      <c r="A25" s="172"/>
      <c r="B25" s="278"/>
      <c r="C25" s="208"/>
      <c r="D25" s="381">
        <f t="shared" si="4"/>
        <v>0</v>
      </c>
      <c r="E25" s="281">
        <v>0</v>
      </c>
      <c r="F25" s="229"/>
      <c r="G25" s="230"/>
      <c r="H25" s="381">
        <f t="shared" si="6"/>
        <v>0</v>
      </c>
      <c r="I25" s="281">
        <v>0</v>
      </c>
      <c r="J25" s="231"/>
      <c r="K25" s="281"/>
      <c r="L25" s="270"/>
      <c r="M25" s="375"/>
      <c r="N25" s="376"/>
      <c r="O25" s="376"/>
      <c r="P25" s="376"/>
      <c r="Q25" s="376"/>
      <c r="R25" s="376"/>
      <c r="S25" s="376"/>
      <c r="T25" s="376"/>
      <c r="U25" s="376"/>
      <c r="V25" s="375"/>
      <c r="W25" s="376"/>
      <c r="X25" s="376"/>
      <c r="Y25" s="376"/>
      <c r="Z25" s="375"/>
      <c r="AA25" s="376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26" customFormat="1" ht="15" customHeight="1" x14ac:dyDescent="0.2">
      <c r="A26" s="198" t="s">
        <v>369</v>
      </c>
      <c r="B26" s="354" t="s">
        <v>370</v>
      </c>
      <c r="C26" s="209">
        <f>SUM(C27:C31)</f>
        <v>0</v>
      </c>
      <c r="D26" s="327">
        <f>SUM(D27:D31)</f>
        <v>0</v>
      </c>
      <c r="E26" s="209">
        <f>SUM(E27:E31)</f>
        <v>0</v>
      </c>
      <c r="F26" s="209">
        <f t="shared" ref="F26:G26" si="17">SUM(F27:F31)</f>
        <v>0</v>
      </c>
      <c r="G26" s="209">
        <f t="shared" si="17"/>
        <v>0</v>
      </c>
      <c r="H26" s="327">
        <f>SUM(H27:H31)</f>
        <v>0</v>
      </c>
      <c r="I26" s="209">
        <f>SUM(I27:I31)</f>
        <v>0</v>
      </c>
      <c r="J26" s="209">
        <f t="shared" ref="J26" si="18">SUM(J27:J31)</f>
        <v>0</v>
      </c>
      <c r="K26" s="209"/>
      <c r="L26" s="268">
        <f>SUM(L27:L31)</f>
        <v>0</v>
      </c>
      <c r="M26" s="268">
        <f>SUM(M27:M31)</f>
        <v>0</v>
      </c>
      <c r="N26" s="272">
        <f>SUM(N27:N31)</f>
        <v>0</v>
      </c>
      <c r="O26" s="272">
        <f t="shared" ref="O26:U26" si="19">SUM(O27:O31)</f>
        <v>0</v>
      </c>
      <c r="P26" s="272">
        <f t="shared" si="19"/>
        <v>0</v>
      </c>
      <c r="Q26" s="272">
        <f t="shared" si="19"/>
        <v>0</v>
      </c>
      <c r="R26" s="272">
        <f t="shared" si="19"/>
        <v>0</v>
      </c>
      <c r="S26" s="272">
        <f t="shared" si="19"/>
        <v>0</v>
      </c>
      <c r="T26" s="272">
        <f t="shared" si="19"/>
        <v>0</v>
      </c>
      <c r="U26" s="272">
        <f t="shared" si="19"/>
        <v>0</v>
      </c>
      <c r="V26" s="268">
        <f>SUM(V27:V31)</f>
        <v>0</v>
      </c>
      <c r="W26" s="272">
        <f t="shared" ref="W26:Y26" si="20">SUM(W27:W31)</f>
        <v>0</v>
      </c>
      <c r="X26" s="272">
        <f t="shared" si="20"/>
        <v>0</v>
      </c>
      <c r="Y26" s="272">
        <f t="shared" si="20"/>
        <v>0</v>
      </c>
      <c r="Z26" s="268">
        <f>SUM(Z27:Z31)</f>
        <v>0</v>
      </c>
      <c r="AA26" s="272">
        <f t="shared" ref="AA26" si="21">SUM(AA27:AA31)</f>
        <v>0</v>
      </c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4" customFormat="1" ht="15" customHeight="1" x14ac:dyDescent="0.2">
      <c r="A27" s="348"/>
      <c r="B27" s="349" t="s">
        <v>371</v>
      </c>
      <c r="C27" s="210"/>
      <c r="D27" s="381">
        <f t="shared" si="4"/>
        <v>0</v>
      </c>
      <c r="E27" s="252">
        <v>0</v>
      </c>
      <c r="F27" s="233"/>
      <c r="G27" s="234"/>
      <c r="H27" s="381">
        <f t="shared" si="6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7"/>
        <v>0</v>
      </c>
      <c r="AC27" s="247">
        <f t="shared" si="8"/>
        <v>0</v>
      </c>
      <c r="AD27" s="248">
        <f t="shared" si="3"/>
        <v>0</v>
      </c>
    </row>
    <row r="28" spans="1:30" s="4" customFormat="1" ht="15" customHeight="1" x14ac:dyDescent="0.2">
      <c r="A28" s="348"/>
      <c r="B28" s="349" t="s">
        <v>372</v>
      </c>
      <c r="C28" s="352"/>
      <c r="D28" s="381">
        <f t="shared" si="4"/>
        <v>0</v>
      </c>
      <c r="E28" s="252">
        <v>0</v>
      </c>
      <c r="F28" s="233"/>
      <c r="G28" s="234"/>
      <c r="H28" s="381">
        <f t="shared" si="6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ref="AB28:AB30" si="22">SUM(M28:AA28)</f>
        <v>0</v>
      </c>
      <c r="AC28" s="247">
        <f t="shared" ref="AC28:AC30" si="23">+AB28+L28</f>
        <v>0</v>
      </c>
      <c r="AD28" s="248">
        <f t="shared" ref="AD28:AD30" si="24">+E28-AC28</f>
        <v>0</v>
      </c>
    </row>
    <row r="29" spans="1:30" s="4" customFormat="1" ht="15" customHeight="1" x14ac:dyDescent="0.2">
      <c r="A29" s="356"/>
      <c r="B29" s="357" t="s">
        <v>373</v>
      </c>
      <c r="C29" s="352"/>
      <c r="D29" s="381">
        <f t="shared" si="4"/>
        <v>0</v>
      </c>
      <c r="E29" s="252">
        <v>0</v>
      </c>
      <c r="F29" s="233"/>
      <c r="G29" s="234"/>
      <c r="H29" s="381">
        <f t="shared" si="6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22"/>
        <v>0</v>
      </c>
      <c r="AC29" s="247">
        <f t="shared" si="23"/>
        <v>0</v>
      </c>
      <c r="AD29" s="248">
        <f t="shared" si="24"/>
        <v>0</v>
      </c>
    </row>
    <row r="30" spans="1:30" s="4" customFormat="1" ht="15" customHeight="1" x14ac:dyDescent="0.2">
      <c r="A30" s="356"/>
      <c r="B30" s="357" t="s">
        <v>374</v>
      </c>
      <c r="C30" s="352"/>
      <c r="D30" s="381">
        <f t="shared" si="4"/>
        <v>0</v>
      </c>
      <c r="E30" s="252">
        <v>0</v>
      </c>
      <c r="F30" s="233"/>
      <c r="G30" s="234"/>
      <c r="H30" s="381">
        <f t="shared" si="6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22"/>
        <v>0</v>
      </c>
      <c r="AC30" s="247">
        <f t="shared" si="23"/>
        <v>0</v>
      </c>
      <c r="AD30" s="248">
        <f t="shared" si="24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4"/>
        <v>0</v>
      </c>
      <c r="E31" s="281">
        <v>0</v>
      </c>
      <c r="F31" s="229"/>
      <c r="G31" s="230"/>
      <c r="H31" s="381">
        <f t="shared" si="6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8" t="s">
        <v>375</v>
      </c>
      <c r="B32" s="354" t="s">
        <v>376</v>
      </c>
      <c r="C32" s="209">
        <f t="shared" ref="C32:J32" si="25">SUM(C33:C38)</f>
        <v>0</v>
      </c>
      <c r="D32" s="327">
        <f>SUM(D33:D38)</f>
        <v>0</v>
      </c>
      <c r="E32" s="209">
        <f>SUM(E33:E38)</f>
        <v>0</v>
      </c>
      <c r="F32" s="209">
        <f t="shared" si="25"/>
        <v>0</v>
      </c>
      <c r="G32" s="209">
        <f t="shared" si="25"/>
        <v>0</v>
      </c>
      <c r="H32" s="327">
        <f>SUM(H33:H38)</f>
        <v>0</v>
      </c>
      <c r="I32" s="209">
        <f t="shared" si="25"/>
        <v>0</v>
      </c>
      <c r="J32" s="209">
        <f t="shared" si="25"/>
        <v>0</v>
      </c>
      <c r="K32" s="209"/>
      <c r="L32" s="268">
        <f>SUM(L33:L38)</f>
        <v>0</v>
      </c>
      <c r="M32" s="268">
        <f>SUM(M33:M38)</f>
        <v>0</v>
      </c>
      <c r="N32" s="272">
        <f>SUM(N33:N38)</f>
        <v>0</v>
      </c>
      <c r="O32" s="272">
        <f t="shared" ref="O32:U32" si="26">SUM(O33:O38)</f>
        <v>0</v>
      </c>
      <c r="P32" s="272">
        <f t="shared" si="26"/>
        <v>0</v>
      </c>
      <c r="Q32" s="272">
        <f t="shared" si="26"/>
        <v>0</v>
      </c>
      <c r="R32" s="272">
        <f t="shared" si="26"/>
        <v>0</v>
      </c>
      <c r="S32" s="272">
        <f t="shared" si="26"/>
        <v>0</v>
      </c>
      <c r="T32" s="272">
        <f t="shared" si="26"/>
        <v>0</v>
      </c>
      <c r="U32" s="272">
        <f t="shared" si="26"/>
        <v>0</v>
      </c>
      <c r="V32" s="268">
        <f>SUM(V33:V38)</f>
        <v>0</v>
      </c>
      <c r="W32" s="272">
        <f t="shared" ref="W32:Y32" si="27">SUM(W33:W38)</f>
        <v>0</v>
      </c>
      <c r="X32" s="272">
        <f t="shared" si="27"/>
        <v>0</v>
      </c>
      <c r="Y32" s="272">
        <f t="shared" si="27"/>
        <v>0</v>
      </c>
      <c r="Z32" s="268">
        <f>SUM(Z33:Z38)</f>
        <v>0</v>
      </c>
      <c r="AA32" s="272">
        <f t="shared" ref="AA32" si="28">SUM(AA33:AA38)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348"/>
      <c r="B33" s="349" t="s">
        <v>377</v>
      </c>
      <c r="C33" s="210"/>
      <c r="D33" s="381">
        <f t="shared" si="4"/>
        <v>0</v>
      </c>
      <c r="E33" s="252">
        <v>0</v>
      </c>
      <c r="F33" s="233"/>
      <c r="G33" s="234"/>
      <c r="H33" s="381">
        <f t="shared" si="6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355"/>
      <c r="B34" s="349" t="s">
        <v>378</v>
      </c>
      <c r="C34" s="352"/>
      <c r="D34" s="381">
        <f t="shared" si="4"/>
        <v>0</v>
      </c>
      <c r="E34" s="252">
        <v>0</v>
      </c>
      <c r="F34" s="233"/>
      <c r="G34" s="234"/>
      <c r="H34" s="381">
        <f t="shared" si="6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ref="AB34:AB37" si="29">SUM(M34:AA34)</f>
        <v>0</v>
      </c>
      <c r="AC34" s="247">
        <f t="shared" ref="AC34:AC37" si="30">+AB34+L34</f>
        <v>0</v>
      </c>
      <c r="AD34" s="248">
        <f t="shared" ref="AD34:AD37" si="31">+E34-AC34</f>
        <v>0</v>
      </c>
    </row>
    <row r="35" spans="1:30" s="4" customFormat="1" ht="15" customHeight="1" x14ac:dyDescent="0.2">
      <c r="A35" s="355"/>
      <c r="B35" s="349" t="s">
        <v>379</v>
      </c>
      <c r="C35" s="352"/>
      <c r="D35" s="381">
        <f t="shared" si="4"/>
        <v>0</v>
      </c>
      <c r="E35" s="252">
        <v>0</v>
      </c>
      <c r="F35" s="233"/>
      <c r="G35" s="234"/>
      <c r="H35" s="381">
        <f t="shared" si="6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9"/>
        <v>0</v>
      </c>
      <c r="AC35" s="247">
        <f t="shared" si="30"/>
        <v>0</v>
      </c>
      <c r="AD35" s="248">
        <f t="shared" si="31"/>
        <v>0</v>
      </c>
    </row>
    <row r="36" spans="1:30" s="4" customFormat="1" ht="15" customHeight="1" x14ac:dyDescent="0.2">
      <c r="A36" s="355"/>
      <c r="B36" s="349" t="s">
        <v>380</v>
      </c>
      <c r="C36" s="352"/>
      <c r="D36" s="381">
        <f t="shared" si="4"/>
        <v>0</v>
      </c>
      <c r="E36" s="252">
        <v>0</v>
      </c>
      <c r="F36" s="233"/>
      <c r="G36" s="234"/>
      <c r="H36" s="381">
        <f t="shared" si="6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29"/>
        <v>0</v>
      </c>
      <c r="AC36" s="247">
        <f t="shared" si="30"/>
        <v>0</v>
      </c>
      <c r="AD36" s="248">
        <f t="shared" si="31"/>
        <v>0</v>
      </c>
    </row>
    <row r="37" spans="1:30" s="4" customFormat="1" ht="15" customHeight="1" x14ac:dyDescent="0.2">
      <c r="A37" s="366"/>
      <c r="B37" s="357" t="s">
        <v>381</v>
      </c>
      <c r="C37" s="352"/>
      <c r="D37" s="381">
        <f t="shared" si="4"/>
        <v>0</v>
      </c>
      <c r="E37" s="252">
        <v>0</v>
      </c>
      <c r="F37" s="233"/>
      <c r="G37" s="234"/>
      <c r="H37" s="381">
        <f t="shared" si="6"/>
        <v>0</v>
      </c>
      <c r="I37" s="252">
        <v>0</v>
      </c>
      <c r="J37" s="235"/>
      <c r="K37" s="252"/>
      <c r="L37" s="269"/>
      <c r="M37" s="373"/>
      <c r="N37" s="374"/>
      <c r="O37" s="374"/>
      <c r="P37" s="374"/>
      <c r="Q37" s="374"/>
      <c r="R37" s="374"/>
      <c r="S37" s="374"/>
      <c r="T37" s="374"/>
      <c r="U37" s="374"/>
      <c r="V37" s="373"/>
      <c r="W37" s="374"/>
      <c r="X37" s="374"/>
      <c r="Y37" s="374"/>
      <c r="Z37" s="373"/>
      <c r="AA37" s="374"/>
      <c r="AB37" s="251">
        <f t="shared" si="29"/>
        <v>0</v>
      </c>
      <c r="AC37" s="247">
        <f t="shared" si="30"/>
        <v>0</v>
      </c>
      <c r="AD37" s="248">
        <f t="shared" si="31"/>
        <v>0</v>
      </c>
    </row>
    <row r="38" spans="1:30" s="4" customFormat="1" ht="15" customHeight="1" thickBot="1" x14ac:dyDescent="0.25">
      <c r="A38" s="171"/>
      <c r="B38" s="278"/>
      <c r="C38" s="208"/>
      <c r="D38" s="381">
        <f t="shared" si="4"/>
        <v>0</v>
      </c>
      <c r="E38" s="281">
        <v>0</v>
      </c>
      <c r="F38" s="229"/>
      <c r="G38" s="230"/>
      <c r="H38" s="381">
        <f t="shared" si="6"/>
        <v>0</v>
      </c>
      <c r="I38" s="281">
        <v>0</v>
      </c>
      <c r="J38" s="231"/>
      <c r="K38" s="281"/>
      <c r="L38" s="270"/>
      <c r="M38" s="375"/>
      <c r="N38" s="376"/>
      <c r="O38" s="376"/>
      <c r="P38" s="376"/>
      <c r="Q38" s="376"/>
      <c r="R38" s="376"/>
      <c r="S38" s="376"/>
      <c r="T38" s="376"/>
      <c r="U38" s="376"/>
      <c r="V38" s="375"/>
      <c r="W38" s="376"/>
      <c r="X38" s="376"/>
      <c r="Y38" s="376"/>
      <c r="Z38" s="375"/>
      <c r="AA38" s="376"/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26" customFormat="1" ht="15" customHeight="1" x14ac:dyDescent="0.2">
      <c r="A39" s="198" t="s">
        <v>382</v>
      </c>
      <c r="B39" s="354" t="s">
        <v>383</v>
      </c>
      <c r="C39" s="209">
        <f t="shared" ref="C39:J39" si="32">SUM(C40:C43)</f>
        <v>0</v>
      </c>
      <c r="D39" s="327">
        <f>SUM(D40:D43)</f>
        <v>0</v>
      </c>
      <c r="E39" s="209">
        <f>SUM(E40:E43)</f>
        <v>0</v>
      </c>
      <c r="F39" s="209">
        <f t="shared" si="32"/>
        <v>0</v>
      </c>
      <c r="G39" s="209">
        <f t="shared" si="32"/>
        <v>0</v>
      </c>
      <c r="H39" s="327">
        <f>SUM(H40:H43)</f>
        <v>0</v>
      </c>
      <c r="I39" s="209">
        <f t="shared" si="32"/>
        <v>0</v>
      </c>
      <c r="J39" s="209">
        <f t="shared" si="32"/>
        <v>0</v>
      </c>
      <c r="K39" s="209"/>
      <c r="L39" s="268">
        <f>SUM(L40:L43)</f>
        <v>0</v>
      </c>
      <c r="M39" s="268">
        <f>SUM(M40:M43)</f>
        <v>0</v>
      </c>
      <c r="N39" s="272">
        <f>SUM(N40:N43)</f>
        <v>0</v>
      </c>
      <c r="O39" s="272">
        <f t="shared" ref="O39:U39" si="33">SUM(O40:O43)</f>
        <v>0</v>
      </c>
      <c r="P39" s="272">
        <f t="shared" si="33"/>
        <v>0</v>
      </c>
      <c r="Q39" s="272">
        <f t="shared" si="33"/>
        <v>0</v>
      </c>
      <c r="R39" s="272">
        <f t="shared" si="33"/>
        <v>0</v>
      </c>
      <c r="S39" s="272">
        <f t="shared" si="33"/>
        <v>0</v>
      </c>
      <c r="T39" s="272">
        <f t="shared" si="33"/>
        <v>0</v>
      </c>
      <c r="U39" s="272">
        <f t="shared" si="33"/>
        <v>0</v>
      </c>
      <c r="V39" s="268">
        <f>SUM(V40:V43)</f>
        <v>0</v>
      </c>
      <c r="W39" s="272">
        <f t="shared" ref="W39:Y39" si="34">SUM(W40:W43)</f>
        <v>0</v>
      </c>
      <c r="X39" s="272">
        <f t="shared" si="34"/>
        <v>0</v>
      </c>
      <c r="Y39" s="272">
        <f t="shared" si="34"/>
        <v>0</v>
      </c>
      <c r="Z39" s="268">
        <f>SUM(Z40:Z43)</f>
        <v>0</v>
      </c>
      <c r="AA39" s="272">
        <f t="shared" ref="AA39" si="35">SUM(AA40:AA43)</f>
        <v>0</v>
      </c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4" customFormat="1" ht="15" customHeight="1" x14ac:dyDescent="0.2">
      <c r="A40" s="355"/>
      <c r="B40" s="349" t="s">
        <v>384</v>
      </c>
      <c r="C40" s="210"/>
      <c r="D40" s="381">
        <f t="shared" si="4"/>
        <v>0</v>
      </c>
      <c r="E40" s="252">
        <v>0</v>
      </c>
      <c r="F40" s="233"/>
      <c r="G40" s="234"/>
      <c r="H40" s="381">
        <f t="shared" si="6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4" customFormat="1" ht="15" customHeight="1" x14ac:dyDescent="0.2">
      <c r="A41" s="348"/>
      <c r="B41" s="349" t="s">
        <v>385</v>
      </c>
      <c r="C41" s="352"/>
      <c r="D41" s="381">
        <f t="shared" si="4"/>
        <v>0</v>
      </c>
      <c r="E41" s="252">
        <v>0</v>
      </c>
      <c r="F41" s="233"/>
      <c r="G41" s="234"/>
      <c r="H41" s="381">
        <f t="shared" si="6"/>
        <v>0</v>
      </c>
      <c r="I41" s="252">
        <v>0</v>
      </c>
      <c r="J41" s="235"/>
      <c r="K41" s="252"/>
      <c r="L41" s="269"/>
      <c r="M41" s="373"/>
      <c r="N41" s="374"/>
      <c r="O41" s="374"/>
      <c r="P41" s="374"/>
      <c r="Q41" s="374"/>
      <c r="R41" s="374"/>
      <c r="S41" s="374"/>
      <c r="T41" s="374"/>
      <c r="U41" s="374"/>
      <c r="V41" s="373"/>
      <c r="W41" s="374"/>
      <c r="X41" s="374"/>
      <c r="Y41" s="374"/>
      <c r="Z41" s="373"/>
      <c r="AA41" s="374"/>
      <c r="AB41" s="251">
        <f t="shared" ref="AB41:AB42" si="36">SUM(M41:AA41)</f>
        <v>0</v>
      </c>
      <c r="AC41" s="247">
        <f t="shared" ref="AC41:AC42" si="37">+AB41+L41</f>
        <v>0</v>
      </c>
      <c r="AD41" s="248">
        <f t="shared" ref="AD41:AD42" si="38">+E41-AC41</f>
        <v>0</v>
      </c>
    </row>
    <row r="42" spans="1:30" s="4" customFormat="1" ht="15" customHeight="1" x14ac:dyDescent="0.2">
      <c r="A42" s="355"/>
      <c r="B42" s="349" t="s">
        <v>386</v>
      </c>
      <c r="C42" s="352"/>
      <c r="D42" s="381">
        <f t="shared" si="4"/>
        <v>0</v>
      </c>
      <c r="E42" s="252">
        <v>0</v>
      </c>
      <c r="F42" s="233"/>
      <c r="G42" s="234"/>
      <c r="H42" s="381">
        <f t="shared" si="6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36"/>
        <v>0</v>
      </c>
      <c r="AC42" s="247">
        <f t="shared" si="37"/>
        <v>0</v>
      </c>
      <c r="AD42" s="248">
        <f t="shared" si="38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4"/>
        <v>0</v>
      </c>
      <c r="E43" s="281">
        <v>0</v>
      </c>
      <c r="F43" s="229"/>
      <c r="G43" s="230"/>
      <c r="H43" s="381">
        <f t="shared" si="6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26" customFormat="1" ht="15" customHeight="1" x14ac:dyDescent="0.2">
      <c r="A44" s="198"/>
      <c r="B44" s="170"/>
      <c r="C44" s="209">
        <f t="shared" ref="C44:J44" si="39">SUM(C45:C46)</f>
        <v>0</v>
      </c>
      <c r="D44" s="327">
        <f>SUM(D45:D46)</f>
        <v>0</v>
      </c>
      <c r="E44" s="209">
        <f>SUM(E45:E46)</f>
        <v>0</v>
      </c>
      <c r="F44" s="209">
        <f t="shared" si="39"/>
        <v>0</v>
      </c>
      <c r="G44" s="209">
        <f t="shared" si="39"/>
        <v>0</v>
      </c>
      <c r="H44" s="327">
        <f>SUM(H45:H46)</f>
        <v>0</v>
      </c>
      <c r="I44" s="209">
        <f t="shared" si="39"/>
        <v>0</v>
      </c>
      <c r="J44" s="209">
        <f t="shared" si="39"/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40">SUM(O45:O46)</f>
        <v>0</v>
      </c>
      <c r="P44" s="272">
        <f t="shared" si="40"/>
        <v>0</v>
      </c>
      <c r="Q44" s="272">
        <f t="shared" si="40"/>
        <v>0</v>
      </c>
      <c r="R44" s="272">
        <f t="shared" si="40"/>
        <v>0</v>
      </c>
      <c r="S44" s="272">
        <f t="shared" si="40"/>
        <v>0</v>
      </c>
      <c r="T44" s="272">
        <f t="shared" si="40"/>
        <v>0</v>
      </c>
      <c r="U44" s="272">
        <f t="shared" si="40"/>
        <v>0</v>
      </c>
      <c r="V44" s="268">
        <f>SUM(V45:V46)</f>
        <v>0</v>
      </c>
      <c r="W44" s="272">
        <f t="shared" ref="W44:Y44" si="41">SUM(W45:W46)</f>
        <v>0</v>
      </c>
      <c r="X44" s="272">
        <f t="shared" si="41"/>
        <v>0</v>
      </c>
      <c r="Y44" s="272">
        <f t="shared" si="41"/>
        <v>0</v>
      </c>
      <c r="Z44" s="268">
        <f>SUM(Z45:Z46)</f>
        <v>0</v>
      </c>
      <c r="AA44" s="272">
        <f t="shared" ref="AA44" si="42">SUM(AA45:AA46)</f>
        <v>0</v>
      </c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4" customFormat="1" ht="15" customHeight="1" x14ac:dyDescent="0.2">
      <c r="A45" s="153"/>
      <c r="B45" s="277"/>
      <c r="C45" s="210"/>
      <c r="D45" s="381">
        <f t="shared" si="4"/>
        <v>0</v>
      </c>
      <c r="E45" s="252">
        <v>0</v>
      </c>
      <c r="F45" s="233"/>
      <c r="G45" s="234"/>
      <c r="H45" s="381">
        <f t="shared" si="6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4"/>
        <v>0</v>
      </c>
      <c r="E46" s="281">
        <v>0</v>
      </c>
      <c r="F46" s="229"/>
      <c r="G46" s="230"/>
      <c r="H46" s="381">
        <f t="shared" si="6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/>
      <c r="B47" s="170"/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G47" si="43">SUM(F48:F49)</f>
        <v>0</v>
      </c>
      <c r="G47" s="209">
        <f t="shared" si="43"/>
        <v>0</v>
      </c>
      <c r="H47" s="327">
        <f>SUM(H48:H49)</f>
        <v>0</v>
      </c>
      <c r="I47" s="209">
        <f>SUM(I48:I49)</f>
        <v>0</v>
      </c>
      <c r="J47" s="209">
        <f t="shared" ref="J47" si="44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45">SUM(O48:O49)</f>
        <v>0</v>
      </c>
      <c r="P47" s="272">
        <f t="shared" si="45"/>
        <v>0</v>
      </c>
      <c r="Q47" s="272">
        <f t="shared" si="45"/>
        <v>0</v>
      </c>
      <c r="R47" s="272">
        <f t="shared" si="45"/>
        <v>0</v>
      </c>
      <c r="S47" s="272">
        <f t="shared" si="45"/>
        <v>0</v>
      </c>
      <c r="T47" s="272">
        <f t="shared" si="45"/>
        <v>0</v>
      </c>
      <c r="U47" s="272">
        <f t="shared" si="45"/>
        <v>0</v>
      </c>
      <c r="V47" s="268">
        <f>SUM(V48:V49)</f>
        <v>0</v>
      </c>
      <c r="W47" s="272">
        <f t="shared" ref="W47:Y47" si="46">SUM(W48:W49)</f>
        <v>0</v>
      </c>
      <c r="X47" s="272">
        <f t="shared" si="46"/>
        <v>0</v>
      </c>
      <c r="Y47" s="272">
        <f t="shared" si="46"/>
        <v>0</v>
      </c>
      <c r="Z47" s="268">
        <f>SUM(Z48:Z49)</f>
        <v>0</v>
      </c>
      <c r="AA47" s="272">
        <f t="shared" ref="AA47" si="47">SUM(AA48:AA49)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153"/>
      <c r="B48" s="277"/>
      <c r="C48" s="210"/>
      <c r="D48" s="381">
        <f t="shared" si="4"/>
        <v>0</v>
      </c>
      <c r="E48" s="252">
        <v>0</v>
      </c>
      <c r="F48" s="233"/>
      <c r="G48" s="234"/>
      <c r="H48" s="381">
        <f t="shared" si="6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thickBot="1" x14ac:dyDescent="0.25">
      <c r="A49" s="171"/>
      <c r="B49" s="278"/>
      <c r="C49" s="208"/>
      <c r="D49" s="381">
        <f t="shared" si="4"/>
        <v>0</v>
      </c>
      <c r="E49" s="281">
        <v>0</v>
      </c>
      <c r="F49" s="229"/>
      <c r="G49" s="230"/>
      <c r="H49" s="381">
        <f t="shared" si="6"/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G50" si="48">SUM(F51:F52)</f>
        <v>0</v>
      </c>
      <c r="G50" s="209">
        <f t="shared" si="48"/>
        <v>0</v>
      </c>
      <c r="H50" s="327">
        <f>SUM(H51:H52)</f>
        <v>0</v>
      </c>
      <c r="I50" s="209">
        <f>SUM(I51:I52)</f>
        <v>0</v>
      </c>
      <c r="J50" s="209">
        <f t="shared" ref="J50" si="49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50">SUM(O51:O52)</f>
        <v>0</v>
      </c>
      <c r="P50" s="272">
        <f t="shared" si="50"/>
        <v>0</v>
      </c>
      <c r="Q50" s="272">
        <f t="shared" si="50"/>
        <v>0</v>
      </c>
      <c r="R50" s="272">
        <f t="shared" si="50"/>
        <v>0</v>
      </c>
      <c r="S50" s="272">
        <f t="shared" si="50"/>
        <v>0</v>
      </c>
      <c r="T50" s="272">
        <f t="shared" si="50"/>
        <v>0</v>
      </c>
      <c r="U50" s="272">
        <f t="shared" si="50"/>
        <v>0</v>
      </c>
      <c r="V50" s="268">
        <f>SUM(V51:V52)</f>
        <v>0</v>
      </c>
      <c r="W50" s="272">
        <f t="shared" ref="W50:Y50" si="51">SUM(W51:W52)</f>
        <v>0</v>
      </c>
      <c r="X50" s="272">
        <f t="shared" si="51"/>
        <v>0</v>
      </c>
      <c r="Y50" s="272">
        <f t="shared" si="51"/>
        <v>0</v>
      </c>
      <c r="Z50" s="268">
        <f>SUM(Z51:Z52)</f>
        <v>0</v>
      </c>
      <c r="AA50" s="272">
        <f t="shared" ref="AA50" si="52">SUM(AA51:AA52)</f>
        <v>0</v>
      </c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4" customFormat="1" ht="15" customHeight="1" x14ac:dyDescent="0.2">
      <c r="A51" s="153"/>
      <c r="B51" s="277"/>
      <c r="C51" s="210"/>
      <c r="D51" s="381">
        <f t="shared" si="4"/>
        <v>0</v>
      </c>
      <c r="E51" s="252">
        <v>0</v>
      </c>
      <c r="F51" s="233"/>
      <c r="G51" s="234"/>
      <c r="H51" s="381">
        <f t="shared" si="6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thickBot="1" x14ac:dyDescent="0.25">
      <c r="A52" s="171"/>
      <c r="B52" s="278"/>
      <c r="C52" s="208"/>
      <c r="D52" s="381">
        <f t="shared" si="4"/>
        <v>0</v>
      </c>
      <c r="E52" s="281">
        <v>0</v>
      </c>
      <c r="F52" s="229"/>
      <c r="G52" s="230"/>
      <c r="H52" s="381">
        <f t="shared" si="6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8"/>
      <c r="B53" s="170"/>
      <c r="C53" s="209">
        <f>SUM(C54:C55)</f>
        <v>0</v>
      </c>
      <c r="D53" s="327">
        <f>SUM(D54:D55)</f>
        <v>0</v>
      </c>
      <c r="E53" s="209">
        <f>SUM(E54:E55)</f>
        <v>0</v>
      </c>
      <c r="F53" s="209">
        <f t="shared" ref="F53:G53" si="53">SUM(F54:F55)</f>
        <v>0</v>
      </c>
      <c r="G53" s="209">
        <f t="shared" si="53"/>
        <v>0</v>
      </c>
      <c r="H53" s="327">
        <f>SUM(H54:H55)</f>
        <v>0</v>
      </c>
      <c r="I53" s="209">
        <f>SUM(I54:I55)</f>
        <v>0</v>
      </c>
      <c r="J53" s="209">
        <f t="shared" ref="J53" si="54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55">SUM(O54:O55)</f>
        <v>0</v>
      </c>
      <c r="P53" s="272">
        <f t="shared" si="55"/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68">
        <f>SUM(V54:V55)</f>
        <v>0</v>
      </c>
      <c r="W53" s="272">
        <f t="shared" ref="W53:Y53" si="56">SUM(W54:W55)</f>
        <v>0</v>
      </c>
      <c r="X53" s="272">
        <f t="shared" si="56"/>
        <v>0</v>
      </c>
      <c r="Y53" s="272">
        <f t="shared" si="56"/>
        <v>0</v>
      </c>
      <c r="Z53" s="268">
        <f>SUM(Z54:Z55)</f>
        <v>0</v>
      </c>
      <c r="AA53" s="272">
        <f t="shared" ref="AA53" si="57">SUM(AA54:AA55)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153"/>
      <c r="B54" s="277"/>
      <c r="C54" s="210"/>
      <c r="D54" s="381">
        <f t="shared" si="4"/>
        <v>0</v>
      </c>
      <c r="E54" s="252">
        <v>0</v>
      </c>
      <c r="F54" s="233"/>
      <c r="G54" s="234"/>
      <c r="H54" s="381">
        <f t="shared" si="6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thickBot="1" x14ac:dyDescent="0.25">
      <c r="A55" s="171"/>
      <c r="B55" s="278"/>
      <c r="C55" s="208"/>
      <c r="D55" s="381">
        <f t="shared" si="4"/>
        <v>0</v>
      </c>
      <c r="E55" s="281">
        <v>0</v>
      </c>
      <c r="F55" s="229"/>
      <c r="G55" s="230"/>
      <c r="H55" s="381">
        <f t="shared" si="6"/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26" customFormat="1" ht="15" customHeight="1" x14ac:dyDescent="0.2">
      <c r="A56" s="198"/>
      <c r="B56" s="170"/>
      <c r="C56" s="209">
        <f>SUM(C57:C58)</f>
        <v>0</v>
      </c>
      <c r="D56" s="327">
        <f>SUM(D57:D58)</f>
        <v>0</v>
      </c>
      <c r="E56" s="209">
        <f>SUM(E57:E58)</f>
        <v>0</v>
      </c>
      <c r="F56" s="209">
        <f t="shared" ref="F56:G56" si="58">SUM(F57:F58)</f>
        <v>0</v>
      </c>
      <c r="G56" s="209">
        <f t="shared" si="58"/>
        <v>0</v>
      </c>
      <c r="H56" s="327">
        <f>SUM(H57:H58)</f>
        <v>0</v>
      </c>
      <c r="I56" s="209">
        <f>SUM(I57:I58)</f>
        <v>0</v>
      </c>
      <c r="J56" s="209">
        <f t="shared" ref="J56" si="59">SUM(J57:J58)</f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60">SUM(O57:O58)</f>
        <v>0</v>
      </c>
      <c r="P56" s="272">
        <f t="shared" si="60"/>
        <v>0</v>
      </c>
      <c r="Q56" s="272">
        <f t="shared" si="60"/>
        <v>0</v>
      </c>
      <c r="R56" s="272">
        <f t="shared" si="60"/>
        <v>0</v>
      </c>
      <c r="S56" s="272">
        <f t="shared" si="60"/>
        <v>0</v>
      </c>
      <c r="T56" s="272">
        <f t="shared" si="60"/>
        <v>0</v>
      </c>
      <c r="U56" s="272">
        <f t="shared" si="60"/>
        <v>0</v>
      </c>
      <c r="V56" s="268">
        <f>SUM(V57:V58)</f>
        <v>0</v>
      </c>
      <c r="W56" s="272">
        <f t="shared" ref="W56:Y56" si="61">SUM(W57:W58)</f>
        <v>0</v>
      </c>
      <c r="X56" s="272">
        <f t="shared" si="61"/>
        <v>0</v>
      </c>
      <c r="Y56" s="272">
        <f t="shared" si="61"/>
        <v>0</v>
      </c>
      <c r="Z56" s="268">
        <f>SUM(Z57:Z58)</f>
        <v>0</v>
      </c>
      <c r="AA56" s="272">
        <f t="shared" ref="AA56" si="62">SUM(AA57:AA58)</f>
        <v>0</v>
      </c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x14ac:dyDescent="0.2">
      <c r="A57" s="152"/>
      <c r="B57" s="277"/>
      <c r="C57" s="210"/>
      <c r="D57" s="381">
        <f t="shared" si="4"/>
        <v>0</v>
      </c>
      <c r="E57" s="252">
        <v>0</v>
      </c>
      <c r="F57" s="233"/>
      <c r="G57" s="234"/>
      <c r="H57" s="381">
        <f t="shared" si="6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7"/>
        <v>0</v>
      </c>
      <c r="AC57" s="247">
        <f t="shared" si="8"/>
        <v>0</v>
      </c>
      <c r="AD57" s="248">
        <f t="shared" si="3"/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4"/>
        <v>0</v>
      </c>
      <c r="E58" s="281">
        <v>0</v>
      </c>
      <c r="F58" s="229"/>
      <c r="G58" s="230"/>
      <c r="H58" s="381">
        <f t="shared" si="6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26" customFormat="1" ht="15" customHeight="1" x14ac:dyDescent="0.2">
      <c r="A59" s="198"/>
      <c r="B59" s="170"/>
      <c r="C59" s="209">
        <f>SUM(C60:C61)</f>
        <v>0</v>
      </c>
      <c r="D59" s="327">
        <f>SUM(D60:D61)</f>
        <v>0</v>
      </c>
      <c r="E59" s="209">
        <f>SUM(E60:E61)</f>
        <v>0</v>
      </c>
      <c r="F59" s="209">
        <f t="shared" ref="F59:G59" si="63">SUM(F60:F61)</f>
        <v>0</v>
      </c>
      <c r="G59" s="209">
        <f t="shared" si="63"/>
        <v>0</v>
      </c>
      <c r="H59" s="327">
        <f>SUM(H60:H61)</f>
        <v>0</v>
      </c>
      <c r="I59" s="209">
        <f>SUM(I60:I61)</f>
        <v>0</v>
      </c>
      <c r="J59" s="209">
        <f t="shared" ref="J59" si="64">SUM(J60:J61)</f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65">SUM(O60:O61)</f>
        <v>0</v>
      </c>
      <c r="P59" s="272">
        <f t="shared" si="65"/>
        <v>0</v>
      </c>
      <c r="Q59" s="272">
        <f t="shared" si="65"/>
        <v>0</v>
      </c>
      <c r="R59" s="272">
        <f t="shared" si="65"/>
        <v>0</v>
      </c>
      <c r="S59" s="272">
        <f t="shared" si="65"/>
        <v>0</v>
      </c>
      <c r="T59" s="272">
        <f t="shared" si="65"/>
        <v>0</v>
      </c>
      <c r="U59" s="272">
        <f t="shared" si="65"/>
        <v>0</v>
      </c>
      <c r="V59" s="268">
        <f>SUM(V60:V61)</f>
        <v>0</v>
      </c>
      <c r="W59" s="272">
        <f t="shared" ref="W59:Y59" si="66">SUM(W60:W61)</f>
        <v>0</v>
      </c>
      <c r="X59" s="272">
        <f t="shared" si="66"/>
        <v>0</v>
      </c>
      <c r="Y59" s="272">
        <f t="shared" si="66"/>
        <v>0</v>
      </c>
      <c r="Z59" s="268">
        <f>SUM(Z60:Z61)</f>
        <v>0</v>
      </c>
      <c r="AA59" s="272">
        <f t="shared" ref="AA59" si="67">SUM(AA60:AA61)</f>
        <v>0</v>
      </c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4" customFormat="1" ht="15" customHeight="1" x14ac:dyDescent="0.2">
      <c r="A60" s="152"/>
      <c r="B60" s="277"/>
      <c r="C60" s="210"/>
      <c r="D60" s="381">
        <f t="shared" si="4"/>
        <v>0</v>
      </c>
      <c r="E60" s="252">
        <v>0</v>
      </c>
      <c r="F60" s="233"/>
      <c r="G60" s="234"/>
      <c r="H60" s="381">
        <f t="shared" si="6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4" customFormat="1" ht="15" customHeight="1" thickBot="1" x14ac:dyDescent="0.25">
      <c r="A61" s="171"/>
      <c r="B61" s="278"/>
      <c r="C61" s="208"/>
      <c r="D61" s="381">
        <f t="shared" si="4"/>
        <v>0</v>
      </c>
      <c r="E61" s="281">
        <v>0</v>
      </c>
      <c r="F61" s="229"/>
      <c r="G61" s="230"/>
      <c r="H61" s="381">
        <f t="shared" si="6"/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26" customFormat="1" ht="15" customHeight="1" x14ac:dyDescent="0.2">
      <c r="A62" s="198"/>
      <c r="B62" s="170"/>
      <c r="C62" s="209">
        <f>SUM(C63:C64)</f>
        <v>0</v>
      </c>
      <c r="D62" s="327">
        <f>SUM(D63:D64)</f>
        <v>0</v>
      </c>
      <c r="E62" s="209">
        <f>SUM(E63:E64)</f>
        <v>0</v>
      </c>
      <c r="F62" s="209">
        <f t="shared" ref="F62:G62" si="68">SUM(F63:F64)</f>
        <v>0</v>
      </c>
      <c r="G62" s="209">
        <f t="shared" si="68"/>
        <v>0</v>
      </c>
      <c r="H62" s="327">
        <f>SUM(H63:H64)</f>
        <v>0</v>
      </c>
      <c r="I62" s="209">
        <f>SUM(I63:I64)</f>
        <v>0</v>
      </c>
      <c r="J62" s="209">
        <f t="shared" ref="J62" si="69">SUM(J63:J64)</f>
        <v>0</v>
      </c>
      <c r="K62" s="209"/>
      <c r="L62" s="268">
        <f>SUM(L63:L64)</f>
        <v>0</v>
      </c>
      <c r="M62" s="268">
        <f>SUM(M63:M64)</f>
        <v>0</v>
      </c>
      <c r="N62" s="272">
        <f>SUM(N63:N64)</f>
        <v>0</v>
      </c>
      <c r="O62" s="272">
        <f t="shared" ref="O62:U62" si="70">SUM(O63:O64)</f>
        <v>0</v>
      </c>
      <c r="P62" s="272">
        <f t="shared" si="70"/>
        <v>0</v>
      </c>
      <c r="Q62" s="272">
        <f t="shared" si="70"/>
        <v>0</v>
      </c>
      <c r="R62" s="272">
        <f t="shared" si="70"/>
        <v>0</v>
      </c>
      <c r="S62" s="272">
        <f t="shared" si="70"/>
        <v>0</v>
      </c>
      <c r="T62" s="272">
        <f t="shared" si="70"/>
        <v>0</v>
      </c>
      <c r="U62" s="272">
        <f t="shared" si="70"/>
        <v>0</v>
      </c>
      <c r="V62" s="268">
        <f>SUM(V63:V64)</f>
        <v>0</v>
      </c>
      <c r="W62" s="272">
        <f t="shared" ref="W62:Y62" si="71">SUM(W63:W64)</f>
        <v>0</v>
      </c>
      <c r="X62" s="272">
        <f t="shared" si="71"/>
        <v>0</v>
      </c>
      <c r="Y62" s="272">
        <f t="shared" si="71"/>
        <v>0</v>
      </c>
      <c r="Z62" s="268">
        <f>SUM(Z63:Z64)</f>
        <v>0</v>
      </c>
      <c r="AA62" s="272">
        <f t="shared" ref="AA62" si="72">SUM(AA63:AA64)</f>
        <v>0</v>
      </c>
      <c r="AB62" s="251">
        <f t="shared" si="7"/>
        <v>0</v>
      </c>
      <c r="AC62" s="247">
        <f t="shared" si="8"/>
        <v>0</v>
      </c>
      <c r="AD62" s="248">
        <f t="shared" ref="AD62:AD69" si="73">+E62-AC62</f>
        <v>0</v>
      </c>
    </row>
    <row r="63" spans="1:30" s="4" customFormat="1" ht="15" customHeight="1" x14ac:dyDescent="0.2">
      <c r="A63" s="152"/>
      <c r="B63" s="277"/>
      <c r="C63" s="210"/>
      <c r="D63" s="381">
        <f t="shared" si="4"/>
        <v>0</v>
      </c>
      <c r="E63" s="252">
        <v>0</v>
      </c>
      <c r="F63" s="233"/>
      <c r="G63" s="234"/>
      <c r="H63" s="381">
        <f t="shared" si="6"/>
        <v>0</v>
      </c>
      <c r="I63" s="252">
        <v>0</v>
      </c>
      <c r="J63" s="235"/>
      <c r="K63" s="252"/>
      <c r="L63" s="269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7"/>
        <v>0</v>
      </c>
      <c r="AC63" s="247">
        <f t="shared" si="8"/>
        <v>0</v>
      </c>
      <c r="AD63" s="248">
        <f t="shared" si="73"/>
        <v>0</v>
      </c>
    </row>
    <row r="64" spans="1:30" s="4" customFormat="1" ht="15" customHeight="1" thickBot="1" x14ac:dyDescent="0.25">
      <c r="A64" s="172"/>
      <c r="B64" s="278"/>
      <c r="C64" s="208"/>
      <c r="D64" s="381">
        <f t="shared" si="4"/>
        <v>0</v>
      </c>
      <c r="E64" s="281">
        <v>0</v>
      </c>
      <c r="F64" s="229"/>
      <c r="G64" s="230"/>
      <c r="H64" s="381">
        <f t="shared" si="6"/>
        <v>0</v>
      </c>
      <c r="I64" s="281">
        <v>0</v>
      </c>
      <c r="J64" s="231"/>
      <c r="K64" s="281"/>
      <c r="L64" s="270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ref="AB64:AB69" si="74">SUM(M64:AA64)</f>
        <v>0</v>
      </c>
      <c r="AC64" s="247">
        <f t="shared" ref="AC64:AC69" si="75">+AB64+L64</f>
        <v>0</v>
      </c>
      <c r="AD64" s="248">
        <f t="shared" si="73"/>
        <v>0</v>
      </c>
    </row>
    <row r="65" spans="1:30" s="26" customFormat="1" ht="15" customHeight="1" x14ac:dyDescent="0.2">
      <c r="A65" s="199"/>
      <c r="B65" s="262"/>
      <c r="C65" s="209">
        <f>SUM(C66:C67)</f>
        <v>0</v>
      </c>
      <c r="D65" s="327">
        <f>SUM(D66:D67)</f>
        <v>0</v>
      </c>
      <c r="E65" s="209">
        <f>SUM(E66:E67)</f>
        <v>0</v>
      </c>
      <c r="F65" s="211">
        <f t="shared" ref="F65:G65" si="76">SUM(F66:F67)</f>
        <v>0</v>
      </c>
      <c r="G65" s="211">
        <f t="shared" si="76"/>
        <v>0</v>
      </c>
      <c r="H65" s="327">
        <f>SUM(H66:H67)</f>
        <v>0</v>
      </c>
      <c r="I65" s="209">
        <f>SUM(I66:I67)</f>
        <v>0</v>
      </c>
      <c r="J65" s="211">
        <f t="shared" ref="J65" si="77">SUM(J66:J67)</f>
        <v>0</v>
      </c>
      <c r="K65" s="209"/>
      <c r="L65" s="268">
        <f>SUM(L66:L67)</f>
        <v>0</v>
      </c>
      <c r="M65" s="268">
        <f>SUM(M66:M67)</f>
        <v>0</v>
      </c>
      <c r="N65" s="272">
        <f>SUM(N66:N67)</f>
        <v>0</v>
      </c>
      <c r="O65" s="272">
        <f t="shared" ref="O65:U65" si="78">SUM(O66:O67)</f>
        <v>0</v>
      </c>
      <c r="P65" s="272">
        <f t="shared" si="78"/>
        <v>0</v>
      </c>
      <c r="Q65" s="272">
        <f t="shared" si="78"/>
        <v>0</v>
      </c>
      <c r="R65" s="272">
        <f t="shared" si="78"/>
        <v>0</v>
      </c>
      <c r="S65" s="272">
        <f t="shared" si="78"/>
        <v>0</v>
      </c>
      <c r="T65" s="272">
        <f t="shared" si="78"/>
        <v>0</v>
      </c>
      <c r="U65" s="272">
        <f t="shared" si="78"/>
        <v>0</v>
      </c>
      <c r="V65" s="268">
        <f>SUM(V66:V67)</f>
        <v>0</v>
      </c>
      <c r="W65" s="272">
        <f t="shared" ref="W65:Y65" si="79">SUM(W66:W67)</f>
        <v>0</v>
      </c>
      <c r="X65" s="272">
        <f t="shared" si="79"/>
        <v>0</v>
      </c>
      <c r="Y65" s="272">
        <f t="shared" si="79"/>
        <v>0</v>
      </c>
      <c r="Z65" s="268">
        <f>SUM(Z66:Z67)</f>
        <v>0</v>
      </c>
      <c r="AA65" s="272">
        <f t="shared" ref="AA65" si="80">SUM(AA66:AA67)</f>
        <v>0</v>
      </c>
      <c r="AB65" s="251">
        <f t="shared" si="74"/>
        <v>0</v>
      </c>
      <c r="AC65" s="247">
        <f t="shared" si="75"/>
        <v>0</v>
      </c>
      <c r="AD65" s="248">
        <f t="shared" si="73"/>
        <v>0</v>
      </c>
    </row>
    <row r="66" spans="1:30" s="4" customFormat="1" ht="15" customHeight="1" x14ac:dyDescent="0.2">
      <c r="A66" s="176"/>
      <c r="B66" s="279"/>
      <c r="C66" s="210"/>
      <c r="D66" s="381">
        <f t="shared" si="4"/>
        <v>0</v>
      </c>
      <c r="E66" s="252">
        <v>0</v>
      </c>
      <c r="F66" s="238"/>
      <c r="G66" s="236"/>
      <c r="H66" s="381">
        <f t="shared" si="6"/>
        <v>0</v>
      </c>
      <c r="I66" s="252">
        <v>0</v>
      </c>
      <c r="J66" s="237"/>
      <c r="K66" s="252"/>
      <c r="L66" s="238"/>
      <c r="M66" s="373"/>
      <c r="N66" s="374"/>
      <c r="O66" s="374"/>
      <c r="P66" s="374"/>
      <c r="Q66" s="374"/>
      <c r="R66" s="374"/>
      <c r="S66" s="374"/>
      <c r="T66" s="374"/>
      <c r="U66" s="374"/>
      <c r="V66" s="373"/>
      <c r="W66" s="374"/>
      <c r="X66" s="374"/>
      <c r="Y66" s="374"/>
      <c r="Z66" s="373"/>
      <c r="AA66" s="374"/>
      <c r="AB66" s="251">
        <f t="shared" si="74"/>
        <v>0</v>
      </c>
      <c r="AC66" s="247">
        <f t="shared" si="75"/>
        <v>0</v>
      </c>
      <c r="AD66" s="248">
        <f t="shared" si="73"/>
        <v>0</v>
      </c>
    </row>
    <row r="67" spans="1:30" s="4" customFormat="1" ht="15" customHeight="1" thickBot="1" x14ac:dyDescent="0.25">
      <c r="A67" s="181"/>
      <c r="B67" s="280"/>
      <c r="C67" s="208"/>
      <c r="D67" s="382">
        <f t="shared" si="4"/>
        <v>0</v>
      </c>
      <c r="E67" s="281">
        <v>0</v>
      </c>
      <c r="F67" s="239"/>
      <c r="G67" s="230"/>
      <c r="H67" s="383">
        <f t="shared" si="6"/>
        <v>0</v>
      </c>
      <c r="I67" s="281">
        <v>0</v>
      </c>
      <c r="J67" s="231"/>
      <c r="K67" s="281"/>
      <c r="L67" s="239"/>
      <c r="M67" s="375"/>
      <c r="N67" s="376"/>
      <c r="O67" s="376"/>
      <c r="P67" s="376"/>
      <c r="Q67" s="376"/>
      <c r="R67" s="376"/>
      <c r="S67" s="376"/>
      <c r="T67" s="376"/>
      <c r="U67" s="376"/>
      <c r="V67" s="375"/>
      <c r="W67" s="376"/>
      <c r="X67" s="376"/>
      <c r="Y67" s="376"/>
      <c r="Z67" s="375"/>
      <c r="AA67" s="376"/>
      <c r="AB67" s="251">
        <f t="shared" si="74"/>
        <v>0</v>
      </c>
      <c r="AC67" s="247">
        <f t="shared" si="75"/>
        <v>0</v>
      </c>
      <c r="AD67" s="248">
        <f t="shared" si="73"/>
        <v>0</v>
      </c>
    </row>
    <row r="68" spans="1:30" s="142" customFormat="1" ht="15.75" thickBot="1" x14ac:dyDescent="0.3">
      <c r="A68" s="179"/>
      <c r="B68" s="180"/>
      <c r="C68" s="212"/>
      <c r="D68" s="212"/>
      <c r="E68" s="212"/>
      <c r="F68" s="240"/>
      <c r="G68" s="227"/>
      <c r="H68" s="212"/>
      <c r="I68" s="241"/>
      <c r="J68" s="242"/>
      <c r="K68" s="242"/>
      <c r="L68" s="240"/>
      <c r="M68" s="271"/>
      <c r="N68" s="273"/>
      <c r="O68" s="273"/>
      <c r="P68" s="273"/>
      <c r="Q68" s="273"/>
      <c r="R68" s="273"/>
      <c r="S68" s="273"/>
      <c r="T68" s="273"/>
      <c r="U68" s="273"/>
      <c r="V68" s="271"/>
      <c r="W68" s="273"/>
      <c r="X68" s="273"/>
      <c r="Y68" s="273"/>
      <c r="Z68" s="271"/>
      <c r="AA68" s="273"/>
      <c r="AB68" s="251">
        <f t="shared" si="74"/>
        <v>0</v>
      </c>
      <c r="AC68" s="247">
        <f t="shared" si="75"/>
        <v>0</v>
      </c>
      <c r="AD68" s="248">
        <f t="shared" si="73"/>
        <v>0</v>
      </c>
    </row>
    <row r="69" spans="1:30" s="3" customFormat="1" ht="22.5" customHeight="1" thickBot="1" x14ac:dyDescent="0.3">
      <c r="A69" s="177"/>
      <c r="B69" s="178"/>
      <c r="C69" s="243">
        <f t="shared" ref="C69:J69" si="81">SUM(C8,C21,C26,C32,C39,C44,C47,C50,C53,C56,C59,C62,C65)</f>
        <v>0</v>
      </c>
      <c r="D69" s="336">
        <f t="shared" si="81"/>
        <v>0</v>
      </c>
      <c r="E69" s="243">
        <f t="shared" si="81"/>
        <v>0</v>
      </c>
      <c r="F69" s="243">
        <f t="shared" si="81"/>
        <v>0</v>
      </c>
      <c r="G69" s="244">
        <f t="shared" si="81"/>
        <v>0</v>
      </c>
      <c r="H69" s="336">
        <f t="shared" ref="H69" si="82">SUM(H8,H21,H26,H32,H39,H44,H47,H50,H53,H56,H59,H62,H65)</f>
        <v>0</v>
      </c>
      <c r="I69" s="244">
        <f t="shared" si="81"/>
        <v>0</v>
      </c>
      <c r="J69" s="244">
        <f t="shared" si="81"/>
        <v>0</v>
      </c>
      <c r="K69" s="244"/>
      <c r="L69" s="243">
        <f t="shared" ref="L69:AA69" si="83">SUM(L8,L21,L26,L32,L39,L44,L47,L50,L53,L56,L59,L62,L65)</f>
        <v>0</v>
      </c>
      <c r="M69" s="243">
        <f t="shared" si="83"/>
        <v>0</v>
      </c>
      <c r="N69" s="243">
        <f t="shared" si="83"/>
        <v>0</v>
      </c>
      <c r="O69" s="243">
        <f t="shared" si="83"/>
        <v>0</v>
      </c>
      <c r="P69" s="243">
        <f t="shared" si="83"/>
        <v>0</v>
      </c>
      <c r="Q69" s="243">
        <f t="shared" si="83"/>
        <v>0</v>
      </c>
      <c r="R69" s="243">
        <f t="shared" si="83"/>
        <v>0</v>
      </c>
      <c r="S69" s="243">
        <f t="shared" si="83"/>
        <v>0</v>
      </c>
      <c r="T69" s="243">
        <f t="shared" si="83"/>
        <v>0</v>
      </c>
      <c r="U69" s="243">
        <f t="shared" si="83"/>
        <v>0</v>
      </c>
      <c r="V69" s="243">
        <f t="shared" si="83"/>
        <v>0</v>
      </c>
      <c r="W69" s="243">
        <f t="shared" si="83"/>
        <v>0</v>
      </c>
      <c r="X69" s="243">
        <f t="shared" si="83"/>
        <v>0</v>
      </c>
      <c r="Y69" s="243">
        <f t="shared" si="83"/>
        <v>0</v>
      </c>
      <c r="Z69" s="243">
        <f t="shared" si="83"/>
        <v>0</v>
      </c>
      <c r="AA69" s="243">
        <f t="shared" si="83"/>
        <v>0</v>
      </c>
      <c r="AB69" s="243">
        <f t="shared" si="74"/>
        <v>0</v>
      </c>
      <c r="AC69" s="243">
        <f t="shared" si="75"/>
        <v>0</v>
      </c>
      <c r="AD69" s="282">
        <f t="shared" si="73"/>
        <v>0</v>
      </c>
    </row>
    <row r="70" spans="1:30" x14ac:dyDescent="0.25">
      <c r="A70" s="8"/>
      <c r="B70" s="8"/>
      <c r="C70" s="431"/>
      <c r="D70" s="431"/>
      <c r="E70" s="431"/>
      <c r="F70" s="431"/>
      <c r="G70" s="432"/>
      <c r="H70" s="433"/>
      <c r="I70" s="433"/>
      <c r="J70" s="433"/>
      <c r="K70" s="434"/>
      <c r="L70" s="21"/>
      <c r="M70" s="21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30" x14ac:dyDescent="0.25">
      <c r="A71" s="8"/>
      <c r="B71" s="8"/>
    </row>
    <row r="72" spans="1:30" ht="15.75" thickBot="1" x14ac:dyDescent="0.3"/>
    <row r="73" spans="1:30" s="143" customFormat="1" ht="15.75" thickBot="1" x14ac:dyDescent="0.3">
      <c r="A73" s="23"/>
      <c r="B73" s="23" t="s">
        <v>59</v>
      </c>
      <c r="C73" s="24"/>
      <c r="D73" s="24"/>
      <c r="E73" s="24"/>
      <c r="F73" s="213">
        <f>+F69*0.2</f>
        <v>0</v>
      </c>
      <c r="G73" s="24"/>
      <c r="H73" s="24"/>
      <c r="I73" s="24"/>
      <c r="J73" s="24"/>
      <c r="K73" s="24"/>
      <c r="L73" s="213">
        <f t="shared" ref="L73:Z73" si="84">+L69*0.2</f>
        <v>0</v>
      </c>
      <c r="M73" s="213">
        <f t="shared" si="84"/>
        <v>0</v>
      </c>
      <c r="N73" s="213">
        <f t="shared" si="84"/>
        <v>0</v>
      </c>
      <c r="O73" s="213">
        <f t="shared" si="84"/>
        <v>0</v>
      </c>
      <c r="P73" s="213">
        <f t="shared" si="84"/>
        <v>0</v>
      </c>
      <c r="Q73" s="213">
        <f t="shared" si="84"/>
        <v>0</v>
      </c>
      <c r="R73" s="213">
        <f t="shared" si="84"/>
        <v>0</v>
      </c>
      <c r="S73" s="213">
        <f t="shared" si="84"/>
        <v>0</v>
      </c>
      <c r="T73" s="213">
        <f t="shared" si="84"/>
        <v>0</v>
      </c>
      <c r="U73" s="213">
        <f t="shared" si="84"/>
        <v>0</v>
      </c>
      <c r="V73" s="213">
        <f t="shared" si="84"/>
        <v>0</v>
      </c>
      <c r="W73" s="213">
        <f t="shared" si="84"/>
        <v>0</v>
      </c>
      <c r="X73" s="213">
        <f t="shared" si="84"/>
        <v>0</v>
      </c>
      <c r="Y73" s="213">
        <f t="shared" si="84"/>
        <v>0</v>
      </c>
      <c r="Z73" s="213">
        <f t="shared" si="84"/>
        <v>0</v>
      </c>
      <c r="AA73" s="213">
        <f>+AA69*0.2</f>
        <v>0</v>
      </c>
      <c r="AB73" s="213">
        <f>+AB69*0.2</f>
        <v>0</v>
      </c>
      <c r="AC73" s="213">
        <f>+AC69*0.2</f>
        <v>0</v>
      </c>
    </row>
    <row r="74" spans="1:30" s="143" customFormat="1" ht="15.75" thickBot="1" x14ac:dyDescent="0.3">
      <c r="A74" s="23"/>
      <c r="B74" s="23" t="s">
        <v>60</v>
      </c>
      <c r="C74" s="24"/>
      <c r="D74" s="24"/>
      <c r="E74" s="24"/>
      <c r="F74" s="213">
        <f>SUM(F69:F73)</f>
        <v>0</v>
      </c>
      <c r="G74" s="24"/>
      <c r="H74" s="24"/>
      <c r="I74" s="24"/>
      <c r="J74" s="24"/>
      <c r="K74" s="24"/>
      <c r="L74" s="213">
        <f t="shared" ref="L74:Z74" si="85">SUM(L69:L73)</f>
        <v>0</v>
      </c>
      <c r="M74" s="213">
        <f t="shared" si="85"/>
        <v>0</v>
      </c>
      <c r="N74" s="213">
        <f t="shared" si="85"/>
        <v>0</v>
      </c>
      <c r="O74" s="213">
        <f t="shared" si="85"/>
        <v>0</v>
      </c>
      <c r="P74" s="213">
        <f t="shared" si="85"/>
        <v>0</v>
      </c>
      <c r="Q74" s="213">
        <f t="shared" si="85"/>
        <v>0</v>
      </c>
      <c r="R74" s="213">
        <f t="shared" si="85"/>
        <v>0</v>
      </c>
      <c r="S74" s="213">
        <f t="shared" si="85"/>
        <v>0</v>
      </c>
      <c r="T74" s="213">
        <f t="shared" si="85"/>
        <v>0</v>
      </c>
      <c r="U74" s="213">
        <f t="shared" si="85"/>
        <v>0</v>
      </c>
      <c r="V74" s="213">
        <f t="shared" si="85"/>
        <v>0</v>
      </c>
      <c r="W74" s="213">
        <f t="shared" si="85"/>
        <v>0</v>
      </c>
      <c r="X74" s="213">
        <f t="shared" si="85"/>
        <v>0</v>
      </c>
      <c r="Y74" s="213">
        <f t="shared" si="85"/>
        <v>0</v>
      </c>
      <c r="Z74" s="213">
        <f t="shared" si="85"/>
        <v>0</v>
      </c>
      <c r="AA74" s="213">
        <f>SUM(AA69:AA73)</f>
        <v>0</v>
      </c>
      <c r="AB74" s="213">
        <f>SUM(AB69:AB73)</f>
        <v>0</v>
      </c>
      <c r="AC74" s="213">
        <f>SUM(AC69:AC73)</f>
        <v>0</v>
      </c>
    </row>
    <row r="78" spans="1:30" x14ac:dyDescent="0.25">
      <c r="C78" s="23"/>
    </row>
    <row r="79" spans="1:30" x14ac:dyDescent="0.25">
      <c r="C79" s="23"/>
    </row>
    <row r="80" spans="1:30" x14ac:dyDescent="0.25">
      <c r="C80" s="23"/>
    </row>
    <row r="81" spans="3:3" x14ac:dyDescent="0.25">
      <c r="C81" s="23"/>
    </row>
    <row r="82" spans="3:3" x14ac:dyDescent="0.25">
      <c r="C82" s="23"/>
    </row>
    <row r="83" spans="3:3" x14ac:dyDescent="0.25">
      <c r="C83" s="23"/>
    </row>
    <row r="84" spans="3:3" x14ac:dyDescent="0.25">
      <c r="C84" s="23"/>
    </row>
    <row r="85" spans="3:3" x14ac:dyDescent="0.25">
      <c r="C85" s="23"/>
    </row>
    <row r="86" spans="3:3" x14ac:dyDescent="0.25">
      <c r="C86" s="23"/>
    </row>
    <row r="87" spans="3:3" x14ac:dyDescent="0.25">
      <c r="C87" s="23"/>
    </row>
    <row r="88" spans="3:3" x14ac:dyDescent="0.25">
      <c r="C88" s="23"/>
    </row>
    <row r="89" spans="3:3" x14ac:dyDescent="0.25">
      <c r="C89" s="23"/>
    </row>
    <row r="90" spans="3:3" x14ac:dyDescent="0.25">
      <c r="C90" s="23"/>
    </row>
  </sheetData>
  <mergeCells count="11">
    <mergeCell ref="C70:F70"/>
    <mergeCell ref="G70:K70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2 AD25:AD27 AD31:AD33 AD38:AD40 AD43:AD69">
    <cfRule type="cellIs" dxfId="354" priority="117" operator="lessThan">
      <formula>0</formula>
    </cfRule>
  </conditionalFormatting>
  <conditionalFormatting sqref="AD8">
    <cfRule type="cellIs" dxfId="353" priority="116" operator="lessThan">
      <formula>0</formula>
    </cfRule>
  </conditionalFormatting>
  <conditionalFormatting sqref="F3">
    <cfRule type="containsText" dxfId="352" priority="115" operator="containsText" text="Budget">
      <formula>NOT(ISERROR(SEARCH("Budget",F3)))</formula>
    </cfRule>
  </conditionalFormatting>
  <conditionalFormatting sqref="F4">
    <cfRule type="containsText" dxfId="351" priority="114" operator="containsText" text="forecast">
      <formula>NOT(ISERROR(SEARCH("forecast",F4)))</formula>
    </cfRule>
  </conditionalFormatting>
  <conditionalFormatting sqref="F9:F20">
    <cfRule type="cellIs" dxfId="350" priority="112" operator="greaterThan">
      <formula>E9</formula>
    </cfRule>
  </conditionalFormatting>
  <conditionalFormatting sqref="AD23:AD24">
    <cfRule type="cellIs" dxfId="349" priority="67" operator="lessThan">
      <formula>0</formula>
    </cfRule>
  </conditionalFormatting>
  <conditionalFormatting sqref="AD28:AD30">
    <cfRule type="cellIs" dxfId="348" priority="64" operator="lessThan">
      <formula>0</formula>
    </cfRule>
  </conditionalFormatting>
  <conditionalFormatting sqref="AD34:AD37">
    <cfRule type="cellIs" dxfId="347" priority="61" operator="lessThan">
      <formula>0</formula>
    </cfRule>
  </conditionalFormatting>
  <conditionalFormatting sqref="AD41:AD42">
    <cfRule type="cellIs" dxfId="346" priority="58" operator="lessThan">
      <formula>0</formula>
    </cfRule>
  </conditionalFormatting>
  <conditionalFormatting sqref="D8">
    <cfRule type="cellIs" dxfId="345" priority="55" operator="greaterThan">
      <formula>0</formula>
    </cfRule>
  </conditionalFormatting>
  <conditionalFormatting sqref="D9:D20">
    <cfRule type="cellIs" dxfId="344" priority="54" operator="greaterThan">
      <formula>0</formula>
    </cfRule>
  </conditionalFormatting>
  <conditionalFormatting sqref="D21">
    <cfRule type="cellIs" dxfId="343" priority="53" operator="greaterThan">
      <formula>0</formula>
    </cfRule>
  </conditionalFormatting>
  <conditionalFormatting sqref="D22:D25">
    <cfRule type="cellIs" dxfId="342" priority="52" operator="greaterThan">
      <formula>0</formula>
    </cfRule>
  </conditionalFormatting>
  <conditionalFormatting sqref="D26">
    <cfRule type="cellIs" dxfId="341" priority="51" operator="greaterThan">
      <formula>0</formula>
    </cfRule>
  </conditionalFormatting>
  <conditionalFormatting sqref="D27:D31">
    <cfRule type="cellIs" dxfId="340" priority="50" operator="greaterThan">
      <formula>0</formula>
    </cfRule>
  </conditionalFormatting>
  <conditionalFormatting sqref="D32">
    <cfRule type="cellIs" dxfId="339" priority="49" operator="greaterThan">
      <formula>0</formula>
    </cfRule>
  </conditionalFormatting>
  <conditionalFormatting sqref="D33:D38">
    <cfRule type="cellIs" dxfId="338" priority="48" operator="greaterThan">
      <formula>0</formula>
    </cfRule>
  </conditionalFormatting>
  <conditionalFormatting sqref="D39">
    <cfRule type="cellIs" dxfId="337" priority="47" operator="greaterThan">
      <formula>0</formula>
    </cfRule>
  </conditionalFormatting>
  <conditionalFormatting sqref="D40:D43">
    <cfRule type="cellIs" dxfId="336" priority="46" operator="greaterThan">
      <formula>0</formula>
    </cfRule>
  </conditionalFormatting>
  <conditionalFormatting sqref="D44">
    <cfRule type="cellIs" dxfId="335" priority="45" operator="greaterThan">
      <formula>0</formula>
    </cfRule>
  </conditionalFormatting>
  <conditionalFormatting sqref="D45:D46">
    <cfRule type="cellIs" dxfId="334" priority="44" operator="greaterThan">
      <formula>0</formula>
    </cfRule>
  </conditionalFormatting>
  <conditionalFormatting sqref="D47">
    <cfRule type="cellIs" dxfId="333" priority="43" operator="greaterThan">
      <formula>0</formula>
    </cfRule>
  </conditionalFormatting>
  <conditionalFormatting sqref="D48:D49">
    <cfRule type="cellIs" dxfId="332" priority="42" operator="greaterThan">
      <formula>0</formula>
    </cfRule>
  </conditionalFormatting>
  <conditionalFormatting sqref="D50">
    <cfRule type="cellIs" dxfId="331" priority="41" operator="greaterThan">
      <formula>0</formula>
    </cfRule>
  </conditionalFormatting>
  <conditionalFormatting sqref="D51:D52">
    <cfRule type="cellIs" dxfId="330" priority="40" operator="greaterThan">
      <formula>0</formula>
    </cfRule>
  </conditionalFormatting>
  <conditionalFormatting sqref="D53">
    <cfRule type="cellIs" dxfId="329" priority="39" operator="greaterThan">
      <formula>0</formula>
    </cfRule>
  </conditionalFormatting>
  <conditionalFormatting sqref="D54:D55">
    <cfRule type="cellIs" dxfId="328" priority="38" operator="greaterThan">
      <formula>0</formula>
    </cfRule>
  </conditionalFormatting>
  <conditionalFormatting sqref="D56">
    <cfRule type="cellIs" dxfId="327" priority="37" operator="greaterThan">
      <formula>0</formula>
    </cfRule>
  </conditionalFormatting>
  <conditionalFormatting sqref="D57:D58">
    <cfRule type="cellIs" dxfId="326" priority="36" operator="greaterThan">
      <formula>0</formula>
    </cfRule>
  </conditionalFormatting>
  <conditionalFormatting sqref="D59">
    <cfRule type="cellIs" dxfId="325" priority="35" operator="greaterThan">
      <formula>0</formula>
    </cfRule>
  </conditionalFormatting>
  <conditionalFormatting sqref="D60:D61">
    <cfRule type="cellIs" dxfId="324" priority="34" operator="greaterThan">
      <formula>0</formula>
    </cfRule>
  </conditionalFormatting>
  <conditionalFormatting sqref="D62">
    <cfRule type="cellIs" dxfId="323" priority="33" operator="greaterThan">
      <formula>0</formula>
    </cfRule>
  </conditionalFormatting>
  <conditionalFormatting sqref="D63:D64">
    <cfRule type="cellIs" dxfId="322" priority="32" operator="greaterThan">
      <formula>0</formula>
    </cfRule>
  </conditionalFormatting>
  <conditionalFormatting sqref="D65">
    <cfRule type="cellIs" dxfId="321" priority="31" operator="greaterThan">
      <formula>0</formula>
    </cfRule>
  </conditionalFormatting>
  <conditionalFormatting sqref="D66">
    <cfRule type="cellIs" dxfId="320" priority="30" operator="greaterThan">
      <formula>0</formula>
    </cfRule>
  </conditionalFormatting>
  <conditionalFormatting sqref="D69">
    <cfRule type="cellIs" dxfId="319" priority="29" operator="greaterThan">
      <formula>0</formula>
    </cfRule>
  </conditionalFormatting>
  <conditionalFormatting sqref="H8">
    <cfRule type="cellIs" dxfId="318" priority="28" operator="greaterThan">
      <formula>0</formula>
    </cfRule>
  </conditionalFormatting>
  <conditionalFormatting sqref="H9:H20">
    <cfRule type="cellIs" dxfId="317" priority="27" operator="greaterThan">
      <formula>0</formula>
    </cfRule>
  </conditionalFormatting>
  <conditionalFormatting sqref="H21">
    <cfRule type="cellIs" dxfId="316" priority="26" operator="greaterThan">
      <formula>0</formula>
    </cfRule>
  </conditionalFormatting>
  <conditionalFormatting sqref="H22:H25">
    <cfRule type="cellIs" dxfId="315" priority="25" operator="greaterThan">
      <formula>0</formula>
    </cfRule>
  </conditionalFormatting>
  <conditionalFormatting sqref="H26">
    <cfRule type="cellIs" dxfId="314" priority="24" operator="greaterThan">
      <formula>0</formula>
    </cfRule>
  </conditionalFormatting>
  <conditionalFormatting sqref="H27:H31">
    <cfRule type="cellIs" dxfId="313" priority="23" operator="greaterThan">
      <formula>0</formula>
    </cfRule>
  </conditionalFormatting>
  <conditionalFormatting sqref="H32">
    <cfRule type="cellIs" dxfId="312" priority="22" operator="greaterThan">
      <formula>0</formula>
    </cfRule>
  </conditionalFormatting>
  <conditionalFormatting sqref="H33:H38">
    <cfRule type="cellIs" dxfId="311" priority="21" operator="greaterThan">
      <formula>0</formula>
    </cfRule>
  </conditionalFormatting>
  <conditionalFormatting sqref="H39">
    <cfRule type="cellIs" dxfId="310" priority="20" operator="greaterThan">
      <formula>0</formula>
    </cfRule>
  </conditionalFormatting>
  <conditionalFormatting sqref="H40:H43">
    <cfRule type="cellIs" dxfId="309" priority="19" operator="greaterThan">
      <formula>0</formula>
    </cfRule>
  </conditionalFormatting>
  <conditionalFormatting sqref="H44">
    <cfRule type="cellIs" dxfId="308" priority="18" operator="greaterThan">
      <formula>0</formula>
    </cfRule>
  </conditionalFormatting>
  <conditionalFormatting sqref="H45:H46">
    <cfRule type="cellIs" dxfId="307" priority="17" operator="greaterThan">
      <formula>0</formula>
    </cfRule>
  </conditionalFormatting>
  <conditionalFormatting sqref="H47">
    <cfRule type="cellIs" dxfId="306" priority="16" operator="greaterThan">
      <formula>0</formula>
    </cfRule>
  </conditionalFormatting>
  <conditionalFormatting sqref="H48:H49">
    <cfRule type="cellIs" dxfId="305" priority="15" operator="greaterThan">
      <formula>0</formula>
    </cfRule>
  </conditionalFormatting>
  <conditionalFormatting sqref="H50">
    <cfRule type="cellIs" dxfId="304" priority="14" operator="greaterThan">
      <formula>0</formula>
    </cfRule>
  </conditionalFormatting>
  <conditionalFormatting sqref="H51:H52">
    <cfRule type="cellIs" dxfId="303" priority="13" operator="greaterThan">
      <formula>0</formula>
    </cfRule>
  </conditionalFormatting>
  <conditionalFormatting sqref="H53">
    <cfRule type="cellIs" dxfId="302" priority="12" operator="greaterThan">
      <formula>0</formula>
    </cfRule>
  </conditionalFormatting>
  <conditionalFormatting sqref="H54:H55">
    <cfRule type="cellIs" dxfId="301" priority="11" operator="greaterThan">
      <formula>0</formula>
    </cfRule>
  </conditionalFormatting>
  <conditionalFormatting sqref="H56">
    <cfRule type="cellIs" dxfId="300" priority="10" operator="greaterThan">
      <formula>0</formula>
    </cfRule>
  </conditionalFormatting>
  <conditionalFormatting sqref="H57:H58">
    <cfRule type="cellIs" dxfId="299" priority="9" operator="greaterThan">
      <formula>0</formula>
    </cfRule>
  </conditionalFormatting>
  <conditionalFormatting sqref="H59">
    <cfRule type="cellIs" dxfId="298" priority="8" operator="greaterThan">
      <formula>0</formula>
    </cfRule>
  </conditionalFormatting>
  <conditionalFormatting sqref="H60:H61">
    <cfRule type="cellIs" dxfId="297" priority="7" operator="greaterThan">
      <formula>0</formula>
    </cfRule>
  </conditionalFormatting>
  <conditionalFormatting sqref="H62">
    <cfRule type="cellIs" dxfId="296" priority="6" operator="greaterThan">
      <formula>0</formula>
    </cfRule>
  </conditionalFormatting>
  <conditionalFormatting sqref="H63:H64">
    <cfRule type="cellIs" dxfId="295" priority="5" operator="greaterThan">
      <formula>0</formula>
    </cfRule>
  </conditionalFormatting>
  <conditionalFormatting sqref="H65">
    <cfRule type="cellIs" dxfId="294" priority="4" operator="greaterThan">
      <formula>0</formula>
    </cfRule>
  </conditionalFormatting>
  <conditionalFormatting sqref="H66:H67">
    <cfRule type="cellIs" dxfId="293" priority="3" operator="greaterThan">
      <formula>0</formula>
    </cfRule>
  </conditionalFormatting>
  <conditionalFormatting sqref="H69">
    <cfRule type="cellIs" dxfId="292" priority="2" operator="greaterThan">
      <formula>0</formula>
    </cfRule>
  </conditionalFormatting>
  <conditionalFormatting sqref="D67">
    <cfRule type="cellIs" dxfId="291" priority="1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62"/>
  <sheetViews>
    <sheetView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K9" sqref="K9:K55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IF(E57&gt;C57,"Budget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IF(AD57&lt;0,"Actual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+SUMMARY!A20</f>
        <v>ZK111 - Programme Volunteering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387</v>
      </c>
      <c r="B8" s="169" t="s">
        <v>302</v>
      </c>
      <c r="C8" s="327">
        <f t="shared" ref="C8:J8" si="0">SUM(C9:C19)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SUM(H9:H19)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SUM(L9:L19)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49" si="3">+E8-AC8</f>
        <v>0</v>
      </c>
    </row>
    <row r="9" spans="1:31" s="4" customFormat="1" ht="15" customHeight="1" x14ac:dyDescent="0.2">
      <c r="A9" s="152"/>
      <c r="B9" s="265"/>
      <c r="C9" s="207"/>
      <c r="D9" s="381">
        <f>-C9+E9</f>
        <v>0</v>
      </c>
      <c r="E9" s="259"/>
      <c r="F9" s="223">
        <f t="shared" ref="F9:F19" si="4">SUM(L9:AA9)</f>
        <v>0</v>
      </c>
      <c r="G9" s="227"/>
      <c r="H9" s="381">
        <f>-G9+I9</f>
        <v>0</v>
      </c>
      <c r="I9" s="252">
        <v>0</v>
      </c>
      <c r="J9" s="228"/>
      <c r="K9" s="252"/>
      <c r="L9" s="226"/>
      <c r="M9" s="256"/>
      <c r="N9" s="253"/>
      <c r="O9" s="253"/>
      <c r="P9" s="253"/>
      <c r="Q9" s="253"/>
      <c r="R9" s="253"/>
      <c r="S9" s="253"/>
      <c r="T9" s="253"/>
      <c r="U9" s="257"/>
      <c r="V9" s="256"/>
      <c r="W9" s="253"/>
      <c r="X9" s="253"/>
      <c r="Y9" s="257"/>
      <c r="Z9" s="256"/>
      <c r="AA9" s="257"/>
      <c r="AB9" s="251">
        <f t="shared" ref="AB9:AB51" si="5">SUM(M9:AA9)</f>
        <v>0</v>
      </c>
      <c r="AC9" s="247">
        <f t="shared" ref="AC9:AC51" si="6">+AB9+L9</f>
        <v>0</v>
      </c>
      <c r="AD9" s="248">
        <f t="shared" si="3"/>
        <v>0</v>
      </c>
    </row>
    <row r="10" spans="1:31" s="4" customFormat="1" ht="15" hidden="1" customHeight="1" x14ac:dyDescent="0.2">
      <c r="A10" s="152"/>
      <c r="B10" s="283"/>
      <c r="C10" s="207"/>
      <c r="D10" s="381">
        <f t="shared" ref="D10:D55" si="7">-C10+E10</f>
        <v>0</v>
      </c>
      <c r="E10" s="259"/>
      <c r="F10" s="223">
        <f t="shared" si="4"/>
        <v>0</v>
      </c>
      <c r="G10" s="227"/>
      <c r="H10" s="381">
        <f t="shared" ref="H10:H55" si="8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si="5"/>
        <v>0</v>
      </c>
      <c r="AC10" s="247">
        <f t="shared" si="6"/>
        <v>0</v>
      </c>
      <c r="AD10" s="248">
        <f t="shared" si="3"/>
        <v>0</v>
      </c>
    </row>
    <row r="11" spans="1:31" s="4" customFormat="1" ht="15" hidden="1" customHeight="1" x14ac:dyDescent="0.2">
      <c r="A11" s="152"/>
      <c r="B11" s="265"/>
      <c r="C11" s="207"/>
      <c r="D11" s="381">
        <f t="shared" si="7"/>
        <v>0</v>
      </c>
      <c r="E11" s="259"/>
      <c r="F11" s="223">
        <f t="shared" si="4"/>
        <v>0</v>
      </c>
      <c r="G11" s="227"/>
      <c r="H11" s="381">
        <f t="shared" si="8"/>
        <v>0</v>
      </c>
      <c r="I11" s="252"/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5"/>
        <v>0</v>
      </c>
      <c r="AC11" s="247">
        <f t="shared" si="6"/>
        <v>0</v>
      </c>
      <c r="AD11" s="248">
        <f t="shared" si="3"/>
        <v>0</v>
      </c>
    </row>
    <row r="12" spans="1:31" s="4" customFormat="1" ht="15" hidden="1" customHeight="1" x14ac:dyDescent="0.2">
      <c r="A12" s="152"/>
      <c r="B12" s="265"/>
      <c r="C12" s="207"/>
      <c r="D12" s="381">
        <f t="shared" si="7"/>
        <v>0</v>
      </c>
      <c r="E12" s="259"/>
      <c r="F12" s="223">
        <f t="shared" si="4"/>
        <v>0</v>
      </c>
      <c r="G12" s="227"/>
      <c r="H12" s="381">
        <f t="shared" si="8"/>
        <v>0</v>
      </c>
      <c r="I12" s="259"/>
      <c r="J12" s="228"/>
      <c r="K12" s="259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5"/>
        <v>0</v>
      </c>
      <c r="AC12" s="247">
        <f t="shared" si="6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65"/>
      <c r="C13" s="207"/>
      <c r="D13" s="381">
        <f t="shared" si="7"/>
        <v>0</v>
      </c>
      <c r="E13" s="259"/>
      <c r="F13" s="223">
        <f t="shared" si="4"/>
        <v>0</v>
      </c>
      <c r="G13" s="227"/>
      <c r="H13" s="381">
        <f t="shared" si="8"/>
        <v>0</v>
      </c>
      <c r="I13" s="259"/>
      <c r="J13" s="228"/>
      <c r="K13" s="259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5"/>
        <v>0</v>
      </c>
      <c r="AC13" s="247">
        <f t="shared" si="6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65"/>
      <c r="C14" s="207"/>
      <c r="D14" s="381">
        <f t="shared" si="7"/>
        <v>0</v>
      </c>
      <c r="E14" s="259"/>
      <c r="F14" s="223">
        <f t="shared" si="4"/>
        <v>0</v>
      </c>
      <c r="G14" s="227"/>
      <c r="H14" s="381">
        <f t="shared" si="8"/>
        <v>0</v>
      </c>
      <c r="I14" s="259"/>
      <c r="J14" s="228"/>
      <c r="K14" s="259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5"/>
        <v>0</v>
      </c>
      <c r="AC14" s="247">
        <f t="shared" si="6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7"/>
        <v>0</v>
      </c>
      <c r="E15" s="259"/>
      <c r="F15" s="223">
        <f t="shared" si="4"/>
        <v>0</v>
      </c>
      <c r="G15" s="227"/>
      <c r="H15" s="381">
        <f t="shared" si="8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5"/>
        <v>0</v>
      </c>
      <c r="AC15" s="247">
        <f t="shared" si="6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7"/>
        <v>0</v>
      </c>
      <c r="E16" s="259"/>
      <c r="F16" s="223">
        <f t="shared" si="4"/>
        <v>0</v>
      </c>
      <c r="G16" s="227"/>
      <c r="H16" s="381">
        <f t="shared" si="8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5"/>
        <v>0</v>
      </c>
      <c r="AC16" s="247">
        <f t="shared" si="6"/>
        <v>0</v>
      </c>
      <c r="AD16" s="248">
        <f t="shared" si="3"/>
        <v>0</v>
      </c>
    </row>
    <row r="17" spans="1:30" s="4" customFormat="1" ht="15" customHeight="1" x14ac:dyDescent="0.2">
      <c r="A17" s="152"/>
      <c r="B17" s="265"/>
      <c r="C17" s="207"/>
      <c r="D17" s="381">
        <f t="shared" si="7"/>
        <v>0</v>
      </c>
      <c r="E17" s="259"/>
      <c r="F17" s="223">
        <f t="shared" si="4"/>
        <v>0</v>
      </c>
      <c r="G17" s="227"/>
      <c r="H17" s="381">
        <f t="shared" si="8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5"/>
        <v>0</v>
      </c>
      <c r="AC17" s="247">
        <f t="shared" si="6"/>
        <v>0</v>
      </c>
      <c r="AD17" s="248">
        <f t="shared" si="3"/>
        <v>0</v>
      </c>
    </row>
    <row r="18" spans="1:30" s="4" customFormat="1" ht="15" customHeight="1" x14ac:dyDescent="0.2">
      <c r="A18" s="152"/>
      <c r="B18" s="265"/>
      <c r="C18" s="207"/>
      <c r="D18" s="381">
        <f t="shared" si="7"/>
        <v>0</v>
      </c>
      <c r="E18" s="259"/>
      <c r="F18" s="223">
        <f t="shared" si="4"/>
        <v>0</v>
      </c>
      <c r="G18" s="227"/>
      <c r="H18" s="381">
        <f t="shared" si="8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5"/>
        <v>0</v>
      </c>
      <c r="AC18" s="247">
        <f t="shared" si="6"/>
        <v>0</v>
      </c>
      <c r="AD18" s="248">
        <f t="shared" si="3"/>
        <v>0</v>
      </c>
    </row>
    <row r="19" spans="1:30" s="4" customFormat="1" ht="15" customHeight="1" thickBot="1" x14ac:dyDescent="0.3">
      <c r="A19" s="172"/>
      <c r="B19" s="284"/>
      <c r="C19" s="264"/>
      <c r="D19" s="381">
        <f t="shared" si="7"/>
        <v>0</v>
      </c>
      <c r="E19" s="281"/>
      <c r="F19" s="229">
        <f t="shared" si="4"/>
        <v>0</v>
      </c>
      <c r="G19" s="230"/>
      <c r="H19" s="381">
        <f t="shared" si="8"/>
        <v>0</v>
      </c>
      <c r="I19" s="281">
        <v>0</v>
      </c>
      <c r="J19" s="231"/>
      <c r="K19" s="281"/>
      <c r="L19" s="229"/>
      <c r="M19" s="267"/>
      <c r="N19" s="253"/>
      <c r="O19" s="253"/>
      <c r="P19" s="253"/>
      <c r="Q19" s="253"/>
      <c r="R19" s="253"/>
      <c r="S19" s="253"/>
      <c r="T19" s="253"/>
      <c r="U19" s="257"/>
      <c r="V19" s="258"/>
      <c r="W19" s="253"/>
      <c r="X19" s="253"/>
      <c r="Y19" s="257"/>
      <c r="Z19" s="258"/>
      <c r="AA19" s="257"/>
      <c r="AB19" s="251">
        <f t="shared" si="5"/>
        <v>0</v>
      </c>
      <c r="AC19" s="247">
        <f t="shared" si="6"/>
        <v>0</v>
      </c>
      <c r="AD19" s="248">
        <f t="shared" si="3"/>
        <v>0</v>
      </c>
    </row>
    <row r="20" spans="1:30" s="4" customFormat="1" ht="15" customHeight="1" x14ac:dyDescent="0.2">
      <c r="A20" s="198" t="s">
        <v>238</v>
      </c>
      <c r="B20" s="354" t="s">
        <v>239</v>
      </c>
      <c r="C20" s="209">
        <f>SUM(C21:C22)</f>
        <v>0</v>
      </c>
      <c r="D20" s="327">
        <f>SUM(D21:D22)</f>
        <v>0</v>
      </c>
      <c r="E20" s="209">
        <f>SUM(E21:E22)</f>
        <v>0</v>
      </c>
      <c r="F20" s="232">
        <f>SUM(F21:F22)</f>
        <v>0</v>
      </c>
      <c r="G20" s="232">
        <f t="shared" ref="G20" si="9">SUM(G21:G22)</f>
        <v>0</v>
      </c>
      <c r="H20" s="327">
        <f>SUM(H21:H22)</f>
        <v>0</v>
      </c>
      <c r="I20" s="209">
        <f>SUM(I21:I22)</f>
        <v>0</v>
      </c>
      <c r="J20" s="232">
        <f t="shared" ref="J20" si="10">SUM(J21:J22)</f>
        <v>0</v>
      </c>
      <c r="K20" s="209"/>
      <c r="L20" s="268">
        <f>SUM(L21:L22)</f>
        <v>0</v>
      </c>
      <c r="M20" s="268">
        <f>SUM(M21:M22)</f>
        <v>0</v>
      </c>
      <c r="N20" s="272">
        <f>SUM(N21:N22)</f>
        <v>0</v>
      </c>
      <c r="O20" s="272">
        <f t="shared" ref="O20:U20" si="11">SUM(O21:O22)</f>
        <v>0</v>
      </c>
      <c r="P20" s="272">
        <f t="shared" si="11"/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68">
        <f>SUM(V21:V22)</f>
        <v>0</v>
      </c>
      <c r="W20" s="272">
        <f t="shared" ref="W20:Y20" si="12">SUM(W21:W22)</f>
        <v>0</v>
      </c>
      <c r="X20" s="272">
        <f t="shared" si="12"/>
        <v>0</v>
      </c>
      <c r="Y20" s="272">
        <f t="shared" si="12"/>
        <v>0</v>
      </c>
      <c r="Z20" s="268">
        <f>SUM(Z21:Z22)</f>
        <v>0</v>
      </c>
      <c r="AA20" s="272">
        <f t="shared" ref="AA20" si="13">SUM(AA21:AA22)</f>
        <v>0</v>
      </c>
      <c r="AB20" s="251">
        <f t="shared" si="5"/>
        <v>0</v>
      </c>
      <c r="AC20" s="247">
        <f t="shared" si="6"/>
        <v>0</v>
      </c>
      <c r="AD20" s="248">
        <f t="shared" si="3"/>
        <v>0</v>
      </c>
    </row>
    <row r="21" spans="1:30" s="4" customFormat="1" ht="15" customHeight="1" x14ac:dyDescent="0.2">
      <c r="A21" s="152"/>
      <c r="B21" s="277"/>
      <c r="C21" s="210"/>
      <c r="D21" s="381">
        <f t="shared" si="7"/>
        <v>0</v>
      </c>
      <c r="E21" s="252">
        <v>0</v>
      </c>
      <c r="F21" s="233"/>
      <c r="G21" s="234"/>
      <c r="H21" s="381">
        <f t="shared" si="8"/>
        <v>0</v>
      </c>
      <c r="I21" s="252">
        <v>0</v>
      </c>
      <c r="J21" s="235"/>
      <c r="K21" s="252"/>
      <c r="L21" s="269"/>
      <c r="M21" s="373"/>
      <c r="N21" s="374"/>
      <c r="O21" s="374"/>
      <c r="P21" s="374"/>
      <c r="Q21" s="374"/>
      <c r="R21" s="374"/>
      <c r="S21" s="374"/>
      <c r="T21" s="374"/>
      <c r="U21" s="374"/>
      <c r="V21" s="373"/>
      <c r="W21" s="374"/>
      <c r="X21" s="374"/>
      <c r="Y21" s="374"/>
      <c r="Z21" s="373"/>
      <c r="AA21" s="374"/>
      <c r="AB21" s="251">
        <f t="shared" si="5"/>
        <v>0</v>
      </c>
      <c r="AC21" s="247">
        <f t="shared" si="6"/>
        <v>0</v>
      </c>
      <c r="AD21" s="248">
        <f t="shared" si="3"/>
        <v>0</v>
      </c>
    </row>
    <row r="22" spans="1:30" s="4" customFormat="1" ht="15" customHeight="1" thickBot="1" x14ac:dyDescent="0.25">
      <c r="A22" s="172"/>
      <c r="B22" s="278"/>
      <c r="C22" s="208"/>
      <c r="D22" s="381">
        <f t="shared" si="7"/>
        <v>0</v>
      </c>
      <c r="E22" s="281">
        <v>0</v>
      </c>
      <c r="F22" s="229"/>
      <c r="G22" s="230"/>
      <c r="H22" s="381">
        <f t="shared" si="8"/>
        <v>0</v>
      </c>
      <c r="I22" s="281">
        <v>0</v>
      </c>
      <c r="J22" s="231"/>
      <c r="K22" s="281"/>
      <c r="L22" s="270"/>
      <c r="M22" s="375"/>
      <c r="N22" s="376"/>
      <c r="O22" s="376"/>
      <c r="P22" s="376"/>
      <c r="Q22" s="376"/>
      <c r="R22" s="376"/>
      <c r="S22" s="376"/>
      <c r="T22" s="376"/>
      <c r="U22" s="376"/>
      <c r="V22" s="375"/>
      <c r="W22" s="376"/>
      <c r="X22" s="376"/>
      <c r="Y22" s="376"/>
      <c r="Z22" s="375"/>
      <c r="AA22" s="376"/>
      <c r="AB22" s="251">
        <f t="shared" si="5"/>
        <v>0</v>
      </c>
      <c r="AC22" s="247">
        <f t="shared" si="6"/>
        <v>0</v>
      </c>
      <c r="AD22" s="248">
        <f t="shared" si="3"/>
        <v>0</v>
      </c>
    </row>
    <row r="23" spans="1:30" s="26" customFormat="1" ht="15" customHeight="1" x14ac:dyDescent="0.2">
      <c r="A23" s="198" t="s">
        <v>388</v>
      </c>
      <c r="B23" s="354" t="s">
        <v>389</v>
      </c>
      <c r="C23" s="209">
        <f>SUM(C24:C25)</f>
        <v>0</v>
      </c>
      <c r="D23" s="327">
        <f>SUM(D24:D25)</f>
        <v>0</v>
      </c>
      <c r="E23" s="209">
        <f>SUM(E24:E25)</f>
        <v>0</v>
      </c>
      <c r="F23" s="209">
        <f t="shared" ref="F23:G23" si="14">SUM(F24:F25)</f>
        <v>0</v>
      </c>
      <c r="G23" s="209">
        <f t="shared" si="14"/>
        <v>0</v>
      </c>
      <c r="H23" s="327">
        <f>SUM(H24:H25)</f>
        <v>0</v>
      </c>
      <c r="I23" s="209">
        <f>SUM(I24:I25)</f>
        <v>0</v>
      </c>
      <c r="J23" s="209">
        <f t="shared" ref="J23" si="15">SUM(J24:J25)</f>
        <v>0</v>
      </c>
      <c r="K23" s="209"/>
      <c r="L23" s="268">
        <f>SUM(L24:L25)</f>
        <v>0</v>
      </c>
      <c r="M23" s="268">
        <f>SUM(M24:M25)</f>
        <v>0</v>
      </c>
      <c r="N23" s="272">
        <f>SUM(N24:N25)</f>
        <v>0</v>
      </c>
      <c r="O23" s="272">
        <f t="shared" ref="O23:U23" si="16">SUM(O24:O25)</f>
        <v>0</v>
      </c>
      <c r="P23" s="272">
        <f t="shared" si="16"/>
        <v>0</v>
      </c>
      <c r="Q23" s="272">
        <f t="shared" si="16"/>
        <v>0</v>
      </c>
      <c r="R23" s="272">
        <f t="shared" si="16"/>
        <v>0</v>
      </c>
      <c r="S23" s="272">
        <f t="shared" si="16"/>
        <v>0</v>
      </c>
      <c r="T23" s="272">
        <f t="shared" si="16"/>
        <v>0</v>
      </c>
      <c r="U23" s="272">
        <f t="shared" si="16"/>
        <v>0</v>
      </c>
      <c r="V23" s="268">
        <f>SUM(V24:V25)</f>
        <v>0</v>
      </c>
      <c r="W23" s="272">
        <f t="shared" ref="W23:Y23" si="17">SUM(W24:W25)</f>
        <v>0</v>
      </c>
      <c r="X23" s="272">
        <f t="shared" si="17"/>
        <v>0</v>
      </c>
      <c r="Y23" s="272">
        <f t="shared" si="17"/>
        <v>0</v>
      </c>
      <c r="Z23" s="268">
        <f>SUM(Z24:Z25)</f>
        <v>0</v>
      </c>
      <c r="AA23" s="272">
        <f t="shared" ref="AA23" si="18">SUM(AA24:AA25)</f>
        <v>0</v>
      </c>
      <c r="AB23" s="251">
        <f t="shared" si="5"/>
        <v>0</v>
      </c>
      <c r="AC23" s="247">
        <f t="shared" si="6"/>
        <v>0</v>
      </c>
      <c r="AD23" s="248">
        <f t="shared" si="3"/>
        <v>0</v>
      </c>
    </row>
    <row r="24" spans="1:30" s="4" customFormat="1" ht="15" customHeight="1" x14ac:dyDescent="0.2">
      <c r="A24" s="152"/>
      <c r="B24" s="277"/>
      <c r="C24" s="210"/>
      <c r="D24" s="381">
        <f t="shared" si="7"/>
        <v>0</v>
      </c>
      <c r="E24" s="252">
        <v>0</v>
      </c>
      <c r="F24" s="233"/>
      <c r="G24" s="234"/>
      <c r="H24" s="381">
        <f t="shared" si="8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5"/>
        <v>0</v>
      </c>
      <c r="AC24" s="247">
        <f t="shared" si="6"/>
        <v>0</v>
      </c>
      <c r="AD24" s="248">
        <f t="shared" si="3"/>
        <v>0</v>
      </c>
    </row>
    <row r="25" spans="1:30" s="4" customFormat="1" ht="15" customHeight="1" thickBot="1" x14ac:dyDescent="0.25">
      <c r="A25" s="172"/>
      <c r="B25" s="278"/>
      <c r="C25" s="208"/>
      <c r="D25" s="381">
        <f t="shared" si="7"/>
        <v>0</v>
      </c>
      <c r="E25" s="281">
        <v>0</v>
      </c>
      <c r="F25" s="229"/>
      <c r="G25" s="230"/>
      <c r="H25" s="381">
        <f t="shared" si="8"/>
        <v>0</v>
      </c>
      <c r="I25" s="281">
        <v>0</v>
      </c>
      <c r="J25" s="231"/>
      <c r="K25" s="281"/>
      <c r="L25" s="270"/>
      <c r="M25" s="375"/>
      <c r="N25" s="376"/>
      <c r="O25" s="376"/>
      <c r="P25" s="376"/>
      <c r="Q25" s="376"/>
      <c r="R25" s="376"/>
      <c r="S25" s="376"/>
      <c r="T25" s="376"/>
      <c r="U25" s="376"/>
      <c r="V25" s="375"/>
      <c r="W25" s="376"/>
      <c r="X25" s="376"/>
      <c r="Y25" s="376"/>
      <c r="Z25" s="375"/>
      <c r="AA25" s="376"/>
      <c r="AB25" s="251">
        <f t="shared" si="5"/>
        <v>0</v>
      </c>
      <c r="AC25" s="247">
        <f t="shared" si="6"/>
        <v>0</v>
      </c>
      <c r="AD25" s="248">
        <f t="shared" si="3"/>
        <v>0</v>
      </c>
    </row>
    <row r="26" spans="1:30" s="26" customFormat="1" ht="15" customHeight="1" x14ac:dyDescent="0.2">
      <c r="A26" s="198" t="s">
        <v>390</v>
      </c>
      <c r="B26" s="354" t="s">
        <v>391</v>
      </c>
      <c r="C26" s="209">
        <f t="shared" ref="C26:J26" si="19">SUM(C27:C28)</f>
        <v>0</v>
      </c>
      <c r="D26" s="327">
        <f>SUM(D27:D28)</f>
        <v>0</v>
      </c>
      <c r="E26" s="209">
        <f>SUM(E27:E28)</f>
        <v>0</v>
      </c>
      <c r="F26" s="209">
        <f t="shared" si="19"/>
        <v>0</v>
      </c>
      <c r="G26" s="209">
        <f t="shared" si="19"/>
        <v>0</v>
      </c>
      <c r="H26" s="327">
        <f>SUM(H27:H28)</f>
        <v>0</v>
      </c>
      <c r="I26" s="209">
        <f t="shared" si="19"/>
        <v>0</v>
      </c>
      <c r="J26" s="209">
        <f t="shared" si="19"/>
        <v>0</v>
      </c>
      <c r="K26" s="209"/>
      <c r="L26" s="268">
        <f>SUM(L27:L28)</f>
        <v>0</v>
      </c>
      <c r="M26" s="268">
        <f>SUM(M27:M28)</f>
        <v>0</v>
      </c>
      <c r="N26" s="272">
        <f>SUM(N27:N28)</f>
        <v>0</v>
      </c>
      <c r="O26" s="272">
        <f t="shared" ref="O26:U26" si="20">SUM(O27:O28)</f>
        <v>0</v>
      </c>
      <c r="P26" s="272">
        <f t="shared" si="20"/>
        <v>0</v>
      </c>
      <c r="Q26" s="272">
        <f t="shared" si="20"/>
        <v>0</v>
      </c>
      <c r="R26" s="272">
        <f t="shared" si="20"/>
        <v>0</v>
      </c>
      <c r="S26" s="272">
        <f t="shared" si="20"/>
        <v>0</v>
      </c>
      <c r="T26" s="272">
        <f t="shared" si="20"/>
        <v>0</v>
      </c>
      <c r="U26" s="272">
        <f t="shared" si="20"/>
        <v>0</v>
      </c>
      <c r="V26" s="268">
        <f>SUM(V27:V28)</f>
        <v>0</v>
      </c>
      <c r="W26" s="272">
        <f t="shared" ref="W26:Y26" si="21">SUM(W27:W28)</f>
        <v>0</v>
      </c>
      <c r="X26" s="272">
        <f t="shared" si="21"/>
        <v>0</v>
      </c>
      <c r="Y26" s="272">
        <f t="shared" si="21"/>
        <v>0</v>
      </c>
      <c r="Z26" s="268">
        <f>SUM(Z27:Z28)</f>
        <v>0</v>
      </c>
      <c r="AA26" s="272">
        <f t="shared" ref="AA26" si="22">SUM(AA27:AA28)</f>
        <v>0</v>
      </c>
      <c r="AB26" s="251">
        <f t="shared" si="5"/>
        <v>0</v>
      </c>
      <c r="AC26" s="247">
        <f t="shared" si="6"/>
        <v>0</v>
      </c>
      <c r="AD26" s="248">
        <f t="shared" si="3"/>
        <v>0</v>
      </c>
    </row>
    <row r="27" spans="1:30" s="4" customFormat="1" ht="15" customHeight="1" x14ac:dyDescent="0.2">
      <c r="A27" s="152"/>
      <c r="B27" s="277"/>
      <c r="C27" s="210"/>
      <c r="D27" s="381">
        <f t="shared" si="7"/>
        <v>0</v>
      </c>
      <c r="E27" s="252">
        <v>0</v>
      </c>
      <c r="F27" s="233"/>
      <c r="G27" s="234"/>
      <c r="H27" s="381">
        <f t="shared" si="8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5"/>
        <v>0</v>
      </c>
      <c r="AC27" s="247">
        <f t="shared" si="6"/>
        <v>0</v>
      </c>
      <c r="AD27" s="248">
        <f t="shared" si="3"/>
        <v>0</v>
      </c>
    </row>
    <row r="28" spans="1:30" s="4" customFormat="1" ht="15" customHeight="1" thickBot="1" x14ac:dyDescent="0.25">
      <c r="A28" s="171"/>
      <c r="B28" s="278"/>
      <c r="C28" s="208"/>
      <c r="D28" s="381">
        <f t="shared" si="7"/>
        <v>0</v>
      </c>
      <c r="E28" s="281">
        <v>0</v>
      </c>
      <c r="F28" s="229"/>
      <c r="G28" s="230"/>
      <c r="H28" s="381">
        <f t="shared" si="8"/>
        <v>0</v>
      </c>
      <c r="I28" s="281">
        <v>0</v>
      </c>
      <c r="J28" s="231"/>
      <c r="K28" s="281"/>
      <c r="L28" s="270"/>
      <c r="M28" s="375"/>
      <c r="N28" s="376"/>
      <c r="O28" s="376"/>
      <c r="P28" s="376"/>
      <c r="Q28" s="376"/>
      <c r="R28" s="376"/>
      <c r="S28" s="376"/>
      <c r="T28" s="376"/>
      <c r="U28" s="376"/>
      <c r="V28" s="375"/>
      <c r="W28" s="376"/>
      <c r="X28" s="376"/>
      <c r="Y28" s="376"/>
      <c r="Z28" s="375"/>
      <c r="AA28" s="376"/>
      <c r="AB28" s="251">
        <f t="shared" si="5"/>
        <v>0</v>
      </c>
      <c r="AC28" s="247">
        <f t="shared" si="6"/>
        <v>0</v>
      </c>
      <c r="AD28" s="248">
        <f t="shared" si="3"/>
        <v>0</v>
      </c>
    </row>
    <row r="29" spans="1:30" s="26" customFormat="1" ht="15" customHeight="1" x14ac:dyDescent="0.2">
      <c r="A29" s="198" t="s">
        <v>392</v>
      </c>
      <c r="B29" s="354" t="s">
        <v>393</v>
      </c>
      <c r="C29" s="209">
        <f t="shared" ref="C29:J29" si="23">SUM(C30:C31)</f>
        <v>0</v>
      </c>
      <c r="D29" s="327">
        <f>SUM(D30:D31)</f>
        <v>0</v>
      </c>
      <c r="E29" s="209">
        <f>SUM(E30:E31)</f>
        <v>0</v>
      </c>
      <c r="F29" s="209">
        <f t="shared" si="23"/>
        <v>0</v>
      </c>
      <c r="G29" s="209">
        <f t="shared" si="23"/>
        <v>0</v>
      </c>
      <c r="H29" s="327">
        <f>SUM(H30:H31)</f>
        <v>0</v>
      </c>
      <c r="I29" s="209">
        <f t="shared" si="23"/>
        <v>0</v>
      </c>
      <c r="J29" s="209">
        <f t="shared" si="23"/>
        <v>0</v>
      </c>
      <c r="K29" s="209"/>
      <c r="L29" s="268">
        <f>SUM(L30:L31)</f>
        <v>0</v>
      </c>
      <c r="M29" s="268">
        <f>SUM(M30:M31)</f>
        <v>0</v>
      </c>
      <c r="N29" s="272">
        <f>SUM(N30:N31)</f>
        <v>0</v>
      </c>
      <c r="O29" s="272">
        <f t="shared" ref="O29:U29" si="24">SUM(O30:O31)</f>
        <v>0</v>
      </c>
      <c r="P29" s="272">
        <f t="shared" si="24"/>
        <v>0</v>
      </c>
      <c r="Q29" s="272">
        <f t="shared" si="24"/>
        <v>0</v>
      </c>
      <c r="R29" s="272">
        <f t="shared" si="24"/>
        <v>0</v>
      </c>
      <c r="S29" s="272">
        <f t="shared" si="24"/>
        <v>0</v>
      </c>
      <c r="T29" s="272">
        <f t="shared" si="24"/>
        <v>0</v>
      </c>
      <c r="U29" s="272">
        <f t="shared" si="24"/>
        <v>0</v>
      </c>
      <c r="V29" s="268">
        <f>SUM(V30:V31)</f>
        <v>0</v>
      </c>
      <c r="W29" s="272">
        <f t="shared" ref="W29:Y29" si="25">SUM(W30:W31)</f>
        <v>0</v>
      </c>
      <c r="X29" s="272">
        <f t="shared" si="25"/>
        <v>0</v>
      </c>
      <c r="Y29" s="272">
        <f t="shared" si="25"/>
        <v>0</v>
      </c>
      <c r="Z29" s="268">
        <f>SUM(Z30:Z31)</f>
        <v>0</v>
      </c>
      <c r="AA29" s="272">
        <f t="shared" ref="AA29" si="26">SUM(AA30:AA31)</f>
        <v>0</v>
      </c>
      <c r="AB29" s="251">
        <f t="shared" si="5"/>
        <v>0</v>
      </c>
      <c r="AC29" s="247">
        <f t="shared" si="6"/>
        <v>0</v>
      </c>
      <c r="AD29" s="248">
        <f t="shared" si="3"/>
        <v>0</v>
      </c>
    </row>
    <row r="30" spans="1:30" s="4" customFormat="1" ht="15" customHeight="1" x14ac:dyDescent="0.2">
      <c r="A30" s="152"/>
      <c r="B30" s="277"/>
      <c r="C30" s="210"/>
      <c r="D30" s="381">
        <f t="shared" si="7"/>
        <v>0</v>
      </c>
      <c r="E30" s="252">
        <v>0</v>
      </c>
      <c r="F30" s="233"/>
      <c r="G30" s="234"/>
      <c r="H30" s="381">
        <f t="shared" si="8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5"/>
        <v>0</v>
      </c>
      <c r="AC30" s="247">
        <f t="shared" si="6"/>
        <v>0</v>
      </c>
      <c r="AD30" s="248">
        <f t="shared" si="3"/>
        <v>0</v>
      </c>
    </row>
    <row r="31" spans="1:30" s="4" customFormat="1" ht="15" customHeight="1" thickBot="1" x14ac:dyDescent="0.25">
      <c r="A31" s="171"/>
      <c r="B31" s="278"/>
      <c r="C31" s="208"/>
      <c r="D31" s="381">
        <f t="shared" si="7"/>
        <v>0</v>
      </c>
      <c r="E31" s="281">
        <v>0</v>
      </c>
      <c r="F31" s="229"/>
      <c r="G31" s="230"/>
      <c r="H31" s="381">
        <f t="shared" si="8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5"/>
        <v>0</v>
      </c>
      <c r="AC31" s="247">
        <f t="shared" si="6"/>
        <v>0</v>
      </c>
      <c r="AD31" s="248">
        <f t="shared" si="3"/>
        <v>0</v>
      </c>
    </row>
    <row r="32" spans="1:30" s="26" customFormat="1" ht="15" customHeight="1" x14ac:dyDescent="0.2">
      <c r="A32" s="198"/>
      <c r="B32" s="170"/>
      <c r="C32" s="209">
        <f t="shared" ref="C32:J32" si="27">SUM(C33:C34)</f>
        <v>0</v>
      </c>
      <c r="D32" s="327">
        <f>SUM(D33:D34)</f>
        <v>0</v>
      </c>
      <c r="E32" s="209">
        <f>SUM(E33:E34)</f>
        <v>0</v>
      </c>
      <c r="F32" s="209">
        <f t="shared" si="27"/>
        <v>0</v>
      </c>
      <c r="G32" s="209">
        <f t="shared" si="27"/>
        <v>0</v>
      </c>
      <c r="H32" s="327">
        <f>SUM(H33:H34)</f>
        <v>0</v>
      </c>
      <c r="I32" s="209">
        <f t="shared" si="27"/>
        <v>0</v>
      </c>
      <c r="J32" s="209">
        <f t="shared" si="27"/>
        <v>0</v>
      </c>
      <c r="K32" s="209"/>
      <c r="L32" s="268">
        <f>SUM(L33:L34)</f>
        <v>0</v>
      </c>
      <c r="M32" s="268">
        <f>SUM(M33:M34)</f>
        <v>0</v>
      </c>
      <c r="N32" s="272">
        <f>SUM(N33:N34)</f>
        <v>0</v>
      </c>
      <c r="O32" s="272">
        <f t="shared" ref="O32:U32" si="28">SUM(O33:O34)</f>
        <v>0</v>
      </c>
      <c r="P32" s="272">
        <f t="shared" si="28"/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68">
        <f>SUM(V33:V34)</f>
        <v>0</v>
      </c>
      <c r="W32" s="272">
        <f t="shared" ref="W32:Y32" si="29">SUM(W33:W34)</f>
        <v>0</v>
      </c>
      <c r="X32" s="272">
        <f t="shared" si="29"/>
        <v>0</v>
      </c>
      <c r="Y32" s="272">
        <f t="shared" si="29"/>
        <v>0</v>
      </c>
      <c r="Z32" s="268">
        <f>SUM(Z33:Z34)</f>
        <v>0</v>
      </c>
      <c r="AA32" s="272">
        <f t="shared" ref="AA32" si="30">SUM(AA33:AA34)</f>
        <v>0</v>
      </c>
      <c r="AB32" s="251">
        <f t="shared" si="5"/>
        <v>0</v>
      </c>
      <c r="AC32" s="247">
        <f t="shared" si="6"/>
        <v>0</v>
      </c>
      <c r="AD32" s="248">
        <f t="shared" si="3"/>
        <v>0</v>
      </c>
    </row>
    <row r="33" spans="1:30" s="4" customFormat="1" ht="15" customHeight="1" x14ac:dyDescent="0.2">
      <c r="A33" s="153"/>
      <c r="B33" s="277"/>
      <c r="C33" s="210"/>
      <c r="D33" s="381">
        <f t="shared" si="7"/>
        <v>0</v>
      </c>
      <c r="E33" s="252">
        <v>0</v>
      </c>
      <c r="F33" s="233"/>
      <c r="G33" s="234"/>
      <c r="H33" s="381">
        <f t="shared" si="8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5"/>
        <v>0</v>
      </c>
      <c r="AC33" s="247">
        <f t="shared" si="6"/>
        <v>0</v>
      </c>
      <c r="AD33" s="248">
        <f t="shared" si="3"/>
        <v>0</v>
      </c>
    </row>
    <row r="34" spans="1:30" s="4" customFormat="1" ht="15" customHeight="1" thickBot="1" x14ac:dyDescent="0.25">
      <c r="A34" s="171"/>
      <c r="B34" s="278"/>
      <c r="C34" s="208"/>
      <c r="D34" s="381">
        <f t="shared" si="7"/>
        <v>0</v>
      </c>
      <c r="E34" s="281">
        <v>0</v>
      </c>
      <c r="F34" s="229"/>
      <c r="G34" s="230"/>
      <c r="H34" s="381">
        <f t="shared" si="8"/>
        <v>0</v>
      </c>
      <c r="I34" s="281">
        <v>0</v>
      </c>
      <c r="J34" s="231"/>
      <c r="K34" s="281"/>
      <c r="L34" s="270"/>
      <c r="M34" s="375"/>
      <c r="N34" s="376"/>
      <c r="O34" s="376"/>
      <c r="P34" s="376"/>
      <c r="Q34" s="376"/>
      <c r="R34" s="376"/>
      <c r="S34" s="376"/>
      <c r="T34" s="376"/>
      <c r="U34" s="376"/>
      <c r="V34" s="375"/>
      <c r="W34" s="376"/>
      <c r="X34" s="376"/>
      <c r="Y34" s="376"/>
      <c r="Z34" s="375"/>
      <c r="AA34" s="376"/>
      <c r="AB34" s="251">
        <f t="shared" si="5"/>
        <v>0</v>
      </c>
      <c r="AC34" s="247">
        <f t="shared" si="6"/>
        <v>0</v>
      </c>
      <c r="AD34" s="248">
        <f t="shared" si="3"/>
        <v>0</v>
      </c>
    </row>
    <row r="35" spans="1:30" s="26" customFormat="1" ht="15" customHeight="1" x14ac:dyDescent="0.2">
      <c r="A35" s="198"/>
      <c r="B35" s="170"/>
      <c r="C35" s="209">
        <f>SUM(C36:C37)</f>
        <v>0</v>
      </c>
      <c r="D35" s="327">
        <f>SUM(D36:D37)</f>
        <v>0</v>
      </c>
      <c r="E35" s="209">
        <f>SUM(E36:E37)</f>
        <v>0</v>
      </c>
      <c r="F35" s="209">
        <f t="shared" ref="F35:G35" si="31">SUM(F36:F37)</f>
        <v>0</v>
      </c>
      <c r="G35" s="209">
        <f t="shared" si="31"/>
        <v>0</v>
      </c>
      <c r="H35" s="327">
        <f>SUM(H36:H37)</f>
        <v>0</v>
      </c>
      <c r="I35" s="209">
        <f>SUM(I36:I37)</f>
        <v>0</v>
      </c>
      <c r="J35" s="209">
        <f t="shared" ref="J35" si="32">SUM(J36:J37)</f>
        <v>0</v>
      </c>
      <c r="K35" s="209"/>
      <c r="L35" s="268">
        <f>SUM(L36:L37)</f>
        <v>0</v>
      </c>
      <c r="M35" s="268">
        <f>SUM(M36:M37)</f>
        <v>0</v>
      </c>
      <c r="N35" s="272">
        <f>SUM(N36:N37)</f>
        <v>0</v>
      </c>
      <c r="O35" s="272">
        <f t="shared" ref="O35:U35" si="33">SUM(O36:O37)</f>
        <v>0</v>
      </c>
      <c r="P35" s="272">
        <f t="shared" si="33"/>
        <v>0</v>
      </c>
      <c r="Q35" s="272">
        <f t="shared" si="33"/>
        <v>0</v>
      </c>
      <c r="R35" s="272">
        <f t="shared" si="33"/>
        <v>0</v>
      </c>
      <c r="S35" s="272">
        <f t="shared" si="33"/>
        <v>0</v>
      </c>
      <c r="T35" s="272">
        <f t="shared" si="33"/>
        <v>0</v>
      </c>
      <c r="U35" s="272">
        <f t="shared" si="33"/>
        <v>0</v>
      </c>
      <c r="V35" s="268">
        <f>SUM(V36:V37)</f>
        <v>0</v>
      </c>
      <c r="W35" s="272">
        <f t="shared" ref="W35:Y35" si="34">SUM(W36:W37)</f>
        <v>0</v>
      </c>
      <c r="X35" s="272">
        <f t="shared" si="34"/>
        <v>0</v>
      </c>
      <c r="Y35" s="272">
        <f t="shared" si="34"/>
        <v>0</v>
      </c>
      <c r="Z35" s="268">
        <f>SUM(Z36:Z37)</f>
        <v>0</v>
      </c>
      <c r="AA35" s="272">
        <f t="shared" ref="AA35" si="35">SUM(AA36:AA37)</f>
        <v>0</v>
      </c>
      <c r="AB35" s="251">
        <f t="shared" si="5"/>
        <v>0</v>
      </c>
      <c r="AC35" s="247">
        <f t="shared" si="6"/>
        <v>0</v>
      </c>
      <c r="AD35" s="248">
        <f t="shared" si="3"/>
        <v>0</v>
      </c>
    </row>
    <row r="36" spans="1:30" s="4" customFormat="1" ht="15" customHeight="1" x14ac:dyDescent="0.2">
      <c r="A36" s="153"/>
      <c r="B36" s="277"/>
      <c r="C36" s="210"/>
      <c r="D36" s="381">
        <f t="shared" si="7"/>
        <v>0</v>
      </c>
      <c r="E36" s="252">
        <v>0</v>
      </c>
      <c r="F36" s="233"/>
      <c r="G36" s="234"/>
      <c r="H36" s="381">
        <f t="shared" si="8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5"/>
        <v>0</v>
      </c>
      <c r="AC36" s="247">
        <f t="shared" si="6"/>
        <v>0</v>
      </c>
      <c r="AD36" s="248">
        <f t="shared" si="3"/>
        <v>0</v>
      </c>
    </row>
    <row r="37" spans="1:30" s="4" customFormat="1" ht="15" customHeight="1" thickBot="1" x14ac:dyDescent="0.25">
      <c r="A37" s="171"/>
      <c r="B37" s="278"/>
      <c r="C37" s="208"/>
      <c r="D37" s="381">
        <f t="shared" si="7"/>
        <v>0</v>
      </c>
      <c r="E37" s="281">
        <v>0</v>
      </c>
      <c r="F37" s="229"/>
      <c r="G37" s="230"/>
      <c r="H37" s="381">
        <f t="shared" si="8"/>
        <v>0</v>
      </c>
      <c r="I37" s="281">
        <v>0</v>
      </c>
      <c r="J37" s="231"/>
      <c r="K37" s="281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5"/>
        <v>0</v>
      </c>
      <c r="AC37" s="247">
        <f t="shared" si="6"/>
        <v>0</v>
      </c>
      <c r="AD37" s="248">
        <f t="shared" si="3"/>
        <v>0</v>
      </c>
    </row>
    <row r="38" spans="1:30" s="26" customFormat="1" ht="15" customHeight="1" x14ac:dyDescent="0.2">
      <c r="A38" s="198"/>
      <c r="B38" s="170"/>
      <c r="C38" s="209">
        <f>SUM(C39:C40)</f>
        <v>0</v>
      </c>
      <c r="D38" s="327">
        <f>SUM(D39:D40)</f>
        <v>0</v>
      </c>
      <c r="E38" s="209">
        <f>SUM(E39:E40)</f>
        <v>0</v>
      </c>
      <c r="F38" s="209">
        <f t="shared" ref="F38:G38" si="36">SUM(F39:F40)</f>
        <v>0</v>
      </c>
      <c r="G38" s="209">
        <f t="shared" si="36"/>
        <v>0</v>
      </c>
      <c r="H38" s="327">
        <f>SUM(H39:H40)</f>
        <v>0</v>
      </c>
      <c r="I38" s="209">
        <f>SUM(I39:I40)</f>
        <v>0</v>
      </c>
      <c r="J38" s="209">
        <f t="shared" ref="J38" si="37">SUM(J39:J40)</f>
        <v>0</v>
      </c>
      <c r="K38" s="209"/>
      <c r="L38" s="268">
        <f>SUM(L39:L40)</f>
        <v>0</v>
      </c>
      <c r="M38" s="268">
        <f>SUM(M39:M40)</f>
        <v>0</v>
      </c>
      <c r="N38" s="272">
        <f>SUM(N39:N40)</f>
        <v>0</v>
      </c>
      <c r="O38" s="272">
        <f t="shared" ref="O38:U38" si="38">SUM(O39:O40)</f>
        <v>0</v>
      </c>
      <c r="P38" s="272">
        <f t="shared" si="38"/>
        <v>0</v>
      </c>
      <c r="Q38" s="272">
        <f t="shared" si="38"/>
        <v>0</v>
      </c>
      <c r="R38" s="272">
        <f t="shared" si="38"/>
        <v>0</v>
      </c>
      <c r="S38" s="272">
        <f t="shared" si="38"/>
        <v>0</v>
      </c>
      <c r="T38" s="272">
        <f t="shared" si="38"/>
        <v>0</v>
      </c>
      <c r="U38" s="272">
        <f t="shared" si="38"/>
        <v>0</v>
      </c>
      <c r="V38" s="268">
        <f>SUM(V39:V40)</f>
        <v>0</v>
      </c>
      <c r="W38" s="272">
        <f t="shared" ref="W38:Y38" si="39">SUM(W39:W40)</f>
        <v>0</v>
      </c>
      <c r="X38" s="272">
        <f t="shared" si="39"/>
        <v>0</v>
      </c>
      <c r="Y38" s="272">
        <f t="shared" si="39"/>
        <v>0</v>
      </c>
      <c r="Z38" s="268">
        <f>SUM(Z39:Z40)</f>
        <v>0</v>
      </c>
      <c r="AA38" s="272">
        <f t="shared" ref="AA38" si="40">SUM(AA39:AA40)</f>
        <v>0</v>
      </c>
      <c r="AB38" s="251">
        <f t="shared" si="5"/>
        <v>0</v>
      </c>
      <c r="AC38" s="247">
        <f t="shared" si="6"/>
        <v>0</v>
      </c>
      <c r="AD38" s="248">
        <f t="shared" si="3"/>
        <v>0</v>
      </c>
    </row>
    <row r="39" spans="1:30" s="4" customFormat="1" ht="15" customHeight="1" x14ac:dyDescent="0.2">
      <c r="A39" s="153"/>
      <c r="B39" s="277"/>
      <c r="C39" s="210"/>
      <c r="D39" s="381">
        <f t="shared" si="7"/>
        <v>0</v>
      </c>
      <c r="E39" s="252">
        <v>0</v>
      </c>
      <c r="F39" s="233"/>
      <c r="G39" s="234"/>
      <c r="H39" s="381">
        <f t="shared" si="8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5"/>
        <v>0</v>
      </c>
      <c r="AC39" s="247">
        <f t="shared" si="6"/>
        <v>0</v>
      </c>
      <c r="AD39" s="248">
        <f t="shared" si="3"/>
        <v>0</v>
      </c>
    </row>
    <row r="40" spans="1:30" s="4" customFormat="1" ht="15" customHeight="1" thickBot="1" x14ac:dyDescent="0.25">
      <c r="A40" s="171"/>
      <c r="B40" s="278"/>
      <c r="C40" s="208"/>
      <c r="D40" s="381">
        <f t="shared" si="7"/>
        <v>0</v>
      </c>
      <c r="E40" s="281">
        <v>0</v>
      </c>
      <c r="F40" s="229"/>
      <c r="G40" s="230"/>
      <c r="H40" s="381">
        <f t="shared" si="8"/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5"/>
        <v>0</v>
      </c>
      <c r="AC40" s="247">
        <f t="shared" si="6"/>
        <v>0</v>
      </c>
      <c r="AD40" s="248">
        <f t="shared" si="3"/>
        <v>0</v>
      </c>
    </row>
    <row r="41" spans="1:30" s="26" customFormat="1" ht="15" customHeight="1" x14ac:dyDescent="0.2">
      <c r="A41" s="198"/>
      <c r="B41" s="170"/>
      <c r="C41" s="209">
        <f>SUM(C42:C43)</f>
        <v>0</v>
      </c>
      <c r="D41" s="327">
        <f>SUM(D42:D43)</f>
        <v>0</v>
      </c>
      <c r="E41" s="209">
        <f>SUM(E42:E43)</f>
        <v>0</v>
      </c>
      <c r="F41" s="209">
        <f t="shared" ref="F41:G41" si="41">SUM(F42:F43)</f>
        <v>0</v>
      </c>
      <c r="G41" s="209">
        <f t="shared" si="41"/>
        <v>0</v>
      </c>
      <c r="H41" s="327">
        <f>SUM(H42:H43)</f>
        <v>0</v>
      </c>
      <c r="I41" s="209">
        <f>SUM(I42:I43)</f>
        <v>0</v>
      </c>
      <c r="J41" s="209">
        <f t="shared" ref="J41" si="42">SUM(J42:J43)</f>
        <v>0</v>
      </c>
      <c r="K41" s="209"/>
      <c r="L41" s="268">
        <f>SUM(L42:L43)</f>
        <v>0</v>
      </c>
      <c r="M41" s="268">
        <f>SUM(M42:M43)</f>
        <v>0</v>
      </c>
      <c r="N41" s="272">
        <f>SUM(N42:N43)</f>
        <v>0</v>
      </c>
      <c r="O41" s="272">
        <f t="shared" ref="O41:U41" si="43">SUM(O42:O43)</f>
        <v>0</v>
      </c>
      <c r="P41" s="272">
        <f t="shared" si="43"/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68">
        <f>SUM(V42:V43)</f>
        <v>0</v>
      </c>
      <c r="W41" s="272">
        <f t="shared" ref="W41:Y41" si="44">SUM(W42:W43)</f>
        <v>0</v>
      </c>
      <c r="X41" s="272">
        <f t="shared" si="44"/>
        <v>0</v>
      </c>
      <c r="Y41" s="272">
        <f t="shared" si="44"/>
        <v>0</v>
      </c>
      <c r="Z41" s="268">
        <f>SUM(Z42:Z43)</f>
        <v>0</v>
      </c>
      <c r="AA41" s="272">
        <f t="shared" ref="AA41" si="45">SUM(AA42:AA43)</f>
        <v>0</v>
      </c>
      <c r="AB41" s="251">
        <f t="shared" si="5"/>
        <v>0</v>
      </c>
      <c r="AC41" s="247">
        <f t="shared" si="6"/>
        <v>0</v>
      </c>
      <c r="AD41" s="248">
        <f t="shared" si="3"/>
        <v>0</v>
      </c>
    </row>
    <row r="42" spans="1:30" s="4" customFormat="1" ht="15" customHeight="1" x14ac:dyDescent="0.2">
      <c r="A42" s="153"/>
      <c r="B42" s="277"/>
      <c r="C42" s="210"/>
      <c r="D42" s="381">
        <f t="shared" si="7"/>
        <v>0</v>
      </c>
      <c r="E42" s="252">
        <v>0</v>
      </c>
      <c r="F42" s="233"/>
      <c r="G42" s="234"/>
      <c r="H42" s="381">
        <f t="shared" si="8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5"/>
        <v>0</v>
      </c>
      <c r="AC42" s="247">
        <f t="shared" si="6"/>
        <v>0</v>
      </c>
      <c r="AD42" s="248">
        <f t="shared" si="3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7"/>
        <v>0</v>
      </c>
      <c r="E43" s="281">
        <v>0</v>
      </c>
      <c r="F43" s="229"/>
      <c r="G43" s="230"/>
      <c r="H43" s="381">
        <f t="shared" si="8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5"/>
        <v>0</v>
      </c>
      <c r="AC43" s="247">
        <f t="shared" si="6"/>
        <v>0</v>
      </c>
      <c r="AD43" s="248">
        <f t="shared" si="3"/>
        <v>0</v>
      </c>
    </row>
    <row r="44" spans="1:30" s="26" customFormat="1" ht="15" customHeight="1" x14ac:dyDescent="0.2">
      <c r="A44" s="198"/>
      <c r="B44" s="170"/>
      <c r="C44" s="209">
        <f>SUM(C45:C46)</f>
        <v>0</v>
      </c>
      <c r="D44" s="327">
        <f>SUM(D45:D46)</f>
        <v>0</v>
      </c>
      <c r="E44" s="209">
        <f>SUM(E45:E46)</f>
        <v>0</v>
      </c>
      <c r="F44" s="209">
        <f t="shared" ref="F44:G44" si="46">SUM(F45:F46)</f>
        <v>0</v>
      </c>
      <c r="G44" s="209">
        <f t="shared" si="46"/>
        <v>0</v>
      </c>
      <c r="H44" s="327">
        <f>SUM(H45:H46)</f>
        <v>0</v>
      </c>
      <c r="I44" s="209">
        <f>SUM(I45:I46)</f>
        <v>0</v>
      </c>
      <c r="J44" s="209">
        <f t="shared" ref="J44" si="47">SUM(J45:J46)</f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48">SUM(O45:O46)</f>
        <v>0</v>
      </c>
      <c r="P44" s="272">
        <f t="shared" si="48"/>
        <v>0</v>
      </c>
      <c r="Q44" s="272">
        <f t="shared" si="48"/>
        <v>0</v>
      </c>
      <c r="R44" s="272">
        <f t="shared" si="48"/>
        <v>0</v>
      </c>
      <c r="S44" s="272">
        <f t="shared" si="48"/>
        <v>0</v>
      </c>
      <c r="T44" s="272">
        <f t="shared" si="48"/>
        <v>0</v>
      </c>
      <c r="U44" s="272">
        <f t="shared" si="48"/>
        <v>0</v>
      </c>
      <c r="V44" s="268">
        <f>SUM(V45:V46)</f>
        <v>0</v>
      </c>
      <c r="W44" s="272">
        <f t="shared" ref="W44:Y44" si="49">SUM(W45:W46)</f>
        <v>0</v>
      </c>
      <c r="X44" s="272">
        <f t="shared" si="49"/>
        <v>0</v>
      </c>
      <c r="Y44" s="272">
        <f t="shared" si="49"/>
        <v>0</v>
      </c>
      <c r="Z44" s="268">
        <f>SUM(Z45:Z46)</f>
        <v>0</v>
      </c>
      <c r="AA44" s="272">
        <f t="shared" ref="AA44" si="50">SUM(AA45:AA46)</f>
        <v>0</v>
      </c>
      <c r="AB44" s="251">
        <f t="shared" si="5"/>
        <v>0</v>
      </c>
      <c r="AC44" s="247">
        <f t="shared" si="6"/>
        <v>0</v>
      </c>
      <c r="AD44" s="248">
        <f t="shared" si="3"/>
        <v>0</v>
      </c>
    </row>
    <row r="45" spans="1:30" s="4" customFormat="1" ht="15" customHeight="1" x14ac:dyDescent="0.2">
      <c r="A45" s="152"/>
      <c r="B45" s="277"/>
      <c r="C45" s="210"/>
      <c r="D45" s="381">
        <f t="shared" si="7"/>
        <v>0</v>
      </c>
      <c r="E45" s="252">
        <v>0</v>
      </c>
      <c r="F45" s="233"/>
      <c r="G45" s="234"/>
      <c r="H45" s="381">
        <f t="shared" si="8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5"/>
        <v>0</v>
      </c>
      <c r="AC45" s="247">
        <f t="shared" si="6"/>
        <v>0</v>
      </c>
      <c r="AD45" s="248">
        <f t="shared" si="3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7"/>
        <v>0</v>
      </c>
      <c r="E46" s="281">
        <v>0</v>
      </c>
      <c r="F46" s="229"/>
      <c r="G46" s="230"/>
      <c r="H46" s="381">
        <f t="shared" si="8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5"/>
        <v>0</v>
      </c>
      <c r="AC46" s="247">
        <f t="shared" si="6"/>
        <v>0</v>
      </c>
      <c r="AD46" s="248">
        <f t="shared" si="3"/>
        <v>0</v>
      </c>
    </row>
    <row r="47" spans="1:30" s="26" customFormat="1" ht="15" customHeight="1" x14ac:dyDescent="0.2">
      <c r="A47" s="198"/>
      <c r="B47" s="170"/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G47" si="51">SUM(F48:F49)</f>
        <v>0</v>
      </c>
      <c r="G47" s="209">
        <f t="shared" si="51"/>
        <v>0</v>
      </c>
      <c r="H47" s="327">
        <f>SUM(H48:H49)</f>
        <v>0</v>
      </c>
      <c r="I47" s="209">
        <f>SUM(I48:I49)</f>
        <v>0</v>
      </c>
      <c r="J47" s="209">
        <f t="shared" ref="J47" si="52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53">SUM(O48:O49)</f>
        <v>0</v>
      </c>
      <c r="P47" s="272">
        <f t="shared" si="53"/>
        <v>0</v>
      </c>
      <c r="Q47" s="272">
        <f t="shared" si="53"/>
        <v>0</v>
      </c>
      <c r="R47" s="272">
        <f t="shared" si="53"/>
        <v>0</v>
      </c>
      <c r="S47" s="272">
        <f t="shared" si="53"/>
        <v>0</v>
      </c>
      <c r="T47" s="272">
        <f t="shared" si="53"/>
        <v>0</v>
      </c>
      <c r="U47" s="272">
        <f t="shared" si="53"/>
        <v>0</v>
      </c>
      <c r="V47" s="268">
        <f>SUM(V48:V49)</f>
        <v>0</v>
      </c>
      <c r="W47" s="272">
        <f t="shared" ref="W47:Y47" si="54">SUM(W48:W49)</f>
        <v>0</v>
      </c>
      <c r="X47" s="272">
        <f t="shared" si="54"/>
        <v>0</v>
      </c>
      <c r="Y47" s="272">
        <f t="shared" si="54"/>
        <v>0</v>
      </c>
      <c r="Z47" s="268">
        <f>SUM(Z48:Z49)</f>
        <v>0</v>
      </c>
      <c r="AA47" s="272">
        <f t="shared" ref="AA47" si="55">SUM(AA48:AA49)</f>
        <v>0</v>
      </c>
      <c r="AB47" s="251">
        <f t="shared" si="5"/>
        <v>0</v>
      </c>
      <c r="AC47" s="247">
        <f t="shared" si="6"/>
        <v>0</v>
      </c>
      <c r="AD47" s="248">
        <f t="shared" si="3"/>
        <v>0</v>
      </c>
    </row>
    <row r="48" spans="1:30" s="4" customFormat="1" ht="15" customHeight="1" x14ac:dyDescent="0.2">
      <c r="A48" s="152"/>
      <c r="B48" s="277"/>
      <c r="C48" s="210"/>
      <c r="D48" s="381">
        <f t="shared" si="7"/>
        <v>0</v>
      </c>
      <c r="E48" s="252">
        <v>0</v>
      </c>
      <c r="F48" s="233"/>
      <c r="G48" s="234"/>
      <c r="H48" s="381">
        <f t="shared" si="8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5"/>
        <v>0</v>
      </c>
      <c r="AC48" s="247">
        <f t="shared" si="6"/>
        <v>0</v>
      </c>
      <c r="AD48" s="248">
        <f t="shared" si="3"/>
        <v>0</v>
      </c>
    </row>
    <row r="49" spans="1:30" s="4" customFormat="1" ht="15" customHeight="1" thickBot="1" x14ac:dyDescent="0.25">
      <c r="A49" s="171"/>
      <c r="B49" s="278"/>
      <c r="C49" s="208"/>
      <c r="D49" s="381">
        <f t="shared" si="7"/>
        <v>0</v>
      </c>
      <c r="E49" s="281">
        <v>0</v>
      </c>
      <c r="F49" s="229"/>
      <c r="G49" s="230"/>
      <c r="H49" s="381">
        <f t="shared" si="8"/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5"/>
        <v>0</v>
      </c>
      <c r="AC49" s="247">
        <f t="shared" si="6"/>
        <v>0</v>
      </c>
      <c r="AD49" s="248">
        <f t="shared" si="3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G50" si="56">SUM(F51:F52)</f>
        <v>0</v>
      </c>
      <c r="G50" s="209">
        <f t="shared" si="56"/>
        <v>0</v>
      </c>
      <c r="H50" s="327">
        <f>SUM(H51:H52)</f>
        <v>0</v>
      </c>
      <c r="I50" s="209">
        <f>SUM(I51:I52)</f>
        <v>0</v>
      </c>
      <c r="J50" s="209">
        <f t="shared" ref="J50" si="57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58">SUM(O51:O52)</f>
        <v>0</v>
      </c>
      <c r="P50" s="272">
        <f t="shared" si="58"/>
        <v>0</v>
      </c>
      <c r="Q50" s="272">
        <f t="shared" si="58"/>
        <v>0</v>
      </c>
      <c r="R50" s="272">
        <f t="shared" si="58"/>
        <v>0</v>
      </c>
      <c r="S50" s="272">
        <f t="shared" si="58"/>
        <v>0</v>
      </c>
      <c r="T50" s="272">
        <f t="shared" si="58"/>
        <v>0</v>
      </c>
      <c r="U50" s="272">
        <f t="shared" si="58"/>
        <v>0</v>
      </c>
      <c r="V50" s="268">
        <f>SUM(V51:V52)</f>
        <v>0</v>
      </c>
      <c r="W50" s="272">
        <f t="shared" ref="W50:Y50" si="59">SUM(W51:W52)</f>
        <v>0</v>
      </c>
      <c r="X50" s="272">
        <f t="shared" si="59"/>
        <v>0</v>
      </c>
      <c r="Y50" s="272">
        <f t="shared" si="59"/>
        <v>0</v>
      </c>
      <c r="Z50" s="268">
        <f>SUM(Z51:Z52)</f>
        <v>0</v>
      </c>
      <c r="AA50" s="272">
        <f t="shared" ref="AA50" si="60">SUM(AA51:AA52)</f>
        <v>0</v>
      </c>
      <c r="AB50" s="251">
        <f t="shared" si="5"/>
        <v>0</v>
      </c>
      <c r="AC50" s="247">
        <f t="shared" si="6"/>
        <v>0</v>
      </c>
      <c r="AD50" s="248">
        <f t="shared" ref="AD50:AD57" si="61">+E50-AC50</f>
        <v>0</v>
      </c>
    </row>
    <row r="51" spans="1:30" s="4" customFormat="1" ht="15" customHeight="1" x14ac:dyDescent="0.2">
      <c r="A51" s="152"/>
      <c r="B51" s="277"/>
      <c r="C51" s="210"/>
      <c r="D51" s="381">
        <f t="shared" si="7"/>
        <v>0</v>
      </c>
      <c r="E51" s="252">
        <v>0</v>
      </c>
      <c r="F51" s="233"/>
      <c r="G51" s="234"/>
      <c r="H51" s="381">
        <f t="shared" si="8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5"/>
        <v>0</v>
      </c>
      <c r="AC51" s="247">
        <f t="shared" si="6"/>
        <v>0</v>
      </c>
      <c r="AD51" s="248">
        <f t="shared" si="61"/>
        <v>0</v>
      </c>
    </row>
    <row r="52" spans="1:30" s="4" customFormat="1" ht="15" customHeight="1" thickBot="1" x14ac:dyDescent="0.25">
      <c r="A52" s="172"/>
      <c r="B52" s="278"/>
      <c r="C52" s="208"/>
      <c r="D52" s="381">
        <f t="shared" si="7"/>
        <v>0</v>
      </c>
      <c r="E52" s="281">
        <v>0</v>
      </c>
      <c r="F52" s="229"/>
      <c r="G52" s="230"/>
      <c r="H52" s="381">
        <f t="shared" si="8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ref="AB52:AB57" si="62">SUM(M52:AA52)</f>
        <v>0</v>
      </c>
      <c r="AC52" s="247">
        <f t="shared" ref="AC52:AC57" si="63">+AB52+L52</f>
        <v>0</v>
      </c>
      <c r="AD52" s="248">
        <f t="shared" si="61"/>
        <v>0</v>
      </c>
    </row>
    <row r="53" spans="1:30" s="26" customFormat="1" ht="15" customHeight="1" x14ac:dyDescent="0.2">
      <c r="A53" s="199"/>
      <c r="B53" s="262"/>
      <c r="C53" s="209">
        <f>SUM(C54:C55)</f>
        <v>0</v>
      </c>
      <c r="D53" s="327">
        <f>SUM(D54:D55)</f>
        <v>0</v>
      </c>
      <c r="E53" s="209">
        <f>SUM(E54:E55)</f>
        <v>0</v>
      </c>
      <c r="F53" s="211">
        <f t="shared" ref="F53:G53" si="64">SUM(F54:F55)</f>
        <v>0</v>
      </c>
      <c r="G53" s="211">
        <f t="shared" si="64"/>
        <v>0</v>
      </c>
      <c r="H53" s="327">
        <f>SUM(H54:H55)</f>
        <v>0</v>
      </c>
      <c r="I53" s="209">
        <f>SUM(I54:I55)</f>
        <v>0</v>
      </c>
      <c r="J53" s="211">
        <f t="shared" ref="J53" si="65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66">SUM(O54:O55)</f>
        <v>0</v>
      </c>
      <c r="P53" s="272">
        <f t="shared" si="66"/>
        <v>0</v>
      </c>
      <c r="Q53" s="272">
        <f t="shared" si="66"/>
        <v>0</v>
      </c>
      <c r="R53" s="272">
        <f t="shared" si="66"/>
        <v>0</v>
      </c>
      <c r="S53" s="272">
        <f t="shared" si="66"/>
        <v>0</v>
      </c>
      <c r="T53" s="272">
        <f t="shared" si="66"/>
        <v>0</v>
      </c>
      <c r="U53" s="272">
        <f t="shared" si="66"/>
        <v>0</v>
      </c>
      <c r="V53" s="268">
        <f>SUM(V54:V55)</f>
        <v>0</v>
      </c>
      <c r="W53" s="272">
        <f t="shared" ref="W53:Y53" si="67">SUM(W54:W55)</f>
        <v>0</v>
      </c>
      <c r="X53" s="272">
        <f t="shared" si="67"/>
        <v>0</v>
      </c>
      <c r="Y53" s="272">
        <f t="shared" si="67"/>
        <v>0</v>
      </c>
      <c r="Z53" s="268">
        <f>SUM(Z54:Z55)</f>
        <v>0</v>
      </c>
      <c r="AA53" s="272">
        <f t="shared" ref="AA53" si="68">SUM(AA54:AA55)</f>
        <v>0</v>
      </c>
      <c r="AB53" s="251">
        <f t="shared" si="62"/>
        <v>0</v>
      </c>
      <c r="AC53" s="247">
        <f t="shared" si="63"/>
        <v>0</v>
      </c>
      <c r="AD53" s="248">
        <f t="shared" si="61"/>
        <v>0</v>
      </c>
    </row>
    <row r="54" spans="1:30" s="4" customFormat="1" ht="15" customHeight="1" x14ac:dyDescent="0.2">
      <c r="A54" s="176"/>
      <c r="B54" s="279"/>
      <c r="C54" s="210"/>
      <c r="D54" s="381">
        <f t="shared" si="7"/>
        <v>0</v>
      </c>
      <c r="E54" s="252">
        <v>0</v>
      </c>
      <c r="F54" s="238"/>
      <c r="G54" s="236"/>
      <c r="H54" s="381">
        <f t="shared" si="8"/>
        <v>0</v>
      </c>
      <c r="I54" s="252">
        <v>0</v>
      </c>
      <c r="J54" s="237"/>
      <c r="K54" s="252"/>
      <c r="L54" s="238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62"/>
        <v>0</v>
      </c>
      <c r="AC54" s="247">
        <f t="shared" si="63"/>
        <v>0</v>
      </c>
      <c r="AD54" s="248">
        <f t="shared" si="61"/>
        <v>0</v>
      </c>
    </row>
    <row r="55" spans="1:30" s="4" customFormat="1" ht="15" customHeight="1" thickBot="1" x14ac:dyDescent="0.25">
      <c r="A55" s="181"/>
      <c r="B55" s="280"/>
      <c r="C55" s="208"/>
      <c r="D55" s="382">
        <f t="shared" si="7"/>
        <v>0</v>
      </c>
      <c r="E55" s="281">
        <v>0</v>
      </c>
      <c r="F55" s="239"/>
      <c r="G55" s="230"/>
      <c r="H55" s="382">
        <f t="shared" si="8"/>
        <v>0</v>
      </c>
      <c r="I55" s="281">
        <v>0</v>
      </c>
      <c r="J55" s="231"/>
      <c r="K55" s="281"/>
      <c r="L55" s="239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62"/>
        <v>0</v>
      </c>
      <c r="AC55" s="247">
        <f t="shared" si="63"/>
        <v>0</v>
      </c>
      <c r="AD55" s="248">
        <f t="shared" si="61"/>
        <v>0</v>
      </c>
    </row>
    <row r="56" spans="1:30" s="142" customFormat="1" ht="15.75" thickBot="1" x14ac:dyDescent="0.3">
      <c r="A56" s="179"/>
      <c r="B56" s="180"/>
      <c r="C56" s="212"/>
      <c r="D56" s="212"/>
      <c r="E56" s="212"/>
      <c r="F56" s="240"/>
      <c r="G56" s="227"/>
      <c r="H56" s="212"/>
      <c r="I56" s="241"/>
      <c r="J56" s="242"/>
      <c r="K56" s="242"/>
      <c r="L56" s="240"/>
      <c r="M56" s="271"/>
      <c r="N56" s="273"/>
      <c r="O56" s="273"/>
      <c r="P56" s="273"/>
      <c r="Q56" s="273"/>
      <c r="R56" s="273"/>
      <c r="S56" s="273"/>
      <c r="T56" s="273"/>
      <c r="U56" s="273"/>
      <c r="V56" s="271"/>
      <c r="W56" s="273"/>
      <c r="X56" s="273"/>
      <c r="Y56" s="273"/>
      <c r="Z56" s="271"/>
      <c r="AA56" s="273"/>
      <c r="AB56" s="251">
        <f t="shared" si="62"/>
        <v>0</v>
      </c>
      <c r="AC56" s="247">
        <f t="shared" si="63"/>
        <v>0</v>
      </c>
      <c r="AD56" s="248">
        <f t="shared" si="61"/>
        <v>0</v>
      </c>
    </row>
    <row r="57" spans="1:30" s="3" customFormat="1" ht="22.5" customHeight="1" thickBot="1" x14ac:dyDescent="0.3">
      <c r="A57" s="177"/>
      <c r="B57" s="178"/>
      <c r="C57" s="243">
        <f t="shared" ref="C57:J57" si="69">SUM(C8,C20,C23,C26,C29,C32,C35,C38,C41,C44,C47,C50,C53)</f>
        <v>0</v>
      </c>
      <c r="D57" s="336">
        <f t="shared" si="69"/>
        <v>0</v>
      </c>
      <c r="E57" s="243">
        <f t="shared" si="69"/>
        <v>0</v>
      </c>
      <c r="F57" s="243">
        <f t="shared" si="69"/>
        <v>0</v>
      </c>
      <c r="G57" s="244">
        <f t="shared" si="69"/>
        <v>0</v>
      </c>
      <c r="H57" s="336">
        <f t="shared" ref="H57" si="70">SUM(H8,H20,H23,H26,H29,H32,H35,H38,H41,H44,H47,H50,H53)</f>
        <v>0</v>
      </c>
      <c r="I57" s="244">
        <f t="shared" si="69"/>
        <v>0</v>
      </c>
      <c r="J57" s="244">
        <f t="shared" si="69"/>
        <v>0</v>
      </c>
      <c r="K57" s="244"/>
      <c r="L57" s="243">
        <f t="shared" ref="L57:AA57" si="71">SUM(L8,L20,L23,L26,L29,L32,L35,L38,L41,L44,L47,L50,L53)</f>
        <v>0</v>
      </c>
      <c r="M57" s="243">
        <f t="shared" si="71"/>
        <v>0</v>
      </c>
      <c r="N57" s="243">
        <f t="shared" si="71"/>
        <v>0</v>
      </c>
      <c r="O57" s="243">
        <f t="shared" si="71"/>
        <v>0</v>
      </c>
      <c r="P57" s="243">
        <f t="shared" si="71"/>
        <v>0</v>
      </c>
      <c r="Q57" s="243">
        <f t="shared" si="71"/>
        <v>0</v>
      </c>
      <c r="R57" s="243">
        <f t="shared" si="71"/>
        <v>0</v>
      </c>
      <c r="S57" s="243">
        <f t="shared" si="71"/>
        <v>0</v>
      </c>
      <c r="T57" s="243">
        <f t="shared" si="71"/>
        <v>0</v>
      </c>
      <c r="U57" s="243">
        <f t="shared" si="71"/>
        <v>0</v>
      </c>
      <c r="V57" s="243">
        <f t="shared" si="71"/>
        <v>0</v>
      </c>
      <c r="W57" s="243">
        <f t="shared" si="71"/>
        <v>0</v>
      </c>
      <c r="X57" s="243">
        <f t="shared" si="71"/>
        <v>0</v>
      </c>
      <c r="Y57" s="243">
        <f t="shared" si="71"/>
        <v>0</v>
      </c>
      <c r="Z57" s="243">
        <f t="shared" si="71"/>
        <v>0</v>
      </c>
      <c r="AA57" s="243">
        <f t="shared" si="71"/>
        <v>0</v>
      </c>
      <c r="AB57" s="243">
        <f t="shared" si="62"/>
        <v>0</v>
      </c>
      <c r="AC57" s="243">
        <f t="shared" si="63"/>
        <v>0</v>
      </c>
      <c r="AD57" s="282">
        <f t="shared" si="61"/>
        <v>0</v>
      </c>
    </row>
    <row r="58" spans="1:30" x14ac:dyDescent="0.25">
      <c r="A58" s="8"/>
      <c r="B58" s="8"/>
      <c r="C58" s="431"/>
      <c r="D58" s="431"/>
      <c r="E58" s="431"/>
      <c r="F58" s="431"/>
      <c r="G58" s="432"/>
      <c r="H58" s="433"/>
      <c r="I58" s="433"/>
      <c r="J58" s="433"/>
      <c r="K58" s="434"/>
      <c r="L58" s="21"/>
      <c r="M58" s="21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30" x14ac:dyDescent="0.25">
      <c r="A59" s="8"/>
      <c r="B59" s="8"/>
    </row>
    <row r="60" spans="1:30" ht="15.75" thickBot="1" x14ac:dyDescent="0.3"/>
    <row r="61" spans="1:30" s="143" customFormat="1" ht="15.75" thickBot="1" x14ac:dyDescent="0.3">
      <c r="A61" s="23"/>
      <c r="B61" s="23" t="s">
        <v>59</v>
      </c>
      <c r="C61" s="24"/>
      <c r="D61" s="24"/>
      <c r="E61" s="24"/>
      <c r="F61" s="213">
        <f>+F57*0.2</f>
        <v>0</v>
      </c>
      <c r="G61" s="24"/>
      <c r="H61" s="24"/>
      <c r="I61" s="24"/>
      <c r="J61" s="24"/>
      <c r="K61" s="24"/>
      <c r="L61" s="213">
        <f t="shared" ref="L61:Z61" si="72">+L57*0.2</f>
        <v>0</v>
      </c>
      <c r="M61" s="213">
        <f t="shared" si="72"/>
        <v>0</v>
      </c>
      <c r="N61" s="213">
        <f t="shared" si="72"/>
        <v>0</v>
      </c>
      <c r="O61" s="213">
        <f t="shared" si="72"/>
        <v>0</v>
      </c>
      <c r="P61" s="213">
        <f t="shared" si="72"/>
        <v>0</v>
      </c>
      <c r="Q61" s="213">
        <f t="shared" si="72"/>
        <v>0</v>
      </c>
      <c r="R61" s="213">
        <f t="shared" si="72"/>
        <v>0</v>
      </c>
      <c r="S61" s="213">
        <f t="shared" si="72"/>
        <v>0</v>
      </c>
      <c r="T61" s="213">
        <f t="shared" si="72"/>
        <v>0</v>
      </c>
      <c r="U61" s="213">
        <f t="shared" si="72"/>
        <v>0</v>
      </c>
      <c r="V61" s="213">
        <f t="shared" si="72"/>
        <v>0</v>
      </c>
      <c r="W61" s="213">
        <f t="shared" si="72"/>
        <v>0</v>
      </c>
      <c r="X61" s="213">
        <f t="shared" si="72"/>
        <v>0</v>
      </c>
      <c r="Y61" s="213">
        <f t="shared" si="72"/>
        <v>0</v>
      </c>
      <c r="Z61" s="213">
        <f t="shared" si="72"/>
        <v>0</v>
      </c>
      <c r="AA61" s="213">
        <f>+AA57*0.2</f>
        <v>0</v>
      </c>
      <c r="AB61" s="213">
        <f>+AB57*0.2</f>
        <v>0</v>
      </c>
      <c r="AC61" s="213">
        <f>+AC57*0.2</f>
        <v>0</v>
      </c>
    </row>
    <row r="62" spans="1:30" s="143" customFormat="1" ht="15.75" thickBot="1" x14ac:dyDescent="0.3">
      <c r="A62" s="23"/>
      <c r="B62" s="23" t="s">
        <v>60</v>
      </c>
      <c r="C62" s="24"/>
      <c r="D62" s="24"/>
      <c r="E62" s="24"/>
      <c r="F62" s="213">
        <f>SUM(F57:F61)</f>
        <v>0</v>
      </c>
      <c r="G62" s="24"/>
      <c r="H62" s="24"/>
      <c r="I62" s="24"/>
      <c r="J62" s="24"/>
      <c r="K62" s="24"/>
      <c r="L62" s="213">
        <f t="shared" ref="L62:Z62" si="73">SUM(L57:L61)</f>
        <v>0</v>
      </c>
      <c r="M62" s="213">
        <f t="shared" si="73"/>
        <v>0</v>
      </c>
      <c r="N62" s="213">
        <f t="shared" si="73"/>
        <v>0</v>
      </c>
      <c r="O62" s="213">
        <f t="shared" si="73"/>
        <v>0</v>
      </c>
      <c r="P62" s="213">
        <f t="shared" si="73"/>
        <v>0</v>
      </c>
      <c r="Q62" s="213">
        <f t="shared" si="73"/>
        <v>0</v>
      </c>
      <c r="R62" s="213">
        <f t="shared" si="73"/>
        <v>0</v>
      </c>
      <c r="S62" s="213">
        <f t="shared" si="73"/>
        <v>0</v>
      </c>
      <c r="T62" s="213">
        <f t="shared" si="73"/>
        <v>0</v>
      </c>
      <c r="U62" s="213">
        <f t="shared" si="73"/>
        <v>0</v>
      </c>
      <c r="V62" s="213">
        <f t="shared" si="73"/>
        <v>0</v>
      </c>
      <c r="W62" s="213">
        <f t="shared" si="73"/>
        <v>0</v>
      </c>
      <c r="X62" s="213">
        <f t="shared" si="73"/>
        <v>0</v>
      </c>
      <c r="Y62" s="213">
        <f t="shared" si="73"/>
        <v>0</v>
      </c>
      <c r="Z62" s="213">
        <f t="shared" si="73"/>
        <v>0</v>
      </c>
      <c r="AA62" s="213">
        <f>SUM(AA57:AA61)</f>
        <v>0</v>
      </c>
      <c r="AB62" s="213">
        <f>SUM(AB57:AB61)</f>
        <v>0</v>
      </c>
      <c r="AC62" s="213">
        <f>SUM(AC57:AC61)</f>
        <v>0</v>
      </c>
    </row>
  </sheetData>
  <mergeCells count="11">
    <mergeCell ref="C58:F58"/>
    <mergeCell ref="G58:K58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57">
    <cfRule type="cellIs" dxfId="290" priority="104" operator="lessThan">
      <formula>0</formula>
    </cfRule>
  </conditionalFormatting>
  <conditionalFormatting sqref="AD8">
    <cfRule type="cellIs" dxfId="289" priority="103" operator="lessThan">
      <formula>0</formula>
    </cfRule>
  </conditionalFormatting>
  <conditionalFormatting sqref="F3">
    <cfRule type="containsText" dxfId="288" priority="102" operator="containsText" text="Budget">
      <formula>NOT(ISERROR(SEARCH("Budget",F3)))</formula>
    </cfRule>
  </conditionalFormatting>
  <conditionalFormatting sqref="F4">
    <cfRule type="containsText" dxfId="287" priority="101" operator="containsText" text="forecast">
      <formula>NOT(ISERROR(SEARCH("forecast",F4)))</formula>
    </cfRule>
  </conditionalFormatting>
  <conditionalFormatting sqref="F9:F19">
    <cfRule type="cellIs" dxfId="286" priority="99" operator="greaterThan">
      <formula>E9</formula>
    </cfRule>
  </conditionalFormatting>
  <conditionalFormatting sqref="D8">
    <cfRule type="cellIs" dxfId="285" priority="54" operator="greaterThan">
      <formula>0</formula>
    </cfRule>
  </conditionalFormatting>
  <conditionalFormatting sqref="D9:D19">
    <cfRule type="cellIs" dxfId="284" priority="53" operator="greaterThan">
      <formula>0</formula>
    </cfRule>
  </conditionalFormatting>
  <conditionalFormatting sqref="D20">
    <cfRule type="cellIs" dxfId="283" priority="52" operator="greaterThan">
      <formula>0</formula>
    </cfRule>
  </conditionalFormatting>
  <conditionalFormatting sqref="D21:D22">
    <cfRule type="cellIs" dxfId="282" priority="51" operator="greaterThan">
      <formula>0</formula>
    </cfRule>
  </conditionalFormatting>
  <conditionalFormatting sqref="D23">
    <cfRule type="cellIs" dxfId="281" priority="50" operator="greaterThan">
      <formula>0</formula>
    </cfRule>
  </conditionalFormatting>
  <conditionalFormatting sqref="D24:D25">
    <cfRule type="cellIs" dxfId="280" priority="49" operator="greaterThan">
      <formula>0</formula>
    </cfRule>
  </conditionalFormatting>
  <conditionalFormatting sqref="D26">
    <cfRule type="cellIs" dxfId="279" priority="48" operator="greaterThan">
      <formula>0</formula>
    </cfRule>
  </conditionalFormatting>
  <conditionalFormatting sqref="D27:D28">
    <cfRule type="cellIs" dxfId="278" priority="47" operator="greaterThan">
      <formula>0</formula>
    </cfRule>
  </conditionalFormatting>
  <conditionalFormatting sqref="D29">
    <cfRule type="cellIs" dxfId="277" priority="46" operator="greaterThan">
      <formula>0</formula>
    </cfRule>
  </conditionalFormatting>
  <conditionalFormatting sqref="D30:D31">
    <cfRule type="cellIs" dxfId="276" priority="45" operator="greaterThan">
      <formula>0</formula>
    </cfRule>
  </conditionalFormatting>
  <conditionalFormatting sqref="D32">
    <cfRule type="cellIs" dxfId="275" priority="44" operator="greaterThan">
      <formula>0</formula>
    </cfRule>
  </conditionalFormatting>
  <conditionalFormatting sqref="D33:D34">
    <cfRule type="cellIs" dxfId="274" priority="43" operator="greaterThan">
      <formula>0</formula>
    </cfRule>
  </conditionalFormatting>
  <conditionalFormatting sqref="D35">
    <cfRule type="cellIs" dxfId="273" priority="42" operator="greaterThan">
      <formula>0</formula>
    </cfRule>
  </conditionalFormatting>
  <conditionalFormatting sqref="D36:D37">
    <cfRule type="cellIs" dxfId="272" priority="41" operator="greaterThan">
      <formula>0</formula>
    </cfRule>
  </conditionalFormatting>
  <conditionalFormatting sqref="D38">
    <cfRule type="cellIs" dxfId="271" priority="40" operator="greaterThan">
      <formula>0</formula>
    </cfRule>
  </conditionalFormatting>
  <conditionalFormatting sqref="D39:D40">
    <cfRule type="cellIs" dxfId="270" priority="39" operator="greaterThan">
      <formula>0</formula>
    </cfRule>
  </conditionalFormatting>
  <conditionalFormatting sqref="D41">
    <cfRule type="cellIs" dxfId="269" priority="38" operator="greaterThan">
      <formula>0</formula>
    </cfRule>
  </conditionalFormatting>
  <conditionalFormatting sqref="D42:D43">
    <cfRule type="cellIs" dxfId="268" priority="37" operator="greaterThan">
      <formula>0</formula>
    </cfRule>
  </conditionalFormatting>
  <conditionalFormatting sqref="D44">
    <cfRule type="cellIs" dxfId="267" priority="36" operator="greaterThan">
      <formula>0</formula>
    </cfRule>
  </conditionalFormatting>
  <conditionalFormatting sqref="D45:D46">
    <cfRule type="cellIs" dxfId="266" priority="35" operator="greaterThan">
      <formula>0</formula>
    </cfRule>
  </conditionalFormatting>
  <conditionalFormatting sqref="D47">
    <cfRule type="cellIs" dxfId="265" priority="34" operator="greaterThan">
      <formula>0</formula>
    </cfRule>
  </conditionalFormatting>
  <conditionalFormatting sqref="D48:D49">
    <cfRule type="cellIs" dxfId="264" priority="33" operator="greaterThan">
      <formula>0</formula>
    </cfRule>
  </conditionalFormatting>
  <conditionalFormatting sqref="D50">
    <cfRule type="cellIs" dxfId="263" priority="32" operator="greaterThan">
      <formula>0</formula>
    </cfRule>
  </conditionalFormatting>
  <conditionalFormatting sqref="D51:D52">
    <cfRule type="cellIs" dxfId="262" priority="31" operator="greaterThan">
      <formula>0</formula>
    </cfRule>
  </conditionalFormatting>
  <conditionalFormatting sqref="D53">
    <cfRule type="cellIs" dxfId="261" priority="30" operator="greaterThan">
      <formula>0</formula>
    </cfRule>
  </conditionalFormatting>
  <conditionalFormatting sqref="D54:D55">
    <cfRule type="cellIs" dxfId="260" priority="29" operator="greaterThan">
      <formula>0</formula>
    </cfRule>
  </conditionalFormatting>
  <conditionalFormatting sqref="D57">
    <cfRule type="cellIs" dxfId="259" priority="28" operator="greaterThan">
      <formula>0</formula>
    </cfRule>
  </conditionalFormatting>
  <conditionalFormatting sqref="H8">
    <cfRule type="cellIs" dxfId="258" priority="27" operator="greaterThan">
      <formula>0</formula>
    </cfRule>
  </conditionalFormatting>
  <conditionalFormatting sqref="H9:H19">
    <cfRule type="cellIs" dxfId="257" priority="26" operator="greaterThan">
      <formula>0</formula>
    </cfRule>
  </conditionalFormatting>
  <conditionalFormatting sqref="H20">
    <cfRule type="cellIs" dxfId="256" priority="25" operator="greaterThan">
      <formula>0</formula>
    </cfRule>
  </conditionalFormatting>
  <conditionalFormatting sqref="H21:H22">
    <cfRule type="cellIs" dxfId="255" priority="24" operator="greaterThan">
      <formula>0</formula>
    </cfRule>
  </conditionalFormatting>
  <conditionalFormatting sqref="H23">
    <cfRule type="cellIs" dxfId="254" priority="23" operator="greaterThan">
      <formula>0</formula>
    </cfRule>
  </conditionalFormatting>
  <conditionalFormatting sqref="H24:H25">
    <cfRule type="cellIs" dxfId="253" priority="22" operator="greaterThan">
      <formula>0</formula>
    </cfRule>
  </conditionalFormatting>
  <conditionalFormatting sqref="H26">
    <cfRule type="cellIs" dxfId="252" priority="21" operator="greaterThan">
      <formula>0</formula>
    </cfRule>
  </conditionalFormatting>
  <conditionalFormatting sqref="H27:H28">
    <cfRule type="cellIs" dxfId="251" priority="20" operator="greaterThan">
      <formula>0</formula>
    </cfRule>
  </conditionalFormatting>
  <conditionalFormatting sqref="H29">
    <cfRule type="cellIs" dxfId="250" priority="19" operator="greaterThan">
      <formula>0</formula>
    </cfRule>
  </conditionalFormatting>
  <conditionalFormatting sqref="H30:H31">
    <cfRule type="cellIs" dxfId="249" priority="18" operator="greaterThan">
      <formula>0</formula>
    </cfRule>
  </conditionalFormatting>
  <conditionalFormatting sqref="H32">
    <cfRule type="cellIs" dxfId="248" priority="17" operator="greaterThan">
      <formula>0</formula>
    </cfRule>
  </conditionalFormatting>
  <conditionalFormatting sqref="H33:H34">
    <cfRule type="cellIs" dxfId="247" priority="16" operator="greaterThan">
      <formula>0</formula>
    </cfRule>
  </conditionalFormatting>
  <conditionalFormatting sqref="H35">
    <cfRule type="cellIs" dxfId="246" priority="15" operator="greaterThan">
      <formula>0</formula>
    </cfRule>
  </conditionalFormatting>
  <conditionalFormatting sqref="H36:H37">
    <cfRule type="cellIs" dxfId="245" priority="14" operator="greaterThan">
      <formula>0</formula>
    </cfRule>
  </conditionalFormatting>
  <conditionalFormatting sqref="H38">
    <cfRule type="cellIs" dxfId="244" priority="13" operator="greaterThan">
      <formula>0</formula>
    </cfRule>
  </conditionalFormatting>
  <conditionalFormatting sqref="H39:H40">
    <cfRule type="cellIs" dxfId="243" priority="12" operator="greaterThan">
      <formula>0</formula>
    </cfRule>
  </conditionalFormatting>
  <conditionalFormatting sqref="H41">
    <cfRule type="cellIs" dxfId="242" priority="11" operator="greaterThan">
      <formula>0</formula>
    </cfRule>
  </conditionalFormatting>
  <conditionalFormatting sqref="H42:H43">
    <cfRule type="cellIs" dxfId="241" priority="10" operator="greaterThan">
      <formula>0</formula>
    </cfRule>
  </conditionalFormatting>
  <conditionalFormatting sqref="H44">
    <cfRule type="cellIs" dxfId="240" priority="9" operator="greaterThan">
      <formula>0</formula>
    </cfRule>
  </conditionalFormatting>
  <conditionalFormatting sqref="H45:H46">
    <cfRule type="cellIs" dxfId="239" priority="8" operator="greaterThan">
      <formula>0</formula>
    </cfRule>
  </conditionalFormatting>
  <conditionalFormatting sqref="H47">
    <cfRule type="cellIs" dxfId="238" priority="7" operator="greaterThan">
      <formula>0</formula>
    </cfRule>
  </conditionalFormatting>
  <conditionalFormatting sqref="H48:H49">
    <cfRule type="cellIs" dxfId="237" priority="6" operator="greaterThan">
      <formula>0</formula>
    </cfRule>
  </conditionalFormatting>
  <conditionalFormatting sqref="H50">
    <cfRule type="cellIs" dxfId="236" priority="5" operator="greaterThan">
      <formula>0</formula>
    </cfRule>
  </conditionalFormatting>
  <conditionalFormatting sqref="H51:H52">
    <cfRule type="cellIs" dxfId="235" priority="4" operator="greaterThan">
      <formula>0</formula>
    </cfRule>
  </conditionalFormatting>
  <conditionalFormatting sqref="H53">
    <cfRule type="cellIs" dxfId="234" priority="3" operator="greaterThan">
      <formula>0</formula>
    </cfRule>
  </conditionalFormatting>
  <conditionalFormatting sqref="H54:H55">
    <cfRule type="cellIs" dxfId="233" priority="2" operator="greaterThan">
      <formula>0</formula>
    </cfRule>
  </conditionalFormatting>
  <conditionalFormatting sqref="H57">
    <cfRule type="cellIs" dxfId="232" priority="1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3"/>
  <sheetViews>
    <sheetView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K9" sqref="K9:K72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IF(E74&gt;C74,"Budget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IF(AD74&lt;0,"Actual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+SUMMARY!A21</f>
        <v>ZK112 - Artist &amp; Guest Liaison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72" t="s">
        <v>394</v>
      </c>
      <c r="B8" s="367" t="s">
        <v>395</v>
      </c>
      <c r="C8" s="327">
        <f t="shared" ref="C8:J8" si="0">SUM(C9:C22)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SUM(H9:H22)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SUM(L9:L22)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66" si="3">+E8-AC8</f>
        <v>0</v>
      </c>
    </row>
    <row r="9" spans="1:31" s="4" customFormat="1" ht="15" customHeight="1" x14ac:dyDescent="0.2">
      <c r="A9" s="368"/>
      <c r="B9" s="369" t="s">
        <v>396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70"/>
      <c r="B10" s="371" t="s">
        <v>397</v>
      </c>
      <c r="C10" s="207"/>
      <c r="D10" s="381">
        <f t="shared" ref="D10:D72" si="4">-C10+E10</f>
        <v>0</v>
      </c>
      <c r="E10" s="259"/>
      <c r="F10" s="223">
        <f t="shared" ref="F10:F22" si="5">SUM(L10:AA10)</f>
        <v>0</v>
      </c>
      <c r="G10" s="227"/>
      <c r="H10" s="381">
        <f t="shared" ref="H10:H72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8" si="7">SUM(M10:AA10)</f>
        <v>0</v>
      </c>
      <c r="AC10" s="247">
        <f t="shared" ref="AC10:AC68" si="8">+AB10+L10</f>
        <v>0</v>
      </c>
      <c r="AD10" s="248">
        <f t="shared" si="3"/>
        <v>0</v>
      </c>
    </row>
    <row r="11" spans="1:31" s="4" customFormat="1" ht="15" customHeight="1" x14ac:dyDescent="0.2">
      <c r="A11" s="370"/>
      <c r="B11" s="371" t="s">
        <v>398</v>
      </c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70"/>
      <c r="B12" s="371" t="s">
        <v>399</v>
      </c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83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2"/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5"/>
        <v>0</v>
      </c>
      <c r="G20" s="227"/>
      <c r="H20" s="381">
        <f t="shared" si="6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52"/>
      <c r="B21" s="265"/>
      <c r="C21" s="207"/>
      <c r="D21" s="381">
        <f t="shared" si="4"/>
        <v>0</v>
      </c>
      <c r="E21" s="259"/>
      <c r="F21" s="223">
        <f t="shared" si="5"/>
        <v>0</v>
      </c>
      <c r="G21" s="227"/>
      <c r="H21" s="381">
        <f t="shared" si="6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thickBot="1" x14ac:dyDescent="0.3">
      <c r="A22" s="172"/>
      <c r="B22" s="284"/>
      <c r="C22" s="264"/>
      <c r="D22" s="381">
        <f t="shared" si="4"/>
        <v>0</v>
      </c>
      <c r="E22" s="281"/>
      <c r="F22" s="229">
        <f t="shared" si="5"/>
        <v>0</v>
      </c>
      <c r="G22" s="230"/>
      <c r="H22" s="381">
        <f t="shared" si="6"/>
        <v>0</v>
      </c>
      <c r="I22" s="281">
        <v>0</v>
      </c>
      <c r="J22" s="231"/>
      <c r="K22" s="281"/>
      <c r="L22" s="229"/>
      <c r="M22" s="267"/>
      <c r="N22" s="253"/>
      <c r="O22" s="253"/>
      <c r="P22" s="253"/>
      <c r="Q22" s="253"/>
      <c r="R22" s="253"/>
      <c r="S22" s="253"/>
      <c r="T22" s="253"/>
      <c r="U22" s="257"/>
      <c r="V22" s="258"/>
      <c r="W22" s="253"/>
      <c r="X22" s="253"/>
      <c r="Y22" s="257"/>
      <c r="Z22" s="258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198" t="s">
        <v>400</v>
      </c>
      <c r="B23" s="170" t="s">
        <v>401</v>
      </c>
      <c r="C23" s="209">
        <f>SUM(C24:C31)</f>
        <v>0</v>
      </c>
      <c r="D23" s="327">
        <f>SUM(D24:D31)</f>
        <v>0</v>
      </c>
      <c r="E23" s="209">
        <f>SUM(E24:E31)</f>
        <v>0</v>
      </c>
      <c r="F23" s="232">
        <f>SUM(F24:F31)</f>
        <v>0</v>
      </c>
      <c r="G23" s="232">
        <f t="shared" ref="G23" si="9">SUM(G24:G31)</f>
        <v>0</v>
      </c>
      <c r="H23" s="327">
        <f>SUM(H24:H31)</f>
        <v>0</v>
      </c>
      <c r="I23" s="209">
        <f>SUM(I24:I31)</f>
        <v>0</v>
      </c>
      <c r="J23" s="232">
        <f t="shared" ref="J23" si="10">SUM(J24:J31)</f>
        <v>0</v>
      </c>
      <c r="K23" s="209"/>
      <c r="L23" s="268">
        <f>SUM(L24:L31)</f>
        <v>0</v>
      </c>
      <c r="M23" s="268">
        <f>SUM(M24:M31)</f>
        <v>0</v>
      </c>
      <c r="N23" s="272">
        <f>SUM(N24:N31)</f>
        <v>0</v>
      </c>
      <c r="O23" s="272">
        <f t="shared" ref="O23:U23" si="11">SUM(O24:O31)</f>
        <v>0</v>
      </c>
      <c r="P23" s="272">
        <f t="shared" si="11"/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68">
        <f>SUM(V24:V31)</f>
        <v>0</v>
      </c>
      <c r="W23" s="272">
        <f t="shared" ref="W23:Y23" si="12">SUM(W24:W31)</f>
        <v>0</v>
      </c>
      <c r="X23" s="272">
        <f t="shared" si="12"/>
        <v>0</v>
      </c>
      <c r="Y23" s="272">
        <f t="shared" si="12"/>
        <v>0</v>
      </c>
      <c r="Z23" s="268">
        <f>SUM(Z24:Z31)</f>
        <v>0</v>
      </c>
      <c r="AA23" s="272">
        <f t="shared" ref="AA23" si="13">SUM(AA24:AA31)</f>
        <v>0</v>
      </c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348"/>
      <c r="B24" s="349" t="s">
        <v>164</v>
      </c>
      <c r="C24" s="210"/>
      <c r="D24" s="381">
        <f t="shared" si="4"/>
        <v>0</v>
      </c>
      <c r="E24" s="252">
        <v>0</v>
      </c>
      <c r="F24" s="233"/>
      <c r="G24" s="234"/>
      <c r="H24" s="381">
        <f t="shared" si="6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x14ac:dyDescent="0.2">
      <c r="A25" s="348"/>
      <c r="B25" s="349" t="s">
        <v>402</v>
      </c>
      <c r="C25" s="352"/>
      <c r="D25" s="381">
        <f t="shared" si="4"/>
        <v>0</v>
      </c>
      <c r="E25" s="252">
        <v>0</v>
      </c>
      <c r="F25" s="233"/>
      <c r="G25" s="234"/>
      <c r="H25" s="381">
        <f t="shared" si="6"/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ref="AB25:AB30" si="14">SUM(M25:AA25)</f>
        <v>0</v>
      </c>
      <c r="AC25" s="247">
        <f t="shared" ref="AC25:AC30" si="15">+AB25+L25</f>
        <v>0</v>
      </c>
      <c r="AD25" s="248">
        <f t="shared" ref="AD25:AD30" si="16">+E25-AC25</f>
        <v>0</v>
      </c>
    </row>
    <row r="26" spans="1:30" s="4" customFormat="1" ht="15" customHeight="1" x14ac:dyDescent="0.2">
      <c r="A26" s="348"/>
      <c r="B26" s="349" t="s">
        <v>165</v>
      </c>
      <c r="C26" s="352"/>
      <c r="D26" s="381">
        <f t="shared" si="4"/>
        <v>0</v>
      </c>
      <c r="E26" s="252">
        <v>0</v>
      </c>
      <c r="F26" s="233"/>
      <c r="G26" s="234"/>
      <c r="H26" s="381">
        <f t="shared" si="6"/>
        <v>0</v>
      </c>
      <c r="I26" s="252">
        <v>0</v>
      </c>
      <c r="J26" s="235"/>
      <c r="K26" s="252"/>
      <c r="L26" s="269"/>
      <c r="M26" s="373"/>
      <c r="N26" s="374"/>
      <c r="O26" s="374"/>
      <c r="P26" s="374"/>
      <c r="Q26" s="374"/>
      <c r="R26" s="374"/>
      <c r="S26" s="374"/>
      <c r="T26" s="374"/>
      <c r="U26" s="374"/>
      <c r="V26" s="373"/>
      <c r="W26" s="374"/>
      <c r="X26" s="374"/>
      <c r="Y26" s="374"/>
      <c r="Z26" s="373"/>
      <c r="AA26" s="374"/>
      <c r="AB26" s="251">
        <f t="shared" si="14"/>
        <v>0</v>
      </c>
      <c r="AC26" s="247">
        <f t="shared" si="15"/>
        <v>0</v>
      </c>
      <c r="AD26" s="248">
        <f t="shared" si="16"/>
        <v>0</v>
      </c>
    </row>
    <row r="27" spans="1:30" s="4" customFormat="1" ht="15" customHeight="1" x14ac:dyDescent="0.2">
      <c r="A27" s="348"/>
      <c r="B27" s="349" t="s">
        <v>403</v>
      </c>
      <c r="C27" s="352"/>
      <c r="D27" s="381">
        <f t="shared" si="4"/>
        <v>0</v>
      </c>
      <c r="E27" s="252">
        <v>0</v>
      </c>
      <c r="F27" s="233"/>
      <c r="G27" s="234"/>
      <c r="H27" s="381">
        <f t="shared" si="6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4"/>
        <v>0</v>
      </c>
      <c r="AC27" s="247">
        <f t="shared" si="15"/>
        <v>0</v>
      </c>
      <c r="AD27" s="248">
        <f t="shared" si="16"/>
        <v>0</v>
      </c>
    </row>
    <row r="28" spans="1:30" s="4" customFormat="1" ht="15" customHeight="1" x14ac:dyDescent="0.2">
      <c r="A28" s="348"/>
      <c r="B28" s="349" t="s">
        <v>404</v>
      </c>
      <c r="C28" s="352"/>
      <c r="D28" s="381">
        <f t="shared" si="4"/>
        <v>0</v>
      </c>
      <c r="E28" s="252">
        <v>0</v>
      </c>
      <c r="F28" s="233"/>
      <c r="G28" s="234"/>
      <c r="H28" s="381">
        <f t="shared" si="6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14"/>
        <v>0</v>
      </c>
      <c r="AC28" s="247">
        <f t="shared" si="15"/>
        <v>0</v>
      </c>
      <c r="AD28" s="248">
        <f t="shared" si="16"/>
        <v>0</v>
      </c>
    </row>
    <row r="29" spans="1:30" s="4" customFormat="1" ht="15" customHeight="1" x14ac:dyDescent="0.2">
      <c r="A29" s="348"/>
      <c r="B29" s="349" t="s">
        <v>405</v>
      </c>
      <c r="C29" s="352"/>
      <c r="D29" s="381">
        <f t="shared" si="4"/>
        <v>0</v>
      </c>
      <c r="E29" s="252">
        <v>0</v>
      </c>
      <c r="F29" s="233"/>
      <c r="G29" s="234"/>
      <c r="H29" s="381">
        <f t="shared" si="6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14"/>
        <v>0</v>
      </c>
      <c r="AC29" s="247">
        <f t="shared" si="15"/>
        <v>0</v>
      </c>
      <c r="AD29" s="248">
        <f t="shared" si="16"/>
        <v>0</v>
      </c>
    </row>
    <row r="30" spans="1:30" s="4" customFormat="1" ht="15" customHeight="1" x14ac:dyDescent="0.2">
      <c r="A30" s="348"/>
      <c r="B30" s="349" t="s">
        <v>406</v>
      </c>
      <c r="C30" s="352"/>
      <c r="D30" s="381">
        <f t="shared" si="4"/>
        <v>0</v>
      </c>
      <c r="E30" s="252">
        <v>0</v>
      </c>
      <c r="F30" s="233"/>
      <c r="G30" s="234"/>
      <c r="H30" s="381">
        <f t="shared" si="6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4"/>
        <v>0</v>
      </c>
      <c r="AC30" s="247">
        <f t="shared" si="15"/>
        <v>0</v>
      </c>
      <c r="AD30" s="248">
        <f t="shared" si="16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4"/>
        <v>0</v>
      </c>
      <c r="E31" s="281">
        <v>0</v>
      </c>
      <c r="F31" s="229"/>
      <c r="G31" s="230"/>
      <c r="H31" s="381">
        <f t="shared" si="6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8" t="s">
        <v>407</v>
      </c>
      <c r="B32" s="354" t="s">
        <v>408</v>
      </c>
      <c r="C32" s="209">
        <f>SUM(C33:C37)</f>
        <v>0</v>
      </c>
      <c r="D32" s="327">
        <f>SUM(D33:D37)</f>
        <v>0</v>
      </c>
      <c r="E32" s="209">
        <f>SUM(E33:E37)</f>
        <v>0</v>
      </c>
      <c r="F32" s="209">
        <f t="shared" ref="F32:G32" si="17">SUM(F33:F37)</f>
        <v>0</v>
      </c>
      <c r="G32" s="209">
        <f t="shared" si="17"/>
        <v>0</v>
      </c>
      <c r="H32" s="327">
        <f>SUM(H33:H37)</f>
        <v>0</v>
      </c>
      <c r="I32" s="209">
        <f>SUM(I33:I37)</f>
        <v>0</v>
      </c>
      <c r="J32" s="209">
        <f t="shared" ref="J32" si="18">SUM(J33:J37)</f>
        <v>0</v>
      </c>
      <c r="K32" s="209"/>
      <c r="L32" s="268">
        <f>SUM(L33:L37)</f>
        <v>0</v>
      </c>
      <c r="M32" s="268">
        <f>SUM(M33:M37)</f>
        <v>0</v>
      </c>
      <c r="N32" s="272">
        <f>SUM(N33:N37)</f>
        <v>0</v>
      </c>
      <c r="O32" s="272">
        <f t="shared" ref="O32:U32" si="19">SUM(O33:O37)</f>
        <v>0</v>
      </c>
      <c r="P32" s="272">
        <f t="shared" si="19"/>
        <v>0</v>
      </c>
      <c r="Q32" s="272">
        <f t="shared" si="19"/>
        <v>0</v>
      </c>
      <c r="R32" s="272">
        <f t="shared" si="19"/>
        <v>0</v>
      </c>
      <c r="S32" s="272">
        <f t="shared" si="19"/>
        <v>0</v>
      </c>
      <c r="T32" s="272">
        <f t="shared" si="19"/>
        <v>0</v>
      </c>
      <c r="U32" s="272">
        <f t="shared" si="19"/>
        <v>0</v>
      </c>
      <c r="V32" s="268">
        <f>SUM(V33:V37)</f>
        <v>0</v>
      </c>
      <c r="W32" s="272">
        <f t="shared" ref="W32:Y32" si="20">SUM(W33:W37)</f>
        <v>0</v>
      </c>
      <c r="X32" s="272">
        <f t="shared" si="20"/>
        <v>0</v>
      </c>
      <c r="Y32" s="272">
        <f t="shared" si="20"/>
        <v>0</v>
      </c>
      <c r="Z32" s="268">
        <f>SUM(Z33:Z37)</f>
        <v>0</v>
      </c>
      <c r="AA32" s="272">
        <f t="shared" ref="AA32" si="21">SUM(AA33:AA37)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348"/>
      <c r="B33" s="349" t="s">
        <v>164</v>
      </c>
      <c r="C33" s="210"/>
      <c r="D33" s="381">
        <f t="shared" si="4"/>
        <v>0</v>
      </c>
      <c r="E33" s="252">
        <v>0</v>
      </c>
      <c r="F33" s="233"/>
      <c r="G33" s="234"/>
      <c r="H33" s="381">
        <f t="shared" si="6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348"/>
      <c r="B34" s="349" t="s">
        <v>402</v>
      </c>
      <c r="C34" s="352"/>
      <c r="D34" s="381">
        <f t="shared" si="4"/>
        <v>0</v>
      </c>
      <c r="E34" s="252">
        <v>0</v>
      </c>
      <c r="F34" s="233"/>
      <c r="G34" s="234"/>
      <c r="H34" s="381">
        <f t="shared" si="6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ref="AB34:AB36" si="22">SUM(M34:AA34)</f>
        <v>0</v>
      </c>
      <c r="AC34" s="247">
        <f t="shared" ref="AC34:AC36" si="23">+AB34+L34</f>
        <v>0</v>
      </c>
      <c r="AD34" s="248">
        <f t="shared" ref="AD34:AD36" si="24">+E34-AC34</f>
        <v>0</v>
      </c>
    </row>
    <row r="35" spans="1:30" s="4" customFormat="1" ht="15" customHeight="1" x14ac:dyDescent="0.2">
      <c r="A35" s="348"/>
      <c r="B35" s="349" t="s">
        <v>165</v>
      </c>
      <c r="C35" s="352"/>
      <c r="D35" s="381">
        <f t="shared" si="4"/>
        <v>0</v>
      </c>
      <c r="E35" s="252">
        <v>0</v>
      </c>
      <c r="F35" s="233"/>
      <c r="G35" s="234"/>
      <c r="H35" s="381">
        <f t="shared" si="6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2"/>
        <v>0</v>
      </c>
      <c r="AC35" s="247">
        <f t="shared" si="23"/>
        <v>0</v>
      </c>
      <c r="AD35" s="248">
        <f t="shared" si="24"/>
        <v>0</v>
      </c>
    </row>
    <row r="36" spans="1:30" s="4" customFormat="1" ht="15" customHeight="1" x14ac:dyDescent="0.2">
      <c r="A36" s="348"/>
      <c r="B36" s="349" t="s">
        <v>409</v>
      </c>
      <c r="C36" s="352"/>
      <c r="D36" s="381">
        <f t="shared" si="4"/>
        <v>0</v>
      </c>
      <c r="E36" s="252">
        <v>0</v>
      </c>
      <c r="F36" s="233"/>
      <c r="G36" s="234"/>
      <c r="H36" s="381">
        <f t="shared" si="6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22"/>
        <v>0</v>
      </c>
      <c r="AC36" s="247">
        <f t="shared" si="23"/>
        <v>0</v>
      </c>
      <c r="AD36" s="248">
        <f t="shared" si="24"/>
        <v>0</v>
      </c>
    </row>
    <row r="37" spans="1:30" s="4" customFormat="1" ht="15" customHeight="1" thickBot="1" x14ac:dyDescent="0.25">
      <c r="A37" s="172"/>
      <c r="B37" s="278"/>
      <c r="C37" s="208"/>
      <c r="D37" s="381">
        <f t="shared" si="4"/>
        <v>0</v>
      </c>
      <c r="E37" s="281">
        <v>0</v>
      </c>
      <c r="F37" s="229"/>
      <c r="G37" s="230"/>
      <c r="H37" s="381">
        <f t="shared" si="6"/>
        <v>0</v>
      </c>
      <c r="I37" s="281">
        <v>0</v>
      </c>
      <c r="J37" s="231"/>
      <c r="K37" s="281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26" customFormat="1" ht="15" customHeight="1" x14ac:dyDescent="0.2">
      <c r="A38" s="198" t="s">
        <v>410</v>
      </c>
      <c r="B38" s="354" t="s">
        <v>411</v>
      </c>
      <c r="C38" s="209">
        <f t="shared" ref="C38:J38" si="25">SUM(C39:C43)</f>
        <v>0</v>
      </c>
      <c r="D38" s="327">
        <f>SUM(D39:D43)</f>
        <v>0</v>
      </c>
      <c r="E38" s="209">
        <f>SUM(E39:E43)</f>
        <v>0</v>
      </c>
      <c r="F38" s="209">
        <f t="shared" si="25"/>
        <v>0</v>
      </c>
      <c r="G38" s="209">
        <f t="shared" si="25"/>
        <v>0</v>
      </c>
      <c r="H38" s="327">
        <f>SUM(H39:H43)</f>
        <v>0</v>
      </c>
      <c r="I38" s="209">
        <f t="shared" si="25"/>
        <v>0</v>
      </c>
      <c r="J38" s="209">
        <f t="shared" si="25"/>
        <v>0</v>
      </c>
      <c r="K38" s="209"/>
      <c r="L38" s="268">
        <f>SUM(L39:L43)</f>
        <v>0</v>
      </c>
      <c r="M38" s="268">
        <f>SUM(M39:M43)</f>
        <v>0</v>
      </c>
      <c r="N38" s="272">
        <f>SUM(N39:N43)</f>
        <v>0</v>
      </c>
      <c r="O38" s="272">
        <f t="shared" ref="O38:U38" si="26">SUM(O39:O43)</f>
        <v>0</v>
      </c>
      <c r="P38" s="272">
        <f t="shared" si="26"/>
        <v>0</v>
      </c>
      <c r="Q38" s="272">
        <f t="shared" si="26"/>
        <v>0</v>
      </c>
      <c r="R38" s="272">
        <f t="shared" si="26"/>
        <v>0</v>
      </c>
      <c r="S38" s="272">
        <f t="shared" si="26"/>
        <v>0</v>
      </c>
      <c r="T38" s="272">
        <f t="shared" si="26"/>
        <v>0</v>
      </c>
      <c r="U38" s="272">
        <f t="shared" si="26"/>
        <v>0</v>
      </c>
      <c r="V38" s="268">
        <f>SUM(V39:V43)</f>
        <v>0</v>
      </c>
      <c r="W38" s="272">
        <f t="shared" ref="W38:Y38" si="27">SUM(W39:W43)</f>
        <v>0</v>
      </c>
      <c r="X38" s="272">
        <f t="shared" si="27"/>
        <v>0</v>
      </c>
      <c r="Y38" s="272">
        <f t="shared" si="27"/>
        <v>0</v>
      </c>
      <c r="Z38" s="268">
        <f>SUM(Z39:Z43)</f>
        <v>0</v>
      </c>
      <c r="AA38" s="272">
        <f t="shared" ref="AA38" si="28">SUM(AA39:AA43)</f>
        <v>0</v>
      </c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4" customFormat="1" ht="15" customHeight="1" x14ac:dyDescent="0.2">
      <c r="A39" s="348"/>
      <c r="B39" s="349" t="s">
        <v>412</v>
      </c>
      <c r="C39" s="210"/>
      <c r="D39" s="381">
        <f t="shared" si="4"/>
        <v>0</v>
      </c>
      <c r="E39" s="252">
        <v>0</v>
      </c>
      <c r="F39" s="233"/>
      <c r="G39" s="234"/>
      <c r="H39" s="381">
        <f t="shared" si="6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4" customFormat="1" ht="15" customHeight="1" x14ac:dyDescent="0.2">
      <c r="A40" s="355"/>
      <c r="B40" s="349" t="s">
        <v>413</v>
      </c>
      <c r="C40" s="352"/>
      <c r="D40" s="381">
        <f t="shared" si="4"/>
        <v>0</v>
      </c>
      <c r="E40" s="252">
        <v>0</v>
      </c>
      <c r="F40" s="233"/>
      <c r="G40" s="234"/>
      <c r="H40" s="381">
        <f t="shared" si="6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ref="AB40:AB42" si="29">SUM(M40:AA40)</f>
        <v>0</v>
      </c>
      <c r="AC40" s="247">
        <f t="shared" ref="AC40:AC42" si="30">+AB40+L40</f>
        <v>0</v>
      </c>
      <c r="AD40" s="248">
        <f t="shared" ref="AD40:AD42" si="31">+E40-AC40</f>
        <v>0</v>
      </c>
    </row>
    <row r="41" spans="1:30" s="4" customFormat="1" ht="15" customHeight="1" x14ac:dyDescent="0.2">
      <c r="A41" s="355"/>
      <c r="B41" s="349" t="s">
        <v>414</v>
      </c>
      <c r="C41" s="352"/>
      <c r="D41" s="381">
        <f t="shared" si="4"/>
        <v>0</v>
      </c>
      <c r="E41" s="252">
        <v>0</v>
      </c>
      <c r="F41" s="233"/>
      <c r="G41" s="234"/>
      <c r="H41" s="381">
        <f t="shared" si="6"/>
        <v>0</v>
      </c>
      <c r="I41" s="252">
        <v>0</v>
      </c>
      <c r="J41" s="235"/>
      <c r="K41" s="252"/>
      <c r="L41" s="269"/>
      <c r="M41" s="373"/>
      <c r="N41" s="374"/>
      <c r="O41" s="374"/>
      <c r="P41" s="374"/>
      <c r="Q41" s="374"/>
      <c r="R41" s="374"/>
      <c r="S41" s="374"/>
      <c r="T41" s="374"/>
      <c r="U41" s="374"/>
      <c r="V41" s="373"/>
      <c r="W41" s="374"/>
      <c r="X41" s="374"/>
      <c r="Y41" s="374"/>
      <c r="Z41" s="373"/>
      <c r="AA41" s="374"/>
      <c r="AB41" s="251">
        <f t="shared" si="29"/>
        <v>0</v>
      </c>
      <c r="AC41" s="247">
        <f t="shared" si="30"/>
        <v>0</v>
      </c>
      <c r="AD41" s="248">
        <f t="shared" si="31"/>
        <v>0</v>
      </c>
    </row>
    <row r="42" spans="1:30" s="4" customFormat="1" ht="15" customHeight="1" x14ac:dyDescent="0.2">
      <c r="A42" s="152"/>
      <c r="B42" s="351"/>
      <c r="C42" s="352"/>
      <c r="D42" s="381">
        <f t="shared" si="4"/>
        <v>0</v>
      </c>
      <c r="E42" s="252">
        <v>0</v>
      </c>
      <c r="F42" s="233"/>
      <c r="G42" s="234"/>
      <c r="H42" s="381">
        <f t="shared" si="6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29"/>
        <v>0</v>
      </c>
      <c r="AC42" s="247">
        <f t="shared" si="30"/>
        <v>0</v>
      </c>
      <c r="AD42" s="248">
        <f t="shared" si="31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4"/>
        <v>0</v>
      </c>
      <c r="E43" s="281">
        <v>0</v>
      </c>
      <c r="F43" s="229"/>
      <c r="G43" s="230"/>
      <c r="H43" s="381">
        <f t="shared" si="6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26" customFormat="1" ht="15" customHeight="1" x14ac:dyDescent="0.2">
      <c r="A44" s="198" t="s">
        <v>415</v>
      </c>
      <c r="B44" s="354" t="s">
        <v>416</v>
      </c>
      <c r="C44" s="209">
        <f t="shared" ref="C44:J44" si="32">SUM(C45:C48)</f>
        <v>0</v>
      </c>
      <c r="D44" s="327">
        <f>SUM(D45:D48)</f>
        <v>0</v>
      </c>
      <c r="E44" s="209">
        <f>SUM(E45:E48)</f>
        <v>0</v>
      </c>
      <c r="F44" s="209">
        <f t="shared" si="32"/>
        <v>0</v>
      </c>
      <c r="G44" s="209">
        <f t="shared" si="32"/>
        <v>0</v>
      </c>
      <c r="H44" s="327">
        <f>SUM(H45:H48)</f>
        <v>0</v>
      </c>
      <c r="I44" s="209">
        <f t="shared" si="32"/>
        <v>0</v>
      </c>
      <c r="J44" s="209">
        <f t="shared" si="32"/>
        <v>0</v>
      </c>
      <c r="K44" s="209"/>
      <c r="L44" s="268">
        <f>SUM(L45:L48)</f>
        <v>0</v>
      </c>
      <c r="M44" s="268">
        <f>SUM(M45:M48)</f>
        <v>0</v>
      </c>
      <c r="N44" s="272">
        <f>SUM(N45:N48)</f>
        <v>0</v>
      </c>
      <c r="O44" s="272">
        <f t="shared" ref="O44:U44" si="33">SUM(O45:O48)</f>
        <v>0</v>
      </c>
      <c r="P44" s="272">
        <f t="shared" si="33"/>
        <v>0</v>
      </c>
      <c r="Q44" s="272">
        <f t="shared" si="33"/>
        <v>0</v>
      </c>
      <c r="R44" s="272">
        <f t="shared" si="33"/>
        <v>0</v>
      </c>
      <c r="S44" s="272">
        <f t="shared" si="33"/>
        <v>0</v>
      </c>
      <c r="T44" s="272">
        <f t="shared" si="33"/>
        <v>0</v>
      </c>
      <c r="U44" s="272">
        <f t="shared" si="33"/>
        <v>0</v>
      </c>
      <c r="V44" s="268">
        <f>SUM(V45:V48)</f>
        <v>0</v>
      </c>
      <c r="W44" s="272">
        <f t="shared" ref="W44:Y44" si="34">SUM(W45:W48)</f>
        <v>0</v>
      </c>
      <c r="X44" s="272">
        <f t="shared" si="34"/>
        <v>0</v>
      </c>
      <c r="Y44" s="272">
        <f t="shared" si="34"/>
        <v>0</v>
      </c>
      <c r="Z44" s="268">
        <f>SUM(Z45:Z48)</f>
        <v>0</v>
      </c>
      <c r="AA44" s="272">
        <f t="shared" ref="AA44" si="35">SUM(AA45:AA48)</f>
        <v>0</v>
      </c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4" customFormat="1" ht="15" customHeight="1" x14ac:dyDescent="0.2">
      <c r="A45" s="355"/>
      <c r="B45" s="349" t="s">
        <v>164</v>
      </c>
      <c r="C45" s="210"/>
      <c r="D45" s="381">
        <f t="shared" si="4"/>
        <v>0</v>
      </c>
      <c r="E45" s="252">
        <v>0</v>
      </c>
      <c r="F45" s="233"/>
      <c r="G45" s="234"/>
      <c r="H45" s="381">
        <f t="shared" si="6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x14ac:dyDescent="0.2">
      <c r="A46" s="348"/>
      <c r="B46" s="349" t="s">
        <v>165</v>
      </c>
      <c r="C46" s="352"/>
      <c r="D46" s="381">
        <f t="shared" si="4"/>
        <v>0</v>
      </c>
      <c r="E46" s="252">
        <v>0</v>
      </c>
      <c r="F46" s="233"/>
      <c r="G46" s="234"/>
      <c r="H46" s="381">
        <f t="shared" si="6"/>
        <v>0</v>
      </c>
      <c r="I46" s="252">
        <v>0</v>
      </c>
      <c r="J46" s="235"/>
      <c r="K46" s="252"/>
      <c r="L46" s="269"/>
      <c r="M46" s="373"/>
      <c r="N46" s="374"/>
      <c r="O46" s="374"/>
      <c r="P46" s="374"/>
      <c r="Q46" s="374"/>
      <c r="R46" s="374"/>
      <c r="S46" s="374"/>
      <c r="T46" s="374"/>
      <c r="U46" s="374"/>
      <c r="V46" s="373"/>
      <c r="W46" s="374"/>
      <c r="X46" s="374"/>
      <c r="Y46" s="374"/>
      <c r="Z46" s="373"/>
      <c r="AA46" s="374"/>
      <c r="AB46" s="251">
        <f t="shared" ref="AB46:AB47" si="36">SUM(M46:AA46)</f>
        <v>0</v>
      </c>
      <c r="AC46" s="247">
        <f t="shared" ref="AC46:AC47" si="37">+AB46+L46</f>
        <v>0</v>
      </c>
      <c r="AD46" s="248">
        <f t="shared" ref="AD46:AD47" si="38">+E46-AC46</f>
        <v>0</v>
      </c>
    </row>
    <row r="47" spans="1:30" s="4" customFormat="1" ht="15" customHeight="1" x14ac:dyDescent="0.2">
      <c r="A47" s="355"/>
      <c r="B47" s="349" t="s">
        <v>417</v>
      </c>
      <c r="C47" s="352"/>
      <c r="D47" s="381">
        <f t="shared" si="4"/>
        <v>0</v>
      </c>
      <c r="E47" s="252">
        <v>0</v>
      </c>
      <c r="F47" s="233"/>
      <c r="G47" s="234"/>
      <c r="H47" s="381">
        <f t="shared" si="6"/>
        <v>0</v>
      </c>
      <c r="I47" s="252">
        <v>0</v>
      </c>
      <c r="J47" s="235"/>
      <c r="K47" s="252"/>
      <c r="L47" s="269"/>
      <c r="M47" s="373"/>
      <c r="N47" s="374"/>
      <c r="O47" s="374"/>
      <c r="P47" s="374"/>
      <c r="Q47" s="374"/>
      <c r="R47" s="374"/>
      <c r="S47" s="374"/>
      <c r="T47" s="374"/>
      <c r="U47" s="374"/>
      <c r="V47" s="373"/>
      <c r="W47" s="374"/>
      <c r="X47" s="374"/>
      <c r="Y47" s="374"/>
      <c r="Z47" s="373"/>
      <c r="AA47" s="374"/>
      <c r="AB47" s="251">
        <f t="shared" si="36"/>
        <v>0</v>
      </c>
      <c r="AC47" s="247">
        <f t="shared" si="37"/>
        <v>0</v>
      </c>
      <c r="AD47" s="248">
        <f t="shared" si="38"/>
        <v>0</v>
      </c>
    </row>
    <row r="48" spans="1:30" s="4" customFormat="1" ht="15" customHeight="1" thickBot="1" x14ac:dyDescent="0.25">
      <c r="A48" s="171"/>
      <c r="B48" s="278"/>
      <c r="C48" s="208"/>
      <c r="D48" s="381">
        <f t="shared" si="4"/>
        <v>0</v>
      </c>
      <c r="E48" s="281">
        <v>0</v>
      </c>
      <c r="F48" s="229"/>
      <c r="G48" s="230"/>
      <c r="H48" s="381">
        <f t="shared" si="6"/>
        <v>0</v>
      </c>
      <c r="I48" s="281">
        <v>0</v>
      </c>
      <c r="J48" s="231"/>
      <c r="K48" s="281"/>
      <c r="L48" s="270"/>
      <c r="M48" s="375"/>
      <c r="N48" s="376"/>
      <c r="O48" s="376"/>
      <c r="P48" s="376"/>
      <c r="Q48" s="376"/>
      <c r="R48" s="376"/>
      <c r="S48" s="376"/>
      <c r="T48" s="376"/>
      <c r="U48" s="376"/>
      <c r="V48" s="375"/>
      <c r="W48" s="376"/>
      <c r="X48" s="376"/>
      <c r="Y48" s="376"/>
      <c r="Z48" s="375"/>
      <c r="AA48" s="376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26" customFormat="1" ht="15" customHeight="1" x14ac:dyDescent="0.2">
      <c r="A49" s="198"/>
      <c r="B49" s="170"/>
      <c r="C49" s="209">
        <f t="shared" ref="C49:J49" si="39">SUM(C50:C51)</f>
        <v>0</v>
      </c>
      <c r="D49" s="327">
        <f>SUM(D50:D51)</f>
        <v>0</v>
      </c>
      <c r="E49" s="209">
        <f>SUM(E50:E51)</f>
        <v>0</v>
      </c>
      <c r="F49" s="209">
        <f t="shared" si="39"/>
        <v>0</v>
      </c>
      <c r="G49" s="209">
        <f t="shared" si="39"/>
        <v>0</v>
      </c>
      <c r="H49" s="327">
        <f>SUM(H50:H51)</f>
        <v>0</v>
      </c>
      <c r="I49" s="209">
        <f t="shared" si="39"/>
        <v>0</v>
      </c>
      <c r="J49" s="209">
        <f t="shared" si="39"/>
        <v>0</v>
      </c>
      <c r="K49" s="209"/>
      <c r="L49" s="268">
        <f>SUM(L50:L51)</f>
        <v>0</v>
      </c>
      <c r="M49" s="268">
        <f>SUM(M50:M51)</f>
        <v>0</v>
      </c>
      <c r="N49" s="272">
        <f>SUM(N50:N51)</f>
        <v>0</v>
      </c>
      <c r="O49" s="272">
        <f t="shared" ref="O49:U49" si="40">SUM(O50:O51)</f>
        <v>0</v>
      </c>
      <c r="P49" s="272">
        <f t="shared" si="40"/>
        <v>0</v>
      </c>
      <c r="Q49" s="272">
        <f t="shared" si="40"/>
        <v>0</v>
      </c>
      <c r="R49" s="272">
        <f t="shared" si="40"/>
        <v>0</v>
      </c>
      <c r="S49" s="272">
        <f t="shared" si="40"/>
        <v>0</v>
      </c>
      <c r="T49" s="272">
        <f t="shared" si="40"/>
        <v>0</v>
      </c>
      <c r="U49" s="272">
        <f t="shared" si="40"/>
        <v>0</v>
      </c>
      <c r="V49" s="268">
        <f>SUM(V50:V51)</f>
        <v>0</v>
      </c>
      <c r="W49" s="272">
        <f t="shared" ref="W49:Y49" si="41">SUM(W50:W51)</f>
        <v>0</v>
      </c>
      <c r="X49" s="272">
        <f t="shared" si="41"/>
        <v>0</v>
      </c>
      <c r="Y49" s="272">
        <f t="shared" si="41"/>
        <v>0</v>
      </c>
      <c r="Z49" s="268">
        <f>SUM(Z50:Z51)</f>
        <v>0</v>
      </c>
      <c r="AA49" s="272">
        <f t="shared" ref="AA49" si="42">SUM(AA50:AA51)</f>
        <v>0</v>
      </c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4" customFormat="1" ht="15" customHeight="1" x14ac:dyDescent="0.2">
      <c r="A50" s="153"/>
      <c r="B50" s="277"/>
      <c r="C50" s="210"/>
      <c r="D50" s="381">
        <f t="shared" si="4"/>
        <v>0</v>
      </c>
      <c r="E50" s="252">
        <v>0</v>
      </c>
      <c r="F50" s="233"/>
      <c r="G50" s="234"/>
      <c r="H50" s="381">
        <f t="shared" si="6"/>
        <v>0</v>
      </c>
      <c r="I50" s="252">
        <v>0</v>
      </c>
      <c r="J50" s="235"/>
      <c r="K50" s="252"/>
      <c r="L50" s="269"/>
      <c r="M50" s="373"/>
      <c r="N50" s="374"/>
      <c r="O50" s="374"/>
      <c r="P50" s="374"/>
      <c r="Q50" s="374"/>
      <c r="R50" s="374"/>
      <c r="S50" s="374"/>
      <c r="T50" s="374"/>
      <c r="U50" s="374"/>
      <c r="V50" s="373"/>
      <c r="W50" s="374"/>
      <c r="X50" s="374"/>
      <c r="Y50" s="374"/>
      <c r="Z50" s="373"/>
      <c r="AA50" s="374"/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4" customFormat="1" ht="15" customHeight="1" thickBot="1" x14ac:dyDescent="0.25">
      <c r="A51" s="171"/>
      <c r="B51" s="278"/>
      <c r="C51" s="208"/>
      <c r="D51" s="381">
        <f t="shared" si="4"/>
        <v>0</v>
      </c>
      <c r="E51" s="281">
        <v>0</v>
      </c>
      <c r="F51" s="229"/>
      <c r="G51" s="230"/>
      <c r="H51" s="381">
        <f t="shared" si="6"/>
        <v>0</v>
      </c>
      <c r="I51" s="281">
        <v>0</v>
      </c>
      <c r="J51" s="231"/>
      <c r="K51" s="281"/>
      <c r="L51" s="270"/>
      <c r="M51" s="375"/>
      <c r="N51" s="376"/>
      <c r="O51" s="376"/>
      <c r="P51" s="376"/>
      <c r="Q51" s="376"/>
      <c r="R51" s="376"/>
      <c r="S51" s="376"/>
      <c r="T51" s="376"/>
      <c r="U51" s="376"/>
      <c r="V51" s="375"/>
      <c r="W51" s="376"/>
      <c r="X51" s="376"/>
      <c r="Y51" s="376"/>
      <c r="Z51" s="375"/>
      <c r="AA51" s="376"/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26" customFormat="1" ht="15" customHeight="1" x14ac:dyDescent="0.2">
      <c r="A52" s="198"/>
      <c r="B52" s="170"/>
      <c r="C52" s="209">
        <f>SUM(C53:C54)</f>
        <v>0</v>
      </c>
      <c r="D52" s="327">
        <f>SUM(D53:D54)</f>
        <v>0</v>
      </c>
      <c r="E52" s="209">
        <f>SUM(E53:E54)</f>
        <v>0</v>
      </c>
      <c r="F52" s="209">
        <f t="shared" ref="F52:G52" si="43">SUM(F53:F54)</f>
        <v>0</v>
      </c>
      <c r="G52" s="209">
        <f t="shared" si="43"/>
        <v>0</v>
      </c>
      <c r="H52" s="327">
        <f>SUM(H53:H54)</f>
        <v>0</v>
      </c>
      <c r="I52" s="209">
        <f>SUM(I53:I54)</f>
        <v>0</v>
      </c>
      <c r="J52" s="209">
        <f t="shared" ref="J52" si="44">SUM(J53:J54)</f>
        <v>0</v>
      </c>
      <c r="K52" s="209"/>
      <c r="L52" s="268">
        <f>SUM(L53:L54)</f>
        <v>0</v>
      </c>
      <c r="M52" s="268">
        <f>SUM(M53:M54)</f>
        <v>0</v>
      </c>
      <c r="N52" s="272">
        <f>SUM(N53:N54)</f>
        <v>0</v>
      </c>
      <c r="O52" s="272">
        <f t="shared" ref="O52:U52" si="45">SUM(O53:O54)</f>
        <v>0</v>
      </c>
      <c r="P52" s="272">
        <f t="shared" si="45"/>
        <v>0</v>
      </c>
      <c r="Q52" s="272">
        <f t="shared" si="45"/>
        <v>0</v>
      </c>
      <c r="R52" s="272">
        <f t="shared" si="45"/>
        <v>0</v>
      </c>
      <c r="S52" s="272">
        <f t="shared" si="45"/>
        <v>0</v>
      </c>
      <c r="T52" s="272">
        <f t="shared" si="45"/>
        <v>0</v>
      </c>
      <c r="U52" s="272">
        <f t="shared" si="45"/>
        <v>0</v>
      </c>
      <c r="V52" s="268">
        <f>SUM(V53:V54)</f>
        <v>0</v>
      </c>
      <c r="W52" s="272">
        <f t="shared" ref="W52:Y52" si="46">SUM(W53:W54)</f>
        <v>0</v>
      </c>
      <c r="X52" s="272">
        <f t="shared" si="46"/>
        <v>0</v>
      </c>
      <c r="Y52" s="272">
        <f t="shared" si="46"/>
        <v>0</v>
      </c>
      <c r="Z52" s="268">
        <f>SUM(Z53:Z54)</f>
        <v>0</v>
      </c>
      <c r="AA52" s="272">
        <f t="shared" ref="AA52" si="47">SUM(AA53:AA54)</f>
        <v>0</v>
      </c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4" customFormat="1" ht="15" customHeight="1" x14ac:dyDescent="0.2">
      <c r="A53" s="153"/>
      <c r="B53" s="277"/>
      <c r="C53" s="210"/>
      <c r="D53" s="381">
        <f t="shared" si="4"/>
        <v>0</v>
      </c>
      <c r="E53" s="252">
        <v>0</v>
      </c>
      <c r="F53" s="233"/>
      <c r="G53" s="234"/>
      <c r="H53" s="381">
        <f t="shared" si="6"/>
        <v>0</v>
      </c>
      <c r="I53" s="252">
        <v>0</v>
      </c>
      <c r="J53" s="235"/>
      <c r="K53" s="252"/>
      <c r="L53" s="269"/>
      <c r="M53" s="373"/>
      <c r="N53" s="374"/>
      <c r="O53" s="374"/>
      <c r="P53" s="374"/>
      <c r="Q53" s="374"/>
      <c r="R53" s="374"/>
      <c r="S53" s="374"/>
      <c r="T53" s="374"/>
      <c r="U53" s="374"/>
      <c r="V53" s="373"/>
      <c r="W53" s="374"/>
      <c r="X53" s="374"/>
      <c r="Y53" s="374"/>
      <c r="Z53" s="373"/>
      <c r="AA53" s="374"/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thickBot="1" x14ac:dyDescent="0.25">
      <c r="A54" s="171"/>
      <c r="B54" s="278"/>
      <c r="C54" s="208"/>
      <c r="D54" s="381">
        <f t="shared" si="4"/>
        <v>0</v>
      </c>
      <c r="E54" s="281">
        <v>0</v>
      </c>
      <c r="F54" s="229"/>
      <c r="G54" s="230"/>
      <c r="H54" s="381">
        <f t="shared" si="6"/>
        <v>0</v>
      </c>
      <c r="I54" s="281">
        <v>0</v>
      </c>
      <c r="J54" s="231"/>
      <c r="K54" s="281"/>
      <c r="L54" s="270"/>
      <c r="M54" s="375"/>
      <c r="N54" s="376"/>
      <c r="O54" s="376"/>
      <c r="P54" s="376"/>
      <c r="Q54" s="376"/>
      <c r="R54" s="376"/>
      <c r="S54" s="376"/>
      <c r="T54" s="376"/>
      <c r="U54" s="376"/>
      <c r="V54" s="375"/>
      <c r="W54" s="376"/>
      <c r="X54" s="376"/>
      <c r="Y54" s="376"/>
      <c r="Z54" s="375"/>
      <c r="AA54" s="376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26" customFormat="1" ht="15" customHeight="1" x14ac:dyDescent="0.2">
      <c r="A55" s="198"/>
      <c r="B55" s="170"/>
      <c r="C55" s="209">
        <f>SUM(C56:C57)</f>
        <v>0</v>
      </c>
      <c r="D55" s="327">
        <f>SUM(D56:D57)</f>
        <v>0</v>
      </c>
      <c r="E55" s="209">
        <f>SUM(E56:E57)</f>
        <v>0</v>
      </c>
      <c r="F55" s="209">
        <f t="shared" ref="F55:G55" si="48">SUM(F56:F57)</f>
        <v>0</v>
      </c>
      <c r="G55" s="209">
        <f t="shared" si="48"/>
        <v>0</v>
      </c>
      <c r="H55" s="327">
        <f>SUM(H56:H57)</f>
        <v>0</v>
      </c>
      <c r="I55" s="209">
        <f>SUM(I56:I57)</f>
        <v>0</v>
      </c>
      <c r="J55" s="209">
        <f t="shared" ref="J55" si="49">SUM(J56:J57)</f>
        <v>0</v>
      </c>
      <c r="K55" s="209"/>
      <c r="L55" s="268">
        <f>SUM(L56:L57)</f>
        <v>0</v>
      </c>
      <c r="M55" s="268">
        <f>SUM(M56:M57)</f>
        <v>0</v>
      </c>
      <c r="N55" s="272">
        <f>SUM(N56:N57)</f>
        <v>0</v>
      </c>
      <c r="O55" s="272">
        <f t="shared" ref="O55:U55" si="50">SUM(O56:O57)</f>
        <v>0</v>
      </c>
      <c r="P55" s="272">
        <f t="shared" si="50"/>
        <v>0</v>
      </c>
      <c r="Q55" s="272">
        <f t="shared" si="50"/>
        <v>0</v>
      </c>
      <c r="R55" s="272">
        <f t="shared" si="50"/>
        <v>0</v>
      </c>
      <c r="S55" s="272">
        <f t="shared" si="50"/>
        <v>0</v>
      </c>
      <c r="T55" s="272">
        <f t="shared" si="50"/>
        <v>0</v>
      </c>
      <c r="U55" s="272">
        <f t="shared" si="50"/>
        <v>0</v>
      </c>
      <c r="V55" s="268">
        <f>SUM(V56:V57)</f>
        <v>0</v>
      </c>
      <c r="W55" s="272">
        <f t="shared" ref="W55:Y55" si="51">SUM(W56:W57)</f>
        <v>0</v>
      </c>
      <c r="X55" s="272">
        <f t="shared" si="51"/>
        <v>0</v>
      </c>
      <c r="Y55" s="272">
        <f t="shared" si="51"/>
        <v>0</v>
      </c>
      <c r="Z55" s="268">
        <f>SUM(Z56:Z57)</f>
        <v>0</v>
      </c>
      <c r="AA55" s="272">
        <f t="shared" ref="AA55" si="52">SUM(AA56:AA57)</f>
        <v>0</v>
      </c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4" customFormat="1" ht="15" customHeight="1" x14ac:dyDescent="0.2">
      <c r="A56" s="153"/>
      <c r="B56" s="277"/>
      <c r="C56" s="210"/>
      <c r="D56" s="381">
        <f t="shared" si="4"/>
        <v>0</v>
      </c>
      <c r="E56" s="252">
        <v>0</v>
      </c>
      <c r="F56" s="233"/>
      <c r="G56" s="234"/>
      <c r="H56" s="381">
        <f t="shared" si="6"/>
        <v>0</v>
      </c>
      <c r="I56" s="252">
        <v>0</v>
      </c>
      <c r="J56" s="235"/>
      <c r="K56" s="252"/>
      <c r="L56" s="269"/>
      <c r="M56" s="373"/>
      <c r="N56" s="374"/>
      <c r="O56" s="374"/>
      <c r="P56" s="374"/>
      <c r="Q56" s="374"/>
      <c r="R56" s="374"/>
      <c r="S56" s="374"/>
      <c r="T56" s="374"/>
      <c r="U56" s="374"/>
      <c r="V56" s="373"/>
      <c r="W56" s="374"/>
      <c r="X56" s="374"/>
      <c r="Y56" s="374"/>
      <c r="Z56" s="373"/>
      <c r="AA56" s="374"/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thickBot="1" x14ac:dyDescent="0.25">
      <c r="A57" s="171"/>
      <c r="B57" s="278"/>
      <c r="C57" s="208"/>
      <c r="D57" s="381">
        <f t="shared" si="4"/>
        <v>0</v>
      </c>
      <c r="E57" s="281">
        <v>0</v>
      </c>
      <c r="F57" s="229"/>
      <c r="G57" s="230"/>
      <c r="H57" s="381">
        <f t="shared" si="6"/>
        <v>0</v>
      </c>
      <c r="I57" s="281">
        <v>0</v>
      </c>
      <c r="J57" s="231"/>
      <c r="K57" s="281"/>
      <c r="L57" s="270"/>
      <c r="M57" s="375"/>
      <c r="N57" s="376"/>
      <c r="O57" s="376"/>
      <c r="P57" s="376"/>
      <c r="Q57" s="376"/>
      <c r="R57" s="376"/>
      <c r="S57" s="376"/>
      <c r="T57" s="376"/>
      <c r="U57" s="376"/>
      <c r="V57" s="375"/>
      <c r="W57" s="376"/>
      <c r="X57" s="376"/>
      <c r="Y57" s="376"/>
      <c r="Z57" s="375"/>
      <c r="AA57" s="376"/>
      <c r="AB57" s="251">
        <f t="shared" si="7"/>
        <v>0</v>
      </c>
      <c r="AC57" s="247">
        <f t="shared" si="8"/>
        <v>0</v>
      </c>
      <c r="AD57" s="248">
        <f t="shared" si="3"/>
        <v>0</v>
      </c>
    </row>
    <row r="58" spans="1:30" s="26" customFormat="1" ht="15" customHeight="1" x14ac:dyDescent="0.2">
      <c r="A58" s="198"/>
      <c r="B58" s="170"/>
      <c r="C58" s="209">
        <f>SUM(C59:C60)</f>
        <v>0</v>
      </c>
      <c r="D58" s="327">
        <f>SUM(D59:D60)</f>
        <v>0</v>
      </c>
      <c r="E58" s="209">
        <f>SUM(E59:E60)</f>
        <v>0</v>
      </c>
      <c r="F58" s="209">
        <f t="shared" ref="F58:G58" si="53">SUM(F59:F60)</f>
        <v>0</v>
      </c>
      <c r="G58" s="209">
        <f t="shared" si="53"/>
        <v>0</v>
      </c>
      <c r="H58" s="327">
        <f>SUM(H59:H60)</f>
        <v>0</v>
      </c>
      <c r="I58" s="209">
        <f>SUM(I59:I60)</f>
        <v>0</v>
      </c>
      <c r="J58" s="209">
        <f t="shared" ref="J58" si="54">SUM(J59:J60)</f>
        <v>0</v>
      </c>
      <c r="K58" s="209"/>
      <c r="L58" s="268">
        <f>SUM(L59:L60)</f>
        <v>0</v>
      </c>
      <c r="M58" s="268">
        <f>SUM(M59:M60)</f>
        <v>0</v>
      </c>
      <c r="N58" s="272">
        <f>SUM(N59:N60)</f>
        <v>0</v>
      </c>
      <c r="O58" s="272">
        <f t="shared" ref="O58:U58" si="55">SUM(O59:O60)</f>
        <v>0</v>
      </c>
      <c r="P58" s="272">
        <f t="shared" si="55"/>
        <v>0</v>
      </c>
      <c r="Q58" s="272">
        <f t="shared" si="55"/>
        <v>0</v>
      </c>
      <c r="R58" s="272">
        <f t="shared" si="55"/>
        <v>0</v>
      </c>
      <c r="S58" s="272">
        <f t="shared" si="55"/>
        <v>0</v>
      </c>
      <c r="T58" s="272">
        <f t="shared" si="55"/>
        <v>0</v>
      </c>
      <c r="U58" s="272">
        <f t="shared" si="55"/>
        <v>0</v>
      </c>
      <c r="V58" s="268">
        <f>SUM(V59:V60)</f>
        <v>0</v>
      </c>
      <c r="W58" s="272">
        <f t="shared" ref="W58:Y58" si="56">SUM(W59:W60)</f>
        <v>0</v>
      </c>
      <c r="X58" s="272">
        <f t="shared" si="56"/>
        <v>0</v>
      </c>
      <c r="Y58" s="272">
        <f t="shared" si="56"/>
        <v>0</v>
      </c>
      <c r="Z58" s="268">
        <f>SUM(Z59:Z60)</f>
        <v>0</v>
      </c>
      <c r="AA58" s="272">
        <f t="shared" ref="AA58" si="57">SUM(AA59:AA60)</f>
        <v>0</v>
      </c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4" customFormat="1" ht="15" customHeight="1" x14ac:dyDescent="0.2">
      <c r="A59" s="153"/>
      <c r="B59" s="277"/>
      <c r="C59" s="210"/>
      <c r="D59" s="381">
        <f t="shared" si="4"/>
        <v>0</v>
      </c>
      <c r="E59" s="252">
        <v>0</v>
      </c>
      <c r="F59" s="233"/>
      <c r="G59" s="234"/>
      <c r="H59" s="381">
        <f t="shared" si="6"/>
        <v>0</v>
      </c>
      <c r="I59" s="252">
        <v>0</v>
      </c>
      <c r="J59" s="235"/>
      <c r="K59" s="252"/>
      <c r="L59" s="269"/>
      <c r="M59" s="373"/>
      <c r="N59" s="374"/>
      <c r="O59" s="374"/>
      <c r="P59" s="374"/>
      <c r="Q59" s="374"/>
      <c r="R59" s="374"/>
      <c r="S59" s="374"/>
      <c r="T59" s="374"/>
      <c r="U59" s="374"/>
      <c r="V59" s="373"/>
      <c r="W59" s="374"/>
      <c r="X59" s="374"/>
      <c r="Y59" s="374"/>
      <c r="Z59" s="373"/>
      <c r="AA59" s="374"/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4" customFormat="1" ht="15" customHeight="1" thickBot="1" x14ac:dyDescent="0.25">
      <c r="A60" s="171"/>
      <c r="B60" s="278"/>
      <c r="C60" s="208"/>
      <c r="D60" s="381">
        <f t="shared" si="4"/>
        <v>0</v>
      </c>
      <c r="E60" s="281">
        <v>0</v>
      </c>
      <c r="F60" s="229"/>
      <c r="G60" s="230"/>
      <c r="H60" s="381">
        <f t="shared" si="6"/>
        <v>0</v>
      </c>
      <c r="I60" s="281">
        <v>0</v>
      </c>
      <c r="J60" s="231"/>
      <c r="K60" s="281"/>
      <c r="L60" s="270"/>
      <c r="M60" s="375"/>
      <c r="N60" s="376"/>
      <c r="O60" s="376"/>
      <c r="P60" s="376"/>
      <c r="Q60" s="376"/>
      <c r="R60" s="376"/>
      <c r="S60" s="376"/>
      <c r="T60" s="376"/>
      <c r="U60" s="376"/>
      <c r="V60" s="375"/>
      <c r="W60" s="376"/>
      <c r="X60" s="376"/>
      <c r="Y60" s="376"/>
      <c r="Z60" s="375"/>
      <c r="AA60" s="376"/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26" customFormat="1" ht="15" customHeight="1" x14ac:dyDescent="0.2">
      <c r="A61" s="198"/>
      <c r="B61" s="170"/>
      <c r="C61" s="209">
        <f>SUM(C62:C63)</f>
        <v>0</v>
      </c>
      <c r="D61" s="327">
        <f>SUM(D62:D63)</f>
        <v>0</v>
      </c>
      <c r="E61" s="209">
        <f>SUM(E62:E63)</f>
        <v>0</v>
      </c>
      <c r="F61" s="209">
        <f t="shared" ref="F61:G61" si="58">SUM(F62:F63)</f>
        <v>0</v>
      </c>
      <c r="G61" s="209">
        <f t="shared" si="58"/>
        <v>0</v>
      </c>
      <c r="H61" s="327">
        <f>SUM(H62:H63)</f>
        <v>0</v>
      </c>
      <c r="I61" s="209">
        <f>SUM(I62:I63)</f>
        <v>0</v>
      </c>
      <c r="J61" s="209">
        <f t="shared" ref="J61" si="59">SUM(J62:J63)</f>
        <v>0</v>
      </c>
      <c r="K61" s="209"/>
      <c r="L61" s="268">
        <f>SUM(L62:L63)</f>
        <v>0</v>
      </c>
      <c r="M61" s="268">
        <f>SUM(M62:M63)</f>
        <v>0</v>
      </c>
      <c r="N61" s="272">
        <f>SUM(N62:N63)</f>
        <v>0</v>
      </c>
      <c r="O61" s="272">
        <f t="shared" ref="O61:U61" si="60">SUM(O62:O63)</f>
        <v>0</v>
      </c>
      <c r="P61" s="272">
        <f t="shared" si="60"/>
        <v>0</v>
      </c>
      <c r="Q61" s="272">
        <f t="shared" si="60"/>
        <v>0</v>
      </c>
      <c r="R61" s="272">
        <f t="shared" si="60"/>
        <v>0</v>
      </c>
      <c r="S61" s="272">
        <f t="shared" si="60"/>
        <v>0</v>
      </c>
      <c r="T61" s="272">
        <f t="shared" si="60"/>
        <v>0</v>
      </c>
      <c r="U61" s="272">
        <f t="shared" si="60"/>
        <v>0</v>
      </c>
      <c r="V61" s="268">
        <f>SUM(V62:V63)</f>
        <v>0</v>
      </c>
      <c r="W61" s="272">
        <f t="shared" ref="W61:Y61" si="61">SUM(W62:W63)</f>
        <v>0</v>
      </c>
      <c r="X61" s="272">
        <f t="shared" si="61"/>
        <v>0</v>
      </c>
      <c r="Y61" s="272">
        <f t="shared" si="61"/>
        <v>0</v>
      </c>
      <c r="Z61" s="268">
        <f>SUM(Z62:Z63)</f>
        <v>0</v>
      </c>
      <c r="AA61" s="272">
        <f t="shared" ref="AA61" si="62">SUM(AA62:AA63)</f>
        <v>0</v>
      </c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4" customFormat="1" ht="15" customHeight="1" x14ac:dyDescent="0.2">
      <c r="A62" s="152"/>
      <c r="B62" s="277"/>
      <c r="C62" s="210"/>
      <c r="D62" s="381">
        <f t="shared" si="4"/>
        <v>0</v>
      </c>
      <c r="E62" s="252">
        <v>0</v>
      </c>
      <c r="F62" s="233"/>
      <c r="G62" s="234"/>
      <c r="H62" s="381">
        <f t="shared" si="6"/>
        <v>0</v>
      </c>
      <c r="I62" s="252">
        <v>0</v>
      </c>
      <c r="J62" s="235"/>
      <c r="K62" s="252"/>
      <c r="L62" s="269"/>
      <c r="M62" s="373"/>
      <c r="N62" s="374"/>
      <c r="O62" s="374"/>
      <c r="P62" s="374"/>
      <c r="Q62" s="374"/>
      <c r="R62" s="374"/>
      <c r="S62" s="374"/>
      <c r="T62" s="374"/>
      <c r="U62" s="374"/>
      <c r="V62" s="373"/>
      <c r="W62" s="374"/>
      <c r="X62" s="374"/>
      <c r="Y62" s="374"/>
      <c r="Z62" s="373"/>
      <c r="AA62" s="374"/>
      <c r="AB62" s="251">
        <f t="shared" si="7"/>
        <v>0</v>
      </c>
      <c r="AC62" s="247">
        <f t="shared" si="8"/>
        <v>0</v>
      </c>
      <c r="AD62" s="248">
        <f t="shared" si="3"/>
        <v>0</v>
      </c>
    </row>
    <row r="63" spans="1:30" s="4" customFormat="1" ht="15" customHeight="1" thickBot="1" x14ac:dyDescent="0.25">
      <c r="A63" s="171"/>
      <c r="B63" s="278"/>
      <c r="C63" s="208"/>
      <c r="D63" s="381">
        <f t="shared" si="4"/>
        <v>0</v>
      </c>
      <c r="E63" s="281">
        <v>0</v>
      </c>
      <c r="F63" s="229"/>
      <c r="G63" s="230"/>
      <c r="H63" s="381">
        <f t="shared" si="6"/>
        <v>0</v>
      </c>
      <c r="I63" s="281">
        <v>0</v>
      </c>
      <c r="J63" s="231"/>
      <c r="K63" s="281"/>
      <c r="L63" s="270"/>
      <c r="M63" s="375"/>
      <c r="N63" s="376"/>
      <c r="O63" s="376"/>
      <c r="P63" s="376"/>
      <c r="Q63" s="376"/>
      <c r="R63" s="376"/>
      <c r="S63" s="376"/>
      <c r="T63" s="376"/>
      <c r="U63" s="376"/>
      <c r="V63" s="375"/>
      <c r="W63" s="376"/>
      <c r="X63" s="376"/>
      <c r="Y63" s="376"/>
      <c r="Z63" s="375"/>
      <c r="AA63" s="376"/>
      <c r="AB63" s="251">
        <f t="shared" si="7"/>
        <v>0</v>
      </c>
      <c r="AC63" s="247">
        <f t="shared" si="8"/>
        <v>0</v>
      </c>
      <c r="AD63" s="248">
        <f t="shared" si="3"/>
        <v>0</v>
      </c>
    </row>
    <row r="64" spans="1:30" s="26" customFormat="1" ht="15" customHeight="1" x14ac:dyDescent="0.2">
      <c r="A64" s="198"/>
      <c r="B64" s="170"/>
      <c r="C64" s="209">
        <f>SUM(C65:C66)</f>
        <v>0</v>
      </c>
      <c r="D64" s="327">
        <f>SUM(D65:D66)</f>
        <v>0</v>
      </c>
      <c r="E64" s="209">
        <f>SUM(E65:E66)</f>
        <v>0</v>
      </c>
      <c r="F64" s="209">
        <f t="shared" ref="F64:G64" si="63">SUM(F65:F66)</f>
        <v>0</v>
      </c>
      <c r="G64" s="209">
        <f t="shared" si="63"/>
        <v>0</v>
      </c>
      <c r="H64" s="327">
        <f>SUM(H65:H66)</f>
        <v>0</v>
      </c>
      <c r="I64" s="209">
        <f>SUM(I65:I66)</f>
        <v>0</v>
      </c>
      <c r="J64" s="209">
        <f t="shared" ref="J64" si="64">SUM(J65:J66)</f>
        <v>0</v>
      </c>
      <c r="K64" s="209"/>
      <c r="L64" s="268">
        <f>SUM(L65:L66)</f>
        <v>0</v>
      </c>
      <c r="M64" s="268">
        <f>SUM(M65:M66)</f>
        <v>0</v>
      </c>
      <c r="N64" s="272">
        <f>SUM(N65:N66)</f>
        <v>0</v>
      </c>
      <c r="O64" s="272">
        <f t="shared" ref="O64:U64" si="65">SUM(O65:O66)</f>
        <v>0</v>
      </c>
      <c r="P64" s="272">
        <f t="shared" si="65"/>
        <v>0</v>
      </c>
      <c r="Q64" s="272">
        <f t="shared" si="65"/>
        <v>0</v>
      </c>
      <c r="R64" s="272">
        <f t="shared" si="65"/>
        <v>0</v>
      </c>
      <c r="S64" s="272">
        <f t="shared" si="65"/>
        <v>0</v>
      </c>
      <c r="T64" s="272">
        <f t="shared" si="65"/>
        <v>0</v>
      </c>
      <c r="U64" s="272">
        <f t="shared" si="65"/>
        <v>0</v>
      </c>
      <c r="V64" s="268">
        <f>SUM(V65:V66)</f>
        <v>0</v>
      </c>
      <c r="W64" s="272">
        <f t="shared" ref="W64:Y64" si="66">SUM(W65:W66)</f>
        <v>0</v>
      </c>
      <c r="X64" s="272">
        <f t="shared" si="66"/>
        <v>0</v>
      </c>
      <c r="Y64" s="272">
        <f t="shared" si="66"/>
        <v>0</v>
      </c>
      <c r="Z64" s="268">
        <f>SUM(Z65:Z66)</f>
        <v>0</v>
      </c>
      <c r="AA64" s="272">
        <f t="shared" ref="AA64" si="67">SUM(AA65:AA66)</f>
        <v>0</v>
      </c>
      <c r="AB64" s="251">
        <f t="shared" si="7"/>
        <v>0</v>
      </c>
      <c r="AC64" s="247">
        <f t="shared" si="8"/>
        <v>0</v>
      </c>
      <c r="AD64" s="248">
        <f t="shared" si="3"/>
        <v>0</v>
      </c>
    </row>
    <row r="65" spans="1:30" s="4" customFormat="1" ht="15" customHeight="1" x14ac:dyDescent="0.2">
      <c r="A65" s="152"/>
      <c r="B65" s="277"/>
      <c r="C65" s="210"/>
      <c r="D65" s="381">
        <f t="shared" si="4"/>
        <v>0</v>
      </c>
      <c r="E65" s="252">
        <v>0</v>
      </c>
      <c r="F65" s="233"/>
      <c r="G65" s="234"/>
      <c r="H65" s="381">
        <f t="shared" si="6"/>
        <v>0</v>
      </c>
      <c r="I65" s="252">
        <v>0</v>
      </c>
      <c r="J65" s="235"/>
      <c r="K65" s="252"/>
      <c r="L65" s="269"/>
      <c r="M65" s="373"/>
      <c r="N65" s="374"/>
      <c r="O65" s="374"/>
      <c r="P65" s="374"/>
      <c r="Q65" s="374"/>
      <c r="R65" s="374"/>
      <c r="S65" s="374"/>
      <c r="T65" s="374"/>
      <c r="U65" s="374"/>
      <c r="V65" s="373"/>
      <c r="W65" s="374"/>
      <c r="X65" s="374"/>
      <c r="Y65" s="374"/>
      <c r="Z65" s="373"/>
      <c r="AA65" s="374"/>
      <c r="AB65" s="251">
        <f t="shared" si="7"/>
        <v>0</v>
      </c>
      <c r="AC65" s="247">
        <f t="shared" si="8"/>
        <v>0</v>
      </c>
      <c r="AD65" s="248">
        <f t="shared" si="3"/>
        <v>0</v>
      </c>
    </row>
    <row r="66" spans="1:30" s="4" customFormat="1" ht="15" customHeight="1" thickBot="1" x14ac:dyDescent="0.25">
      <c r="A66" s="171"/>
      <c r="B66" s="278"/>
      <c r="C66" s="208"/>
      <c r="D66" s="381">
        <f t="shared" si="4"/>
        <v>0</v>
      </c>
      <c r="E66" s="281">
        <v>0</v>
      </c>
      <c r="F66" s="229"/>
      <c r="G66" s="230"/>
      <c r="H66" s="381">
        <f t="shared" si="6"/>
        <v>0</v>
      </c>
      <c r="I66" s="281">
        <v>0</v>
      </c>
      <c r="J66" s="231"/>
      <c r="K66" s="281"/>
      <c r="L66" s="270"/>
      <c r="M66" s="375"/>
      <c r="N66" s="376"/>
      <c r="O66" s="376"/>
      <c r="P66" s="376"/>
      <c r="Q66" s="376"/>
      <c r="R66" s="376"/>
      <c r="S66" s="376"/>
      <c r="T66" s="376"/>
      <c r="U66" s="376"/>
      <c r="V66" s="375"/>
      <c r="W66" s="376"/>
      <c r="X66" s="376"/>
      <c r="Y66" s="376"/>
      <c r="Z66" s="375"/>
      <c r="AA66" s="376"/>
      <c r="AB66" s="251">
        <f t="shared" si="7"/>
        <v>0</v>
      </c>
      <c r="AC66" s="247">
        <f t="shared" si="8"/>
        <v>0</v>
      </c>
      <c r="AD66" s="248">
        <f t="shared" si="3"/>
        <v>0</v>
      </c>
    </row>
    <row r="67" spans="1:30" s="26" customFormat="1" ht="15" customHeight="1" x14ac:dyDescent="0.2">
      <c r="A67" s="198"/>
      <c r="B67" s="170"/>
      <c r="C67" s="209">
        <f>SUM(C68:C69)</f>
        <v>0</v>
      </c>
      <c r="D67" s="327">
        <f>SUM(D68:D69)</f>
        <v>0</v>
      </c>
      <c r="E67" s="209">
        <f>SUM(E68:E69)</f>
        <v>0</v>
      </c>
      <c r="F67" s="209">
        <f t="shared" ref="F67:G67" si="68">SUM(F68:F69)</f>
        <v>0</v>
      </c>
      <c r="G67" s="209">
        <f t="shared" si="68"/>
        <v>0</v>
      </c>
      <c r="H67" s="327">
        <f>SUM(H68:H69)</f>
        <v>0</v>
      </c>
      <c r="I67" s="209">
        <f>SUM(I68:I69)</f>
        <v>0</v>
      </c>
      <c r="J67" s="209">
        <f t="shared" ref="J67" si="69">SUM(J68:J69)</f>
        <v>0</v>
      </c>
      <c r="K67" s="209"/>
      <c r="L67" s="268">
        <f>SUM(L68:L69)</f>
        <v>0</v>
      </c>
      <c r="M67" s="268">
        <f>SUM(M68:M69)</f>
        <v>0</v>
      </c>
      <c r="N67" s="272">
        <f>SUM(N68:N69)</f>
        <v>0</v>
      </c>
      <c r="O67" s="272">
        <f t="shared" ref="O67:U67" si="70">SUM(O68:O69)</f>
        <v>0</v>
      </c>
      <c r="P67" s="272">
        <f t="shared" si="70"/>
        <v>0</v>
      </c>
      <c r="Q67" s="272">
        <f t="shared" si="70"/>
        <v>0</v>
      </c>
      <c r="R67" s="272">
        <f t="shared" si="70"/>
        <v>0</v>
      </c>
      <c r="S67" s="272">
        <f t="shared" si="70"/>
        <v>0</v>
      </c>
      <c r="T67" s="272">
        <f t="shared" si="70"/>
        <v>0</v>
      </c>
      <c r="U67" s="272">
        <f t="shared" si="70"/>
        <v>0</v>
      </c>
      <c r="V67" s="268">
        <f>SUM(V68:V69)</f>
        <v>0</v>
      </c>
      <c r="W67" s="272">
        <f t="shared" ref="W67:Y67" si="71">SUM(W68:W69)</f>
        <v>0</v>
      </c>
      <c r="X67" s="272">
        <f t="shared" si="71"/>
        <v>0</v>
      </c>
      <c r="Y67" s="272">
        <f t="shared" si="71"/>
        <v>0</v>
      </c>
      <c r="Z67" s="268">
        <f>SUM(Z68:Z69)</f>
        <v>0</v>
      </c>
      <c r="AA67" s="272">
        <f t="shared" ref="AA67" si="72">SUM(AA68:AA69)</f>
        <v>0</v>
      </c>
      <c r="AB67" s="251">
        <f t="shared" si="7"/>
        <v>0</v>
      </c>
      <c r="AC67" s="247">
        <f t="shared" si="8"/>
        <v>0</v>
      </c>
      <c r="AD67" s="248">
        <f t="shared" ref="AD67:AD74" si="73">+E67-AC67</f>
        <v>0</v>
      </c>
    </row>
    <row r="68" spans="1:30" s="4" customFormat="1" ht="15" customHeight="1" x14ac:dyDescent="0.2">
      <c r="A68" s="152"/>
      <c r="B68" s="277"/>
      <c r="C68" s="210"/>
      <c r="D68" s="381">
        <f t="shared" si="4"/>
        <v>0</v>
      </c>
      <c r="E68" s="252">
        <v>0</v>
      </c>
      <c r="F68" s="233"/>
      <c r="G68" s="234"/>
      <c r="H68" s="381">
        <f t="shared" si="6"/>
        <v>0</v>
      </c>
      <c r="I68" s="252">
        <v>0</v>
      </c>
      <c r="J68" s="235"/>
      <c r="K68" s="252"/>
      <c r="L68" s="269"/>
      <c r="M68" s="373"/>
      <c r="N68" s="374"/>
      <c r="O68" s="374"/>
      <c r="P68" s="374"/>
      <c r="Q68" s="374"/>
      <c r="R68" s="374"/>
      <c r="S68" s="374"/>
      <c r="T68" s="374"/>
      <c r="U68" s="374"/>
      <c r="V68" s="373"/>
      <c r="W68" s="374"/>
      <c r="X68" s="374"/>
      <c r="Y68" s="374"/>
      <c r="Z68" s="373"/>
      <c r="AA68" s="374"/>
      <c r="AB68" s="251">
        <f t="shared" si="7"/>
        <v>0</v>
      </c>
      <c r="AC68" s="247">
        <f t="shared" si="8"/>
        <v>0</v>
      </c>
      <c r="AD68" s="248">
        <f t="shared" si="73"/>
        <v>0</v>
      </c>
    </row>
    <row r="69" spans="1:30" s="4" customFormat="1" ht="15" customHeight="1" thickBot="1" x14ac:dyDescent="0.25">
      <c r="A69" s="172"/>
      <c r="B69" s="278"/>
      <c r="C69" s="208"/>
      <c r="D69" s="381">
        <f t="shared" si="4"/>
        <v>0</v>
      </c>
      <c r="E69" s="281">
        <v>0</v>
      </c>
      <c r="F69" s="229"/>
      <c r="G69" s="230"/>
      <c r="H69" s="381">
        <f t="shared" si="6"/>
        <v>0</v>
      </c>
      <c r="I69" s="281">
        <v>0</v>
      </c>
      <c r="J69" s="231"/>
      <c r="K69" s="281"/>
      <c r="L69" s="270"/>
      <c r="M69" s="375"/>
      <c r="N69" s="376"/>
      <c r="O69" s="376"/>
      <c r="P69" s="376"/>
      <c r="Q69" s="376"/>
      <c r="R69" s="376"/>
      <c r="S69" s="376"/>
      <c r="T69" s="376"/>
      <c r="U69" s="376"/>
      <c r="V69" s="375"/>
      <c r="W69" s="376"/>
      <c r="X69" s="376"/>
      <c r="Y69" s="376"/>
      <c r="Z69" s="375"/>
      <c r="AA69" s="376"/>
      <c r="AB69" s="251">
        <f t="shared" ref="AB69:AB74" si="74">SUM(M69:AA69)</f>
        <v>0</v>
      </c>
      <c r="AC69" s="247">
        <f t="shared" ref="AC69:AC74" si="75">+AB69+L69</f>
        <v>0</v>
      </c>
      <c r="AD69" s="248">
        <f t="shared" si="73"/>
        <v>0</v>
      </c>
    </row>
    <row r="70" spans="1:30" s="26" customFormat="1" ht="15" customHeight="1" x14ac:dyDescent="0.2">
      <c r="A70" s="199"/>
      <c r="B70" s="262"/>
      <c r="C70" s="209">
        <f>SUM(C71:C72)</f>
        <v>0</v>
      </c>
      <c r="D70" s="327">
        <f>SUM(D71:D72)</f>
        <v>0</v>
      </c>
      <c r="E70" s="209">
        <f>SUM(E71:E72)</f>
        <v>0</v>
      </c>
      <c r="F70" s="211">
        <f t="shared" ref="F70:G70" si="76">SUM(F71:F72)</f>
        <v>0</v>
      </c>
      <c r="G70" s="211">
        <f t="shared" si="76"/>
        <v>0</v>
      </c>
      <c r="H70" s="327">
        <f>SUM(H71:H72)</f>
        <v>0</v>
      </c>
      <c r="I70" s="209">
        <f>SUM(I71:I72)</f>
        <v>0</v>
      </c>
      <c r="J70" s="211">
        <f t="shared" ref="J70" si="77">SUM(J71:J72)</f>
        <v>0</v>
      </c>
      <c r="K70" s="209"/>
      <c r="L70" s="268">
        <f>SUM(L71:L72)</f>
        <v>0</v>
      </c>
      <c r="M70" s="268">
        <f>SUM(M71:M72)</f>
        <v>0</v>
      </c>
      <c r="N70" s="272">
        <f>SUM(N71:N72)</f>
        <v>0</v>
      </c>
      <c r="O70" s="272">
        <f t="shared" ref="O70:U70" si="78">SUM(O71:O72)</f>
        <v>0</v>
      </c>
      <c r="P70" s="272">
        <f t="shared" si="78"/>
        <v>0</v>
      </c>
      <c r="Q70" s="272">
        <f t="shared" si="78"/>
        <v>0</v>
      </c>
      <c r="R70" s="272">
        <f t="shared" si="78"/>
        <v>0</v>
      </c>
      <c r="S70" s="272">
        <f t="shared" si="78"/>
        <v>0</v>
      </c>
      <c r="T70" s="272">
        <f t="shared" si="78"/>
        <v>0</v>
      </c>
      <c r="U70" s="272">
        <f t="shared" si="78"/>
        <v>0</v>
      </c>
      <c r="V70" s="268">
        <f>SUM(V71:V72)</f>
        <v>0</v>
      </c>
      <c r="W70" s="272">
        <f t="shared" ref="W70:Y70" si="79">SUM(W71:W72)</f>
        <v>0</v>
      </c>
      <c r="X70" s="272">
        <f t="shared" si="79"/>
        <v>0</v>
      </c>
      <c r="Y70" s="272">
        <f t="shared" si="79"/>
        <v>0</v>
      </c>
      <c r="Z70" s="268">
        <f>SUM(Z71:Z72)</f>
        <v>0</v>
      </c>
      <c r="AA70" s="272">
        <f t="shared" ref="AA70" si="80">SUM(AA71:AA72)</f>
        <v>0</v>
      </c>
      <c r="AB70" s="251">
        <f t="shared" si="74"/>
        <v>0</v>
      </c>
      <c r="AC70" s="247">
        <f t="shared" si="75"/>
        <v>0</v>
      </c>
      <c r="AD70" s="248">
        <f t="shared" si="73"/>
        <v>0</v>
      </c>
    </row>
    <row r="71" spans="1:30" s="4" customFormat="1" ht="15" customHeight="1" x14ac:dyDescent="0.2">
      <c r="A71" s="176"/>
      <c r="B71" s="279"/>
      <c r="C71" s="210"/>
      <c r="D71" s="381">
        <f t="shared" si="4"/>
        <v>0</v>
      </c>
      <c r="E71" s="252">
        <v>0</v>
      </c>
      <c r="F71" s="238"/>
      <c r="G71" s="236"/>
      <c r="H71" s="381">
        <f t="shared" si="6"/>
        <v>0</v>
      </c>
      <c r="I71" s="252">
        <v>0</v>
      </c>
      <c r="J71" s="237"/>
      <c r="K71" s="252"/>
      <c r="L71" s="238"/>
      <c r="M71" s="373"/>
      <c r="N71" s="374"/>
      <c r="O71" s="374"/>
      <c r="P71" s="374"/>
      <c r="Q71" s="374"/>
      <c r="R71" s="374"/>
      <c r="S71" s="374"/>
      <c r="T71" s="374"/>
      <c r="U71" s="374"/>
      <c r="V71" s="373"/>
      <c r="W71" s="374"/>
      <c r="X71" s="374"/>
      <c r="Y71" s="374"/>
      <c r="Z71" s="373"/>
      <c r="AA71" s="374"/>
      <c r="AB71" s="251">
        <f t="shared" si="74"/>
        <v>0</v>
      </c>
      <c r="AC71" s="247">
        <f t="shared" si="75"/>
        <v>0</v>
      </c>
      <c r="AD71" s="248">
        <f t="shared" si="73"/>
        <v>0</v>
      </c>
    </row>
    <row r="72" spans="1:30" s="4" customFormat="1" ht="15" customHeight="1" thickBot="1" x14ac:dyDescent="0.25">
      <c r="A72" s="181"/>
      <c r="B72" s="280"/>
      <c r="C72" s="208"/>
      <c r="D72" s="382">
        <f t="shared" si="4"/>
        <v>0</v>
      </c>
      <c r="E72" s="281">
        <v>0</v>
      </c>
      <c r="F72" s="239"/>
      <c r="G72" s="230"/>
      <c r="H72" s="382">
        <f t="shared" si="6"/>
        <v>0</v>
      </c>
      <c r="I72" s="281">
        <v>0</v>
      </c>
      <c r="J72" s="231"/>
      <c r="K72" s="281"/>
      <c r="L72" s="239"/>
      <c r="M72" s="375"/>
      <c r="N72" s="376"/>
      <c r="O72" s="376"/>
      <c r="P72" s="376"/>
      <c r="Q72" s="376"/>
      <c r="R72" s="376"/>
      <c r="S72" s="376"/>
      <c r="T72" s="376"/>
      <c r="U72" s="376"/>
      <c r="V72" s="375"/>
      <c r="W72" s="376"/>
      <c r="X72" s="376"/>
      <c r="Y72" s="376"/>
      <c r="Z72" s="375"/>
      <c r="AA72" s="376"/>
      <c r="AB72" s="251">
        <f t="shared" si="74"/>
        <v>0</v>
      </c>
      <c r="AC72" s="247">
        <f t="shared" si="75"/>
        <v>0</v>
      </c>
      <c r="AD72" s="248">
        <f t="shared" si="73"/>
        <v>0</v>
      </c>
    </row>
    <row r="73" spans="1:30" s="142" customFormat="1" ht="15.75" thickBot="1" x14ac:dyDescent="0.3">
      <c r="A73" s="179"/>
      <c r="B73" s="180"/>
      <c r="C73" s="212"/>
      <c r="D73" s="212"/>
      <c r="E73" s="212"/>
      <c r="F73" s="240"/>
      <c r="G73" s="227"/>
      <c r="H73" s="212"/>
      <c r="I73" s="241"/>
      <c r="J73" s="242"/>
      <c r="K73" s="242"/>
      <c r="L73" s="240"/>
      <c r="M73" s="271"/>
      <c r="N73" s="273"/>
      <c r="O73" s="273"/>
      <c r="P73" s="273"/>
      <c r="Q73" s="273"/>
      <c r="R73" s="273"/>
      <c r="S73" s="273"/>
      <c r="T73" s="273"/>
      <c r="U73" s="273"/>
      <c r="V73" s="271"/>
      <c r="W73" s="273"/>
      <c r="X73" s="273"/>
      <c r="Y73" s="273"/>
      <c r="Z73" s="271"/>
      <c r="AA73" s="273"/>
      <c r="AB73" s="251">
        <f t="shared" si="74"/>
        <v>0</v>
      </c>
      <c r="AC73" s="247">
        <f t="shared" si="75"/>
        <v>0</v>
      </c>
      <c r="AD73" s="248">
        <f t="shared" si="73"/>
        <v>0</v>
      </c>
    </row>
    <row r="74" spans="1:30" s="3" customFormat="1" ht="22.5" customHeight="1" thickBot="1" x14ac:dyDescent="0.3">
      <c r="A74" s="177"/>
      <c r="B74" s="178"/>
      <c r="C74" s="243">
        <f t="shared" ref="C74:J74" si="81">SUM(C8,C23,C32,C38,C44,C49,C52,C55,C58,C61,C64,C67,C70)</f>
        <v>0</v>
      </c>
      <c r="D74" s="336">
        <f t="shared" si="81"/>
        <v>0</v>
      </c>
      <c r="E74" s="243">
        <f t="shared" si="81"/>
        <v>0</v>
      </c>
      <c r="F74" s="243">
        <f t="shared" si="81"/>
        <v>0</v>
      </c>
      <c r="G74" s="244">
        <f t="shared" si="81"/>
        <v>0</v>
      </c>
      <c r="H74" s="336">
        <f t="shared" ref="H74" si="82">SUM(H8,H23,H32,H38,H44,H49,H52,H55,H58,H61,H64,H67,H70)</f>
        <v>0</v>
      </c>
      <c r="I74" s="244">
        <f t="shared" si="81"/>
        <v>0</v>
      </c>
      <c r="J74" s="244">
        <f t="shared" si="81"/>
        <v>0</v>
      </c>
      <c r="K74" s="244"/>
      <c r="L74" s="243">
        <f t="shared" ref="L74:AA74" si="83">SUM(L8,L23,L32,L38,L44,L49,L52,L55,L58,L61,L64,L67,L70)</f>
        <v>0</v>
      </c>
      <c r="M74" s="243">
        <f t="shared" si="83"/>
        <v>0</v>
      </c>
      <c r="N74" s="243">
        <f t="shared" si="83"/>
        <v>0</v>
      </c>
      <c r="O74" s="243">
        <f t="shared" si="83"/>
        <v>0</v>
      </c>
      <c r="P74" s="243">
        <f t="shared" si="83"/>
        <v>0</v>
      </c>
      <c r="Q74" s="243">
        <f t="shared" si="83"/>
        <v>0</v>
      </c>
      <c r="R74" s="243">
        <f t="shared" si="83"/>
        <v>0</v>
      </c>
      <c r="S74" s="243">
        <f t="shared" si="83"/>
        <v>0</v>
      </c>
      <c r="T74" s="243">
        <f t="shared" si="83"/>
        <v>0</v>
      </c>
      <c r="U74" s="243">
        <f t="shared" si="83"/>
        <v>0</v>
      </c>
      <c r="V74" s="243">
        <f t="shared" si="83"/>
        <v>0</v>
      </c>
      <c r="W74" s="243">
        <f t="shared" si="83"/>
        <v>0</v>
      </c>
      <c r="X74" s="243">
        <f t="shared" si="83"/>
        <v>0</v>
      </c>
      <c r="Y74" s="243">
        <f t="shared" si="83"/>
        <v>0</v>
      </c>
      <c r="Z74" s="243">
        <f t="shared" si="83"/>
        <v>0</v>
      </c>
      <c r="AA74" s="243">
        <f t="shared" si="83"/>
        <v>0</v>
      </c>
      <c r="AB74" s="243">
        <f t="shared" si="74"/>
        <v>0</v>
      </c>
      <c r="AC74" s="243">
        <f t="shared" si="75"/>
        <v>0</v>
      </c>
      <c r="AD74" s="282">
        <f t="shared" si="73"/>
        <v>0</v>
      </c>
    </row>
    <row r="75" spans="1:30" x14ac:dyDescent="0.25">
      <c r="A75" s="8"/>
      <c r="B75" s="8"/>
      <c r="C75" s="431"/>
      <c r="D75" s="431"/>
      <c r="E75" s="431"/>
      <c r="F75" s="431"/>
      <c r="G75" s="432"/>
      <c r="H75" s="433"/>
      <c r="I75" s="433"/>
      <c r="J75" s="433"/>
      <c r="K75" s="434"/>
      <c r="L75" s="21"/>
      <c r="M75" s="21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30" x14ac:dyDescent="0.25">
      <c r="A76" s="8"/>
      <c r="B76" s="8"/>
    </row>
    <row r="77" spans="1:30" ht="15.75" thickBot="1" x14ac:dyDescent="0.3"/>
    <row r="78" spans="1:30" s="143" customFormat="1" ht="15.75" thickBot="1" x14ac:dyDescent="0.3">
      <c r="A78" s="23"/>
      <c r="B78" s="23" t="s">
        <v>59</v>
      </c>
      <c r="C78" s="24"/>
      <c r="D78" s="24"/>
      <c r="E78" s="24"/>
      <c r="F78" s="213">
        <f>+F74*0.2</f>
        <v>0</v>
      </c>
      <c r="G78" s="24"/>
      <c r="H78" s="24"/>
      <c r="I78" s="24"/>
      <c r="J78" s="24"/>
      <c r="K78" s="24"/>
      <c r="L78" s="213">
        <f t="shared" ref="L78:Z78" si="84">+L74*0.2</f>
        <v>0</v>
      </c>
      <c r="M78" s="213">
        <f t="shared" si="84"/>
        <v>0</v>
      </c>
      <c r="N78" s="213">
        <f t="shared" si="84"/>
        <v>0</v>
      </c>
      <c r="O78" s="213">
        <f t="shared" si="84"/>
        <v>0</v>
      </c>
      <c r="P78" s="213">
        <f t="shared" si="84"/>
        <v>0</v>
      </c>
      <c r="Q78" s="213">
        <f t="shared" si="84"/>
        <v>0</v>
      </c>
      <c r="R78" s="213">
        <f t="shared" si="84"/>
        <v>0</v>
      </c>
      <c r="S78" s="213">
        <f t="shared" si="84"/>
        <v>0</v>
      </c>
      <c r="T78" s="213">
        <f t="shared" si="84"/>
        <v>0</v>
      </c>
      <c r="U78" s="213">
        <f t="shared" si="84"/>
        <v>0</v>
      </c>
      <c r="V78" s="213">
        <f t="shared" si="84"/>
        <v>0</v>
      </c>
      <c r="W78" s="213">
        <f t="shared" si="84"/>
        <v>0</v>
      </c>
      <c r="X78" s="213">
        <f t="shared" si="84"/>
        <v>0</v>
      </c>
      <c r="Y78" s="213">
        <f t="shared" si="84"/>
        <v>0</v>
      </c>
      <c r="Z78" s="213">
        <f t="shared" si="84"/>
        <v>0</v>
      </c>
      <c r="AA78" s="213">
        <f>+AA74*0.2</f>
        <v>0</v>
      </c>
      <c r="AB78" s="213">
        <f>+AB74*0.2</f>
        <v>0</v>
      </c>
      <c r="AC78" s="213">
        <f>+AC74*0.2</f>
        <v>0</v>
      </c>
    </row>
    <row r="79" spans="1:30" s="143" customFormat="1" ht="15.75" thickBot="1" x14ac:dyDescent="0.3">
      <c r="A79" s="23"/>
      <c r="B79" s="23" t="s">
        <v>60</v>
      </c>
      <c r="C79" s="24"/>
      <c r="D79" s="24"/>
      <c r="E79" s="24"/>
      <c r="F79" s="213">
        <f>SUM(F74:F78)</f>
        <v>0</v>
      </c>
      <c r="G79" s="24"/>
      <c r="H79" s="24"/>
      <c r="I79" s="24"/>
      <c r="J79" s="24"/>
      <c r="K79" s="24"/>
      <c r="L79" s="213">
        <f t="shared" ref="L79:Z79" si="85">SUM(L74:L78)</f>
        <v>0</v>
      </c>
      <c r="M79" s="213">
        <f t="shared" si="85"/>
        <v>0</v>
      </c>
      <c r="N79" s="213">
        <f t="shared" si="85"/>
        <v>0</v>
      </c>
      <c r="O79" s="213">
        <f t="shared" si="85"/>
        <v>0</v>
      </c>
      <c r="P79" s="213">
        <f t="shared" si="85"/>
        <v>0</v>
      </c>
      <c r="Q79" s="213">
        <f t="shared" si="85"/>
        <v>0</v>
      </c>
      <c r="R79" s="213">
        <f t="shared" si="85"/>
        <v>0</v>
      </c>
      <c r="S79" s="213">
        <f t="shared" si="85"/>
        <v>0</v>
      </c>
      <c r="T79" s="213">
        <f t="shared" si="85"/>
        <v>0</v>
      </c>
      <c r="U79" s="213">
        <f t="shared" si="85"/>
        <v>0</v>
      </c>
      <c r="V79" s="213">
        <f t="shared" si="85"/>
        <v>0</v>
      </c>
      <c r="W79" s="213">
        <f t="shared" si="85"/>
        <v>0</v>
      </c>
      <c r="X79" s="213">
        <f t="shared" si="85"/>
        <v>0</v>
      </c>
      <c r="Y79" s="213">
        <f t="shared" si="85"/>
        <v>0</v>
      </c>
      <c r="Z79" s="213">
        <f t="shared" si="85"/>
        <v>0</v>
      </c>
      <c r="AA79" s="213">
        <f>SUM(AA74:AA78)</f>
        <v>0</v>
      </c>
      <c r="AB79" s="213">
        <f>SUM(AB74:AB78)</f>
        <v>0</v>
      </c>
      <c r="AC79" s="213">
        <f>SUM(AC74:AC78)</f>
        <v>0</v>
      </c>
    </row>
    <row r="88" spans="3:3" x14ac:dyDescent="0.25">
      <c r="C88" s="23"/>
    </row>
    <row r="89" spans="3:3" x14ac:dyDescent="0.25">
      <c r="C89" s="23"/>
    </row>
    <row r="90" spans="3:3" x14ac:dyDescent="0.25">
      <c r="C90" s="23"/>
    </row>
    <row r="91" spans="3:3" x14ac:dyDescent="0.25">
      <c r="C91" s="23"/>
    </row>
    <row r="92" spans="3:3" x14ac:dyDescent="0.25">
      <c r="C92" s="23"/>
    </row>
    <row r="93" spans="3:3" x14ac:dyDescent="0.25">
      <c r="C93" s="23"/>
    </row>
  </sheetData>
  <mergeCells count="11">
    <mergeCell ref="C75:F75"/>
    <mergeCell ref="G75:K75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4 AD31:AD33 AD37:AD39 AD43:AD45 AD48:AD74">
    <cfRule type="cellIs" dxfId="231" priority="116" operator="lessThan">
      <formula>0</formula>
    </cfRule>
  </conditionalFormatting>
  <conditionalFormatting sqref="AD8">
    <cfRule type="cellIs" dxfId="230" priority="115" operator="lessThan">
      <formula>0</formula>
    </cfRule>
  </conditionalFormatting>
  <conditionalFormatting sqref="F3">
    <cfRule type="containsText" dxfId="229" priority="114" operator="containsText" text="Budget">
      <formula>NOT(ISERROR(SEARCH("Budget",F3)))</formula>
    </cfRule>
  </conditionalFormatting>
  <conditionalFormatting sqref="F4">
    <cfRule type="containsText" dxfId="228" priority="113" operator="containsText" text="forecast">
      <formula>NOT(ISERROR(SEARCH("forecast",F4)))</formula>
    </cfRule>
  </conditionalFormatting>
  <conditionalFormatting sqref="F9:F22">
    <cfRule type="cellIs" dxfId="227" priority="111" operator="greaterThan">
      <formula>E9</formula>
    </cfRule>
  </conditionalFormatting>
  <conditionalFormatting sqref="AD25:AD30">
    <cfRule type="cellIs" dxfId="226" priority="66" operator="lessThan">
      <formula>0</formula>
    </cfRule>
  </conditionalFormatting>
  <conditionalFormatting sqref="AD34:AD36">
    <cfRule type="cellIs" dxfId="225" priority="63" operator="lessThan">
      <formula>0</formula>
    </cfRule>
  </conditionalFormatting>
  <conditionalFormatting sqref="AD40:AD42">
    <cfRule type="cellIs" dxfId="224" priority="60" operator="lessThan">
      <formula>0</formula>
    </cfRule>
  </conditionalFormatting>
  <conditionalFormatting sqref="AD46:AD47">
    <cfRule type="cellIs" dxfId="223" priority="57" operator="lessThan">
      <formula>0</formula>
    </cfRule>
  </conditionalFormatting>
  <conditionalFormatting sqref="D8">
    <cfRule type="cellIs" dxfId="222" priority="54" operator="greaterThan">
      <formula>0</formula>
    </cfRule>
  </conditionalFormatting>
  <conditionalFormatting sqref="D9:D22">
    <cfRule type="cellIs" dxfId="221" priority="53" operator="greaterThan">
      <formula>0</formula>
    </cfRule>
  </conditionalFormatting>
  <conditionalFormatting sqref="D23">
    <cfRule type="cellIs" dxfId="220" priority="52" operator="greaterThan">
      <formula>0</formula>
    </cfRule>
  </conditionalFormatting>
  <conditionalFormatting sqref="D24:D31">
    <cfRule type="cellIs" dxfId="219" priority="51" operator="greaterThan">
      <formula>0</formula>
    </cfRule>
  </conditionalFormatting>
  <conditionalFormatting sqref="D32">
    <cfRule type="cellIs" dxfId="218" priority="50" operator="greaterThan">
      <formula>0</formula>
    </cfRule>
  </conditionalFormatting>
  <conditionalFormatting sqref="D33:D37">
    <cfRule type="cellIs" dxfId="217" priority="49" operator="greaterThan">
      <formula>0</formula>
    </cfRule>
  </conditionalFormatting>
  <conditionalFormatting sqref="D38">
    <cfRule type="cellIs" dxfId="216" priority="48" operator="greaterThan">
      <formula>0</formula>
    </cfRule>
  </conditionalFormatting>
  <conditionalFormatting sqref="D39:D43">
    <cfRule type="cellIs" dxfId="215" priority="47" operator="greaterThan">
      <formula>0</formula>
    </cfRule>
  </conditionalFormatting>
  <conditionalFormatting sqref="D44">
    <cfRule type="cellIs" dxfId="214" priority="46" operator="greaterThan">
      <formula>0</formula>
    </cfRule>
  </conditionalFormatting>
  <conditionalFormatting sqref="D45:D48">
    <cfRule type="cellIs" dxfId="213" priority="45" operator="greaterThan">
      <formula>0</formula>
    </cfRule>
  </conditionalFormatting>
  <conditionalFormatting sqref="D49">
    <cfRule type="cellIs" dxfId="212" priority="44" operator="greaterThan">
      <formula>0</formula>
    </cfRule>
  </conditionalFormatting>
  <conditionalFormatting sqref="D50:D51">
    <cfRule type="cellIs" dxfId="211" priority="43" operator="greaterThan">
      <formula>0</formula>
    </cfRule>
  </conditionalFormatting>
  <conditionalFormatting sqref="D52">
    <cfRule type="cellIs" dxfId="210" priority="42" operator="greaterThan">
      <formula>0</formula>
    </cfRule>
  </conditionalFormatting>
  <conditionalFormatting sqref="D53:D54">
    <cfRule type="cellIs" dxfId="209" priority="41" operator="greaterThan">
      <formula>0</formula>
    </cfRule>
  </conditionalFormatting>
  <conditionalFormatting sqref="D55">
    <cfRule type="cellIs" dxfId="208" priority="40" operator="greaterThan">
      <formula>0</formula>
    </cfRule>
  </conditionalFormatting>
  <conditionalFormatting sqref="D56:D57">
    <cfRule type="cellIs" dxfId="207" priority="39" operator="greaterThan">
      <formula>0</formula>
    </cfRule>
  </conditionalFormatting>
  <conditionalFormatting sqref="D58">
    <cfRule type="cellIs" dxfId="206" priority="38" operator="greaterThan">
      <formula>0</formula>
    </cfRule>
  </conditionalFormatting>
  <conditionalFormatting sqref="D59:D60">
    <cfRule type="cellIs" dxfId="205" priority="37" operator="greaterThan">
      <formula>0</formula>
    </cfRule>
  </conditionalFormatting>
  <conditionalFormatting sqref="D61">
    <cfRule type="cellIs" dxfId="204" priority="36" operator="greaterThan">
      <formula>0</formula>
    </cfRule>
  </conditionalFormatting>
  <conditionalFormatting sqref="D62:D63">
    <cfRule type="cellIs" dxfId="203" priority="35" operator="greaterThan">
      <formula>0</formula>
    </cfRule>
  </conditionalFormatting>
  <conditionalFormatting sqref="D64">
    <cfRule type="cellIs" dxfId="202" priority="34" operator="greaterThan">
      <formula>0</formula>
    </cfRule>
  </conditionalFormatting>
  <conditionalFormatting sqref="D65:D66">
    <cfRule type="cellIs" dxfId="201" priority="33" operator="greaterThan">
      <formula>0</formula>
    </cfRule>
  </conditionalFormatting>
  <conditionalFormatting sqref="D67">
    <cfRule type="cellIs" dxfId="200" priority="32" operator="greaterThan">
      <formula>0</formula>
    </cfRule>
  </conditionalFormatting>
  <conditionalFormatting sqref="D68:D69">
    <cfRule type="cellIs" dxfId="199" priority="31" operator="greaterThan">
      <formula>0</formula>
    </cfRule>
  </conditionalFormatting>
  <conditionalFormatting sqref="D70">
    <cfRule type="cellIs" dxfId="198" priority="30" operator="greaterThan">
      <formula>0</formula>
    </cfRule>
  </conditionalFormatting>
  <conditionalFormatting sqref="D71:D72">
    <cfRule type="cellIs" dxfId="197" priority="29" operator="greaterThan">
      <formula>0</formula>
    </cfRule>
  </conditionalFormatting>
  <conditionalFormatting sqref="D74">
    <cfRule type="cellIs" dxfId="196" priority="28" operator="greaterThan">
      <formula>0</formula>
    </cfRule>
  </conditionalFormatting>
  <conditionalFormatting sqref="H8">
    <cfRule type="cellIs" dxfId="195" priority="27" operator="greaterThan">
      <formula>0</formula>
    </cfRule>
  </conditionalFormatting>
  <conditionalFormatting sqref="H9:H22">
    <cfRule type="cellIs" dxfId="194" priority="26" operator="greaterThan">
      <formula>0</formula>
    </cfRule>
  </conditionalFormatting>
  <conditionalFormatting sqref="H23">
    <cfRule type="cellIs" dxfId="193" priority="25" operator="greaterThan">
      <formula>0</formula>
    </cfRule>
  </conditionalFormatting>
  <conditionalFormatting sqref="H24:H31">
    <cfRule type="cellIs" dxfId="192" priority="24" operator="greaterThan">
      <formula>0</formula>
    </cfRule>
  </conditionalFormatting>
  <conditionalFormatting sqref="H32">
    <cfRule type="cellIs" dxfId="191" priority="23" operator="greaterThan">
      <formula>0</formula>
    </cfRule>
  </conditionalFormatting>
  <conditionalFormatting sqref="H33:H37">
    <cfRule type="cellIs" dxfId="190" priority="22" operator="greaterThan">
      <formula>0</formula>
    </cfRule>
  </conditionalFormatting>
  <conditionalFormatting sqref="H38">
    <cfRule type="cellIs" dxfId="189" priority="21" operator="greaterThan">
      <formula>0</formula>
    </cfRule>
  </conditionalFormatting>
  <conditionalFormatting sqref="H39:H43">
    <cfRule type="cellIs" dxfId="188" priority="20" operator="greaterThan">
      <formula>0</formula>
    </cfRule>
  </conditionalFormatting>
  <conditionalFormatting sqref="H44">
    <cfRule type="cellIs" dxfId="187" priority="19" operator="greaterThan">
      <formula>0</formula>
    </cfRule>
  </conditionalFormatting>
  <conditionalFormatting sqref="H45:H48">
    <cfRule type="cellIs" dxfId="186" priority="18" operator="greaterThan">
      <formula>0</formula>
    </cfRule>
  </conditionalFormatting>
  <conditionalFormatting sqref="H49">
    <cfRule type="cellIs" dxfId="185" priority="17" operator="greaterThan">
      <formula>0</formula>
    </cfRule>
  </conditionalFormatting>
  <conditionalFormatting sqref="H50:H51">
    <cfRule type="cellIs" dxfId="184" priority="16" operator="greaterThan">
      <formula>0</formula>
    </cfRule>
  </conditionalFormatting>
  <conditionalFormatting sqref="H52">
    <cfRule type="cellIs" dxfId="183" priority="15" operator="greaterThan">
      <formula>0</formula>
    </cfRule>
  </conditionalFormatting>
  <conditionalFormatting sqref="H53:H54">
    <cfRule type="cellIs" dxfId="182" priority="14" operator="greaterThan">
      <formula>0</formula>
    </cfRule>
  </conditionalFormatting>
  <conditionalFormatting sqref="H55">
    <cfRule type="cellIs" dxfId="181" priority="13" operator="greaterThan">
      <formula>0</formula>
    </cfRule>
  </conditionalFormatting>
  <conditionalFormatting sqref="H56:H57">
    <cfRule type="cellIs" dxfId="180" priority="12" operator="greaterThan">
      <formula>0</formula>
    </cfRule>
  </conditionalFormatting>
  <conditionalFormatting sqref="H58">
    <cfRule type="cellIs" dxfId="179" priority="11" operator="greaterThan">
      <formula>0</formula>
    </cfRule>
  </conditionalFormatting>
  <conditionalFormatting sqref="H59:H60">
    <cfRule type="cellIs" dxfId="178" priority="10" operator="greaterThan">
      <formula>0</formula>
    </cfRule>
  </conditionalFormatting>
  <conditionalFormatting sqref="H61">
    <cfRule type="cellIs" dxfId="177" priority="9" operator="greaterThan">
      <formula>0</formula>
    </cfRule>
  </conditionalFormatting>
  <conditionalFormatting sqref="H62:H63">
    <cfRule type="cellIs" dxfId="176" priority="8" operator="greaterThan">
      <formula>0</formula>
    </cfRule>
  </conditionalFormatting>
  <conditionalFormatting sqref="H64">
    <cfRule type="cellIs" dxfId="175" priority="7" operator="greaterThan">
      <formula>0</formula>
    </cfRule>
  </conditionalFormatting>
  <conditionalFormatting sqref="H65:H66">
    <cfRule type="cellIs" dxfId="174" priority="6" operator="greaterThan">
      <formula>0</formula>
    </cfRule>
  </conditionalFormatting>
  <conditionalFormatting sqref="H67">
    <cfRule type="cellIs" dxfId="173" priority="5" operator="greaterThan">
      <formula>0</formula>
    </cfRule>
  </conditionalFormatting>
  <conditionalFormatting sqref="H68:H69">
    <cfRule type="cellIs" dxfId="172" priority="4" operator="greaterThan">
      <formula>0</formula>
    </cfRule>
  </conditionalFormatting>
  <conditionalFormatting sqref="H70">
    <cfRule type="cellIs" dxfId="171" priority="3" operator="greaterThan">
      <formula>0</formula>
    </cfRule>
  </conditionalFormatting>
  <conditionalFormatting sqref="H71:H72">
    <cfRule type="cellIs" dxfId="170" priority="2" operator="greaterThan">
      <formula>0</formula>
    </cfRule>
  </conditionalFormatting>
  <conditionalFormatting sqref="H74">
    <cfRule type="cellIs" dxfId="169" priority="1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6"/>
  <sheetViews>
    <sheetView workbookViewId="0">
      <pane xSplit="2" ySplit="7" topLeftCell="C51" activePane="bottomRight" state="frozen"/>
      <selection pane="topRight" activeCell="C1" sqref="C1"/>
      <selection pane="bottomLeft" activeCell="A8" sqref="A8"/>
      <selection pane="bottomRight" activeCell="K9" sqref="K9:K82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IF(E84&gt;C84,"Budget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IF(AD84&lt;0,"Actual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+SUMMARY!A22</f>
        <v>ZK113 - Running Costs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418</v>
      </c>
      <c r="B8" s="169" t="s">
        <v>419</v>
      </c>
      <c r="C8" s="327">
        <f t="shared" ref="C8:J8" si="0">SUM(C9:C23)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SUM(H9:H23)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SUM(L9:L23)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76" si="3">+E8-AC8</f>
        <v>0</v>
      </c>
    </row>
    <row r="9" spans="1:31" s="4" customFormat="1" ht="15" customHeight="1" x14ac:dyDescent="0.2">
      <c r="A9" s="348"/>
      <c r="B9" s="349" t="s">
        <v>205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420</v>
      </c>
      <c r="C10" s="207"/>
      <c r="D10" s="381">
        <f t="shared" ref="D10:D22" si="4">-C10+E10</f>
        <v>0</v>
      </c>
      <c r="E10" s="259"/>
      <c r="F10" s="223">
        <f t="shared" ref="F10:F23" si="5">SUM(L10:AA10)</f>
        <v>0</v>
      </c>
      <c r="G10" s="227"/>
      <c r="H10" s="381">
        <f t="shared" ref="H10:H22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78" si="7">SUM(M10:AA10)</f>
        <v>0</v>
      </c>
      <c r="AC10" s="247">
        <f t="shared" ref="AC10:AC78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49" t="s">
        <v>263</v>
      </c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48"/>
      <c r="B12" s="349" t="s">
        <v>421</v>
      </c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83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2"/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5"/>
        <v>0</v>
      </c>
      <c r="G20" s="227"/>
      <c r="H20" s="381">
        <f t="shared" si="6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52"/>
      <c r="B21" s="265"/>
      <c r="C21" s="207"/>
      <c r="D21" s="381">
        <f t="shared" si="4"/>
        <v>0</v>
      </c>
      <c r="E21" s="259"/>
      <c r="F21" s="223">
        <f t="shared" si="5"/>
        <v>0</v>
      </c>
      <c r="G21" s="227"/>
      <c r="H21" s="381">
        <f t="shared" si="6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x14ac:dyDescent="0.2">
      <c r="A22" s="152"/>
      <c r="B22" s="265"/>
      <c r="C22" s="207"/>
      <c r="D22" s="381">
        <f t="shared" si="4"/>
        <v>0</v>
      </c>
      <c r="E22" s="259"/>
      <c r="F22" s="223">
        <f t="shared" si="5"/>
        <v>0</v>
      </c>
      <c r="G22" s="227"/>
      <c r="H22" s="381">
        <f t="shared" si="6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thickBot="1" x14ac:dyDescent="0.3">
      <c r="A23" s="172"/>
      <c r="B23" s="284"/>
      <c r="C23" s="264"/>
      <c r="D23" s="381">
        <f>-C23+E23</f>
        <v>0</v>
      </c>
      <c r="E23" s="281"/>
      <c r="F23" s="229">
        <f t="shared" si="5"/>
        <v>0</v>
      </c>
      <c r="G23" s="230"/>
      <c r="H23" s="381">
        <f>-G23+I23</f>
        <v>0</v>
      </c>
      <c r="I23" s="281">
        <v>0</v>
      </c>
      <c r="J23" s="231"/>
      <c r="K23" s="281"/>
      <c r="L23" s="229"/>
      <c r="M23" s="267"/>
      <c r="N23" s="253"/>
      <c r="O23" s="253"/>
      <c r="P23" s="253"/>
      <c r="Q23" s="253"/>
      <c r="R23" s="253"/>
      <c r="S23" s="253"/>
      <c r="T23" s="253"/>
      <c r="U23" s="257"/>
      <c r="V23" s="258"/>
      <c r="W23" s="253"/>
      <c r="X23" s="253"/>
      <c r="Y23" s="257"/>
      <c r="Z23" s="258"/>
      <c r="AA23" s="257"/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198" t="s">
        <v>422</v>
      </c>
      <c r="B24" s="354" t="s">
        <v>423</v>
      </c>
      <c r="C24" s="209">
        <f>SUM(C25:C40)</f>
        <v>0</v>
      </c>
      <c r="D24" s="327">
        <f>SUM(D25:D40)</f>
        <v>0</v>
      </c>
      <c r="E24" s="209">
        <f>SUM(E25:E40)</f>
        <v>0</v>
      </c>
      <c r="F24" s="232">
        <f>SUM(F25:F40)</f>
        <v>0</v>
      </c>
      <c r="G24" s="232">
        <f t="shared" ref="G24" si="9">SUM(G25:G40)</f>
        <v>0</v>
      </c>
      <c r="H24" s="327">
        <f>SUM(H25:H40)</f>
        <v>0</v>
      </c>
      <c r="I24" s="209">
        <f>SUM(I25:I40)</f>
        <v>0</v>
      </c>
      <c r="J24" s="232">
        <f t="shared" ref="J24" si="10">SUM(J25:J40)</f>
        <v>0</v>
      </c>
      <c r="K24" s="209"/>
      <c r="L24" s="268">
        <f>SUM(L25:L40)</f>
        <v>0</v>
      </c>
      <c r="M24" s="268">
        <f>SUM(M25:M40)</f>
        <v>0</v>
      </c>
      <c r="N24" s="272">
        <f>SUM(N25:N40)</f>
        <v>0</v>
      </c>
      <c r="O24" s="272">
        <f t="shared" ref="O24:U24" si="11">SUM(O25:O40)</f>
        <v>0</v>
      </c>
      <c r="P24" s="272">
        <f t="shared" si="11"/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68">
        <f>SUM(V25:V40)</f>
        <v>0</v>
      </c>
      <c r="W24" s="272">
        <f t="shared" ref="W24:Y24" si="12">SUM(W25:W40)</f>
        <v>0</v>
      </c>
      <c r="X24" s="272">
        <f t="shared" si="12"/>
        <v>0</v>
      </c>
      <c r="Y24" s="272">
        <f t="shared" si="12"/>
        <v>0</v>
      </c>
      <c r="Z24" s="268">
        <f>SUM(Z25:Z40)</f>
        <v>0</v>
      </c>
      <c r="AA24" s="272">
        <f t="shared" ref="AA24" si="13">SUM(AA25:AA40)</f>
        <v>0</v>
      </c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x14ac:dyDescent="0.2">
      <c r="A25" s="348"/>
      <c r="B25" s="349" t="s">
        <v>191</v>
      </c>
      <c r="C25" s="210"/>
      <c r="D25" s="381">
        <f t="shared" ref="D25:D55" si="14">-C25+E25</f>
        <v>0</v>
      </c>
      <c r="E25" s="252">
        <v>0</v>
      </c>
      <c r="F25" s="233"/>
      <c r="G25" s="234"/>
      <c r="H25" s="381">
        <f t="shared" ref="H25:H55" si="15">-G25+I25</f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4" customFormat="1" ht="15" customHeight="1" x14ac:dyDescent="0.2">
      <c r="A26" s="348"/>
      <c r="B26" s="349" t="s">
        <v>192</v>
      </c>
      <c r="C26" s="352"/>
      <c r="D26" s="381">
        <f t="shared" si="14"/>
        <v>0</v>
      </c>
      <c r="E26" s="252">
        <v>0</v>
      </c>
      <c r="F26" s="233"/>
      <c r="G26" s="234"/>
      <c r="H26" s="381">
        <f t="shared" si="15"/>
        <v>0</v>
      </c>
      <c r="I26" s="252">
        <v>0</v>
      </c>
      <c r="J26" s="235"/>
      <c r="K26" s="252"/>
      <c r="L26" s="269"/>
      <c r="M26" s="373"/>
      <c r="N26" s="374"/>
      <c r="O26" s="374"/>
      <c r="P26" s="374"/>
      <c r="Q26" s="374"/>
      <c r="R26" s="374"/>
      <c r="S26" s="374"/>
      <c r="T26" s="374"/>
      <c r="U26" s="374"/>
      <c r="V26" s="373"/>
      <c r="W26" s="374"/>
      <c r="X26" s="374"/>
      <c r="Y26" s="374"/>
      <c r="Z26" s="373"/>
      <c r="AA26" s="374"/>
      <c r="AB26" s="251">
        <f t="shared" ref="AB26:AB39" si="16">SUM(M26:AA26)</f>
        <v>0</v>
      </c>
      <c r="AC26" s="247">
        <f t="shared" ref="AC26:AC39" si="17">+AB26+L26</f>
        <v>0</v>
      </c>
      <c r="AD26" s="248">
        <f t="shared" ref="AD26:AD39" si="18">+E26-AC26</f>
        <v>0</v>
      </c>
    </row>
    <row r="27" spans="1:30" s="4" customFormat="1" ht="15" customHeight="1" x14ac:dyDescent="0.2">
      <c r="A27" s="348"/>
      <c r="B27" s="349" t="s">
        <v>193</v>
      </c>
      <c r="C27" s="352"/>
      <c r="D27" s="381">
        <f t="shared" si="14"/>
        <v>0</v>
      </c>
      <c r="E27" s="252">
        <v>0</v>
      </c>
      <c r="F27" s="233"/>
      <c r="G27" s="234"/>
      <c r="H27" s="381">
        <f t="shared" si="15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6"/>
        <v>0</v>
      </c>
      <c r="AC27" s="247">
        <f t="shared" si="17"/>
        <v>0</v>
      </c>
      <c r="AD27" s="248">
        <f t="shared" si="18"/>
        <v>0</v>
      </c>
    </row>
    <row r="28" spans="1:30" s="4" customFormat="1" ht="15" customHeight="1" x14ac:dyDescent="0.2">
      <c r="A28" s="348"/>
      <c r="B28" s="349" t="s">
        <v>424</v>
      </c>
      <c r="C28" s="352"/>
      <c r="D28" s="381">
        <f t="shared" si="14"/>
        <v>0</v>
      </c>
      <c r="E28" s="252">
        <v>0</v>
      </c>
      <c r="F28" s="233"/>
      <c r="G28" s="234"/>
      <c r="H28" s="381">
        <f t="shared" si="15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16"/>
        <v>0</v>
      </c>
      <c r="AC28" s="247">
        <f t="shared" si="17"/>
        <v>0</v>
      </c>
      <c r="AD28" s="248">
        <f t="shared" si="18"/>
        <v>0</v>
      </c>
    </row>
    <row r="29" spans="1:30" s="4" customFormat="1" ht="15" customHeight="1" x14ac:dyDescent="0.2">
      <c r="A29" s="348"/>
      <c r="B29" s="349" t="s">
        <v>425</v>
      </c>
      <c r="C29" s="352"/>
      <c r="D29" s="381">
        <f t="shared" si="14"/>
        <v>0</v>
      </c>
      <c r="E29" s="252">
        <v>0</v>
      </c>
      <c r="F29" s="233"/>
      <c r="G29" s="234"/>
      <c r="H29" s="381">
        <f t="shared" si="15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16"/>
        <v>0</v>
      </c>
      <c r="AC29" s="247">
        <f t="shared" si="17"/>
        <v>0</v>
      </c>
      <c r="AD29" s="248">
        <f t="shared" si="18"/>
        <v>0</v>
      </c>
    </row>
    <row r="30" spans="1:30" s="4" customFormat="1" ht="15" customHeight="1" x14ac:dyDescent="0.2">
      <c r="A30" s="348"/>
      <c r="B30" s="349" t="s">
        <v>194</v>
      </c>
      <c r="C30" s="352"/>
      <c r="D30" s="381">
        <f t="shared" si="14"/>
        <v>0</v>
      </c>
      <c r="E30" s="252">
        <v>0</v>
      </c>
      <c r="F30" s="233"/>
      <c r="G30" s="234"/>
      <c r="H30" s="381">
        <f t="shared" si="15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6"/>
        <v>0</v>
      </c>
      <c r="AC30" s="247">
        <f t="shared" si="17"/>
        <v>0</v>
      </c>
      <c r="AD30" s="248">
        <f t="shared" si="18"/>
        <v>0</v>
      </c>
    </row>
    <row r="31" spans="1:30" s="4" customFormat="1" ht="15" customHeight="1" x14ac:dyDescent="0.2">
      <c r="A31" s="348"/>
      <c r="B31" s="349" t="s">
        <v>426</v>
      </c>
      <c r="C31" s="352"/>
      <c r="D31" s="381">
        <f t="shared" si="14"/>
        <v>0</v>
      </c>
      <c r="E31" s="252">
        <v>0</v>
      </c>
      <c r="F31" s="233"/>
      <c r="G31" s="234"/>
      <c r="H31" s="381">
        <f t="shared" si="15"/>
        <v>0</v>
      </c>
      <c r="I31" s="252">
        <v>0</v>
      </c>
      <c r="J31" s="235"/>
      <c r="K31" s="252"/>
      <c r="L31" s="269"/>
      <c r="M31" s="373"/>
      <c r="N31" s="374"/>
      <c r="O31" s="374"/>
      <c r="P31" s="374"/>
      <c r="Q31" s="374"/>
      <c r="R31" s="374"/>
      <c r="S31" s="374"/>
      <c r="T31" s="374"/>
      <c r="U31" s="374"/>
      <c r="V31" s="373"/>
      <c r="W31" s="374"/>
      <c r="X31" s="374"/>
      <c r="Y31" s="374"/>
      <c r="Z31" s="373"/>
      <c r="AA31" s="374"/>
      <c r="AB31" s="251">
        <f t="shared" si="16"/>
        <v>0</v>
      </c>
      <c r="AC31" s="247">
        <f t="shared" si="17"/>
        <v>0</v>
      </c>
      <c r="AD31" s="248">
        <f t="shared" si="18"/>
        <v>0</v>
      </c>
    </row>
    <row r="32" spans="1:30" s="4" customFormat="1" ht="15" customHeight="1" x14ac:dyDescent="0.2">
      <c r="A32" s="348"/>
      <c r="B32" s="349" t="s">
        <v>427</v>
      </c>
      <c r="C32" s="352"/>
      <c r="D32" s="381">
        <f t="shared" si="14"/>
        <v>0</v>
      </c>
      <c r="E32" s="252">
        <v>0</v>
      </c>
      <c r="F32" s="233"/>
      <c r="G32" s="234"/>
      <c r="H32" s="381">
        <f t="shared" si="15"/>
        <v>0</v>
      </c>
      <c r="I32" s="252">
        <v>0</v>
      </c>
      <c r="J32" s="235"/>
      <c r="K32" s="252"/>
      <c r="L32" s="269"/>
      <c r="M32" s="373"/>
      <c r="N32" s="374"/>
      <c r="O32" s="374"/>
      <c r="P32" s="374"/>
      <c r="Q32" s="374"/>
      <c r="R32" s="374"/>
      <c r="S32" s="374"/>
      <c r="T32" s="374"/>
      <c r="U32" s="374"/>
      <c r="V32" s="373"/>
      <c r="W32" s="374"/>
      <c r="X32" s="374"/>
      <c r="Y32" s="374"/>
      <c r="Z32" s="373"/>
      <c r="AA32" s="374"/>
      <c r="AB32" s="251">
        <f t="shared" si="16"/>
        <v>0</v>
      </c>
      <c r="AC32" s="247">
        <f t="shared" si="17"/>
        <v>0</v>
      </c>
      <c r="AD32" s="248">
        <f t="shared" si="18"/>
        <v>0</v>
      </c>
    </row>
    <row r="33" spans="1:30" s="4" customFormat="1" ht="15" customHeight="1" x14ac:dyDescent="0.2">
      <c r="A33" s="355"/>
      <c r="B33" s="349" t="s">
        <v>428</v>
      </c>
      <c r="C33" s="352"/>
      <c r="D33" s="381">
        <f t="shared" si="14"/>
        <v>0</v>
      </c>
      <c r="E33" s="252">
        <v>0</v>
      </c>
      <c r="F33" s="233"/>
      <c r="G33" s="234"/>
      <c r="H33" s="381">
        <f t="shared" si="15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16"/>
        <v>0</v>
      </c>
      <c r="AC33" s="247">
        <f t="shared" si="17"/>
        <v>0</v>
      </c>
      <c r="AD33" s="248">
        <f t="shared" si="18"/>
        <v>0</v>
      </c>
    </row>
    <row r="34" spans="1:30" s="4" customFormat="1" ht="15" customHeight="1" x14ac:dyDescent="0.2">
      <c r="A34" s="355"/>
      <c r="B34" s="349" t="s">
        <v>429</v>
      </c>
      <c r="C34" s="352"/>
      <c r="D34" s="381">
        <f t="shared" si="14"/>
        <v>0</v>
      </c>
      <c r="E34" s="252">
        <v>0</v>
      </c>
      <c r="F34" s="233"/>
      <c r="G34" s="234"/>
      <c r="H34" s="381">
        <f t="shared" si="15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si="16"/>
        <v>0</v>
      </c>
      <c r="AC34" s="247">
        <f t="shared" si="17"/>
        <v>0</v>
      </c>
      <c r="AD34" s="248">
        <f t="shared" si="18"/>
        <v>0</v>
      </c>
    </row>
    <row r="35" spans="1:30" s="4" customFormat="1" ht="15" customHeight="1" x14ac:dyDescent="0.2">
      <c r="A35" s="348"/>
      <c r="B35" s="349" t="s">
        <v>430</v>
      </c>
      <c r="C35" s="352"/>
      <c r="D35" s="381">
        <f t="shared" si="14"/>
        <v>0</v>
      </c>
      <c r="E35" s="252">
        <v>0</v>
      </c>
      <c r="F35" s="233"/>
      <c r="G35" s="234"/>
      <c r="H35" s="381">
        <f t="shared" si="15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16"/>
        <v>0</v>
      </c>
      <c r="AC35" s="247">
        <f t="shared" si="17"/>
        <v>0</v>
      </c>
      <c r="AD35" s="248">
        <f t="shared" si="18"/>
        <v>0</v>
      </c>
    </row>
    <row r="36" spans="1:30" s="4" customFormat="1" ht="15" customHeight="1" x14ac:dyDescent="0.2">
      <c r="A36" s="355"/>
      <c r="B36" s="349" t="s">
        <v>431</v>
      </c>
      <c r="C36" s="352"/>
      <c r="D36" s="381">
        <f t="shared" si="14"/>
        <v>0</v>
      </c>
      <c r="E36" s="252">
        <v>0</v>
      </c>
      <c r="F36" s="233"/>
      <c r="G36" s="234"/>
      <c r="H36" s="381">
        <f t="shared" si="15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16"/>
        <v>0</v>
      </c>
      <c r="AC36" s="247">
        <f t="shared" si="17"/>
        <v>0</v>
      </c>
      <c r="AD36" s="248">
        <f t="shared" si="18"/>
        <v>0</v>
      </c>
    </row>
    <row r="37" spans="1:30" s="4" customFormat="1" ht="15" customHeight="1" x14ac:dyDescent="0.2">
      <c r="A37" s="355"/>
      <c r="B37" s="349" t="s">
        <v>432</v>
      </c>
      <c r="C37" s="352"/>
      <c r="D37" s="381">
        <f t="shared" si="14"/>
        <v>0</v>
      </c>
      <c r="E37" s="252">
        <v>0</v>
      </c>
      <c r="F37" s="233"/>
      <c r="G37" s="234"/>
      <c r="H37" s="381">
        <f t="shared" si="15"/>
        <v>0</v>
      </c>
      <c r="I37" s="252">
        <v>0</v>
      </c>
      <c r="J37" s="235"/>
      <c r="K37" s="252"/>
      <c r="L37" s="269"/>
      <c r="M37" s="373"/>
      <c r="N37" s="374"/>
      <c r="O37" s="374"/>
      <c r="P37" s="374"/>
      <c r="Q37" s="374"/>
      <c r="R37" s="374"/>
      <c r="S37" s="374"/>
      <c r="T37" s="374"/>
      <c r="U37" s="374"/>
      <c r="V37" s="373"/>
      <c r="W37" s="374"/>
      <c r="X37" s="374"/>
      <c r="Y37" s="374"/>
      <c r="Z37" s="373"/>
      <c r="AA37" s="374"/>
      <c r="AB37" s="251">
        <f t="shared" si="16"/>
        <v>0</v>
      </c>
      <c r="AC37" s="247">
        <f t="shared" si="17"/>
        <v>0</v>
      </c>
      <c r="AD37" s="248">
        <f t="shared" si="18"/>
        <v>0</v>
      </c>
    </row>
    <row r="38" spans="1:30" s="4" customFormat="1" ht="15" customHeight="1" x14ac:dyDescent="0.2">
      <c r="A38" s="348"/>
      <c r="B38" s="349" t="s">
        <v>433</v>
      </c>
      <c r="C38" s="352"/>
      <c r="D38" s="381">
        <f t="shared" si="14"/>
        <v>0</v>
      </c>
      <c r="E38" s="252">
        <v>0</v>
      </c>
      <c r="F38" s="233"/>
      <c r="G38" s="234"/>
      <c r="H38" s="381">
        <f t="shared" si="15"/>
        <v>0</v>
      </c>
      <c r="I38" s="252">
        <v>0</v>
      </c>
      <c r="J38" s="235"/>
      <c r="K38" s="252"/>
      <c r="L38" s="269"/>
      <c r="M38" s="373"/>
      <c r="N38" s="374"/>
      <c r="O38" s="374"/>
      <c r="P38" s="374"/>
      <c r="Q38" s="374"/>
      <c r="R38" s="374"/>
      <c r="S38" s="374"/>
      <c r="T38" s="374"/>
      <c r="U38" s="374"/>
      <c r="V38" s="373"/>
      <c r="W38" s="374"/>
      <c r="X38" s="374"/>
      <c r="Y38" s="374"/>
      <c r="Z38" s="373"/>
      <c r="AA38" s="374"/>
      <c r="AB38" s="251">
        <f t="shared" si="16"/>
        <v>0</v>
      </c>
      <c r="AC38" s="247">
        <f t="shared" si="17"/>
        <v>0</v>
      </c>
      <c r="AD38" s="248">
        <f t="shared" si="18"/>
        <v>0</v>
      </c>
    </row>
    <row r="39" spans="1:30" s="4" customFormat="1" ht="15" customHeight="1" x14ac:dyDescent="0.2">
      <c r="A39" s="355"/>
      <c r="B39" s="349" t="s">
        <v>434</v>
      </c>
      <c r="C39" s="352"/>
      <c r="D39" s="381">
        <f t="shared" si="14"/>
        <v>0</v>
      </c>
      <c r="E39" s="252">
        <v>0</v>
      </c>
      <c r="F39" s="233"/>
      <c r="G39" s="234"/>
      <c r="H39" s="381">
        <f t="shared" si="15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16"/>
        <v>0</v>
      </c>
      <c r="AC39" s="247">
        <f t="shared" si="17"/>
        <v>0</v>
      </c>
      <c r="AD39" s="248">
        <f t="shared" si="18"/>
        <v>0</v>
      </c>
    </row>
    <row r="40" spans="1:30" s="4" customFormat="1" ht="15" customHeight="1" thickBot="1" x14ac:dyDescent="0.25">
      <c r="A40" s="172"/>
      <c r="B40" s="278"/>
      <c r="C40" s="208"/>
      <c r="D40" s="381">
        <f t="shared" si="14"/>
        <v>0</v>
      </c>
      <c r="E40" s="281">
        <v>0</v>
      </c>
      <c r="F40" s="229"/>
      <c r="G40" s="230"/>
      <c r="H40" s="381">
        <f t="shared" si="15"/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26" customFormat="1" ht="15" customHeight="1" x14ac:dyDescent="0.2">
      <c r="A41" s="198" t="s">
        <v>435</v>
      </c>
      <c r="B41" s="354" t="s">
        <v>436</v>
      </c>
      <c r="C41" s="209">
        <f>SUM(C42:C52)</f>
        <v>0</v>
      </c>
      <c r="D41" s="327">
        <f>SUM(D42:D52)</f>
        <v>0</v>
      </c>
      <c r="E41" s="209">
        <f>SUM(E42:E52)</f>
        <v>0</v>
      </c>
      <c r="F41" s="209">
        <f t="shared" ref="F41:G41" si="19">SUM(F42:F52)</f>
        <v>0</v>
      </c>
      <c r="G41" s="209">
        <f t="shared" si="19"/>
        <v>0</v>
      </c>
      <c r="H41" s="327">
        <f>SUM(H42:H52)</f>
        <v>0</v>
      </c>
      <c r="I41" s="209">
        <f>SUM(I42:I52)</f>
        <v>0</v>
      </c>
      <c r="J41" s="209">
        <f t="shared" ref="J41" si="20">SUM(J42:J52)</f>
        <v>0</v>
      </c>
      <c r="K41" s="209"/>
      <c r="L41" s="268">
        <f>SUM(L42:L52)</f>
        <v>0</v>
      </c>
      <c r="M41" s="268">
        <f>SUM(M42:M52)</f>
        <v>0</v>
      </c>
      <c r="N41" s="272">
        <f>SUM(N42:N52)</f>
        <v>0</v>
      </c>
      <c r="O41" s="272">
        <f t="shared" ref="O41:U41" si="21">SUM(O42:O52)</f>
        <v>0</v>
      </c>
      <c r="P41" s="272">
        <f t="shared" si="21"/>
        <v>0</v>
      </c>
      <c r="Q41" s="272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68">
        <f>SUM(V42:V52)</f>
        <v>0</v>
      </c>
      <c r="W41" s="272">
        <f t="shared" ref="W41:Y41" si="22">SUM(W42:W52)</f>
        <v>0</v>
      </c>
      <c r="X41" s="272">
        <f t="shared" si="22"/>
        <v>0</v>
      </c>
      <c r="Y41" s="272">
        <f t="shared" si="22"/>
        <v>0</v>
      </c>
      <c r="Z41" s="268">
        <f>SUM(Z42:Z52)</f>
        <v>0</v>
      </c>
      <c r="AA41" s="272">
        <f t="shared" ref="AA41" si="23">SUM(AA42:AA52)</f>
        <v>0</v>
      </c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4" customFormat="1" ht="15" customHeight="1" x14ac:dyDescent="0.2">
      <c r="A42" s="355"/>
      <c r="B42" s="349" t="s">
        <v>437</v>
      </c>
      <c r="C42" s="210"/>
      <c r="D42" s="381">
        <f t="shared" si="14"/>
        <v>0</v>
      </c>
      <c r="E42" s="252">
        <v>0</v>
      </c>
      <c r="F42" s="233"/>
      <c r="G42" s="234"/>
      <c r="H42" s="381">
        <f t="shared" si="15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x14ac:dyDescent="0.2">
      <c r="A43" s="355"/>
      <c r="B43" s="349" t="s">
        <v>438</v>
      </c>
      <c r="C43" s="352"/>
      <c r="D43" s="381">
        <f t="shared" si="14"/>
        <v>0</v>
      </c>
      <c r="E43" s="252">
        <v>0</v>
      </c>
      <c r="F43" s="233"/>
      <c r="G43" s="234"/>
      <c r="H43" s="381">
        <f t="shared" si="15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ref="AB43:AB51" si="24">SUM(M43:AA43)</f>
        <v>0</v>
      </c>
      <c r="AC43" s="247">
        <f t="shared" ref="AC43:AC51" si="25">+AB43+L43</f>
        <v>0</v>
      </c>
      <c r="AD43" s="248">
        <f t="shared" ref="AD43:AD51" si="26">+E43-AC43</f>
        <v>0</v>
      </c>
    </row>
    <row r="44" spans="1:30" s="4" customFormat="1" ht="15" customHeight="1" x14ac:dyDescent="0.2">
      <c r="A44" s="348"/>
      <c r="B44" s="349" t="s">
        <v>439</v>
      </c>
      <c r="C44" s="352"/>
      <c r="D44" s="381">
        <f t="shared" si="14"/>
        <v>0</v>
      </c>
      <c r="E44" s="252">
        <v>0</v>
      </c>
      <c r="F44" s="233"/>
      <c r="G44" s="234"/>
      <c r="H44" s="381">
        <f t="shared" si="15"/>
        <v>0</v>
      </c>
      <c r="I44" s="252">
        <v>0</v>
      </c>
      <c r="J44" s="235"/>
      <c r="K44" s="252"/>
      <c r="L44" s="269"/>
      <c r="M44" s="373"/>
      <c r="N44" s="374"/>
      <c r="O44" s="374"/>
      <c r="P44" s="374"/>
      <c r="Q44" s="374"/>
      <c r="R44" s="374"/>
      <c r="S44" s="374"/>
      <c r="T44" s="374"/>
      <c r="U44" s="374"/>
      <c r="V44" s="373"/>
      <c r="W44" s="374"/>
      <c r="X44" s="374"/>
      <c r="Y44" s="374"/>
      <c r="Z44" s="373"/>
      <c r="AA44" s="374"/>
      <c r="AB44" s="251">
        <f t="shared" si="24"/>
        <v>0</v>
      </c>
      <c r="AC44" s="247">
        <f t="shared" si="25"/>
        <v>0</v>
      </c>
      <c r="AD44" s="248">
        <f t="shared" si="26"/>
        <v>0</v>
      </c>
    </row>
    <row r="45" spans="1:30" s="4" customFormat="1" ht="15" customHeight="1" x14ac:dyDescent="0.2">
      <c r="A45" s="348"/>
      <c r="B45" s="349" t="s">
        <v>300</v>
      </c>
      <c r="C45" s="352"/>
      <c r="D45" s="381">
        <f t="shared" si="14"/>
        <v>0</v>
      </c>
      <c r="E45" s="252">
        <v>0</v>
      </c>
      <c r="F45" s="233"/>
      <c r="G45" s="234"/>
      <c r="H45" s="381">
        <f t="shared" si="15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24"/>
        <v>0</v>
      </c>
      <c r="AC45" s="247">
        <f t="shared" si="25"/>
        <v>0</v>
      </c>
      <c r="AD45" s="248">
        <f t="shared" si="26"/>
        <v>0</v>
      </c>
    </row>
    <row r="46" spans="1:30" s="4" customFormat="1" ht="15" customHeight="1" x14ac:dyDescent="0.2">
      <c r="A46" s="348"/>
      <c r="B46" s="349" t="s">
        <v>301</v>
      </c>
      <c r="C46" s="352"/>
      <c r="D46" s="381">
        <f t="shared" si="14"/>
        <v>0</v>
      </c>
      <c r="E46" s="252">
        <v>0</v>
      </c>
      <c r="F46" s="233"/>
      <c r="G46" s="234"/>
      <c r="H46" s="381">
        <f t="shared" si="15"/>
        <v>0</v>
      </c>
      <c r="I46" s="252">
        <v>0</v>
      </c>
      <c r="J46" s="235"/>
      <c r="K46" s="252"/>
      <c r="L46" s="269"/>
      <c r="M46" s="373"/>
      <c r="N46" s="374"/>
      <c r="O46" s="374"/>
      <c r="P46" s="374"/>
      <c r="Q46" s="374"/>
      <c r="R46" s="374"/>
      <c r="S46" s="374"/>
      <c r="T46" s="374"/>
      <c r="U46" s="374"/>
      <c r="V46" s="373"/>
      <c r="W46" s="374"/>
      <c r="X46" s="374"/>
      <c r="Y46" s="374"/>
      <c r="Z46" s="373"/>
      <c r="AA46" s="374"/>
      <c r="AB46" s="251">
        <f t="shared" si="24"/>
        <v>0</v>
      </c>
      <c r="AC46" s="247">
        <f t="shared" si="25"/>
        <v>0</v>
      </c>
      <c r="AD46" s="248">
        <f t="shared" si="26"/>
        <v>0</v>
      </c>
    </row>
    <row r="47" spans="1:30" s="4" customFormat="1" ht="15" customHeight="1" x14ac:dyDescent="0.2">
      <c r="A47" s="348"/>
      <c r="B47" s="349" t="s">
        <v>440</v>
      </c>
      <c r="C47" s="352"/>
      <c r="D47" s="381">
        <f t="shared" si="14"/>
        <v>0</v>
      </c>
      <c r="E47" s="252">
        <v>0</v>
      </c>
      <c r="F47" s="233"/>
      <c r="G47" s="234"/>
      <c r="H47" s="381">
        <f t="shared" si="15"/>
        <v>0</v>
      </c>
      <c r="I47" s="252">
        <v>0</v>
      </c>
      <c r="J47" s="235"/>
      <c r="K47" s="252"/>
      <c r="L47" s="269"/>
      <c r="M47" s="373"/>
      <c r="N47" s="374"/>
      <c r="O47" s="374"/>
      <c r="P47" s="374"/>
      <c r="Q47" s="374"/>
      <c r="R47" s="374"/>
      <c r="S47" s="374"/>
      <c r="T47" s="374"/>
      <c r="U47" s="374"/>
      <c r="V47" s="373"/>
      <c r="W47" s="374"/>
      <c r="X47" s="374"/>
      <c r="Y47" s="374"/>
      <c r="Z47" s="373"/>
      <c r="AA47" s="374"/>
      <c r="AB47" s="251">
        <f t="shared" ref="AB47" si="27">SUM(M47:AA47)</f>
        <v>0</v>
      </c>
      <c r="AC47" s="247">
        <f t="shared" ref="AC47" si="28">+AB47+L47</f>
        <v>0</v>
      </c>
      <c r="AD47" s="248">
        <f t="shared" ref="AD47" si="29">+E47-AC47</f>
        <v>0</v>
      </c>
    </row>
    <row r="48" spans="1:30" s="4" customFormat="1" ht="15" customHeight="1" x14ac:dyDescent="0.2">
      <c r="A48" s="348"/>
      <c r="B48" s="349" t="s">
        <v>441</v>
      </c>
      <c r="C48" s="352"/>
      <c r="D48" s="381">
        <f t="shared" si="14"/>
        <v>0</v>
      </c>
      <c r="E48" s="252">
        <v>0</v>
      </c>
      <c r="F48" s="233"/>
      <c r="G48" s="234"/>
      <c r="H48" s="381">
        <f t="shared" si="15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24"/>
        <v>0</v>
      </c>
      <c r="AC48" s="247">
        <f t="shared" si="25"/>
        <v>0</v>
      </c>
      <c r="AD48" s="248">
        <f t="shared" si="26"/>
        <v>0</v>
      </c>
    </row>
    <row r="49" spans="1:30" s="4" customFormat="1" ht="15" customHeight="1" x14ac:dyDescent="0.2">
      <c r="A49" s="348"/>
      <c r="B49" s="349" t="s">
        <v>442</v>
      </c>
      <c r="C49" s="352"/>
      <c r="D49" s="381">
        <f t="shared" si="14"/>
        <v>0</v>
      </c>
      <c r="E49" s="252">
        <v>0</v>
      </c>
      <c r="F49" s="233"/>
      <c r="G49" s="234"/>
      <c r="H49" s="381">
        <f t="shared" si="15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si="24"/>
        <v>0</v>
      </c>
      <c r="AC49" s="247">
        <f t="shared" si="25"/>
        <v>0</v>
      </c>
      <c r="AD49" s="248">
        <f t="shared" si="26"/>
        <v>0</v>
      </c>
    </row>
    <row r="50" spans="1:30" s="4" customFormat="1" ht="15" customHeight="1" x14ac:dyDescent="0.2">
      <c r="A50" s="348"/>
      <c r="B50" s="349" t="s">
        <v>443</v>
      </c>
      <c r="C50" s="352"/>
      <c r="D50" s="381">
        <f t="shared" si="14"/>
        <v>0</v>
      </c>
      <c r="E50" s="252">
        <v>0</v>
      </c>
      <c r="F50" s="233"/>
      <c r="G50" s="234"/>
      <c r="H50" s="381">
        <f t="shared" si="15"/>
        <v>0</v>
      </c>
      <c r="I50" s="252">
        <v>0</v>
      </c>
      <c r="J50" s="235"/>
      <c r="K50" s="252"/>
      <c r="L50" s="269"/>
      <c r="M50" s="373"/>
      <c r="N50" s="374"/>
      <c r="O50" s="374"/>
      <c r="P50" s="374"/>
      <c r="Q50" s="374"/>
      <c r="R50" s="374"/>
      <c r="S50" s="374"/>
      <c r="T50" s="374"/>
      <c r="U50" s="374"/>
      <c r="V50" s="373"/>
      <c r="W50" s="374"/>
      <c r="X50" s="374"/>
      <c r="Y50" s="374"/>
      <c r="Z50" s="373"/>
      <c r="AA50" s="374"/>
      <c r="AB50" s="251">
        <f t="shared" si="24"/>
        <v>0</v>
      </c>
      <c r="AC50" s="247">
        <f t="shared" si="25"/>
        <v>0</v>
      </c>
      <c r="AD50" s="248">
        <f t="shared" si="26"/>
        <v>0</v>
      </c>
    </row>
    <row r="51" spans="1:30" s="4" customFormat="1" ht="15" customHeight="1" x14ac:dyDescent="0.2">
      <c r="A51" s="348"/>
      <c r="B51" s="349" t="s">
        <v>311</v>
      </c>
      <c r="C51" s="352"/>
      <c r="D51" s="381">
        <f t="shared" si="14"/>
        <v>0</v>
      </c>
      <c r="E51" s="252">
        <v>0</v>
      </c>
      <c r="F51" s="233"/>
      <c r="G51" s="234"/>
      <c r="H51" s="381">
        <f t="shared" si="15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24"/>
        <v>0</v>
      </c>
      <c r="AC51" s="247">
        <f t="shared" si="25"/>
        <v>0</v>
      </c>
      <c r="AD51" s="248">
        <f t="shared" si="26"/>
        <v>0</v>
      </c>
    </row>
    <row r="52" spans="1:30" s="4" customFormat="1" ht="15" customHeight="1" thickBot="1" x14ac:dyDescent="0.25">
      <c r="A52" s="172"/>
      <c r="B52" s="278"/>
      <c r="C52" s="208"/>
      <c r="D52" s="381">
        <f t="shared" si="14"/>
        <v>0</v>
      </c>
      <c r="E52" s="281">
        <v>0</v>
      </c>
      <c r="F52" s="229"/>
      <c r="G52" s="230"/>
      <c r="H52" s="381">
        <f t="shared" si="15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7"/>
      <c r="B53" s="170"/>
      <c r="C53" s="209">
        <f t="shared" ref="C53:J53" si="30">SUM(C54:C55)</f>
        <v>0</v>
      </c>
      <c r="D53" s="327">
        <f>SUM(D54:D55)</f>
        <v>0</v>
      </c>
      <c r="E53" s="209">
        <f>SUM(E54:E55)</f>
        <v>0</v>
      </c>
      <c r="F53" s="209">
        <f t="shared" si="30"/>
        <v>0</v>
      </c>
      <c r="G53" s="209">
        <f t="shared" si="30"/>
        <v>0</v>
      </c>
      <c r="H53" s="327">
        <f>SUM(H54:H55)</f>
        <v>0</v>
      </c>
      <c r="I53" s="209">
        <f t="shared" si="30"/>
        <v>0</v>
      </c>
      <c r="J53" s="209">
        <f t="shared" si="30"/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31">SUM(O54:O55)</f>
        <v>0</v>
      </c>
      <c r="P53" s="272">
        <f t="shared" si="31"/>
        <v>0</v>
      </c>
      <c r="Q53" s="272">
        <f t="shared" si="31"/>
        <v>0</v>
      </c>
      <c r="R53" s="272">
        <f t="shared" si="31"/>
        <v>0</v>
      </c>
      <c r="S53" s="272">
        <f t="shared" si="31"/>
        <v>0</v>
      </c>
      <c r="T53" s="272">
        <f t="shared" si="31"/>
        <v>0</v>
      </c>
      <c r="U53" s="272">
        <f t="shared" si="31"/>
        <v>0</v>
      </c>
      <c r="V53" s="268">
        <f>SUM(V54:V55)</f>
        <v>0</v>
      </c>
      <c r="W53" s="272">
        <f t="shared" ref="W53:Y53" si="32">SUM(W54:W55)</f>
        <v>0</v>
      </c>
      <c r="X53" s="272">
        <f t="shared" si="32"/>
        <v>0</v>
      </c>
      <c r="Y53" s="272">
        <f t="shared" si="32"/>
        <v>0</v>
      </c>
      <c r="Z53" s="268">
        <f>SUM(Z54:Z55)</f>
        <v>0</v>
      </c>
      <c r="AA53" s="272">
        <f t="shared" ref="AA53" si="33">SUM(AA54:AA55)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152"/>
      <c r="B54" s="277"/>
      <c r="C54" s="210"/>
      <c r="D54" s="381">
        <f t="shared" si="14"/>
        <v>0</v>
      </c>
      <c r="E54" s="252">
        <v>0</v>
      </c>
      <c r="F54" s="233"/>
      <c r="G54" s="234"/>
      <c r="H54" s="381">
        <f t="shared" si="15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thickBot="1" x14ac:dyDescent="0.25">
      <c r="A55" s="171"/>
      <c r="B55" s="278"/>
      <c r="C55" s="208"/>
      <c r="D55" s="381">
        <f t="shared" si="14"/>
        <v>0</v>
      </c>
      <c r="E55" s="281">
        <v>0</v>
      </c>
      <c r="F55" s="229"/>
      <c r="G55" s="230"/>
      <c r="H55" s="381">
        <f t="shared" si="15"/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26" customFormat="1" ht="15" customHeight="1" x14ac:dyDescent="0.2">
      <c r="A56" s="197"/>
      <c r="B56" s="170"/>
      <c r="C56" s="209">
        <f t="shared" ref="C56:J56" si="34">SUM(C57:C58)</f>
        <v>0</v>
      </c>
      <c r="D56" s="327">
        <f>SUM(D57:D58)</f>
        <v>0</v>
      </c>
      <c r="E56" s="209">
        <f>SUM(E57:E58)</f>
        <v>0</v>
      </c>
      <c r="F56" s="209">
        <f t="shared" si="34"/>
        <v>0</v>
      </c>
      <c r="G56" s="209">
        <f t="shared" si="34"/>
        <v>0</v>
      </c>
      <c r="H56" s="327">
        <f>SUM(H57:H58)</f>
        <v>0</v>
      </c>
      <c r="I56" s="209">
        <f t="shared" si="34"/>
        <v>0</v>
      </c>
      <c r="J56" s="209">
        <f t="shared" si="34"/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35">SUM(O57:O58)</f>
        <v>0</v>
      </c>
      <c r="P56" s="272">
        <f t="shared" si="35"/>
        <v>0</v>
      </c>
      <c r="Q56" s="272">
        <f t="shared" si="35"/>
        <v>0</v>
      </c>
      <c r="R56" s="272">
        <f t="shared" si="35"/>
        <v>0</v>
      </c>
      <c r="S56" s="272">
        <f t="shared" si="35"/>
        <v>0</v>
      </c>
      <c r="T56" s="272">
        <f t="shared" si="35"/>
        <v>0</v>
      </c>
      <c r="U56" s="272">
        <f t="shared" si="35"/>
        <v>0</v>
      </c>
      <c r="V56" s="268">
        <f>SUM(V57:V58)</f>
        <v>0</v>
      </c>
      <c r="W56" s="272">
        <f t="shared" ref="W56:Y56" si="36">SUM(W57:W58)</f>
        <v>0</v>
      </c>
      <c r="X56" s="272">
        <f t="shared" si="36"/>
        <v>0</v>
      </c>
      <c r="Y56" s="272">
        <f t="shared" si="36"/>
        <v>0</v>
      </c>
      <c r="Z56" s="268">
        <f>SUM(Z57:Z58)</f>
        <v>0</v>
      </c>
      <c r="AA56" s="272">
        <f t="shared" ref="AA56" si="37">SUM(AA57:AA58)</f>
        <v>0</v>
      </c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x14ac:dyDescent="0.2">
      <c r="A57" s="152"/>
      <c r="B57" s="277"/>
      <c r="C57" s="210"/>
      <c r="D57" s="381">
        <f t="shared" ref="D57:D58" si="38">+C57-E57</f>
        <v>0</v>
      </c>
      <c r="E57" s="252">
        <v>0</v>
      </c>
      <c r="F57" s="233"/>
      <c r="G57" s="234"/>
      <c r="H57" s="381">
        <f t="shared" ref="H57:H58" si="39">+G57-I57</f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7"/>
        <v>0</v>
      </c>
      <c r="AC57" s="247">
        <f t="shared" si="8"/>
        <v>0</v>
      </c>
      <c r="AD57" s="248">
        <f t="shared" si="3"/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38"/>
        <v>0</v>
      </c>
      <c r="E58" s="281">
        <v>0</v>
      </c>
      <c r="F58" s="229"/>
      <c r="G58" s="230"/>
      <c r="H58" s="381">
        <f t="shared" si="39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26" customFormat="1" ht="15" customHeight="1" x14ac:dyDescent="0.2">
      <c r="A59" s="198"/>
      <c r="B59" s="170"/>
      <c r="C59" s="209">
        <f t="shared" ref="C59:J59" si="40">SUM(C60:C61)</f>
        <v>0</v>
      </c>
      <c r="D59" s="327">
        <f>SUM(D60:D61)</f>
        <v>0</v>
      </c>
      <c r="E59" s="209">
        <f>SUM(E60:E61)</f>
        <v>0</v>
      </c>
      <c r="F59" s="209">
        <f t="shared" si="40"/>
        <v>0</v>
      </c>
      <c r="G59" s="209">
        <f t="shared" si="40"/>
        <v>0</v>
      </c>
      <c r="H59" s="327">
        <f>SUM(H60:H61)</f>
        <v>0</v>
      </c>
      <c r="I59" s="209">
        <f t="shared" si="40"/>
        <v>0</v>
      </c>
      <c r="J59" s="209">
        <f t="shared" si="40"/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41">SUM(O60:O61)</f>
        <v>0</v>
      </c>
      <c r="P59" s="272">
        <f t="shared" si="41"/>
        <v>0</v>
      </c>
      <c r="Q59" s="272">
        <f t="shared" si="41"/>
        <v>0</v>
      </c>
      <c r="R59" s="272">
        <f t="shared" si="41"/>
        <v>0</v>
      </c>
      <c r="S59" s="272">
        <f t="shared" si="41"/>
        <v>0</v>
      </c>
      <c r="T59" s="272">
        <f t="shared" si="41"/>
        <v>0</v>
      </c>
      <c r="U59" s="272">
        <f t="shared" si="41"/>
        <v>0</v>
      </c>
      <c r="V59" s="268">
        <f>SUM(V60:V61)</f>
        <v>0</v>
      </c>
      <c r="W59" s="272">
        <f t="shared" ref="W59:Y59" si="42">SUM(W60:W61)</f>
        <v>0</v>
      </c>
      <c r="X59" s="272">
        <f t="shared" si="42"/>
        <v>0</v>
      </c>
      <c r="Y59" s="272">
        <f t="shared" si="42"/>
        <v>0</v>
      </c>
      <c r="Z59" s="268">
        <f>SUM(Z60:Z61)</f>
        <v>0</v>
      </c>
      <c r="AA59" s="272">
        <f t="shared" ref="AA59" si="43">SUM(AA60:AA61)</f>
        <v>0</v>
      </c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4" customFormat="1" ht="15" customHeight="1" x14ac:dyDescent="0.2">
      <c r="A60" s="153"/>
      <c r="B60" s="277"/>
      <c r="C60" s="210"/>
      <c r="D60" s="381">
        <f t="shared" ref="D60:D61" si="44">+C60-E60</f>
        <v>0</v>
      </c>
      <c r="E60" s="252">
        <v>0</v>
      </c>
      <c r="F60" s="233"/>
      <c r="G60" s="234"/>
      <c r="H60" s="381">
        <f t="shared" ref="H60:H61" si="45">+G60-I60</f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4" customFormat="1" ht="15" customHeight="1" thickBot="1" x14ac:dyDescent="0.25">
      <c r="A61" s="171"/>
      <c r="B61" s="278"/>
      <c r="C61" s="208"/>
      <c r="D61" s="381">
        <f t="shared" si="44"/>
        <v>0</v>
      </c>
      <c r="E61" s="281">
        <v>0</v>
      </c>
      <c r="F61" s="229"/>
      <c r="G61" s="230"/>
      <c r="H61" s="381">
        <f t="shared" si="45"/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26" customFormat="1" ht="15" customHeight="1" x14ac:dyDescent="0.2">
      <c r="A62" s="198"/>
      <c r="B62" s="170"/>
      <c r="C62" s="209">
        <f>SUM(C63:C64)</f>
        <v>0</v>
      </c>
      <c r="D62" s="327">
        <f>SUM(D63:D64)</f>
        <v>0</v>
      </c>
      <c r="E62" s="209">
        <f>SUM(E63:E64)</f>
        <v>0</v>
      </c>
      <c r="F62" s="209">
        <f t="shared" ref="F62:G62" si="46">SUM(F63:F64)</f>
        <v>0</v>
      </c>
      <c r="G62" s="209">
        <f t="shared" si="46"/>
        <v>0</v>
      </c>
      <c r="H62" s="327">
        <f>SUM(H63:H64)</f>
        <v>0</v>
      </c>
      <c r="I62" s="209">
        <f>SUM(I63:I64)</f>
        <v>0</v>
      </c>
      <c r="J62" s="209">
        <f t="shared" ref="J62" si="47">SUM(J63:J64)</f>
        <v>0</v>
      </c>
      <c r="K62" s="209"/>
      <c r="L62" s="268">
        <f>SUM(L63:L64)</f>
        <v>0</v>
      </c>
      <c r="M62" s="268">
        <f>SUM(M63:M64)</f>
        <v>0</v>
      </c>
      <c r="N62" s="272">
        <f>SUM(N63:N64)</f>
        <v>0</v>
      </c>
      <c r="O62" s="272">
        <f t="shared" ref="O62:U62" si="48">SUM(O63:O64)</f>
        <v>0</v>
      </c>
      <c r="P62" s="272">
        <f t="shared" si="48"/>
        <v>0</v>
      </c>
      <c r="Q62" s="272">
        <f t="shared" si="48"/>
        <v>0</v>
      </c>
      <c r="R62" s="272">
        <f t="shared" si="48"/>
        <v>0</v>
      </c>
      <c r="S62" s="272">
        <f t="shared" si="48"/>
        <v>0</v>
      </c>
      <c r="T62" s="272">
        <f t="shared" si="48"/>
        <v>0</v>
      </c>
      <c r="U62" s="272">
        <f t="shared" si="48"/>
        <v>0</v>
      </c>
      <c r="V62" s="268">
        <f>SUM(V63:V64)</f>
        <v>0</v>
      </c>
      <c r="W62" s="272">
        <f t="shared" ref="W62:Y62" si="49">SUM(W63:W64)</f>
        <v>0</v>
      </c>
      <c r="X62" s="272">
        <f t="shared" si="49"/>
        <v>0</v>
      </c>
      <c r="Y62" s="272">
        <f t="shared" si="49"/>
        <v>0</v>
      </c>
      <c r="Z62" s="268">
        <f>SUM(Z63:Z64)</f>
        <v>0</v>
      </c>
      <c r="AA62" s="272">
        <f t="shared" ref="AA62" si="50">SUM(AA63:AA64)</f>
        <v>0</v>
      </c>
      <c r="AB62" s="251">
        <f t="shared" si="7"/>
        <v>0</v>
      </c>
      <c r="AC62" s="247">
        <f t="shared" si="8"/>
        <v>0</v>
      </c>
      <c r="AD62" s="248">
        <f t="shared" si="3"/>
        <v>0</v>
      </c>
    </row>
    <row r="63" spans="1:30" s="4" customFormat="1" ht="15" customHeight="1" x14ac:dyDescent="0.2">
      <c r="A63" s="153"/>
      <c r="B63" s="277"/>
      <c r="C63" s="210"/>
      <c r="D63" s="381">
        <f t="shared" ref="D63:D64" si="51">+C63-E63</f>
        <v>0</v>
      </c>
      <c r="E63" s="252">
        <v>0</v>
      </c>
      <c r="F63" s="233"/>
      <c r="G63" s="234"/>
      <c r="H63" s="381">
        <f t="shared" ref="H63:H64" si="52">+G63-I63</f>
        <v>0</v>
      </c>
      <c r="I63" s="252">
        <v>0</v>
      </c>
      <c r="J63" s="235"/>
      <c r="K63" s="252"/>
      <c r="L63" s="269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7"/>
        <v>0</v>
      </c>
      <c r="AC63" s="247">
        <f t="shared" si="8"/>
        <v>0</v>
      </c>
      <c r="AD63" s="248">
        <f t="shared" si="3"/>
        <v>0</v>
      </c>
    </row>
    <row r="64" spans="1:30" s="4" customFormat="1" ht="15" customHeight="1" thickBot="1" x14ac:dyDescent="0.25">
      <c r="A64" s="171"/>
      <c r="B64" s="278"/>
      <c r="C64" s="208"/>
      <c r="D64" s="381">
        <f t="shared" si="51"/>
        <v>0</v>
      </c>
      <c r="E64" s="281">
        <v>0</v>
      </c>
      <c r="F64" s="229"/>
      <c r="G64" s="230"/>
      <c r="H64" s="381">
        <f t="shared" si="52"/>
        <v>0</v>
      </c>
      <c r="I64" s="281">
        <v>0</v>
      </c>
      <c r="J64" s="231"/>
      <c r="K64" s="281"/>
      <c r="L64" s="270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si="7"/>
        <v>0</v>
      </c>
      <c r="AC64" s="247">
        <f t="shared" si="8"/>
        <v>0</v>
      </c>
      <c r="AD64" s="248">
        <f t="shared" si="3"/>
        <v>0</v>
      </c>
    </row>
    <row r="65" spans="1:30" s="26" customFormat="1" ht="15" customHeight="1" x14ac:dyDescent="0.2">
      <c r="A65" s="198"/>
      <c r="B65" s="170"/>
      <c r="C65" s="209">
        <f>SUM(C66:C67)</f>
        <v>0</v>
      </c>
      <c r="D65" s="327">
        <f>SUM(D66:D67)</f>
        <v>0</v>
      </c>
      <c r="E65" s="209">
        <f>SUM(E66:E67)</f>
        <v>0</v>
      </c>
      <c r="F65" s="209">
        <f t="shared" ref="F65:G65" si="53">SUM(F66:F67)</f>
        <v>0</v>
      </c>
      <c r="G65" s="209">
        <f t="shared" si="53"/>
        <v>0</v>
      </c>
      <c r="H65" s="327">
        <f>SUM(H66:H67)</f>
        <v>0</v>
      </c>
      <c r="I65" s="209">
        <f>SUM(I66:I67)</f>
        <v>0</v>
      </c>
      <c r="J65" s="209">
        <f t="shared" ref="J65" si="54">SUM(J66:J67)</f>
        <v>0</v>
      </c>
      <c r="K65" s="209"/>
      <c r="L65" s="268">
        <f>SUM(L66:L67)</f>
        <v>0</v>
      </c>
      <c r="M65" s="268">
        <f>SUM(M66:M67)</f>
        <v>0</v>
      </c>
      <c r="N65" s="272">
        <f>SUM(N66:N67)</f>
        <v>0</v>
      </c>
      <c r="O65" s="272">
        <f t="shared" ref="O65:U65" si="55">SUM(O66:O67)</f>
        <v>0</v>
      </c>
      <c r="P65" s="272">
        <f t="shared" si="55"/>
        <v>0</v>
      </c>
      <c r="Q65" s="272">
        <f t="shared" si="55"/>
        <v>0</v>
      </c>
      <c r="R65" s="272">
        <f t="shared" si="55"/>
        <v>0</v>
      </c>
      <c r="S65" s="272">
        <f t="shared" si="55"/>
        <v>0</v>
      </c>
      <c r="T65" s="272">
        <f t="shared" si="55"/>
        <v>0</v>
      </c>
      <c r="U65" s="272">
        <f t="shared" si="55"/>
        <v>0</v>
      </c>
      <c r="V65" s="268">
        <f>SUM(V66:V67)</f>
        <v>0</v>
      </c>
      <c r="W65" s="272">
        <f t="shared" ref="W65:Y65" si="56">SUM(W66:W67)</f>
        <v>0</v>
      </c>
      <c r="X65" s="272">
        <f t="shared" si="56"/>
        <v>0</v>
      </c>
      <c r="Y65" s="272">
        <f t="shared" si="56"/>
        <v>0</v>
      </c>
      <c r="Z65" s="268">
        <f>SUM(Z66:Z67)</f>
        <v>0</v>
      </c>
      <c r="AA65" s="272">
        <f t="shared" ref="AA65" si="57">SUM(AA66:AA67)</f>
        <v>0</v>
      </c>
      <c r="AB65" s="251">
        <f t="shared" si="7"/>
        <v>0</v>
      </c>
      <c r="AC65" s="247">
        <f t="shared" si="8"/>
        <v>0</v>
      </c>
      <c r="AD65" s="248">
        <f t="shared" si="3"/>
        <v>0</v>
      </c>
    </row>
    <row r="66" spans="1:30" s="4" customFormat="1" ht="15" customHeight="1" x14ac:dyDescent="0.2">
      <c r="A66" s="153"/>
      <c r="B66" s="277"/>
      <c r="C66" s="210"/>
      <c r="D66" s="381">
        <f t="shared" ref="D66:D67" si="58">+C66-E66</f>
        <v>0</v>
      </c>
      <c r="E66" s="252">
        <v>0</v>
      </c>
      <c r="F66" s="233"/>
      <c r="G66" s="234"/>
      <c r="H66" s="381">
        <f t="shared" ref="H66:H67" si="59">+G66-I66</f>
        <v>0</v>
      </c>
      <c r="I66" s="252">
        <v>0</v>
      </c>
      <c r="J66" s="235"/>
      <c r="K66" s="252"/>
      <c r="L66" s="269"/>
      <c r="M66" s="373"/>
      <c r="N66" s="374"/>
      <c r="O66" s="374"/>
      <c r="P66" s="374"/>
      <c r="Q66" s="374"/>
      <c r="R66" s="374"/>
      <c r="S66" s="374"/>
      <c r="T66" s="374"/>
      <c r="U66" s="374"/>
      <c r="V66" s="373"/>
      <c r="W66" s="374"/>
      <c r="X66" s="374"/>
      <c r="Y66" s="374"/>
      <c r="Z66" s="373"/>
      <c r="AA66" s="374"/>
      <c r="AB66" s="251">
        <f t="shared" si="7"/>
        <v>0</v>
      </c>
      <c r="AC66" s="247">
        <f t="shared" si="8"/>
        <v>0</v>
      </c>
      <c r="AD66" s="248">
        <f t="shared" si="3"/>
        <v>0</v>
      </c>
    </row>
    <row r="67" spans="1:30" s="4" customFormat="1" ht="15" customHeight="1" thickBot="1" x14ac:dyDescent="0.25">
      <c r="A67" s="171"/>
      <c r="B67" s="278"/>
      <c r="C67" s="208"/>
      <c r="D67" s="381">
        <f t="shared" si="58"/>
        <v>0</v>
      </c>
      <c r="E67" s="281">
        <v>0</v>
      </c>
      <c r="F67" s="229"/>
      <c r="G67" s="230"/>
      <c r="H67" s="381">
        <f t="shared" si="59"/>
        <v>0</v>
      </c>
      <c r="I67" s="281">
        <v>0</v>
      </c>
      <c r="J67" s="231"/>
      <c r="K67" s="281"/>
      <c r="L67" s="270"/>
      <c r="M67" s="375"/>
      <c r="N67" s="376"/>
      <c r="O67" s="376"/>
      <c r="P67" s="376"/>
      <c r="Q67" s="376"/>
      <c r="R67" s="376"/>
      <c r="S67" s="376"/>
      <c r="T67" s="376"/>
      <c r="U67" s="376"/>
      <c r="V67" s="375"/>
      <c r="W67" s="376"/>
      <c r="X67" s="376"/>
      <c r="Y67" s="376"/>
      <c r="Z67" s="375"/>
      <c r="AA67" s="376"/>
      <c r="AB67" s="251">
        <f t="shared" si="7"/>
        <v>0</v>
      </c>
      <c r="AC67" s="247">
        <f t="shared" si="8"/>
        <v>0</v>
      </c>
      <c r="AD67" s="248">
        <f t="shared" si="3"/>
        <v>0</v>
      </c>
    </row>
    <row r="68" spans="1:30" s="26" customFormat="1" ht="15" customHeight="1" x14ac:dyDescent="0.2">
      <c r="A68" s="198"/>
      <c r="B68" s="170"/>
      <c r="C68" s="209">
        <f>SUM(C69:C70)</f>
        <v>0</v>
      </c>
      <c r="D68" s="327">
        <f>SUM(D69:D70)</f>
        <v>0</v>
      </c>
      <c r="E68" s="209">
        <f>SUM(E69:E70)</f>
        <v>0</v>
      </c>
      <c r="F68" s="209">
        <f t="shared" ref="F68:G68" si="60">SUM(F69:F70)</f>
        <v>0</v>
      </c>
      <c r="G68" s="209">
        <f t="shared" si="60"/>
        <v>0</v>
      </c>
      <c r="H68" s="327">
        <f>SUM(H69:H70)</f>
        <v>0</v>
      </c>
      <c r="I68" s="209">
        <f>SUM(I69:I70)</f>
        <v>0</v>
      </c>
      <c r="J68" s="209">
        <f t="shared" ref="J68" si="61">SUM(J69:J70)</f>
        <v>0</v>
      </c>
      <c r="K68" s="209"/>
      <c r="L68" s="268">
        <f>SUM(L69:L70)</f>
        <v>0</v>
      </c>
      <c r="M68" s="268">
        <f>SUM(M69:M70)</f>
        <v>0</v>
      </c>
      <c r="N68" s="272">
        <f>SUM(N69:N70)</f>
        <v>0</v>
      </c>
      <c r="O68" s="272">
        <f t="shared" ref="O68:U68" si="62">SUM(O69:O70)</f>
        <v>0</v>
      </c>
      <c r="P68" s="272">
        <f t="shared" si="62"/>
        <v>0</v>
      </c>
      <c r="Q68" s="272">
        <f t="shared" si="62"/>
        <v>0</v>
      </c>
      <c r="R68" s="272">
        <f t="shared" si="62"/>
        <v>0</v>
      </c>
      <c r="S68" s="272">
        <f t="shared" si="62"/>
        <v>0</v>
      </c>
      <c r="T68" s="272">
        <f t="shared" si="62"/>
        <v>0</v>
      </c>
      <c r="U68" s="272">
        <f t="shared" si="62"/>
        <v>0</v>
      </c>
      <c r="V68" s="268">
        <f>SUM(V69:V70)</f>
        <v>0</v>
      </c>
      <c r="W68" s="272">
        <f t="shared" ref="W68:Y68" si="63">SUM(W69:W70)</f>
        <v>0</v>
      </c>
      <c r="X68" s="272">
        <f t="shared" si="63"/>
        <v>0</v>
      </c>
      <c r="Y68" s="272">
        <f t="shared" si="63"/>
        <v>0</v>
      </c>
      <c r="Z68" s="268">
        <f>SUM(Z69:Z70)</f>
        <v>0</v>
      </c>
      <c r="AA68" s="272">
        <f t="shared" ref="AA68" si="64">SUM(AA69:AA70)</f>
        <v>0</v>
      </c>
      <c r="AB68" s="251">
        <f t="shared" si="7"/>
        <v>0</v>
      </c>
      <c r="AC68" s="247">
        <f t="shared" si="8"/>
        <v>0</v>
      </c>
      <c r="AD68" s="248">
        <f t="shared" si="3"/>
        <v>0</v>
      </c>
    </row>
    <row r="69" spans="1:30" s="4" customFormat="1" ht="15" customHeight="1" x14ac:dyDescent="0.2">
      <c r="A69" s="153"/>
      <c r="B69" s="277"/>
      <c r="C69" s="210"/>
      <c r="D69" s="381">
        <f t="shared" ref="D69:D70" si="65">+C69-E69</f>
        <v>0</v>
      </c>
      <c r="E69" s="252">
        <v>0</v>
      </c>
      <c r="F69" s="233"/>
      <c r="G69" s="234"/>
      <c r="H69" s="381">
        <f t="shared" ref="H69:H70" si="66">+G69-I69</f>
        <v>0</v>
      </c>
      <c r="I69" s="252">
        <v>0</v>
      </c>
      <c r="J69" s="235"/>
      <c r="K69" s="252"/>
      <c r="L69" s="269"/>
      <c r="M69" s="373"/>
      <c r="N69" s="374"/>
      <c r="O69" s="374"/>
      <c r="P69" s="374"/>
      <c r="Q69" s="374"/>
      <c r="R69" s="374"/>
      <c r="S69" s="374"/>
      <c r="T69" s="374"/>
      <c r="U69" s="374"/>
      <c r="V69" s="373"/>
      <c r="W69" s="374"/>
      <c r="X69" s="374"/>
      <c r="Y69" s="374"/>
      <c r="Z69" s="373"/>
      <c r="AA69" s="374"/>
      <c r="AB69" s="251">
        <f t="shared" si="7"/>
        <v>0</v>
      </c>
      <c r="AC69" s="247">
        <f t="shared" si="8"/>
        <v>0</v>
      </c>
      <c r="AD69" s="248">
        <f t="shared" si="3"/>
        <v>0</v>
      </c>
    </row>
    <row r="70" spans="1:30" s="4" customFormat="1" ht="15" customHeight="1" thickBot="1" x14ac:dyDescent="0.25">
      <c r="A70" s="171"/>
      <c r="B70" s="278"/>
      <c r="C70" s="208"/>
      <c r="D70" s="381">
        <f t="shared" si="65"/>
        <v>0</v>
      </c>
      <c r="E70" s="281">
        <v>0</v>
      </c>
      <c r="F70" s="229"/>
      <c r="G70" s="230"/>
      <c r="H70" s="381">
        <f t="shared" si="66"/>
        <v>0</v>
      </c>
      <c r="I70" s="281">
        <v>0</v>
      </c>
      <c r="J70" s="231"/>
      <c r="K70" s="281"/>
      <c r="L70" s="270"/>
      <c r="M70" s="375"/>
      <c r="N70" s="376"/>
      <c r="O70" s="376"/>
      <c r="P70" s="376"/>
      <c r="Q70" s="376"/>
      <c r="R70" s="376"/>
      <c r="S70" s="376"/>
      <c r="T70" s="376"/>
      <c r="U70" s="376"/>
      <c r="V70" s="375"/>
      <c r="W70" s="376"/>
      <c r="X70" s="376"/>
      <c r="Y70" s="376"/>
      <c r="Z70" s="375"/>
      <c r="AA70" s="376"/>
      <c r="AB70" s="251">
        <f t="shared" si="7"/>
        <v>0</v>
      </c>
      <c r="AC70" s="247">
        <f t="shared" si="8"/>
        <v>0</v>
      </c>
      <c r="AD70" s="248">
        <f t="shared" si="3"/>
        <v>0</v>
      </c>
    </row>
    <row r="71" spans="1:30" s="26" customFormat="1" ht="15" customHeight="1" x14ac:dyDescent="0.2">
      <c r="A71" s="198"/>
      <c r="B71" s="170"/>
      <c r="C71" s="209">
        <f>SUM(C72:C73)</f>
        <v>0</v>
      </c>
      <c r="D71" s="327">
        <f>SUM(D72:D73)</f>
        <v>0</v>
      </c>
      <c r="E71" s="209">
        <f>SUM(E72:E73)</f>
        <v>0</v>
      </c>
      <c r="F71" s="209">
        <f t="shared" ref="F71:G71" si="67">SUM(F72:F73)</f>
        <v>0</v>
      </c>
      <c r="G71" s="209">
        <f t="shared" si="67"/>
        <v>0</v>
      </c>
      <c r="H71" s="327">
        <f>SUM(H72:H73)</f>
        <v>0</v>
      </c>
      <c r="I71" s="209">
        <f>SUM(I72:I73)</f>
        <v>0</v>
      </c>
      <c r="J71" s="209">
        <f t="shared" ref="J71" si="68">SUM(J72:J73)</f>
        <v>0</v>
      </c>
      <c r="K71" s="209"/>
      <c r="L71" s="268">
        <f>SUM(L72:L73)</f>
        <v>0</v>
      </c>
      <c r="M71" s="268">
        <f>SUM(M72:M73)</f>
        <v>0</v>
      </c>
      <c r="N71" s="272">
        <f>SUM(N72:N73)</f>
        <v>0</v>
      </c>
      <c r="O71" s="272">
        <f t="shared" ref="O71:U71" si="69">SUM(O72:O73)</f>
        <v>0</v>
      </c>
      <c r="P71" s="272">
        <f t="shared" si="69"/>
        <v>0</v>
      </c>
      <c r="Q71" s="272">
        <f t="shared" si="69"/>
        <v>0</v>
      </c>
      <c r="R71" s="272">
        <f t="shared" si="69"/>
        <v>0</v>
      </c>
      <c r="S71" s="272">
        <f t="shared" si="69"/>
        <v>0</v>
      </c>
      <c r="T71" s="272">
        <f t="shared" si="69"/>
        <v>0</v>
      </c>
      <c r="U71" s="272">
        <f t="shared" si="69"/>
        <v>0</v>
      </c>
      <c r="V71" s="268">
        <f>SUM(V72:V73)</f>
        <v>0</v>
      </c>
      <c r="W71" s="272">
        <f t="shared" ref="W71:Y71" si="70">SUM(W72:W73)</f>
        <v>0</v>
      </c>
      <c r="X71" s="272">
        <f t="shared" si="70"/>
        <v>0</v>
      </c>
      <c r="Y71" s="272">
        <f t="shared" si="70"/>
        <v>0</v>
      </c>
      <c r="Z71" s="268">
        <f>SUM(Z72:Z73)</f>
        <v>0</v>
      </c>
      <c r="AA71" s="272">
        <f t="shared" ref="AA71" si="71">SUM(AA72:AA73)</f>
        <v>0</v>
      </c>
      <c r="AB71" s="251">
        <f t="shared" si="7"/>
        <v>0</v>
      </c>
      <c r="AC71" s="247">
        <f t="shared" si="8"/>
        <v>0</v>
      </c>
      <c r="AD71" s="248">
        <f t="shared" si="3"/>
        <v>0</v>
      </c>
    </row>
    <row r="72" spans="1:30" s="4" customFormat="1" ht="15" customHeight="1" x14ac:dyDescent="0.2">
      <c r="A72" s="152"/>
      <c r="B72" s="277"/>
      <c r="C72" s="210"/>
      <c r="D72" s="381">
        <f t="shared" ref="D72:D73" si="72">+C72-E72</f>
        <v>0</v>
      </c>
      <c r="E72" s="252">
        <v>0</v>
      </c>
      <c r="F72" s="233"/>
      <c r="G72" s="234"/>
      <c r="H72" s="381">
        <f t="shared" ref="H72:H73" si="73">+G72-I72</f>
        <v>0</v>
      </c>
      <c r="I72" s="252">
        <v>0</v>
      </c>
      <c r="J72" s="235"/>
      <c r="K72" s="252"/>
      <c r="L72" s="269"/>
      <c r="M72" s="373"/>
      <c r="N72" s="374"/>
      <c r="O72" s="374"/>
      <c r="P72" s="374"/>
      <c r="Q72" s="374"/>
      <c r="R72" s="374"/>
      <c r="S72" s="374"/>
      <c r="T72" s="374"/>
      <c r="U72" s="374"/>
      <c r="V72" s="373"/>
      <c r="W72" s="374"/>
      <c r="X72" s="374"/>
      <c r="Y72" s="374"/>
      <c r="Z72" s="373"/>
      <c r="AA72" s="374"/>
      <c r="AB72" s="251">
        <f t="shared" si="7"/>
        <v>0</v>
      </c>
      <c r="AC72" s="247">
        <f t="shared" si="8"/>
        <v>0</v>
      </c>
      <c r="AD72" s="248">
        <f t="shared" si="3"/>
        <v>0</v>
      </c>
    </row>
    <row r="73" spans="1:30" s="4" customFormat="1" ht="15" customHeight="1" thickBot="1" x14ac:dyDescent="0.25">
      <c r="A73" s="171"/>
      <c r="B73" s="278"/>
      <c r="C73" s="208"/>
      <c r="D73" s="381">
        <f t="shared" si="72"/>
        <v>0</v>
      </c>
      <c r="E73" s="281">
        <v>0</v>
      </c>
      <c r="F73" s="229"/>
      <c r="G73" s="230"/>
      <c r="H73" s="381">
        <f t="shared" si="73"/>
        <v>0</v>
      </c>
      <c r="I73" s="281">
        <v>0</v>
      </c>
      <c r="J73" s="231"/>
      <c r="K73" s="281"/>
      <c r="L73" s="270"/>
      <c r="M73" s="375"/>
      <c r="N73" s="376"/>
      <c r="O73" s="376"/>
      <c r="P73" s="376"/>
      <c r="Q73" s="376"/>
      <c r="R73" s="376"/>
      <c r="S73" s="376"/>
      <c r="T73" s="376"/>
      <c r="U73" s="376"/>
      <c r="V73" s="375"/>
      <c r="W73" s="376"/>
      <c r="X73" s="376"/>
      <c r="Y73" s="376"/>
      <c r="Z73" s="375"/>
      <c r="AA73" s="376"/>
      <c r="AB73" s="251">
        <f t="shared" si="7"/>
        <v>0</v>
      </c>
      <c r="AC73" s="247">
        <f t="shared" si="8"/>
        <v>0</v>
      </c>
      <c r="AD73" s="248">
        <f t="shared" si="3"/>
        <v>0</v>
      </c>
    </row>
    <row r="74" spans="1:30" s="26" customFormat="1" ht="15" customHeight="1" x14ac:dyDescent="0.2">
      <c r="A74" s="198"/>
      <c r="B74" s="170"/>
      <c r="C74" s="209">
        <f>SUM(C75:C76)</f>
        <v>0</v>
      </c>
      <c r="D74" s="327">
        <f>SUM(D75:D76)</f>
        <v>0</v>
      </c>
      <c r="E74" s="209">
        <f>SUM(E75:E76)</f>
        <v>0</v>
      </c>
      <c r="F74" s="209">
        <f t="shared" ref="F74:G74" si="74">SUM(F75:F76)</f>
        <v>0</v>
      </c>
      <c r="G74" s="209">
        <f t="shared" si="74"/>
        <v>0</v>
      </c>
      <c r="H74" s="327">
        <f>SUM(H75:H76)</f>
        <v>0</v>
      </c>
      <c r="I74" s="209">
        <f>SUM(I75:I76)</f>
        <v>0</v>
      </c>
      <c r="J74" s="209">
        <f t="shared" ref="J74" si="75">SUM(J75:J76)</f>
        <v>0</v>
      </c>
      <c r="K74" s="209"/>
      <c r="L74" s="268">
        <f>SUM(L75:L76)</f>
        <v>0</v>
      </c>
      <c r="M74" s="268">
        <f>SUM(M75:M76)</f>
        <v>0</v>
      </c>
      <c r="N74" s="272">
        <f>SUM(N75:N76)</f>
        <v>0</v>
      </c>
      <c r="O74" s="272">
        <f t="shared" ref="O74:U74" si="76">SUM(O75:O76)</f>
        <v>0</v>
      </c>
      <c r="P74" s="272">
        <f t="shared" si="76"/>
        <v>0</v>
      </c>
      <c r="Q74" s="272">
        <f t="shared" si="76"/>
        <v>0</v>
      </c>
      <c r="R74" s="272">
        <f t="shared" si="76"/>
        <v>0</v>
      </c>
      <c r="S74" s="272">
        <f t="shared" si="76"/>
        <v>0</v>
      </c>
      <c r="T74" s="272">
        <f t="shared" si="76"/>
        <v>0</v>
      </c>
      <c r="U74" s="272">
        <f t="shared" si="76"/>
        <v>0</v>
      </c>
      <c r="V74" s="268">
        <f>SUM(V75:V76)</f>
        <v>0</v>
      </c>
      <c r="W74" s="272">
        <f t="shared" ref="W74:Y74" si="77">SUM(W75:W76)</f>
        <v>0</v>
      </c>
      <c r="X74" s="272">
        <f t="shared" si="77"/>
        <v>0</v>
      </c>
      <c r="Y74" s="272">
        <f t="shared" si="77"/>
        <v>0</v>
      </c>
      <c r="Z74" s="268">
        <f>SUM(Z75:Z76)</f>
        <v>0</v>
      </c>
      <c r="AA74" s="272">
        <f t="shared" ref="AA74" si="78">SUM(AA75:AA76)</f>
        <v>0</v>
      </c>
      <c r="AB74" s="251">
        <f t="shared" si="7"/>
        <v>0</v>
      </c>
      <c r="AC74" s="247">
        <f t="shared" si="8"/>
        <v>0</v>
      </c>
      <c r="AD74" s="248">
        <f t="shared" si="3"/>
        <v>0</v>
      </c>
    </row>
    <row r="75" spans="1:30" s="4" customFormat="1" ht="15" customHeight="1" x14ac:dyDescent="0.2">
      <c r="A75" s="152"/>
      <c r="B75" s="277"/>
      <c r="C75" s="210"/>
      <c r="D75" s="381">
        <f t="shared" ref="D75:D76" si="79">+C75-E75</f>
        <v>0</v>
      </c>
      <c r="E75" s="252">
        <v>0</v>
      </c>
      <c r="F75" s="233"/>
      <c r="G75" s="234"/>
      <c r="H75" s="381">
        <f t="shared" ref="H75:H76" si="80">+G75-I75</f>
        <v>0</v>
      </c>
      <c r="I75" s="252">
        <v>0</v>
      </c>
      <c r="J75" s="235"/>
      <c r="K75" s="252"/>
      <c r="L75" s="269"/>
      <c r="M75" s="373"/>
      <c r="N75" s="374"/>
      <c r="O75" s="374"/>
      <c r="P75" s="374"/>
      <c r="Q75" s="374"/>
      <c r="R75" s="374"/>
      <c r="S75" s="374"/>
      <c r="T75" s="374"/>
      <c r="U75" s="374"/>
      <c r="V75" s="373"/>
      <c r="W75" s="374"/>
      <c r="X75" s="374"/>
      <c r="Y75" s="374"/>
      <c r="Z75" s="373"/>
      <c r="AA75" s="374"/>
      <c r="AB75" s="251">
        <f t="shared" si="7"/>
        <v>0</v>
      </c>
      <c r="AC75" s="247">
        <f t="shared" si="8"/>
        <v>0</v>
      </c>
      <c r="AD75" s="248">
        <f t="shared" si="3"/>
        <v>0</v>
      </c>
    </row>
    <row r="76" spans="1:30" s="4" customFormat="1" ht="15" customHeight="1" thickBot="1" x14ac:dyDescent="0.25">
      <c r="A76" s="171"/>
      <c r="B76" s="278"/>
      <c r="C76" s="208"/>
      <c r="D76" s="381">
        <f t="shared" si="79"/>
        <v>0</v>
      </c>
      <c r="E76" s="281">
        <v>0</v>
      </c>
      <c r="F76" s="229"/>
      <c r="G76" s="230"/>
      <c r="H76" s="381">
        <f t="shared" si="80"/>
        <v>0</v>
      </c>
      <c r="I76" s="281">
        <v>0</v>
      </c>
      <c r="J76" s="231"/>
      <c r="K76" s="281"/>
      <c r="L76" s="270"/>
      <c r="M76" s="375"/>
      <c r="N76" s="376"/>
      <c r="O76" s="376"/>
      <c r="P76" s="376"/>
      <c r="Q76" s="376"/>
      <c r="R76" s="376"/>
      <c r="S76" s="376"/>
      <c r="T76" s="376"/>
      <c r="U76" s="376"/>
      <c r="V76" s="375"/>
      <c r="W76" s="376"/>
      <c r="X76" s="376"/>
      <c r="Y76" s="376"/>
      <c r="Z76" s="375"/>
      <c r="AA76" s="376"/>
      <c r="AB76" s="251">
        <f t="shared" si="7"/>
        <v>0</v>
      </c>
      <c r="AC76" s="247">
        <f t="shared" si="8"/>
        <v>0</v>
      </c>
      <c r="AD76" s="248">
        <f t="shared" si="3"/>
        <v>0</v>
      </c>
    </row>
    <row r="77" spans="1:30" s="26" customFormat="1" ht="15" customHeight="1" x14ac:dyDescent="0.2">
      <c r="A77" s="198"/>
      <c r="B77" s="170"/>
      <c r="C77" s="209">
        <f>SUM(C78:C79)</f>
        <v>0</v>
      </c>
      <c r="D77" s="327">
        <f>SUM(D78:D79)</f>
        <v>0</v>
      </c>
      <c r="E77" s="209">
        <f>SUM(E78:E79)</f>
        <v>0</v>
      </c>
      <c r="F77" s="209">
        <f t="shared" ref="F77:G77" si="81">SUM(F78:F79)</f>
        <v>0</v>
      </c>
      <c r="G77" s="209">
        <f t="shared" si="81"/>
        <v>0</v>
      </c>
      <c r="H77" s="327">
        <f>SUM(H78:H79)</f>
        <v>0</v>
      </c>
      <c r="I77" s="209">
        <f>SUM(I78:I79)</f>
        <v>0</v>
      </c>
      <c r="J77" s="209">
        <f t="shared" ref="J77" si="82">SUM(J78:J79)</f>
        <v>0</v>
      </c>
      <c r="K77" s="209"/>
      <c r="L77" s="268">
        <f>SUM(L78:L79)</f>
        <v>0</v>
      </c>
      <c r="M77" s="268">
        <f>SUM(M78:M79)</f>
        <v>0</v>
      </c>
      <c r="N77" s="272">
        <f>SUM(N78:N79)</f>
        <v>0</v>
      </c>
      <c r="O77" s="272">
        <f t="shared" ref="O77:U77" si="83">SUM(O78:O79)</f>
        <v>0</v>
      </c>
      <c r="P77" s="272">
        <f t="shared" si="83"/>
        <v>0</v>
      </c>
      <c r="Q77" s="272">
        <f t="shared" si="83"/>
        <v>0</v>
      </c>
      <c r="R77" s="272">
        <f t="shared" si="83"/>
        <v>0</v>
      </c>
      <c r="S77" s="272">
        <f t="shared" si="83"/>
        <v>0</v>
      </c>
      <c r="T77" s="272">
        <f t="shared" si="83"/>
        <v>0</v>
      </c>
      <c r="U77" s="272">
        <f t="shared" si="83"/>
        <v>0</v>
      </c>
      <c r="V77" s="268">
        <f>SUM(V78:V79)</f>
        <v>0</v>
      </c>
      <c r="W77" s="272">
        <f t="shared" ref="W77:Y77" si="84">SUM(W78:W79)</f>
        <v>0</v>
      </c>
      <c r="X77" s="272">
        <f t="shared" si="84"/>
        <v>0</v>
      </c>
      <c r="Y77" s="272">
        <f t="shared" si="84"/>
        <v>0</v>
      </c>
      <c r="Z77" s="268">
        <f>SUM(Z78:Z79)</f>
        <v>0</v>
      </c>
      <c r="AA77" s="272">
        <f t="shared" ref="AA77" si="85">SUM(AA78:AA79)</f>
        <v>0</v>
      </c>
      <c r="AB77" s="251">
        <f t="shared" si="7"/>
        <v>0</v>
      </c>
      <c r="AC77" s="247">
        <f t="shared" si="8"/>
        <v>0</v>
      </c>
      <c r="AD77" s="248">
        <f t="shared" ref="AD77:AD84" si="86">+E77-AC77</f>
        <v>0</v>
      </c>
    </row>
    <row r="78" spans="1:30" s="4" customFormat="1" ht="15" customHeight="1" x14ac:dyDescent="0.2">
      <c r="A78" s="152"/>
      <c r="B78" s="277"/>
      <c r="C78" s="210"/>
      <c r="D78" s="381">
        <f t="shared" ref="D78:D79" si="87">+C78-E78</f>
        <v>0</v>
      </c>
      <c r="E78" s="252">
        <v>0</v>
      </c>
      <c r="F78" s="233"/>
      <c r="G78" s="234"/>
      <c r="H78" s="381">
        <f t="shared" ref="H78:H79" si="88">+G78-I78</f>
        <v>0</v>
      </c>
      <c r="I78" s="252">
        <v>0</v>
      </c>
      <c r="J78" s="235"/>
      <c r="K78" s="252"/>
      <c r="L78" s="269"/>
      <c r="M78" s="373"/>
      <c r="N78" s="374"/>
      <c r="O78" s="374"/>
      <c r="P78" s="374"/>
      <c r="Q78" s="374"/>
      <c r="R78" s="374"/>
      <c r="S78" s="374"/>
      <c r="T78" s="374"/>
      <c r="U78" s="374"/>
      <c r="V78" s="373"/>
      <c r="W78" s="374"/>
      <c r="X78" s="374"/>
      <c r="Y78" s="374"/>
      <c r="Z78" s="373"/>
      <c r="AA78" s="374"/>
      <c r="AB78" s="251">
        <f t="shared" si="7"/>
        <v>0</v>
      </c>
      <c r="AC78" s="247">
        <f t="shared" si="8"/>
        <v>0</v>
      </c>
      <c r="AD78" s="248">
        <f t="shared" si="86"/>
        <v>0</v>
      </c>
    </row>
    <row r="79" spans="1:30" s="4" customFormat="1" ht="15" customHeight="1" thickBot="1" x14ac:dyDescent="0.25">
      <c r="A79" s="172"/>
      <c r="B79" s="278"/>
      <c r="C79" s="208"/>
      <c r="D79" s="381">
        <f t="shared" si="87"/>
        <v>0</v>
      </c>
      <c r="E79" s="281">
        <v>0</v>
      </c>
      <c r="F79" s="229"/>
      <c r="G79" s="230"/>
      <c r="H79" s="381">
        <f t="shared" si="88"/>
        <v>0</v>
      </c>
      <c r="I79" s="281">
        <v>0</v>
      </c>
      <c r="J79" s="231"/>
      <c r="K79" s="281"/>
      <c r="L79" s="270"/>
      <c r="M79" s="375"/>
      <c r="N79" s="376"/>
      <c r="O79" s="376"/>
      <c r="P79" s="376"/>
      <c r="Q79" s="376"/>
      <c r="R79" s="376"/>
      <c r="S79" s="376"/>
      <c r="T79" s="376"/>
      <c r="U79" s="376"/>
      <c r="V79" s="375"/>
      <c r="W79" s="376"/>
      <c r="X79" s="376"/>
      <c r="Y79" s="376"/>
      <c r="Z79" s="375"/>
      <c r="AA79" s="376"/>
      <c r="AB79" s="251">
        <f t="shared" ref="AB79:AB84" si="89">SUM(M79:AA79)</f>
        <v>0</v>
      </c>
      <c r="AC79" s="247">
        <f t="shared" ref="AC79:AC84" si="90">+AB79+L79</f>
        <v>0</v>
      </c>
      <c r="AD79" s="248">
        <f t="shared" si="86"/>
        <v>0</v>
      </c>
    </row>
    <row r="80" spans="1:30" s="26" customFormat="1" ht="15" customHeight="1" x14ac:dyDescent="0.2">
      <c r="A80" s="199"/>
      <c r="B80" s="262"/>
      <c r="C80" s="209">
        <f>SUM(C81:C82)</f>
        <v>0</v>
      </c>
      <c r="D80" s="327">
        <f>SUM(D81:D82)</f>
        <v>0</v>
      </c>
      <c r="E80" s="209">
        <f>SUM(E81:E82)</f>
        <v>0</v>
      </c>
      <c r="F80" s="211">
        <f t="shared" ref="F80:G80" si="91">SUM(F81:F82)</f>
        <v>0</v>
      </c>
      <c r="G80" s="211">
        <f t="shared" si="91"/>
        <v>0</v>
      </c>
      <c r="H80" s="327">
        <f>SUM(H81:H82)</f>
        <v>0</v>
      </c>
      <c r="I80" s="209">
        <f>SUM(I81:I82)</f>
        <v>0</v>
      </c>
      <c r="J80" s="211">
        <f t="shared" ref="J80" si="92">SUM(J81:J82)</f>
        <v>0</v>
      </c>
      <c r="K80" s="209"/>
      <c r="L80" s="268">
        <f>SUM(L81:L82)</f>
        <v>0</v>
      </c>
      <c r="M80" s="268">
        <f>SUM(M81:M82)</f>
        <v>0</v>
      </c>
      <c r="N80" s="272">
        <f>SUM(N81:N82)</f>
        <v>0</v>
      </c>
      <c r="O80" s="272">
        <f t="shared" ref="O80:U80" si="93">SUM(O81:O82)</f>
        <v>0</v>
      </c>
      <c r="P80" s="272">
        <f t="shared" si="93"/>
        <v>0</v>
      </c>
      <c r="Q80" s="272">
        <f t="shared" si="93"/>
        <v>0</v>
      </c>
      <c r="R80" s="272">
        <f t="shared" si="93"/>
        <v>0</v>
      </c>
      <c r="S80" s="272">
        <f t="shared" si="93"/>
        <v>0</v>
      </c>
      <c r="T80" s="272">
        <f t="shared" si="93"/>
        <v>0</v>
      </c>
      <c r="U80" s="272">
        <f t="shared" si="93"/>
        <v>0</v>
      </c>
      <c r="V80" s="268">
        <f>SUM(V81:V82)</f>
        <v>0</v>
      </c>
      <c r="W80" s="272">
        <f t="shared" ref="W80:Y80" si="94">SUM(W81:W82)</f>
        <v>0</v>
      </c>
      <c r="X80" s="272">
        <f t="shared" si="94"/>
        <v>0</v>
      </c>
      <c r="Y80" s="272">
        <f t="shared" si="94"/>
        <v>0</v>
      </c>
      <c r="Z80" s="268">
        <f>SUM(Z81:Z82)</f>
        <v>0</v>
      </c>
      <c r="AA80" s="272">
        <f t="shared" ref="AA80" si="95">SUM(AA81:AA82)</f>
        <v>0</v>
      </c>
      <c r="AB80" s="251">
        <f t="shared" si="89"/>
        <v>0</v>
      </c>
      <c r="AC80" s="247">
        <f t="shared" si="90"/>
        <v>0</v>
      </c>
      <c r="AD80" s="248">
        <f t="shared" si="86"/>
        <v>0</v>
      </c>
    </row>
    <row r="81" spans="1:30" s="4" customFormat="1" ht="15" customHeight="1" x14ac:dyDescent="0.2">
      <c r="A81" s="176"/>
      <c r="B81" s="279"/>
      <c r="C81" s="210"/>
      <c r="D81" s="381">
        <f t="shared" ref="D81:D82" si="96">+C81-E81</f>
        <v>0</v>
      </c>
      <c r="E81" s="252">
        <v>0</v>
      </c>
      <c r="F81" s="238"/>
      <c r="G81" s="236"/>
      <c r="H81" s="381">
        <f t="shared" ref="H81:H82" si="97">+G81-I81</f>
        <v>0</v>
      </c>
      <c r="I81" s="252">
        <v>0</v>
      </c>
      <c r="J81" s="237"/>
      <c r="K81" s="252"/>
      <c r="L81" s="238"/>
      <c r="M81" s="373"/>
      <c r="N81" s="374"/>
      <c r="O81" s="374"/>
      <c r="P81" s="374"/>
      <c r="Q81" s="374"/>
      <c r="R81" s="374"/>
      <c r="S81" s="374"/>
      <c r="T81" s="374"/>
      <c r="U81" s="374"/>
      <c r="V81" s="373"/>
      <c r="W81" s="374"/>
      <c r="X81" s="374"/>
      <c r="Y81" s="374"/>
      <c r="Z81" s="373"/>
      <c r="AA81" s="374"/>
      <c r="AB81" s="251">
        <f t="shared" si="89"/>
        <v>0</v>
      </c>
      <c r="AC81" s="247">
        <f t="shared" si="90"/>
        <v>0</v>
      </c>
      <c r="AD81" s="248">
        <f t="shared" si="86"/>
        <v>0</v>
      </c>
    </row>
    <row r="82" spans="1:30" s="4" customFormat="1" ht="15" customHeight="1" thickBot="1" x14ac:dyDescent="0.25">
      <c r="A82" s="181"/>
      <c r="B82" s="280"/>
      <c r="C82" s="208"/>
      <c r="D82" s="382">
        <f t="shared" si="96"/>
        <v>0</v>
      </c>
      <c r="E82" s="281">
        <v>0</v>
      </c>
      <c r="F82" s="239"/>
      <c r="G82" s="230"/>
      <c r="H82" s="382">
        <f t="shared" si="97"/>
        <v>0</v>
      </c>
      <c r="I82" s="281">
        <v>0</v>
      </c>
      <c r="J82" s="231"/>
      <c r="K82" s="281"/>
      <c r="L82" s="239"/>
      <c r="M82" s="375"/>
      <c r="N82" s="376"/>
      <c r="O82" s="376"/>
      <c r="P82" s="376"/>
      <c r="Q82" s="376"/>
      <c r="R82" s="376"/>
      <c r="S82" s="376"/>
      <c r="T82" s="376"/>
      <c r="U82" s="376"/>
      <c r="V82" s="375"/>
      <c r="W82" s="376"/>
      <c r="X82" s="376"/>
      <c r="Y82" s="376"/>
      <c r="Z82" s="375"/>
      <c r="AA82" s="376"/>
      <c r="AB82" s="251">
        <f t="shared" si="89"/>
        <v>0</v>
      </c>
      <c r="AC82" s="247">
        <f t="shared" si="90"/>
        <v>0</v>
      </c>
      <c r="AD82" s="248">
        <f t="shared" si="86"/>
        <v>0</v>
      </c>
    </row>
    <row r="83" spans="1:30" s="142" customFormat="1" ht="15.75" thickBot="1" x14ac:dyDescent="0.3">
      <c r="A83" s="179"/>
      <c r="B83" s="180"/>
      <c r="C83" s="212"/>
      <c r="D83" s="212"/>
      <c r="E83" s="212"/>
      <c r="F83" s="240"/>
      <c r="G83" s="227"/>
      <c r="H83" s="212"/>
      <c r="I83" s="241"/>
      <c r="J83" s="242"/>
      <c r="K83" s="242"/>
      <c r="L83" s="240"/>
      <c r="M83" s="271"/>
      <c r="N83" s="273"/>
      <c r="O83" s="273"/>
      <c r="P83" s="273"/>
      <c r="Q83" s="273"/>
      <c r="R83" s="273"/>
      <c r="S83" s="273"/>
      <c r="T83" s="273"/>
      <c r="U83" s="273"/>
      <c r="V83" s="271"/>
      <c r="W83" s="273"/>
      <c r="X83" s="273"/>
      <c r="Y83" s="273"/>
      <c r="Z83" s="271"/>
      <c r="AA83" s="273"/>
      <c r="AB83" s="251">
        <f t="shared" si="89"/>
        <v>0</v>
      </c>
      <c r="AC83" s="247">
        <f t="shared" si="90"/>
        <v>0</v>
      </c>
      <c r="AD83" s="248">
        <f t="shared" si="86"/>
        <v>0</v>
      </c>
    </row>
    <row r="84" spans="1:30" s="3" customFormat="1" ht="22.5" customHeight="1" thickBot="1" x14ac:dyDescent="0.3">
      <c r="A84" s="177"/>
      <c r="B84" s="178"/>
      <c r="C84" s="243">
        <f t="shared" ref="C84:J84" si="98">SUM(C8,C24,C41,C53,C56,C59,C62,C65,C68,C71,C74,C77,C80)</f>
        <v>0</v>
      </c>
      <c r="D84" s="336">
        <f t="shared" si="98"/>
        <v>0</v>
      </c>
      <c r="E84" s="243">
        <f t="shared" si="98"/>
        <v>0</v>
      </c>
      <c r="F84" s="243">
        <f t="shared" si="98"/>
        <v>0</v>
      </c>
      <c r="G84" s="244">
        <f t="shared" si="98"/>
        <v>0</v>
      </c>
      <c r="H84" s="336">
        <f t="shared" ref="H84" si="99">SUM(H8,H24,H41,H53,H56,H59,H62,H65,H68,H71,H74,H77,H80)</f>
        <v>0</v>
      </c>
      <c r="I84" s="244">
        <f t="shared" si="98"/>
        <v>0</v>
      </c>
      <c r="J84" s="244">
        <f t="shared" si="98"/>
        <v>0</v>
      </c>
      <c r="K84" s="244"/>
      <c r="L84" s="243">
        <f t="shared" ref="L84:AA84" si="100">SUM(L8,L24,L41,L53,L56,L59,L62,L65,L68,L71,L74,L77,L80)</f>
        <v>0</v>
      </c>
      <c r="M84" s="243">
        <f t="shared" si="100"/>
        <v>0</v>
      </c>
      <c r="N84" s="243">
        <f t="shared" si="100"/>
        <v>0</v>
      </c>
      <c r="O84" s="243">
        <f t="shared" si="100"/>
        <v>0</v>
      </c>
      <c r="P84" s="243">
        <f t="shared" si="100"/>
        <v>0</v>
      </c>
      <c r="Q84" s="243">
        <f t="shared" si="100"/>
        <v>0</v>
      </c>
      <c r="R84" s="243">
        <f t="shared" si="100"/>
        <v>0</v>
      </c>
      <c r="S84" s="243">
        <f t="shared" si="100"/>
        <v>0</v>
      </c>
      <c r="T84" s="243">
        <f t="shared" si="100"/>
        <v>0</v>
      </c>
      <c r="U84" s="243">
        <f t="shared" si="100"/>
        <v>0</v>
      </c>
      <c r="V84" s="243">
        <f t="shared" si="100"/>
        <v>0</v>
      </c>
      <c r="W84" s="243">
        <f t="shared" si="100"/>
        <v>0</v>
      </c>
      <c r="X84" s="243">
        <f t="shared" si="100"/>
        <v>0</v>
      </c>
      <c r="Y84" s="243">
        <f t="shared" si="100"/>
        <v>0</v>
      </c>
      <c r="Z84" s="243">
        <f t="shared" si="100"/>
        <v>0</v>
      </c>
      <c r="AA84" s="243">
        <f t="shared" si="100"/>
        <v>0</v>
      </c>
      <c r="AB84" s="243">
        <f t="shared" si="89"/>
        <v>0</v>
      </c>
      <c r="AC84" s="243">
        <f t="shared" si="90"/>
        <v>0</v>
      </c>
      <c r="AD84" s="282">
        <f t="shared" si="86"/>
        <v>0</v>
      </c>
    </row>
    <row r="85" spans="1:30" x14ac:dyDescent="0.25">
      <c r="A85" s="8"/>
      <c r="B85" s="8"/>
      <c r="C85" s="431"/>
      <c r="D85" s="431"/>
      <c r="E85" s="431"/>
      <c r="F85" s="431"/>
      <c r="G85" s="432"/>
      <c r="H85" s="433"/>
      <c r="I85" s="433"/>
      <c r="J85" s="433"/>
      <c r="K85" s="434"/>
      <c r="L85" s="21"/>
      <c r="M85" s="21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30" x14ac:dyDescent="0.25">
      <c r="A86" s="8"/>
      <c r="B86" s="8"/>
    </row>
    <row r="87" spans="1:30" ht="15.75" thickBot="1" x14ac:dyDescent="0.3"/>
    <row r="88" spans="1:30" s="143" customFormat="1" ht="15.75" thickBot="1" x14ac:dyDescent="0.3">
      <c r="A88" s="23"/>
      <c r="B88" s="23" t="s">
        <v>59</v>
      </c>
      <c r="C88" s="24"/>
      <c r="D88" s="24"/>
      <c r="E88" s="24"/>
      <c r="F88" s="213">
        <f>+F84*0.2</f>
        <v>0</v>
      </c>
      <c r="G88" s="24"/>
      <c r="H88" s="24"/>
      <c r="I88" s="24"/>
      <c r="J88" s="24"/>
      <c r="K88" s="24"/>
      <c r="L88" s="213">
        <f t="shared" ref="L88:Z88" si="101">+L84*0.2</f>
        <v>0</v>
      </c>
      <c r="M88" s="213">
        <f t="shared" si="101"/>
        <v>0</v>
      </c>
      <c r="N88" s="213">
        <f t="shared" si="101"/>
        <v>0</v>
      </c>
      <c r="O88" s="213">
        <f t="shared" si="101"/>
        <v>0</v>
      </c>
      <c r="P88" s="213">
        <f t="shared" si="101"/>
        <v>0</v>
      </c>
      <c r="Q88" s="213">
        <f t="shared" si="101"/>
        <v>0</v>
      </c>
      <c r="R88" s="213">
        <f t="shared" si="101"/>
        <v>0</v>
      </c>
      <c r="S88" s="213">
        <f t="shared" si="101"/>
        <v>0</v>
      </c>
      <c r="T88" s="213">
        <f t="shared" si="101"/>
        <v>0</v>
      </c>
      <c r="U88" s="213">
        <f t="shared" si="101"/>
        <v>0</v>
      </c>
      <c r="V88" s="213">
        <f t="shared" si="101"/>
        <v>0</v>
      </c>
      <c r="W88" s="213">
        <f t="shared" si="101"/>
        <v>0</v>
      </c>
      <c r="X88" s="213">
        <f t="shared" si="101"/>
        <v>0</v>
      </c>
      <c r="Y88" s="213">
        <f t="shared" si="101"/>
        <v>0</v>
      </c>
      <c r="Z88" s="213">
        <f t="shared" si="101"/>
        <v>0</v>
      </c>
      <c r="AA88" s="213">
        <f>+AA84*0.2</f>
        <v>0</v>
      </c>
      <c r="AB88" s="213">
        <f>+AB84*0.2</f>
        <v>0</v>
      </c>
      <c r="AC88" s="213">
        <f>+AC84*0.2</f>
        <v>0</v>
      </c>
    </row>
    <row r="89" spans="1:30" s="143" customFormat="1" ht="15.75" thickBot="1" x14ac:dyDescent="0.3">
      <c r="A89" s="23"/>
      <c r="B89" s="23" t="s">
        <v>60</v>
      </c>
      <c r="C89" s="24"/>
      <c r="D89" s="24"/>
      <c r="E89" s="24"/>
      <c r="F89" s="213">
        <f>SUM(F84:F88)</f>
        <v>0</v>
      </c>
      <c r="G89" s="24"/>
      <c r="H89" s="24"/>
      <c r="I89" s="24"/>
      <c r="J89" s="24"/>
      <c r="K89" s="24"/>
      <c r="L89" s="213">
        <f t="shared" ref="L89:Z89" si="102">SUM(L84:L88)</f>
        <v>0</v>
      </c>
      <c r="M89" s="213">
        <f t="shared" si="102"/>
        <v>0</v>
      </c>
      <c r="N89" s="213">
        <f t="shared" si="102"/>
        <v>0</v>
      </c>
      <c r="O89" s="213">
        <f t="shared" si="102"/>
        <v>0</v>
      </c>
      <c r="P89" s="213">
        <f t="shared" si="102"/>
        <v>0</v>
      </c>
      <c r="Q89" s="213">
        <f t="shared" si="102"/>
        <v>0</v>
      </c>
      <c r="R89" s="213">
        <f t="shared" si="102"/>
        <v>0</v>
      </c>
      <c r="S89" s="213">
        <f t="shared" si="102"/>
        <v>0</v>
      </c>
      <c r="T89" s="213">
        <f t="shared" si="102"/>
        <v>0</v>
      </c>
      <c r="U89" s="213">
        <f t="shared" si="102"/>
        <v>0</v>
      </c>
      <c r="V89" s="213">
        <f t="shared" si="102"/>
        <v>0</v>
      </c>
      <c r="W89" s="213">
        <f t="shared" si="102"/>
        <v>0</v>
      </c>
      <c r="X89" s="213">
        <f t="shared" si="102"/>
        <v>0</v>
      </c>
      <c r="Y89" s="213">
        <f t="shared" si="102"/>
        <v>0</v>
      </c>
      <c r="Z89" s="213">
        <f t="shared" si="102"/>
        <v>0</v>
      </c>
      <c r="AA89" s="213">
        <f>SUM(AA84:AA88)</f>
        <v>0</v>
      </c>
      <c r="AB89" s="213">
        <f>SUM(AB84:AB88)</f>
        <v>0</v>
      </c>
      <c r="AC89" s="213">
        <f>SUM(AC84:AC88)</f>
        <v>0</v>
      </c>
    </row>
    <row r="96" spans="1:30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</sheetData>
  <mergeCells count="11">
    <mergeCell ref="C85:F85"/>
    <mergeCell ref="G85:K85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5 AD40:AD42 AD52:AD84">
    <cfRule type="cellIs" dxfId="168" priority="113" operator="lessThan">
      <formula>0</formula>
    </cfRule>
  </conditionalFormatting>
  <conditionalFormatting sqref="AD8">
    <cfRule type="cellIs" dxfId="167" priority="112" operator="lessThan">
      <formula>0</formula>
    </cfRule>
  </conditionalFormatting>
  <conditionalFormatting sqref="F3">
    <cfRule type="containsText" dxfId="166" priority="111" operator="containsText" text="Budget">
      <formula>NOT(ISERROR(SEARCH("Budget",F3)))</formula>
    </cfRule>
  </conditionalFormatting>
  <conditionalFormatting sqref="F4">
    <cfRule type="containsText" dxfId="165" priority="110" operator="containsText" text="forecast">
      <formula>NOT(ISERROR(SEARCH("forecast",F4)))</formula>
    </cfRule>
  </conditionalFormatting>
  <conditionalFormatting sqref="F9:F23">
    <cfRule type="cellIs" dxfId="164" priority="108" operator="greaterThan">
      <formula>E9</formula>
    </cfRule>
  </conditionalFormatting>
  <conditionalFormatting sqref="AD26:AD39">
    <cfRule type="cellIs" dxfId="163" priority="63" operator="lessThan">
      <formula>0</formula>
    </cfRule>
  </conditionalFormatting>
  <conditionalFormatting sqref="AD43:AD46 AD48:AD51">
    <cfRule type="cellIs" dxfId="162" priority="60" operator="lessThan">
      <formula>0</formula>
    </cfRule>
  </conditionalFormatting>
  <conditionalFormatting sqref="AD47">
    <cfRule type="cellIs" dxfId="161" priority="57" operator="lessThan">
      <formula>0</formula>
    </cfRule>
  </conditionalFormatting>
  <conditionalFormatting sqref="D8">
    <cfRule type="cellIs" dxfId="160" priority="54" operator="greaterThan">
      <formula>0</formula>
    </cfRule>
  </conditionalFormatting>
  <conditionalFormatting sqref="D9:D23">
    <cfRule type="cellIs" dxfId="159" priority="53" operator="greaterThan">
      <formula>0</formula>
    </cfRule>
  </conditionalFormatting>
  <conditionalFormatting sqref="D24">
    <cfRule type="cellIs" dxfId="158" priority="52" operator="greaterThan">
      <formula>0</formula>
    </cfRule>
  </conditionalFormatting>
  <conditionalFormatting sqref="D25:D40">
    <cfRule type="cellIs" dxfId="157" priority="51" operator="greaterThan">
      <formula>0</formula>
    </cfRule>
  </conditionalFormatting>
  <conditionalFormatting sqref="D41">
    <cfRule type="cellIs" dxfId="156" priority="50" operator="greaterThan">
      <formula>0</formula>
    </cfRule>
  </conditionalFormatting>
  <conditionalFormatting sqref="D42:D52">
    <cfRule type="cellIs" dxfId="155" priority="49" operator="greaterThan">
      <formula>0</formula>
    </cfRule>
  </conditionalFormatting>
  <conditionalFormatting sqref="D53">
    <cfRule type="cellIs" dxfId="154" priority="48" operator="greaterThan">
      <formula>0</formula>
    </cfRule>
  </conditionalFormatting>
  <conditionalFormatting sqref="D54:D55">
    <cfRule type="cellIs" dxfId="153" priority="47" operator="greaterThan">
      <formula>0</formula>
    </cfRule>
  </conditionalFormatting>
  <conditionalFormatting sqref="D56">
    <cfRule type="cellIs" dxfId="152" priority="46" operator="greaterThan">
      <formula>0</formula>
    </cfRule>
  </conditionalFormatting>
  <conditionalFormatting sqref="D57:D58">
    <cfRule type="cellIs" dxfId="151" priority="45" operator="greaterThan">
      <formula>0</formula>
    </cfRule>
  </conditionalFormatting>
  <conditionalFormatting sqref="D59">
    <cfRule type="cellIs" dxfId="150" priority="44" operator="greaterThan">
      <formula>0</formula>
    </cfRule>
  </conditionalFormatting>
  <conditionalFormatting sqref="D60:D61">
    <cfRule type="cellIs" dxfId="149" priority="43" operator="greaterThan">
      <formula>0</formula>
    </cfRule>
  </conditionalFormatting>
  <conditionalFormatting sqref="D62">
    <cfRule type="cellIs" dxfId="148" priority="42" operator="greaterThan">
      <formula>0</formula>
    </cfRule>
  </conditionalFormatting>
  <conditionalFormatting sqref="D63:D64">
    <cfRule type="cellIs" dxfId="147" priority="41" operator="greaterThan">
      <formula>0</formula>
    </cfRule>
  </conditionalFormatting>
  <conditionalFormatting sqref="D65">
    <cfRule type="cellIs" dxfId="146" priority="40" operator="greaterThan">
      <formula>0</formula>
    </cfRule>
  </conditionalFormatting>
  <conditionalFormatting sqref="D66:D67">
    <cfRule type="cellIs" dxfId="145" priority="39" operator="greaterThan">
      <formula>0</formula>
    </cfRule>
  </conditionalFormatting>
  <conditionalFormatting sqref="D68">
    <cfRule type="cellIs" dxfId="144" priority="38" operator="greaterThan">
      <formula>0</formula>
    </cfRule>
  </conditionalFormatting>
  <conditionalFormatting sqref="D69:D70">
    <cfRule type="cellIs" dxfId="143" priority="37" operator="greaterThan">
      <formula>0</formula>
    </cfRule>
  </conditionalFormatting>
  <conditionalFormatting sqref="D71">
    <cfRule type="cellIs" dxfId="142" priority="36" operator="greaterThan">
      <formula>0</formula>
    </cfRule>
  </conditionalFormatting>
  <conditionalFormatting sqref="D72:D73">
    <cfRule type="cellIs" dxfId="141" priority="35" operator="greaterThan">
      <formula>0</formula>
    </cfRule>
  </conditionalFormatting>
  <conditionalFormatting sqref="D74">
    <cfRule type="cellIs" dxfId="140" priority="34" operator="greaterThan">
      <formula>0</formula>
    </cfRule>
  </conditionalFormatting>
  <conditionalFormatting sqref="D75:D76">
    <cfRule type="cellIs" dxfId="139" priority="33" operator="greaterThan">
      <formula>0</formula>
    </cfRule>
  </conditionalFormatting>
  <conditionalFormatting sqref="D77">
    <cfRule type="cellIs" dxfId="138" priority="32" operator="greaterThan">
      <formula>0</formula>
    </cfRule>
  </conditionalFormatting>
  <conditionalFormatting sqref="D78:D79">
    <cfRule type="cellIs" dxfId="137" priority="31" operator="greaterThan">
      <formula>0</formula>
    </cfRule>
  </conditionalFormatting>
  <conditionalFormatting sqref="D80">
    <cfRule type="cellIs" dxfId="136" priority="30" operator="greaterThan">
      <formula>0</formula>
    </cfRule>
  </conditionalFormatting>
  <conditionalFormatting sqref="D81:D82">
    <cfRule type="cellIs" dxfId="135" priority="29" operator="greaterThan">
      <formula>0</formula>
    </cfRule>
  </conditionalFormatting>
  <conditionalFormatting sqref="D84">
    <cfRule type="cellIs" dxfId="134" priority="28" operator="greaterThan">
      <formula>0</formula>
    </cfRule>
  </conditionalFormatting>
  <conditionalFormatting sqref="H8">
    <cfRule type="cellIs" dxfId="133" priority="27" operator="greaterThan">
      <formula>0</formula>
    </cfRule>
  </conditionalFormatting>
  <conditionalFormatting sqref="H9:H23">
    <cfRule type="cellIs" dxfId="132" priority="26" operator="greaterThan">
      <formula>0</formula>
    </cfRule>
  </conditionalFormatting>
  <conditionalFormatting sqref="H24">
    <cfRule type="cellIs" dxfId="131" priority="25" operator="greaterThan">
      <formula>0</formula>
    </cfRule>
  </conditionalFormatting>
  <conditionalFormatting sqref="H25:H40">
    <cfRule type="cellIs" dxfId="130" priority="24" operator="greaterThan">
      <formula>0</formula>
    </cfRule>
  </conditionalFormatting>
  <conditionalFormatting sqref="H41">
    <cfRule type="cellIs" dxfId="129" priority="23" operator="greaterThan">
      <formula>0</formula>
    </cfRule>
  </conditionalFormatting>
  <conditionalFormatting sqref="H42:H52">
    <cfRule type="cellIs" dxfId="128" priority="22" operator="greaterThan">
      <formula>0</formula>
    </cfRule>
  </conditionalFormatting>
  <conditionalFormatting sqref="H53">
    <cfRule type="cellIs" dxfId="127" priority="21" operator="greaterThan">
      <formula>0</formula>
    </cfRule>
  </conditionalFormatting>
  <conditionalFormatting sqref="H54:H55">
    <cfRule type="cellIs" dxfId="126" priority="20" operator="greaterThan">
      <formula>0</formula>
    </cfRule>
  </conditionalFormatting>
  <conditionalFormatting sqref="H56">
    <cfRule type="cellIs" dxfId="125" priority="19" operator="greaterThan">
      <formula>0</formula>
    </cfRule>
  </conditionalFormatting>
  <conditionalFormatting sqref="H57:H58">
    <cfRule type="cellIs" dxfId="124" priority="18" operator="greaterThan">
      <formula>0</formula>
    </cfRule>
  </conditionalFormatting>
  <conditionalFormatting sqref="H59">
    <cfRule type="cellIs" dxfId="123" priority="17" operator="greaterThan">
      <formula>0</formula>
    </cfRule>
  </conditionalFormatting>
  <conditionalFormatting sqref="H60:H61">
    <cfRule type="cellIs" dxfId="122" priority="16" operator="greaterThan">
      <formula>0</formula>
    </cfRule>
  </conditionalFormatting>
  <conditionalFormatting sqref="H62">
    <cfRule type="cellIs" dxfId="121" priority="15" operator="greaterThan">
      <formula>0</formula>
    </cfRule>
  </conditionalFormatting>
  <conditionalFormatting sqref="H63:H64">
    <cfRule type="cellIs" dxfId="120" priority="14" operator="greaterThan">
      <formula>0</formula>
    </cfRule>
  </conditionalFormatting>
  <conditionalFormatting sqref="H65">
    <cfRule type="cellIs" dxfId="119" priority="13" operator="greaterThan">
      <formula>0</formula>
    </cfRule>
  </conditionalFormatting>
  <conditionalFormatting sqref="H66:H67">
    <cfRule type="cellIs" dxfId="118" priority="12" operator="greaterThan">
      <formula>0</formula>
    </cfRule>
  </conditionalFormatting>
  <conditionalFormatting sqref="H68">
    <cfRule type="cellIs" dxfId="117" priority="11" operator="greaterThan">
      <formula>0</formula>
    </cfRule>
  </conditionalFormatting>
  <conditionalFormatting sqref="H69:H70">
    <cfRule type="cellIs" dxfId="116" priority="10" operator="greaterThan">
      <formula>0</formula>
    </cfRule>
  </conditionalFormatting>
  <conditionalFormatting sqref="H71">
    <cfRule type="cellIs" dxfId="115" priority="9" operator="greaterThan">
      <formula>0</formula>
    </cfRule>
  </conditionalFormatting>
  <conditionalFormatting sqref="H72:H73">
    <cfRule type="cellIs" dxfId="114" priority="8" operator="greaterThan">
      <formula>0</formula>
    </cfRule>
  </conditionalFormatting>
  <conditionalFormatting sqref="H74">
    <cfRule type="cellIs" dxfId="113" priority="7" operator="greaterThan">
      <formula>0</formula>
    </cfRule>
  </conditionalFormatting>
  <conditionalFormatting sqref="H75:H76">
    <cfRule type="cellIs" dxfId="112" priority="6" operator="greaterThan">
      <formula>0</formula>
    </cfRule>
  </conditionalFormatting>
  <conditionalFormatting sqref="H77">
    <cfRule type="cellIs" dxfId="111" priority="5" operator="greaterThan">
      <formula>0</formula>
    </cfRule>
  </conditionalFormatting>
  <conditionalFormatting sqref="H78:H79">
    <cfRule type="cellIs" dxfId="110" priority="4" operator="greaterThan">
      <formula>0</formula>
    </cfRule>
  </conditionalFormatting>
  <conditionalFormatting sqref="H80">
    <cfRule type="cellIs" dxfId="109" priority="3" operator="greaterThan">
      <formula>0</formula>
    </cfRule>
  </conditionalFormatting>
  <conditionalFormatting sqref="H81:H82">
    <cfRule type="cellIs" dxfId="108" priority="2" operator="greaterThan">
      <formula>0</formula>
    </cfRule>
  </conditionalFormatting>
  <conditionalFormatting sqref="H84">
    <cfRule type="cellIs" dxfId="107" priority="1" operator="greater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7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32" sqref="B32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IF(E66&gt;C66,"Budget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IF(AD66&lt;0,"Actual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+SUMMARY!A23</f>
        <v>ZK114 - Admin &amp; Miscellaneous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444</v>
      </c>
      <c r="B8" s="169" t="s">
        <v>445</v>
      </c>
      <c r="C8" s="327">
        <f t="shared" ref="C8:J8" si="0">SUM(C9:C25)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si="0"/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1">SUM(L9:L25)</f>
        <v>0</v>
      </c>
      <c r="M8" s="201">
        <f t="shared" si="1"/>
        <v>0</v>
      </c>
      <c r="N8" s="203">
        <f t="shared" si="1"/>
        <v>0</v>
      </c>
      <c r="O8" s="203">
        <f t="shared" si="1"/>
        <v>0</v>
      </c>
      <c r="P8" s="203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1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1">
        <f t="shared" si="1"/>
        <v>0</v>
      </c>
      <c r="AA8" s="203">
        <f t="shared" si="1"/>
        <v>0</v>
      </c>
      <c r="AB8" s="201">
        <f>SUM(M8:AA8)</f>
        <v>0</v>
      </c>
      <c r="AC8" s="203">
        <f>+AB8+L8</f>
        <v>0</v>
      </c>
      <c r="AD8" s="245">
        <f t="shared" ref="AD8:AD58" si="2">+E8-AC8</f>
        <v>0</v>
      </c>
    </row>
    <row r="9" spans="1:31" s="4" customFormat="1" ht="15" customHeight="1" x14ac:dyDescent="0.2">
      <c r="A9" s="348"/>
      <c r="B9" s="349" t="s">
        <v>446</v>
      </c>
      <c r="C9" s="207"/>
      <c r="D9" s="381">
        <f t="shared" ref="D9:D25" si="3">-C9+E9</f>
        <v>0</v>
      </c>
      <c r="E9" s="252"/>
      <c r="F9" s="223">
        <f>SUM(L9:AA9)</f>
        <v>0</v>
      </c>
      <c r="G9" s="224"/>
      <c r="H9" s="329">
        <f>+G9-I9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2"/>
        <v>0</v>
      </c>
    </row>
    <row r="10" spans="1:31" s="4" customFormat="1" ht="15" customHeight="1" x14ac:dyDescent="0.2">
      <c r="A10" s="348"/>
      <c r="B10" s="349" t="s">
        <v>447</v>
      </c>
      <c r="C10" s="207"/>
      <c r="D10" s="381">
        <f t="shared" si="3"/>
        <v>0</v>
      </c>
      <c r="E10" s="259"/>
      <c r="F10" s="223">
        <f t="shared" ref="F10:F25" si="4">SUM(L10:AA10)</f>
        <v>0</v>
      </c>
      <c r="G10" s="227"/>
      <c r="H10" s="329">
        <f t="shared" ref="H10:H60" si="5">+G10-I10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0" si="6">SUM(M10:AA10)</f>
        <v>0</v>
      </c>
      <c r="AC10" s="247">
        <f t="shared" ref="AC10:AC60" si="7">+AB10+L10</f>
        <v>0</v>
      </c>
      <c r="AD10" s="248">
        <f t="shared" si="2"/>
        <v>0</v>
      </c>
    </row>
    <row r="11" spans="1:31" s="4" customFormat="1" ht="15" customHeight="1" x14ac:dyDescent="0.2">
      <c r="A11" s="348"/>
      <c r="B11" s="349" t="s">
        <v>448</v>
      </c>
      <c r="C11" s="207"/>
      <c r="D11" s="381">
        <f t="shared" si="3"/>
        <v>0</v>
      </c>
      <c r="E11" s="259"/>
      <c r="F11" s="223">
        <f t="shared" si="4"/>
        <v>0</v>
      </c>
      <c r="G11" s="227"/>
      <c r="H11" s="329">
        <f t="shared" si="5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6"/>
        <v>0</v>
      </c>
      <c r="AC11" s="247">
        <f t="shared" si="7"/>
        <v>0</v>
      </c>
      <c r="AD11" s="248">
        <f t="shared" si="2"/>
        <v>0</v>
      </c>
    </row>
    <row r="12" spans="1:31" s="4" customFormat="1" ht="15" customHeight="1" x14ac:dyDescent="0.2">
      <c r="A12" s="356"/>
      <c r="B12" s="357" t="s">
        <v>449</v>
      </c>
      <c r="C12" s="207"/>
      <c r="D12" s="381">
        <f t="shared" si="3"/>
        <v>0</v>
      </c>
      <c r="E12" s="259"/>
      <c r="F12" s="223">
        <f t="shared" si="4"/>
        <v>0</v>
      </c>
      <c r="G12" s="227"/>
      <c r="H12" s="329">
        <f t="shared" si="5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6"/>
        <v>0</v>
      </c>
      <c r="AC12" s="247">
        <f t="shared" si="7"/>
        <v>0</v>
      </c>
      <c r="AD12" s="248">
        <f t="shared" si="2"/>
        <v>0</v>
      </c>
    </row>
    <row r="13" spans="1:31" s="4" customFormat="1" ht="15" customHeight="1" x14ac:dyDescent="0.2">
      <c r="A13" s="152"/>
      <c r="B13" s="265"/>
      <c r="C13" s="207"/>
      <c r="D13" s="381">
        <f t="shared" si="3"/>
        <v>0</v>
      </c>
      <c r="E13" s="259"/>
      <c r="F13" s="223">
        <f t="shared" si="4"/>
        <v>0</v>
      </c>
      <c r="G13" s="227"/>
      <c r="H13" s="329">
        <f t="shared" si="5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6"/>
        <v>0</v>
      </c>
      <c r="AC13" s="247">
        <f t="shared" si="7"/>
        <v>0</v>
      </c>
      <c r="AD13" s="248">
        <f t="shared" si="2"/>
        <v>0</v>
      </c>
    </row>
    <row r="14" spans="1:31" s="4" customFormat="1" ht="15" customHeight="1" x14ac:dyDescent="0.2">
      <c r="A14" s="152"/>
      <c r="B14" s="265"/>
      <c r="C14" s="207"/>
      <c r="D14" s="381">
        <f t="shared" si="3"/>
        <v>0</v>
      </c>
      <c r="E14" s="259"/>
      <c r="F14" s="223">
        <f t="shared" si="4"/>
        <v>0</v>
      </c>
      <c r="G14" s="227"/>
      <c r="H14" s="329">
        <f t="shared" si="5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6"/>
        <v>0</v>
      </c>
      <c r="AC14" s="247">
        <f t="shared" si="7"/>
        <v>0</v>
      </c>
      <c r="AD14" s="248">
        <f t="shared" si="2"/>
        <v>0</v>
      </c>
    </row>
    <row r="15" spans="1:31" s="4" customFormat="1" ht="15" customHeight="1" x14ac:dyDescent="0.2">
      <c r="A15" s="152"/>
      <c r="B15" s="265"/>
      <c r="C15" s="207"/>
      <c r="D15" s="381">
        <f t="shared" si="3"/>
        <v>0</v>
      </c>
      <c r="E15" s="259"/>
      <c r="F15" s="223">
        <f t="shared" si="4"/>
        <v>0</v>
      </c>
      <c r="G15" s="227"/>
      <c r="H15" s="329">
        <f t="shared" si="5"/>
        <v>0</v>
      </c>
      <c r="I15" s="252">
        <v>0</v>
      </c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6"/>
        <v>0</v>
      </c>
      <c r="AC15" s="247">
        <f t="shared" si="7"/>
        <v>0</v>
      </c>
      <c r="AD15" s="248">
        <f t="shared" si="2"/>
        <v>0</v>
      </c>
    </row>
    <row r="16" spans="1:31" s="4" customFormat="1" ht="15" hidden="1" customHeight="1" x14ac:dyDescent="0.2">
      <c r="A16" s="152"/>
      <c r="B16" s="283"/>
      <c r="C16" s="207"/>
      <c r="D16" s="381">
        <f t="shared" si="3"/>
        <v>0</v>
      </c>
      <c r="E16" s="259"/>
      <c r="F16" s="223">
        <f t="shared" si="4"/>
        <v>0</v>
      </c>
      <c r="G16" s="227"/>
      <c r="H16" s="329">
        <f t="shared" si="5"/>
        <v>0</v>
      </c>
      <c r="I16" s="252">
        <v>0</v>
      </c>
      <c r="J16" s="228"/>
      <c r="K16" s="252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6"/>
        <v>0</v>
      </c>
      <c r="AC16" s="247">
        <f t="shared" si="7"/>
        <v>0</v>
      </c>
      <c r="AD16" s="248">
        <f t="shared" si="2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3"/>
        <v>0</v>
      </c>
      <c r="E17" s="259"/>
      <c r="F17" s="223">
        <f t="shared" si="4"/>
        <v>0</v>
      </c>
      <c r="G17" s="227"/>
      <c r="H17" s="329">
        <f t="shared" si="5"/>
        <v>0</v>
      </c>
      <c r="I17" s="252"/>
      <c r="J17" s="228"/>
      <c r="K17" s="252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6"/>
        <v>0</v>
      </c>
      <c r="AC17" s="247">
        <f t="shared" si="7"/>
        <v>0</v>
      </c>
      <c r="AD17" s="248">
        <f t="shared" si="2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3"/>
        <v>0</v>
      </c>
      <c r="E18" s="259"/>
      <c r="F18" s="223">
        <f t="shared" si="4"/>
        <v>0</v>
      </c>
      <c r="G18" s="227"/>
      <c r="H18" s="329">
        <f t="shared" si="5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6"/>
        <v>0</v>
      </c>
      <c r="AC18" s="247">
        <f t="shared" si="7"/>
        <v>0</v>
      </c>
      <c r="AD18" s="248">
        <f t="shared" si="2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3"/>
        <v>0</v>
      </c>
      <c r="E19" s="259"/>
      <c r="F19" s="223">
        <f t="shared" si="4"/>
        <v>0</v>
      </c>
      <c r="G19" s="227"/>
      <c r="H19" s="329">
        <f t="shared" si="5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6"/>
        <v>0</v>
      </c>
      <c r="AC19" s="247">
        <f t="shared" si="7"/>
        <v>0</v>
      </c>
      <c r="AD19" s="248">
        <f t="shared" si="2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3"/>
        <v>0</v>
      </c>
      <c r="E20" s="259"/>
      <c r="F20" s="223">
        <f t="shared" si="4"/>
        <v>0</v>
      </c>
      <c r="G20" s="227"/>
      <c r="H20" s="329">
        <f t="shared" si="5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6"/>
        <v>0</v>
      </c>
      <c r="AC20" s="247">
        <f t="shared" si="7"/>
        <v>0</v>
      </c>
      <c r="AD20" s="248">
        <f t="shared" si="2"/>
        <v>0</v>
      </c>
    </row>
    <row r="21" spans="1:30" s="4" customFormat="1" ht="15" hidden="1" customHeight="1" x14ac:dyDescent="0.2">
      <c r="A21" s="152"/>
      <c r="B21" s="265"/>
      <c r="C21" s="207"/>
      <c r="D21" s="381">
        <f t="shared" si="3"/>
        <v>0</v>
      </c>
      <c r="E21" s="259"/>
      <c r="F21" s="223">
        <f t="shared" si="4"/>
        <v>0</v>
      </c>
      <c r="G21" s="227"/>
      <c r="H21" s="329">
        <f t="shared" si="5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6"/>
        <v>0</v>
      </c>
      <c r="AC21" s="247">
        <f t="shared" si="7"/>
        <v>0</v>
      </c>
      <c r="AD21" s="248">
        <f t="shared" si="2"/>
        <v>0</v>
      </c>
    </row>
    <row r="22" spans="1:30" s="4" customFormat="1" ht="15" hidden="1" customHeight="1" x14ac:dyDescent="0.2">
      <c r="A22" s="152"/>
      <c r="B22" s="265"/>
      <c r="C22" s="207"/>
      <c r="D22" s="381">
        <f t="shared" si="3"/>
        <v>0</v>
      </c>
      <c r="E22" s="259"/>
      <c r="F22" s="223">
        <f t="shared" si="4"/>
        <v>0</v>
      </c>
      <c r="G22" s="227"/>
      <c r="H22" s="329">
        <f t="shared" si="5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6"/>
        <v>0</v>
      </c>
      <c r="AC22" s="247">
        <f t="shared" si="7"/>
        <v>0</v>
      </c>
      <c r="AD22" s="248">
        <f t="shared" si="2"/>
        <v>0</v>
      </c>
    </row>
    <row r="23" spans="1:30" s="4" customFormat="1" ht="15" customHeight="1" x14ac:dyDescent="0.2">
      <c r="A23" s="152"/>
      <c r="B23" s="265"/>
      <c r="C23" s="207"/>
      <c r="D23" s="381">
        <f t="shared" si="3"/>
        <v>0</v>
      </c>
      <c r="E23" s="259"/>
      <c r="F23" s="223">
        <f t="shared" si="4"/>
        <v>0</v>
      </c>
      <c r="G23" s="227"/>
      <c r="H23" s="329">
        <f t="shared" si="5"/>
        <v>0</v>
      </c>
      <c r="I23" s="259"/>
      <c r="J23" s="228"/>
      <c r="K23" s="259"/>
      <c r="L23" s="226"/>
      <c r="M23" s="256"/>
      <c r="N23" s="253"/>
      <c r="O23" s="253"/>
      <c r="P23" s="253"/>
      <c r="Q23" s="253"/>
      <c r="R23" s="253"/>
      <c r="S23" s="253"/>
      <c r="T23" s="253"/>
      <c r="U23" s="257"/>
      <c r="V23" s="256"/>
      <c r="W23" s="253"/>
      <c r="X23" s="253"/>
      <c r="Y23" s="257"/>
      <c r="Z23" s="256"/>
      <c r="AA23" s="257"/>
      <c r="AB23" s="251">
        <f t="shared" si="6"/>
        <v>0</v>
      </c>
      <c r="AC23" s="247">
        <f t="shared" si="7"/>
        <v>0</v>
      </c>
      <c r="AD23" s="248">
        <f t="shared" si="2"/>
        <v>0</v>
      </c>
    </row>
    <row r="24" spans="1:30" s="4" customFormat="1" ht="15" customHeight="1" x14ac:dyDescent="0.2">
      <c r="A24" s="152"/>
      <c r="B24" s="265"/>
      <c r="C24" s="207"/>
      <c r="D24" s="381">
        <f t="shared" si="3"/>
        <v>0</v>
      </c>
      <c r="E24" s="259"/>
      <c r="F24" s="223">
        <f t="shared" si="4"/>
        <v>0</v>
      </c>
      <c r="G24" s="227"/>
      <c r="H24" s="329">
        <f t="shared" si="5"/>
        <v>0</v>
      </c>
      <c r="I24" s="259"/>
      <c r="J24" s="228"/>
      <c r="K24" s="259"/>
      <c r="L24" s="226"/>
      <c r="M24" s="256"/>
      <c r="N24" s="253"/>
      <c r="O24" s="253"/>
      <c r="P24" s="253"/>
      <c r="Q24" s="253"/>
      <c r="R24" s="253"/>
      <c r="S24" s="253"/>
      <c r="T24" s="253"/>
      <c r="U24" s="257"/>
      <c r="V24" s="256"/>
      <c r="W24" s="253"/>
      <c r="X24" s="253"/>
      <c r="Y24" s="257"/>
      <c r="Z24" s="256"/>
      <c r="AA24" s="257"/>
      <c r="AB24" s="251">
        <f t="shared" si="6"/>
        <v>0</v>
      </c>
      <c r="AC24" s="247">
        <f t="shared" si="7"/>
        <v>0</v>
      </c>
      <c r="AD24" s="248">
        <f t="shared" si="2"/>
        <v>0</v>
      </c>
    </row>
    <row r="25" spans="1:30" s="4" customFormat="1" ht="15" customHeight="1" thickBot="1" x14ac:dyDescent="0.3">
      <c r="A25" s="172"/>
      <c r="B25" s="284"/>
      <c r="C25" s="264"/>
      <c r="D25" s="381">
        <f t="shared" si="3"/>
        <v>0</v>
      </c>
      <c r="E25" s="281"/>
      <c r="F25" s="229">
        <f t="shared" si="4"/>
        <v>0</v>
      </c>
      <c r="G25" s="230"/>
      <c r="H25" s="330">
        <f t="shared" si="5"/>
        <v>0</v>
      </c>
      <c r="I25" s="281">
        <v>0</v>
      </c>
      <c r="J25" s="231"/>
      <c r="K25" s="281"/>
      <c r="L25" s="229"/>
      <c r="M25" s="267"/>
      <c r="N25" s="253"/>
      <c r="O25" s="253"/>
      <c r="P25" s="253"/>
      <c r="Q25" s="253"/>
      <c r="R25" s="253"/>
      <c r="S25" s="253"/>
      <c r="T25" s="253"/>
      <c r="U25" s="257"/>
      <c r="V25" s="258"/>
      <c r="W25" s="253"/>
      <c r="X25" s="253"/>
      <c r="Y25" s="257"/>
      <c r="Z25" s="258"/>
      <c r="AA25" s="257"/>
      <c r="AB25" s="251">
        <f t="shared" si="6"/>
        <v>0</v>
      </c>
      <c r="AC25" s="247">
        <f t="shared" si="7"/>
        <v>0</v>
      </c>
      <c r="AD25" s="248">
        <f t="shared" si="2"/>
        <v>0</v>
      </c>
    </row>
    <row r="26" spans="1:30" s="4" customFormat="1" ht="15" customHeight="1" x14ac:dyDescent="0.2">
      <c r="A26" s="198" t="s">
        <v>450</v>
      </c>
      <c r="B26" s="354" t="s">
        <v>451</v>
      </c>
      <c r="C26" s="209">
        <f>SUM(C27:C31)</f>
        <v>0</v>
      </c>
      <c r="D26" s="327">
        <f>SUM(D27:D31)</f>
        <v>0</v>
      </c>
      <c r="E26" s="209">
        <f>SUM(E27:E31)</f>
        <v>0</v>
      </c>
      <c r="F26" s="232">
        <f>SUM(F27:F31)</f>
        <v>0</v>
      </c>
      <c r="G26" s="232">
        <f t="shared" ref="G26:H26" si="8">SUM(G27:G31)</f>
        <v>0</v>
      </c>
      <c r="H26" s="232">
        <f t="shared" si="8"/>
        <v>0</v>
      </c>
      <c r="I26" s="209">
        <f>SUM(I27:I31)</f>
        <v>0</v>
      </c>
      <c r="J26" s="232">
        <f t="shared" ref="J26" si="9">SUM(J27:J31)</f>
        <v>0</v>
      </c>
      <c r="K26" s="209"/>
      <c r="L26" s="268">
        <f>SUM(L27:L31)</f>
        <v>0</v>
      </c>
      <c r="M26" s="268">
        <f>SUM(M27:M31)</f>
        <v>0</v>
      </c>
      <c r="N26" s="272">
        <f>SUM(N27:N31)</f>
        <v>0</v>
      </c>
      <c r="O26" s="272">
        <f t="shared" ref="O26:U26" si="10">SUM(O27:O31)</f>
        <v>0</v>
      </c>
      <c r="P26" s="272">
        <f t="shared" si="10"/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68">
        <f>SUM(V27:V31)</f>
        <v>0</v>
      </c>
      <c r="W26" s="272">
        <f t="shared" ref="W26:Y26" si="11">SUM(W27:W31)</f>
        <v>0</v>
      </c>
      <c r="X26" s="272">
        <f t="shared" si="11"/>
        <v>0</v>
      </c>
      <c r="Y26" s="272">
        <f t="shared" si="11"/>
        <v>0</v>
      </c>
      <c r="Z26" s="268">
        <f>SUM(Z27:Z31)</f>
        <v>0</v>
      </c>
      <c r="AA26" s="272">
        <f t="shared" ref="AA26" si="12">SUM(AA27:AA31)</f>
        <v>0</v>
      </c>
      <c r="AB26" s="251">
        <f t="shared" si="6"/>
        <v>0</v>
      </c>
      <c r="AC26" s="247">
        <f t="shared" si="7"/>
        <v>0</v>
      </c>
      <c r="AD26" s="248">
        <f t="shared" si="2"/>
        <v>0</v>
      </c>
    </row>
    <row r="27" spans="1:30" s="4" customFormat="1" ht="15" customHeight="1" x14ac:dyDescent="0.2">
      <c r="A27" s="348"/>
      <c r="B27" s="349" t="s">
        <v>452</v>
      </c>
      <c r="C27" s="210"/>
      <c r="D27" s="381">
        <f t="shared" ref="D27:D64" si="13">-C27+E27</f>
        <v>0</v>
      </c>
      <c r="E27" s="252">
        <v>0</v>
      </c>
      <c r="F27" s="233"/>
      <c r="G27" s="234"/>
      <c r="H27" s="329">
        <f t="shared" si="5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6"/>
        <v>0</v>
      </c>
      <c r="AC27" s="247">
        <f t="shared" si="7"/>
        <v>0</v>
      </c>
      <c r="AD27" s="248">
        <f t="shared" si="2"/>
        <v>0</v>
      </c>
    </row>
    <row r="28" spans="1:30" s="4" customFormat="1" ht="15" customHeight="1" x14ac:dyDescent="0.2">
      <c r="A28" s="348"/>
      <c r="B28" s="349" t="s">
        <v>453</v>
      </c>
      <c r="C28" s="352"/>
      <c r="D28" s="381">
        <f t="shared" si="13"/>
        <v>0</v>
      </c>
      <c r="E28" s="252">
        <v>0</v>
      </c>
      <c r="F28" s="233"/>
      <c r="G28" s="234"/>
      <c r="H28" s="329">
        <f t="shared" ref="H28:H30" si="14">+G28-I28</f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ref="AB28:AB30" si="15">SUM(M28:AA28)</f>
        <v>0</v>
      </c>
      <c r="AC28" s="247">
        <f t="shared" ref="AC28:AC30" si="16">+AB28+L28</f>
        <v>0</v>
      </c>
      <c r="AD28" s="248">
        <f t="shared" ref="AD28:AD30" si="17">+E28-AC28</f>
        <v>0</v>
      </c>
    </row>
    <row r="29" spans="1:30" s="4" customFormat="1" ht="15" customHeight="1" x14ac:dyDescent="0.2">
      <c r="A29" s="348"/>
      <c r="B29" s="349" t="s">
        <v>233</v>
      </c>
      <c r="C29" s="352"/>
      <c r="D29" s="381">
        <f t="shared" si="13"/>
        <v>0</v>
      </c>
      <c r="E29" s="252">
        <v>0</v>
      </c>
      <c r="F29" s="233"/>
      <c r="G29" s="234"/>
      <c r="H29" s="329">
        <f t="shared" si="14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15"/>
        <v>0</v>
      </c>
      <c r="AC29" s="247">
        <f t="shared" si="16"/>
        <v>0</v>
      </c>
      <c r="AD29" s="248">
        <f t="shared" si="17"/>
        <v>0</v>
      </c>
    </row>
    <row r="30" spans="1:30" s="4" customFormat="1" ht="15" customHeight="1" x14ac:dyDescent="0.2">
      <c r="A30" s="348"/>
      <c r="B30" s="349" t="s">
        <v>454</v>
      </c>
      <c r="C30" s="352"/>
      <c r="D30" s="381">
        <f t="shared" si="13"/>
        <v>0</v>
      </c>
      <c r="E30" s="252">
        <v>0</v>
      </c>
      <c r="F30" s="233"/>
      <c r="G30" s="234"/>
      <c r="H30" s="329">
        <f t="shared" si="14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5"/>
        <v>0</v>
      </c>
      <c r="AC30" s="247">
        <f t="shared" si="16"/>
        <v>0</v>
      </c>
      <c r="AD30" s="248">
        <f t="shared" si="17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13"/>
        <v>0</v>
      </c>
      <c r="E31" s="281">
        <v>0</v>
      </c>
      <c r="F31" s="229"/>
      <c r="G31" s="230"/>
      <c r="H31" s="330">
        <f t="shared" si="5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6"/>
        <v>0</v>
      </c>
      <c r="AC31" s="247">
        <f t="shared" si="7"/>
        <v>0</v>
      </c>
      <c r="AD31" s="248">
        <f t="shared" si="2"/>
        <v>0</v>
      </c>
    </row>
    <row r="32" spans="1:30" s="26" customFormat="1" ht="15" customHeight="1" x14ac:dyDescent="0.2">
      <c r="A32" s="198"/>
      <c r="B32" s="354"/>
      <c r="C32" s="209">
        <f>SUM(C33:C34)</f>
        <v>0</v>
      </c>
      <c r="D32" s="327">
        <f>SUM(D33:D34)</f>
        <v>0</v>
      </c>
      <c r="E32" s="209">
        <f>SUM(E33:E34)</f>
        <v>0</v>
      </c>
      <c r="F32" s="209">
        <f t="shared" ref="F32:H32" si="18">SUM(F33:F34)</f>
        <v>0</v>
      </c>
      <c r="G32" s="209">
        <f t="shared" si="18"/>
        <v>0</v>
      </c>
      <c r="H32" s="232">
        <f t="shared" si="18"/>
        <v>0</v>
      </c>
      <c r="I32" s="209">
        <f>SUM(I33:I34)</f>
        <v>0</v>
      </c>
      <c r="J32" s="209">
        <f t="shared" ref="J32" si="19">SUM(J33:J34)</f>
        <v>0</v>
      </c>
      <c r="K32" s="209"/>
      <c r="L32" s="268">
        <f>SUM(L33:L34)</f>
        <v>0</v>
      </c>
      <c r="M32" s="268">
        <f>SUM(M33:M34)</f>
        <v>0</v>
      </c>
      <c r="N32" s="272">
        <f>SUM(N33:N34)</f>
        <v>0</v>
      </c>
      <c r="O32" s="272">
        <f t="shared" ref="O32:U32" si="20">SUM(O33:O34)</f>
        <v>0</v>
      </c>
      <c r="P32" s="272">
        <f t="shared" si="20"/>
        <v>0</v>
      </c>
      <c r="Q32" s="272">
        <f t="shared" si="20"/>
        <v>0</v>
      </c>
      <c r="R32" s="272">
        <f t="shared" si="20"/>
        <v>0</v>
      </c>
      <c r="S32" s="272">
        <f t="shared" si="20"/>
        <v>0</v>
      </c>
      <c r="T32" s="272">
        <f t="shared" si="20"/>
        <v>0</v>
      </c>
      <c r="U32" s="272">
        <f t="shared" si="20"/>
        <v>0</v>
      </c>
      <c r="V32" s="268">
        <f>SUM(V33:V34)</f>
        <v>0</v>
      </c>
      <c r="W32" s="272">
        <f t="shared" ref="W32:Y32" si="21">SUM(W33:W34)</f>
        <v>0</v>
      </c>
      <c r="X32" s="272">
        <f t="shared" si="21"/>
        <v>0</v>
      </c>
      <c r="Y32" s="272">
        <f t="shared" si="21"/>
        <v>0</v>
      </c>
      <c r="Z32" s="268">
        <f>SUM(Z33:Z34)</f>
        <v>0</v>
      </c>
      <c r="AA32" s="272">
        <f t="shared" ref="AA32" si="22">SUM(AA33:AA34)</f>
        <v>0</v>
      </c>
      <c r="AB32" s="251">
        <f t="shared" si="6"/>
        <v>0</v>
      </c>
      <c r="AC32" s="247">
        <f t="shared" si="7"/>
        <v>0</v>
      </c>
      <c r="AD32" s="248">
        <f t="shared" si="2"/>
        <v>0</v>
      </c>
    </row>
    <row r="33" spans="1:30" s="4" customFormat="1" ht="15" customHeight="1" x14ac:dyDescent="0.2">
      <c r="A33" s="152"/>
      <c r="B33" s="277"/>
      <c r="C33" s="210"/>
      <c r="D33" s="381">
        <f t="shared" si="13"/>
        <v>0</v>
      </c>
      <c r="E33" s="252">
        <v>0</v>
      </c>
      <c r="F33" s="233"/>
      <c r="G33" s="234"/>
      <c r="H33" s="329">
        <f t="shared" si="5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6"/>
        <v>0</v>
      </c>
      <c r="AC33" s="247">
        <f t="shared" si="7"/>
        <v>0</v>
      </c>
      <c r="AD33" s="248">
        <f t="shared" si="2"/>
        <v>0</v>
      </c>
    </row>
    <row r="34" spans="1:30" s="4" customFormat="1" ht="15" customHeight="1" thickBot="1" x14ac:dyDescent="0.25">
      <c r="A34" s="172"/>
      <c r="B34" s="278"/>
      <c r="C34" s="208"/>
      <c r="D34" s="381">
        <f t="shared" si="13"/>
        <v>0</v>
      </c>
      <c r="E34" s="281">
        <v>0</v>
      </c>
      <c r="F34" s="229"/>
      <c r="G34" s="230"/>
      <c r="H34" s="330">
        <f t="shared" si="5"/>
        <v>0</v>
      </c>
      <c r="I34" s="281">
        <v>0</v>
      </c>
      <c r="J34" s="231"/>
      <c r="K34" s="281"/>
      <c r="L34" s="270"/>
      <c r="M34" s="375"/>
      <c r="N34" s="376"/>
      <c r="O34" s="376"/>
      <c r="P34" s="376"/>
      <c r="Q34" s="376"/>
      <c r="R34" s="376"/>
      <c r="S34" s="376"/>
      <c r="T34" s="376"/>
      <c r="U34" s="376"/>
      <c r="V34" s="375"/>
      <c r="W34" s="376"/>
      <c r="X34" s="376"/>
      <c r="Y34" s="376"/>
      <c r="Z34" s="375"/>
      <c r="AA34" s="376"/>
      <c r="AB34" s="251">
        <f t="shared" si="6"/>
        <v>0</v>
      </c>
      <c r="AC34" s="247">
        <f t="shared" si="7"/>
        <v>0</v>
      </c>
      <c r="AD34" s="248">
        <f t="shared" si="2"/>
        <v>0</v>
      </c>
    </row>
    <row r="35" spans="1:30" s="26" customFormat="1" ht="15" customHeight="1" x14ac:dyDescent="0.2">
      <c r="A35" s="197"/>
      <c r="B35" s="170"/>
      <c r="C35" s="209">
        <f t="shared" ref="C35:J35" si="23">SUM(C36:C37)</f>
        <v>0</v>
      </c>
      <c r="D35" s="327">
        <f>SUM(D36:D37)</f>
        <v>0</v>
      </c>
      <c r="E35" s="209">
        <f>SUM(E36:E37)</f>
        <v>0</v>
      </c>
      <c r="F35" s="209">
        <f t="shared" si="23"/>
        <v>0</v>
      </c>
      <c r="G35" s="209">
        <f t="shared" si="23"/>
        <v>0</v>
      </c>
      <c r="H35" s="232">
        <f t="shared" si="23"/>
        <v>0</v>
      </c>
      <c r="I35" s="209">
        <f t="shared" si="23"/>
        <v>0</v>
      </c>
      <c r="J35" s="209">
        <f t="shared" si="23"/>
        <v>0</v>
      </c>
      <c r="K35" s="209"/>
      <c r="L35" s="268">
        <f>SUM(L36:L37)</f>
        <v>0</v>
      </c>
      <c r="M35" s="268">
        <f>SUM(M36:M37)</f>
        <v>0</v>
      </c>
      <c r="N35" s="272">
        <f>SUM(N36:N37)</f>
        <v>0</v>
      </c>
      <c r="O35" s="272">
        <f t="shared" ref="O35:U35" si="24">SUM(O36:O37)</f>
        <v>0</v>
      </c>
      <c r="P35" s="272">
        <f t="shared" si="24"/>
        <v>0</v>
      </c>
      <c r="Q35" s="272">
        <f t="shared" si="24"/>
        <v>0</v>
      </c>
      <c r="R35" s="272">
        <f t="shared" si="24"/>
        <v>0</v>
      </c>
      <c r="S35" s="272">
        <f t="shared" si="24"/>
        <v>0</v>
      </c>
      <c r="T35" s="272">
        <f t="shared" si="24"/>
        <v>0</v>
      </c>
      <c r="U35" s="272">
        <f t="shared" si="24"/>
        <v>0</v>
      </c>
      <c r="V35" s="268">
        <f>SUM(V36:V37)</f>
        <v>0</v>
      </c>
      <c r="W35" s="272">
        <f t="shared" ref="W35:Y35" si="25">SUM(W36:W37)</f>
        <v>0</v>
      </c>
      <c r="X35" s="272">
        <f t="shared" si="25"/>
        <v>0</v>
      </c>
      <c r="Y35" s="272">
        <f t="shared" si="25"/>
        <v>0</v>
      </c>
      <c r="Z35" s="268">
        <f>SUM(Z36:Z37)</f>
        <v>0</v>
      </c>
      <c r="AA35" s="272">
        <f t="shared" ref="AA35" si="26">SUM(AA36:AA37)</f>
        <v>0</v>
      </c>
      <c r="AB35" s="251">
        <f t="shared" si="6"/>
        <v>0</v>
      </c>
      <c r="AC35" s="247">
        <f t="shared" si="7"/>
        <v>0</v>
      </c>
      <c r="AD35" s="248">
        <f t="shared" si="2"/>
        <v>0</v>
      </c>
    </row>
    <row r="36" spans="1:30" s="4" customFormat="1" ht="15" customHeight="1" x14ac:dyDescent="0.2">
      <c r="A36" s="152"/>
      <c r="B36" s="277"/>
      <c r="C36" s="210"/>
      <c r="D36" s="381">
        <f t="shared" si="13"/>
        <v>0</v>
      </c>
      <c r="E36" s="252">
        <v>0</v>
      </c>
      <c r="F36" s="233"/>
      <c r="G36" s="234"/>
      <c r="H36" s="329">
        <f t="shared" si="5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6"/>
        <v>0</v>
      </c>
      <c r="AC36" s="247">
        <f t="shared" si="7"/>
        <v>0</v>
      </c>
      <c r="AD36" s="248">
        <f t="shared" si="2"/>
        <v>0</v>
      </c>
    </row>
    <row r="37" spans="1:30" s="4" customFormat="1" ht="15" customHeight="1" thickBot="1" x14ac:dyDescent="0.25">
      <c r="A37" s="171"/>
      <c r="B37" s="278"/>
      <c r="C37" s="208"/>
      <c r="D37" s="381">
        <f t="shared" si="13"/>
        <v>0</v>
      </c>
      <c r="E37" s="281">
        <v>0</v>
      </c>
      <c r="F37" s="229"/>
      <c r="G37" s="230"/>
      <c r="H37" s="330">
        <f t="shared" si="5"/>
        <v>0</v>
      </c>
      <c r="I37" s="281">
        <v>0</v>
      </c>
      <c r="J37" s="231"/>
      <c r="K37" s="281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6"/>
        <v>0</v>
      </c>
      <c r="AC37" s="247">
        <f t="shared" si="7"/>
        <v>0</v>
      </c>
      <c r="AD37" s="248">
        <f t="shared" si="2"/>
        <v>0</v>
      </c>
    </row>
    <row r="38" spans="1:30" s="26" customFormat="1" ht="15" customHeight="1" x14ac:dyDescent="0.2">
      <c r="A38" s="197"/>
      <c r="B38" s="170"/>
      <c r="C38" s="209">
        <f t="shared" ref="C38:J38" si="27">SUM(C39:C40)</f>
        <v>0</v>
      </c>
      <c r="D38" s="327">
        <f>SUM(D39:D40)</f>
        <v>0</v>
      </c>
      <c r="E38" s="209">
        <f>SUM(E39:E40)</f>
        <v>0</v>
      </c>
      <c r="F38" s="209">
        <f t="shared" si="27"/>
        <v>0</v>
      </c>
      <c r="G38" s="209">
        <f t="shared" si="27"/>
        <v>0</v>
      </c>
      <c r="H38" s="232">
        <f t="shared" si="27"/>
        <v>0</v>
      </c>
      <c r="I38" s="209">
        <f t="shared" si="27"/>
        <v>0</v>
      </c>
      <c r="J38" s="209">
        <f t="shared" si="27"/>
        <v>0</v>
      </c>
      <c r="K38" s="209"/>
      <c r="L38" s="268">
        <f>SUM(L39:L40)</f>
        <v>0</v>
      </c>
      <c r="M38" s="268">
        <f>SUM(M39:M40)</f>
        <v>0</v>
      </c>
      <c r="N38" s="272">
        <f>SUM(N39:N40)</f>
        <v>0</v>
      </c>
      <c r="O38" s="272">
        <f t="shared" ref="O38:U38" si="28">SUM(O39:O40)</f>
        <v>0</v>
      </c>
      <c r="P38" s="272">
        <f t="shared" si="28"/>
        <v>0</v>
      </c>
      <c r="Q38" s="272">
        <f t="shared" si="28"/>
        <v>0</v>
      </c>
      <c r="R38" s="272">
        <f t="shared" si="28"/>
        <v>0</v>
      </c>
      <c r="S38" s="272">
        <f t="shared" si="28"/>
        <v>0</v>
      </c>
      <c r="T38" s="272">
        <f t="shared" si="28"/>
        <v>0</v>
      </c>
      <c r="U38" s="272">
        <f t="shared" si="28"/>
        <v>0</v>
      </c>
      <c r="V38" s="268">
        <f>SUM(V39:V40)</f>
        <v>0</v>
      </c>
      <c r="W38" s="272">
        <f t="shared" ref="W38:Y38" si="29">SUM(W39:W40)</f>
        <v>0</v>
      </c>
      <c r="X38" s="272">
        <f t="shared" si="29"/>
        <v>0</v>
      </c>
      <c r="Y38" s="272">
        <f t="shared" si="29"/>
        <v>0</v>
      </c>
      <c r="Z38" s="268">
        <f>SUM(Z39:Z40)</f>
        <v>0</v>
      </c>
      <c r="AA38" s="272">
        <f t="shared" ref="AA38" si="30">SUM(AA39:AA40)</f>
        <v>0</v>
      </c>
      <c r="AB38" s="251">
        <f t="shared" si="6"/>
        <v>0</v>
      </c>
      <c r="AC38" s="247">
        <f t="shared" si="7"/>
        <v>0</v>
      </c>
      <c r="AD38" s="248">
        <f t="shared" si="2"/>
        <v>0</v>
      </c>
    </row>
    <row r="39" spans="1:30" s="4" customFormat="1" ht="15" customHeight="1" x14ac:dyDescent="0.2">
      <c r="A39" s="152"/>
      <c r="B39" s="277"/>
      <c r="C39" s="210"/>
      <c r="D39" s="381">
        <f t="shared" si="13"/>
        <v>0</v>
      </c>
      <c r="E39" s="252">
        <v>0</v>
      </c>
      <c r="F39" s="233"/>
      <c r="G39" s="234"/>
      <c r="H39" s="329">
        <f t="shared" si="5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6"/>
        <v>0</v>
      </c>
      <c r="AC39" s="247">
        <f t="shared" si="7"/>
        <v>0</v>
      </c>
      <c r="AD39" s="248">
        <f t="shared" si="2"/>
        <v>0</v>
      </c>
    </row>
    <row r="40" spans="1:30" s="4" customFormat="1" ht="15" customHeight="1" thickBot="1" x14ac:dyDescent="0.25">
      <c r="A40" s="171"/>
      <c r="B40" s="278"/>
      <c r="C40" s="208"/>
      <c r="D40" s="381">
        <f t="shared" si="13"/>
        <v>0</v>
      </c>
      <c r="E40" s="281">
        <v>0</v>
      </c>
      <c r="F40" s="229"/>
      <c r="G40" s="230"/>
      <c r="H40" s="330">
        <f t="shared" si="5"/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6"/>
        <v>0</v>
      </c>
      <c r="AC40" s="247">
        <f t="shared" si="7"/>
        <v>0</v>
      </c>
      <c r="AD40" s="248">
        <f t="shared" si="2"/>
        <v>0</v>
      </c>
    </row>
    <row r="41" spans="1:30" s="26" customFormat="1" ht="15" customHeight="1" x14ac:dyDescent="0.2">
      <c r="A41" s="198"/>
      <c r="B41" s="170"/>
      <c r="C41" s="209">
        <f t="shared" ref="C41:J41" si="31">SUM(C42:C43)</f>
        <v>0</v>
      </c>
      <c r="D41" s="327">
        <f>SUM(D42:D43)</f>
        <v>0</v>
      </c>
      <c r="E41" s="209">
        <f>SUM(E42:E43)</f>
        <v>0</v>
      </c>
      <c r="F41" s="209">
        <f t="shared" si="31"/>
        <v>0</v>
      </c>
      <c r="G41" s="209">
        <f t="shared" si="31"/>
        <v>0</v>
      </c>
      <c r="H41" s="232">
        <f t="shared" si="31"/>
        <v>0</v>
      </c>
      <c r="I41" s="209">
        <f t="shared" si="31"/>
        <v>0</v>
      </c>
      <c r="J41" s="209">
        <f t="shared" si="31"/>
        <v>0</v>
      </c>
      <c r="K41" s="209"/>
      <c r="L41" s="268">
        <f>SUM(L42:L43)</f>
        <v>0</v>
      </c>
      <c r="M41" s="268">
        <f>SUM(M42:M43)</f>
        <v>0</v>
      </c>
      <c r="N41" s="272">
        <f>SUM(N42:N43)</f>
        <v>0</v>
      </c>
      <c r="O41" s="272">
        <f t="shared" ref="O41:U41" si="32">SUM(O42:O43)</f>
        <v>0</v>
      </c>
      <c r="P41" s="272">
        <f t="shared" si="32"/>
        <v>0</v>
      </c>
      <c r="Q41" s="272">
        <f t="shared" si="32"/>
        <v>0</v>
      </c>
      <c r="R41" s="272">
        <f t="shared" si="32"/>
        <v>0</v>
      </c>
      <c r="S41" s="272">
        <f t="shared" si="32"/>
        <v>0</v>
      </c>
      <c r="T41" s="272">
        <f t="shared" si="32"/>
        <v>0</v>
      </c>
      <c r="U41" s="272">
        <f t="shared" si="32"/>
        <v>0</v>
      </c>
      <c r="V41" s="268">
        <f>SUM(V42:V43)</f>
        <v>0</v>
      </c>
      <c r="W41" s="272">
        <f t="shared" ref="W41:Y41" si="33">SUM(W42:W43)</f>
        <v>0</v>
      </c>
      <c r="X41" s="272">
        <f t="shared" si="33"/>
        <v>0</v>
      </c>
      <c r="Y41" s="272">
        <f t="shared" si="33"/>
        <v>0</v>
      </c>
      <c r="Z41" s="268">
        <f>SUM(Z42:Z43)</f>
        <v>0</v>
      </c>
      <c r="AA41" s="272">
        <f t="shared" ref="AA41" si="34">SUM(AA42:AA43)</f>
        <v>0</v>
      </c>
      <c r="AB41" s="251">
        <f t="shared" si="6"/>
        <v>0</v>
      </c>
      <c r="AC41" s="247">
        <f t="shared" si="7"/>
        <v>0</v>
      </c>
      <c r="AD41" s="248">
        <f t="shared" si="2"/>
        <v>0</v>
      </c>
    </row>
    <row r="42" spans="1:30" s="4" customFormat="1" ht="15" customHeight="1" x14ac:dyDescent="0.2">
      <c r="A42" s="153"/>
      <c r="B42" s="277"/>
      <c r="C42" s="210"/>
      <c r="D42" s="381">
        <f t="shared" si="13"/>
        <v>0</v>
      </c>
      <c r="E42" s="252">
        <v>0</v>
      </c>
      <c r="F42" s="233"/>
      <c r="G42" s="234"/>
      <c r="H42" s="329">
        <f t="shared" si="5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6"/>
        <v>0</v>
      </c>
      <c r="AC42" s="247">
        <f t="shared" si="7"/>
        <v>0</v>
      </c>
      <c r="AD42" s="248">
        <f t="shared" si="2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13"/>
        <v>0</v>
      </c>
      <c r="E43" s="281">
        <v>0</v>
      </c>
      <c r="F43" s="229"/>
      <c r="G43" s="230"/>
      <c r="H43" s="330">
        <f t="shared" si="5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6"/>
        <v>0</v>
      </c>
      <c r="AC43" s="247">
        <f t="shared" si="7"/>
        <v>0</v>
      </c>
      <c r="AD43" s="248">
        <f t="shared" si="2"/>
        <v>0</v>
      </c>
    </row>
    <row r="44" spans="1:30" s="26" customFormat="1" ht="15" customHeight="1" x14ac:dyDescent="0.2">
      <c r="A44" s="198"/>
      <c r="B44" s="170"/>
      <c r="C44" s="209">
        <f>SUM(C45:C46)</f>
        <v>0</v>
      </c>
      <c r="D44" s="327">
        <f>SUM(D45:D46)</f>
        <v>0</v>
      </c>
      <c r="E44" s="209">
        <f>SUM(E45:E46)</f>
        <v>0</v>
      </c>
      <c r="F44" s="209">
        <f t="shared" ref="F44:H44" si="35">SUM(F45:F46)</f>
        <v>0</v>
      </c>
      <c r="G44" s="209">
        <f t="shared" si="35"/>
        <v>0</v>
      </c>
      <c r="H44" s="232">
        <f t="shared" si="35"/>
        <v>0</v>
      </c>
      <c r="I44" s="209">
        <f>SUM(I45:I46)</f>
        <v>0</v>
      </c>
      <c r="J44" s="209">
        <f t="shared" ref="J44" si="36">SUM(J45:J46)</f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37">SUM(O45:O46)</f>
        <v>0</v>
      </c>
      <c r="P44" s="272">
        <f t="shared" si="37"/>
        <v>0</v>
      </c>
      <c r="Q44" s="272">
        <f t="shared" si="37"/>
        <v>0</v>
      </c>
      <c r="R44" s="272">
        <f t="shared" si="37"/>
        <v>0</v>
      </c>
      <c r="S44" s="272">
        <f t="shared" si="37"/>
        <v>0</v>
      </c>
      <c r="T44" s="272">
        <f t="shared" si="37"/>
        <v>0</v>
      </c>
      <c r="U44" s="272">
        <f t="shared" si="37"/>
        <v>0</v>
      </c>
      <c r="V44" s="268">
        <f>SUM(V45:V46)</f>
        <v>0</v>
      </c>
      <c r="W44" s="272">
        <f t="shared" ref="W44:Y44" si="38">SUM(W45:W46)</f>
        <v>0</v>
      </c>
      <c r="X44" s="272">
        <f t="shared" si="38"/>
        <v>0</v>
      </c>
      <c r="Y44" s="272">
        <f t="shared" si="38"/>
        <v>0</v>
      </c>
      <c r="Z44" s="268">
        <f>SUM(Z45:Z46)</f>
        <v>0</v>
      </c>
      <c r="AA44" s="272">
        <f t="shared" ref="AA44" si="39">SUM(AA45:AA46)</f>
        <v>0</v>
      </c>
      <c r="AB44" s="251">
        <f t="shared" si="6"/>
        <v>0</v>
      </c>
      <c r="AC44" s="247">
        <f t="shared" si="7"/>
        <v>0</v>
      </c>
      <c r="AD44" s="248">
        <f t="shared" si="2"/>
        <v>0</v>
      </c>
    </row>
    <row r="45" spans="1:30" s="4" customFormat="1" ht="15" customHeight="1" x14ac:dyDescent="0.2">
      <c r="A45" s="153"/>
      <c r="B45" s="277"/>
      <c r="C45" s="210"/>
      <c r="D45" s="381">
        <f t="shared" si="13"/>
        <v>0</v>
      </c>
      <c r="E45" s="252">
        <v>0</v>
      </c>
      <c r="F45" s="233"/>
      <c r="G45" s="234"/>
      <c r="H45" s="329">
        <f t="shared" si="5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6"/>
        <v>0</v>
      </c>
      <c r="AC45" s="247">
        <f t="shared" si="7"/>
        <v>0</v>
      </c>
      <c r="AD45" s="248">
        <f t="shared" si="2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13"/>
        <v>0</v>
      </c>
      <c r="E46" s="281">
        <v>0</v>
      </c>
      <c r="F46" s="229"/>
      <c r="G46" s="230"/>
      <c r="H46" s="330">
        <f t="shared" si="5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6"/>
        <v>0</v>
      </c>
      <c r="AC46" s="247">
        <f t="shared" si="7"/>
        <v>0</v>
      </c>
      <c r="AD46" s="248">
        <f t="shared" si="2"/>
        <v>0</v>
      </c>
    </row>
    <row r="47" spans="1:30" s="26" customFormat="1" ht="15" customHeight="1" x14ac:dyDescent="0.2">
      <c r="A47" s="198"/>
      <c r="B47" s="170"/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H47" si="40">SUM(F48:F49)</f>
        <v>0</v>
      </c>
      <c r="G47" s="209">
        <f t="shared" si="40"/>
        <v>0</v>
      </c>
      <c r="H47" s="232">
        <f t="shared" si="40"/>
        <v>0</v>
      </c>
      <c r="I47" s="209">
        <f>SUM(I48:I49)</f>
        <v>0</v>
      </c>
      <c r="J47" s="209">
        <f t="shared" ref="J47" si="41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42">SUM(O48:O49)</f>
        <v>0</v>
      </c>
      <c r="P47" s="272">
        <f t="shared" si="42"/>
        <v>0</v>
      </c>
      <c r="Q47" s="272">
        <f t="shared" si="42"/>
        <v>0</v>
      </c>
      <c r="R47" s="272">
        <f t="shared" si="42"/>
        <v>0</v>
      </c>
      <c r="S47" s="272">
        <f t="shared" si="42"/>
        <v>0</v>
      </c>
      <c r="T47" s="272">
        <f t="shared" si="42"/>
        <v>0</v>
      </c>
      <c r="U47" s="272">
        <f t="shared" si="42"/>
        <v>0</v>
      </c>
      <c r="V47" s="268">
        <f>SUM(V48:V49)</f>
        <v>0</v>
      </c>
      <c r="W47" s="272">
        <f t="shared" ref="W47:Y47" si="43">SUM(W48:W49)</f>
        <v>0</v>
      </c>
      <c r="X47" s="272">
        <f t="shared" si="43"/>
        <v>0</v>
      </c>
      <c r="Y47" s="272">
        <f t="shared" si="43"/>
        <v>0</v>
      </c>
      <c r="Z47" s="268">
        <f>SUM(Z48:Z49)</f>
        <v>0</v>
      </c>
      <c r="AA47" s="272">
        <f t="shared" ref="AA47" si="44">SUM(AA48:AA49)</f>
        <v>0</v>
      </c>
      <c r="AB47" s="251">
        <f t="shared" si="6"/>
        <v>0</v>
      </c>
      <c r="AC47" s="247">
        <f t="shared" si="7"/>
        <v>0</v>
      </c>
      <c r="AD47" s="248">
        <f t="shared" si="2"/>
        <v>0</v>
      </c>
    </row>
    <row r="48" spans="1:30" s="4" customFormat="1" ht="15" customHeight="1" x14ac:dyDescent="0.2">
      <c r="A48" s="153"/>
      <c r="B48" s="277"/>
      <c r="C48" s="210"/>
      <c r="D48" s="381">
        <f t="shared" si="13"/>
        <v>0</v>
      </c>
      <c r="E48" s="252">
        <v>0</v>
      </c>
      <c r="F48" s="233"/>
      <c r="G48" s="234"/>
      <c r="H48" s="329">
        <f t="shared" si="5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6"/>
        <v>0</v>
      </c>
      <c r="AC48" s="247">
        <f t="shared" si="7"/>
        <v>0</v>
      </c>
      <c r="AD48" s="248">
        <f t="shared" si="2"/>
        <v>0</v>
      </c>
    </row>
    <row r="49" spans="1:30" s="4" customFormat="1" ht="15" customHeight="1" thickBot="1" x14ac:dyDescent="0.25">
      <c r="A49" s="171"/>
      <c r="B49" s="278"/>
      <c r="C49" s="208"/>
      <c r="D49" s="381">
        <f t="shared" si="13"/>
        <v>0</v>
      </c>
      <c r="E49" s="281">
        <v>0</v>
      </c>
      <c r="F49" s="229"/>
      <c r="G49" s="230"/>
      <c r="H49" s="330">
        <f t="shared" si="5"/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6"/>
        <v>0</v>
      </c>
      <c r="AC49" s="247">
        <f t="shared" si="7"/>
        <v>0</v>
      </c>
      <c r="AD49" s="248">
        <f t="shared" si="2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H50" si="45">SUM(F51:F52)</f>
        <v>0</v>
      </c>
      <c r="G50" s="209">
        <f t="shared" si="45"/>
        <v>0</v>
      </c>
      <c r="H50" s="232">
        <f t="shared" si="45"/>
        <v>0</v>
      </c>
      <c r="I50" s="209">
        <f>SUM(I51:I52)</f>
        <v>0</v>
      </c>
      <c r="J50" s="209">
        <f t="shared" ref="J50" si="46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47">SUM(O51:O52)</f>
        <v>0</v>
      </c>
      <c r="P50" s="272">
        <f t="shared" si="47"/>
        <v>0</v>
      </c>
      <c r="Q50" s="272">
        <f t="shared" si="47"/>
        <v>0</v>
      </c>
      <c r="R50" s="272">
        <f t="shared" si="47"/>
        <v>0</v>
      </c>
      <c r="S50" s="272">
        <f t="shared" si="47"/>
        <v>0</v>
      </c>
      <c r="T50" s="272">
        <f t="shared" si="47"/>
        <v>0</v>
      </c>
      <c r="U50" s="272">
        <f t="shared" si="47"/>
        <v>0</v>
      </c>
      <c r="V50" s="268">
        <f>SUM(V51:V52)</f>
        <v>0</v>
      </c>
      <c r="W50" s="272">
        <f t="shared" ref="W50:Y50" si="48">SUM(W51:W52)</f>
        <v>0</v>
      </c>
      <c r="X50" s="272">
        <f t="shared" si="48"/>
        <v>0</v>
      </c>
      <c r="Y50" s="272">
        <f t="shared" si="48"/>
        <v>0</v>
      </c>
      <c r="Z50" s="268">
        <f>SUM(Z51:Z52)</f>
        <v>0</v>
      </c>
      <c r="AA50" s="272">
        <f t="shared" ref="AA50" si="49">SUM(AA51:AA52)</f>
        <v>0</v>
      </c>
      <c r="AB50" s="251">
        <f t="shared" si="6"/>
        <v>0</v>
      </c>
      <c r="AC50" s="247">
        <f t="shared" si="7"/>
        <v>0</v>
      </c>
      <c r="AD50" s="248">
        <f t="shared" si="2"/>
        <v>0</v>
      </c>
    </row>
    <row r="51" spans="1:30" s="4" customFormat="1" ht="15" customHeight="1" x14ac:dyDescent="0.2">
      <c r="A51" s="153"/>
      <c r="B51" s="277"/>
      <c r="C51" s="210"/>
      <c r="D51" s="381">
        <f t="shared" si="13"/>
        <v>0</v>
      </c>
      <c r="E51" s="252">
        <v>0</v>
      </c>
      <c r="F51" s="233"/>
      <c r="G51" s="234"/>
      <c r="H51" s="329">
        <f t="shared" si="5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6"/>
        <v>0</v>
      </c>
      <c r="AC51" s="247">
        <f t="shared" si="7"/>
        <v>0</v>
      </c>
      <c r="AD51" s="248">
        <f t="shared" si="2"/>
        <v>0</v>
      </c>
    </row>
    <row r="52" spans="1:30" s="4" customFormat="1" ht="15" customHeight="1" thickBot="1" x14ac:dyDescent="0.25">
      <c r="A52" s="171"/>
      <c r="B52" s="278"/>
      <c r="C52" s="208"/>
      <c r="D52" s="381">
        <f t="shared" si="13"/>
        <v>0</v>
      </c>
      <c r="E52" s="281">
        <v>0</v>
      </c>
      <c r="F52" s="229"/>
      <c r="G52" s="230"/>
      <c r="H52" s="330">
        <f t="shared" si="5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6"/>
        <v>0</v>
      </c>
      <c r="AC52" s="247">
        <f t="shared" si="7"/>
        <v>0</v>
      </c>
      <c r="AD52" s="248">
        <f t="shared" si="2"/>
        <v>0</v>
      </c>
    </row>
    <row r="53" spans="1:30" s="26" customFormat="1" ht="15" customHeight="1" x14ac:dyDescent="0.2">
      <c r="A53" s="198"/>
      <c r="B53" s="170"/>
      <c r="C53" s="209">
        <f>SUM(C54:C55)</f>
        <v>0</v>
      </c>
      <c r="D53" s="327">
        <f>SUM(D54:D55)</f>
        <v>0</v>
      </c>
      <c r="E53" s="209">
        <f>SUM(E54:E55)</f>
        <v>0</v>
      </c>
      <c r="F53" s="209">
        <f t="shared" ref="F53:H53" si="50">SUM(F54:F55)</f>
        <v>0</v>
      </c>
      <c r="G53" s="209">
        <f t="shared" si="50"/>
        <v>0</v>
      </c>
      <c r="H53" s="232">
        <f t="shared" si="50"/>
        <v>0</v>
      </c>
      <c r="I53" s="209">
        <f>SUM(I54:I55)</f>
        <v>0</v>
      </c>
      <c r="J53" s="209">
        <f t="shared" ref="J53" si="51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52">SUM(O54:O55)</f>
        <v>0</v>
      </c>
      <c r="P53" s="272">
        <f t="shared" si="52"/>
        <v>0</v>
      </c>
      <c r="Q53" s="272">
        <f t="shared" si="52"/>
        <v>0</v>
      </c>
      <c r="R53" s="272">
        <f t="shared" si="52"/>
        <v>0</v>
      </c>
      <c r="S53" s="272">
        <f t="shared" si="52"/>
        <v>0</v>
      </c>
      <c r="T53" s="272">
        <f t="shared" si="52"/>
        <v>0</v>
      </c>
      <c r="U53" s="272">
        <f t="shared" si="52"/>
        <v>0</v>
      </c>
      <c r="V53" s="268">
        <f>SUM(V54:V55)</f>
        <v>0</v>
      </c>
      <c r="W53" s="272">
        <f t="shared" ref="W53:Y53" si="53">SUM(W54:W55)</f>
        <v>0</v>
      </c>
      <c r="X53" s="272">
        <f t="shared" si="53"/>
        <v>0</v>
      </c>
      <c r="Y53" s="272">
        <f t="shared" si="53"/>
        <v>0</v>
      </c>
      <c r="Z53" s="268">
        <f>SUM(Z54:Z55)</f>
        <v>0</v>
      </c>
      <c r="AA53" s="272">
        <f t="shared" ref="AA53" si="54">SUM(AA54:AA55)</f>
        <v>0</v>
      </c>
      <c r="AB53" s="251">
        <f t="shared" si="6"/>
        <v>0</v>
      </c>
      <c r="AC53" s="247">
        <f t="shared" si="7"/>
        <v>0</v>
      </c>
      <c r="AD53" s="248">
        <f t="shared" si="2"/>
        <v>0</v>
      </c>
    </row>
    <row r="54" spans="1:30" s="4" customFormat="1" ht="15" customHeight="1" x14ac:dyDescent="0.2">
      <c r="A54" s="152"/>
      <c r="B54" s="277"/>
      <c r="C54" s="210"/>
      <c r="D54" s="381">
        <f t="shared" si="13"/>
        <v>0</v>
      </c>
      <c r="E54" s="252">
        <v>0</v>
      </c>
      <c r="F54" s="233"/>
      <c r="G54" s="234"/>
      <c r="H54" s="329">
        <f t="shared" si="5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6"/>
        <v>0</v>
      </c>
      <c r="AC54" s="247">
        <f t="shared" si="7"/>
        <v>0</v>
      </c>
      <c r="AD54" s="248">
        <f t="shared" si="2"/>
        <v>0</v>
      </c>
    </row>
    <row r="55" spans="1:30" s="4" customFormat="1" ht="15" customHeight="1" thickBot="1" x14ac:dyDescent="0.25">
      <c r="A55" s="171"/>
      <c r="B55" s="278"/>
      <c r="C55" s="208"/>
      <c r="D55" s="381">
        <f t="shared" si="13"/>
        <v>0</v>
      </c>
      <c r="E55" s="281">
        <v>0</v>
      </c>
      <c r="F55" s="229"/>
      <c r="G55" s="230"/>
      <c r="H55" s="330">
        <f t="shared" si="5"/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6"/>
        <v>0</v>
      </c>
      <c r="AC55" s="247">
        <f t="shared" si="7"/>
        <v>0</v>
      </c>
      <c r="AD55" s="248">
        <f t="shared" si="2"/>
        <v>0</v>
      </c>
    </row>
    <row r="56" spans="1:30" s="26" customFormat="1" ht="15" customHeight="1" x14ac:dyDescent="0.2">
      <c r="A56" s="198"/>
      <c r="B56" s="170"/>
      <c r="C56" s="209">
        <f>SUM(C57:C58)</f>
        <v>0</v>
      </c>
      <c r="D56" s="327">
        <f>SUM(D57:D58)</f>
        <v>0</v>
      </c>
      <c r="E56" s="209">
        <f>SUM(E57:E58)</f>
        <v>0</v>
      </c>
      <c r="F56" s="209">
        <f t="shared" ref="F56:H56" si="55">SUM(F57:F58)</f>
        <v>0</v>
      </c>
      <c r="G56" s="209">
        <f t="shared" si="55"/>
        <v>0</v>
      </c>
      <c r="H56" s="232">
        <f t="shared" si="55"/>
        <v>0</v>
      </c>
      <c r="I56" s="209">
        <f>SUM(I57:I58)</f>
        <v>0</v>
      </c>
      <c r="J56" s="209">
        <f t="shared" ref="J56" si="56">SUM(J57:J58)</f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57">SUM(O57:O58)</f>
        <v>0</v>
      </c>
      <c r="P56" s="272">
        <f t="shared" si="57"/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68">
        <f>SUM(V57:V58)</f>
        <v>0</v>
      </c>
      <c r="W56" s="272">
        <f t="shared" ref="W56:Y56" si="58">SUM(W57:W58)</f>
        <v>0</v>
      </c>
      <c r="X56" s="272">
        <f t="shared" si="58"/>
        <v>0</v>
      </c>
      <c r="Y56" s="272">
        <f t="shared" si="58"/>
        <v>0</v>
      </c>
      <c r="Z56" s="268">
        <f>SUM(Z57:Z58)</f>
        <v>0</v>
      </c>
      <c r="AA56" s="272">
        <f t="shared" ref="AA56" si="59">SUM(AA57:AA58)</f>
        <v>0</v>
      </c>
      <c r="AB56" s="251">
        <f t="shared" si="6"/>
        <v>0</v>
      </c>
      <c r="AC56" s="247">
        <f t="shared" si="7"/>
        <v>0</v>
      </c>
      <c r="AD56" s="248">
        <f t="shared" si="2"/>
        <v>0</v>
      </c>
    </row>
    <row r="57" spans="1:30" s="4" customFormat="1" ht="15" customHeight="1" x14ac:dyDescent="0.2">
      <c r="A57" s="152"/>
      <c r="B57" s="277"/>
      <c r="C57" s="210"/>
      <c r="D57" s="381">
        <f t="shared" si="13"/>
        <v>0</v>
      </c>
      <c r="E57" s="252">
        <v>0</v>
      </c>
      <c r="F57" s="233"/>
      <c r="G57" s="234"/>
      <c r="H57" s="329">
        <f t="shared" si="5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6"/>
        <v>0</v>
      </c>
      <c r="AC57" s="247">
        <f t="shared" si="7"/>
        <v>0</v>
      </c>
      <c r="AD57" s="248">
        <f t="shared" si="2"/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13"/>
        <v>0</v>
      </c>
      <c r="E58" s="281">
        <v>0</v>
      </c>
      <c r="F58" s="229"/>
      <c r="G58" s="230"/>
      <c r="H58" s="330">
        <f t="shared" si="5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6"/>
        <v>0</v>
      </c>
      <c r="AC58" s="247">
        <f t="shared" si="7"/>
        <v>0</v>
      </c>
      <c r="AD58" s="248">
        <f t="shared" si="2"/>
        <v>0</v>
      </c>
    </row>
    <row r="59" spans="1:30" s="26" customFormat="1" ht="15" customHeight="1" x14ac:dyDescent="0.2">
      <c r="A59" s="198"/>
      <c r="B59" s="170"/>
      <c r="C59" s="209">
        <f>SUM(C60:C61)</f>
        <v>0</v>
      </c>
      <c r="D59" s="327">
        <f>SUM(D60:D61)</f>
        <v>0</v>
      </c>
      <c r="E59" s="209">
        <f>SUM(E60:E61)</f>
        <v>0</v>
      </c>
      <c r="F59" s="209">
        <f t="shared" ref="F59:H59" si="60">SUM(F60:F61)</f>
        <v>0</v>
      </c>
      <c r="G59" s="209">
        <f t="shared" si="60"/>
        <v>0</v>
      </c>
      <c r="H59" s="232">
        <f t="shared" si="60"/>
        <v>0</v>
      </c>
      <c r="I59" s="209">
        <f>SUM(I60:I61)</f>
        <v>0</v>
      </c>
      <c r="J59" s="209">
        <f t="shared" ref="J59" si="61">SUM(J60:J61)</f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62">SUM(O60:O61)</f>
        <v>0</v>
      </c>
      <c r="P59" s="272">
        <f t="shared" si="62"/>
        <v>0</v>
      </c>
      <c r="Q59" s="272">
        <f t="shared" si="62"/>
        <v>0</v>
      </c>
      <c r="R59" s="272">
        <f t="shared" si="62"/>
        <v>0</v>
      </c>
      <c r="S59" s="272">
        <f t="shared" si="62"/>
        <v>0</v>
      </c>
      <c r="T59" s="272">
        <f t="shared" si="62"/>
        <v>0</v>
      </c>
      <c r="U59" s="272">
        <f t="shared" si="62"/>
        <v>0</v>
      </c>
      <c r="V59" s="268">
        <f>SUM(V60:V61)</f>
        <v>0</v>
      </c>
      <c r="W59" s="272">
        <f t="shared" ref="W59:Y59" si="63">SUM(W60:W61)</f>
        <v>0</v>
      </c>
      <c r="X59" s="272">
        <f t="shared" si="63"/>
        <v>0</v>
      </c>
      <c r="Y59" s="272">
        <f t="shared" si="63"/>
        <v>0</v>
      </c>
      <c r="Z59" s="268">
        <f>SUM(Z60:Z61)</f>
        <v>0</v>
      </c>
      <c r="AA59" s="272">
        <f t="shared" ref="AA59" si="64">SUM(AA60:AA61)</f>
        <v>0</v>
      </c>
      <c r="AB59" s="251">
        <f t="shared" si="6"/>
        <v>0</v>
      </c>
      <c r="AC59" s="247">
        <f t="shared" si="7"/>
        <v>0</v>
      </c>
      <c r="AD59" s="248">
        <f t="shared" ref="AD59:AD66" si="65">+E59-AC59</f>
        <v>0</v>
      </c>
    </row>
    <row r="60" spans="1:30" s="4" customFormat="1" ht="15" customHeight="1" x14ac:dyDescent="0.2">
      <c r="A60" s="152"/>
      <c r="B60" s="277"/>
      <c r="C60" s="210"/>
      <c r="D60" s="381">
        <f t="shared" si="13"/>
        <v>0</v>
      </c>
      <c r="E60" s="252">
        <v>0</v>
      </c>
      <c r="F60" s="233"/>
      <c r="G60" s="234"/>
      <c r="H60" s="329">
        <f t="shared" si="5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6"/>
        <v>0</v>
      </c>
      <c r="AC60" s="247">
        <f t="shared" si="7"/>
        <v>0</v>
      </c>
      <c r="AD60" s="248">
        <f t="shared" si="65"/>
        <v>0</v>
      </c>
    </row>
    <row r="61" spans="1:30" s="4" customFormat="1" ht="15" customHeight="1" thickBot="1" x14ac:dyDescent="0.25">
      <c r="A61" s="172"/>
      <c r="B61" s="278"/>
      <c r="C61" s="208"/>
      <c r="D61" s="381">
        <f t="shared" si="13"/>
        <v>0</v>
      </c>
      <c r="E61" s="281">
        <v>0</v>
      </c>
      <c r="F61" s="229"/>
      <c r="G61" s="230"/>
      <c r="H61" s="330">
        <f t="shared" ref="H61" si="66">+G61-I61</f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ref="AB61:AB66" si="67">SUM(M61:AA61)</f>
        <v>0</v>
      </c>
      <c r="AC61" s="247">
        <f t="shared" ref="AC61:AC66" si="68">+AB61+L61</f>
        <v>0</v>
      </c>
      <c r="AD61" s="248">
        <f t="shared" si="65"/>
        <v>0</v>
      </c>
    </row>
    <row r="62" spans="1:30" s="26" customFormat="1" ht="15" customHeight="1" x14ac:dyDescent="0.2">
      <c r="A62" s="199"/>
      <c r="B62" s="262"/>
      <c r="C62" s="209">
        <f>SUM(C63:C64)</f>
        <v>0</v>
      </c>
      <c r="D62" s="327">
        <f>SUM(D63:D64)</f>
        <v>0</v>
      </c>
      <c r="E62" s="209">
        <f>SUM(E63:E64)</f>
        <v>0</v>
      </c>
      <c r="F62" s="211">
        <f t="shared" ref="F62:H62" si="69">SUM(F63:F64)</f>
        <v>0</v>
      </c>
      <c r="G62" s="211">
        <f t="shared" si="69"/>
        <v>0</v>
      </c>
      <c r="H62" s="232">
        <f t="shared" si="69"/>
        <v>0</v>
      </c>
      <c r="I62" s="209">
        <f>SUM(I63:I64)</f>
        <v>0</v>
      </c>
      <c r="J62" s="211">
        <f t="shared" ref="J62" si="70">SUM(J63:J64)</f>
        <v>0</v>
      </c>
      <c r="K62" s="209"/>
      <c r="L62" s="268">
        <f>SUM(L63:L64)</f>
        <v>0</v>
      </c>
      <c r="M62" s="268">
        <f>SUM(M63:M64)</f>
        <v>0</v>
      </c>
      <c r="N62" s="272">
        <f>SUM(N63:N64)</f>
        <v>0</v>
      </c>
      <c r="O62" s="272">
        <f t="shared" ref="O62:U62" si="71">SUM(O63:O64)</f>
        <v>0</v>
      </c>
      <c r="P62" s="272">
        <f t="shared" si="71"/>
        <v>0</v>
      </c>
      <c r="Q62" s="272">
        <f t="shared" si="71"/>
        <v>0</v>
      </c>
      <c r="R62" s="272">
        <f t="shared" si="71"/>
        <v>0</v>
      </c>
      <c r="S62" s="272">
        <f t="shared" si="71"/>
        <v>0</v>
      </c>
      <c r="T62" s="272">
        <f t="shared" si="71"/>
        <v>0</v>
      </c>
      <c r="U62" s="272">
        <f t="shared" si="71"/>
        <v>0</v>
      </c>
      <c r="V62" s="268">
        <f>SUM(V63:V64)</f>
        <v>0</v>
      </c>
      <c r="W62" s="272">
        <f t="shared" ref="W62:Y62" si="72">SUM(W63:W64)</f>
        <v>0</v>
      </c>
      <c r="X62" s="272">
        <f t="shared" si="72"/>
        <v>0</v>
      </c>
      <c r="Y62" s="272">
        <f t="shared" si="72"/>
        <v>0</v>
      </c>
      <c r="Z62" s="268">
        <f>SUM(Z63:Z64)</f>
        <v>0</v>
      </c>
      <c r="AA62" s="272">
        <f t="shared" ref="AA62" si="73">SUM(AA63:AA64)</f>
        <v>0</v>
      </c>
      <c r="AB62" s="251">
        <f t="shared" si="67"/>
        <v>0</v>
      </c>
      <c r="AC62" s="247">
        <f t="shared" si="68"/>
        <v>0</v>
      </c>
      <c r="AD62" s="248">
        <f t="shared" si="65"/>
        <v>0</v>
      </c>
    </row>
    <row r="63" spans="1:30" s="4" customFormat="1" ht="15" customHeight="1" x14ac:dyDescent="0.2">
      <c r="A63" s="176"/>
      <c r="B63" s="279"/>
      <c r="C63" s="210"/>
      <c r="D63" s="381">
        <f t="shared" si="13"/>
        <v>0</v>
      </c>
      <c r="E63" s="252">
        <v>0</v>
      </c>
      <c r="F63" s="238"/>
      <c r="G63" s="236"/>
      <c r="H63" s="329">
        <f t="shared" ref="H63:H64" si="74">+G63-I63</f>
        <v>0</v>
      </c>
      <c r="I63" s="252">
        <v>0</v>
      </c>
      <c r="J63" s="237"/>
      <c r="K63" s="252"/>
      <c r="L63" s="238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67"/>
        <v>0</v>
      </c>
      <c r="AC63" s="247">
        <f t="shared" si="68"/>
        <v>0</v>
      </c>
      <c r="AD63" s="248">
        <f t="shared" si="65"/>
        <v>0</v>
      </c>
    </row>
    <row r="64" spans="1:30" s="4" customFormat="1" ht="15" customHeight="1" thickBot="1" x14ac:dyDescent="0.25">
      <c r="A64" s="181"/>
      <c r="B64" s="280"/>
      <c r="C64" s="208"/>
      <c r="D64" s="382">
        <f t="shared" si="13"/>
        <v>0</v>
      </c>
      <c r="E64" s="281">
        <v>0</v>
      </c>
      <c r="F64" s="239"/>
      <c r="G64" s="230"/>
      <c r="H64" s="330">
        <f t="shared" si="74"/>
        <v>0</v>
      </c>
      <c r="I64" s="281">
        <v>0</v>
      </c>
      <c r="J64" s="231"/>
      <c r="K64" s="281"/>
      <c r="L64" s="239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si="67"/>
        <v>0</v>
      </c>
      <c r="AC64" s="247">
        <f t="shared" si="68"/>
        <v>0</v>
      </c>
      <c r="AD64" s="248">
        <f t="shared" si="65"/>
        <v>0</v>
      </c>
    </row>
    <row r="65" spans="1:30" s="142" customFormat="1" ht="15.75" thickBot="1" x14ac:dyDescent="0.3">
      <c r="A65" s="179"/>
      <c r="B65" s="180"/>
      <c r="C65" s="212"/>
      <c r="D65" s="212"/>
      <c r="E65" s="212"/>
      <c r="F65" s="240"/>
      <c r="G65" s="227"/>
      <c r="H65" s="227"/>
      <c r="I65" s="241"/>
      <c r="J65" s="242"/>
      <c r="K65" s="242"/>
      <c r="L65" s="240"/>
      <c r="M65" s="271"/>
      <c r="N65" s="273"/>
      <c r="O65" s="273"/>
      <c r="P65" s="273"/>
      <c r="Q65" s="273"/>
      <c r="R65" s="273"/>
      <c r="S65" s="273"/>
      <c r="T65" s="273"/>
      <c r="U65" s="273"/>
      <c r="V65" s="271"/>
      <c r="W65" s="273"/>
      <c r="X65" s="273"/>
      <c r="Y65" s="273"/>
      <c r="Z65" s="271"/>
      <c r="AA65" s="273"/>
      <c r="AB65" s="251">
        <f t="shared" si="67"/>
        <v>0</v>
      </c>
      <c r="AC65" s="247">
        <f t="shared" si="68"/>
        <v>0</v>
      </c>
      <c r="AD65" s="248">
        <f t="shared" si="65"/>
        <v>0</v>
      </c>
    </row>
    <row r="66" spans="1:30" s="3" customFormat="1" ht="22.5" customHeight="1" thickBot="1" x14ac:dyDescent="0.3">
      <c r="A66" s="177"/>
      <c r="B66" s="178"/>
      <c r="C66" s="243">
        <f t="shared" ref="C66:J66" si="75">SUM(C8,C26,C32,C35,C38,C41,C44,C47,C50,C53,C56,C59,C62)</f>
        <v>0</v>
      </c>
      <c r="D66" s="336">
        <f t="shared" si="75"/>
        <v>0</v>
      </c>
      <c r="E66" s="243">
        <f t="shared" si="75"/>
        <v>0</v>
      </c>
      <c r="F66" s="243">
        <f t="shared" si="75"/>
        <v>0</v>
      </c>
      <c r="G66" s="244">
        <f t="shared" si="75"/>
        <v>0</v>
      </c>
      <c r="H66" s="336">
        <f t="shared" si="75"/>
        <v>0</v>
      </c>
      <c r="I66" s="244">
        <f t="shared" si="75"/>
        <v>0</v>
      </c>
      <c r="J66" s="244">
        <f t="shared" si="75"/>
        <v>0</v>
      </c>
      <c r="K66" s="244"/>
      <c r="L66" s="243">
        <f t="shared" ref="L66:AA66" si="76">SUM(L8,L26,L32,L35,L38,L41,L44,L47,L50,L53,L56,L59,L62)</f>
        <v>0</v>
      </c>
      <c r="M66" s="243">
        <f t="shared" si="76"/>
        <v>0</v>
      </c>
      <c r="N66" s="243">
        <f t="shared" si="76"/>
        <v>0</v>
      </c>
      <c r="O66" s="243">
        <f t="shared" si="76"/>
        <v>0</v>
      </c>
      <c r="P66" s="243">
        <f t="shared" si="76"/>
        <v>0</v>
      </c>
      <c r="Q66" s="243">
        <f t="shared" si="76"/>
        <v>0</v>
      </c>
      <c r="R66" s="243">
        <f t="shared" si="76"/>
        <v>0</v>
      </c>
      <c r="S66" s="243">
        <f t="shared" si="76"/>
        <v>0</v>
      </c>
      <c r="T66" s="243">
        <f t="shared" si="76"/>
        <v>0</v>
      </c>
      <c r="U66" s="243">
        <f t="shared" si="76"/>
        <v>0</v>
      </c>
      <c r="V66" s="243">
        <f t="shared" si="76"/>
        <v>0</v>
      </c>
      <c r="W66" s="243">
        <f t="shared" si="76"/>
        <v>0</v>
      </c>
      <c r="X66" s="243">
        <f t="shared" si="76"/>
        <v>0</v>
      </c>
      <c r="Y66" s="243">
        <f t="shared" si="76"/>
        <v>0</v>
      </c>
      <c r="Z66" s="243">
        <f t="shared" si="76"/>
        <v>0</v>
      </c>
      <c r="AA66" s="243">
        <f t="shared" si="76"/>
        <v>0</v>
      </c>
      <c r="AB66" s="243">
        <f t="shared" si="67"/>
        <v>0</v>
      </c>
      <c r="AC66" s="243">
        <f t="shared" si="68"/>
        <v>0</v>
      </c>
      <c r="AD66" s="282">
        <f t="shared" si="65"/>
        <v>0</v>
      </c>
    </row>
    <row r="67" spans="1:30" x14ac:dyDescent="0.25">
      <c r="A67" s="8"/>
      <c r="B67" s="8"/>
      <c r="C67" s="431"/>
      <c r="D67" s="431"/>
      <c r="E67" s="431"/>
      <c r="F67" s="431"/>
      <c r="G67" s="432"/>
      <c r="H67" s="433"/>
      <c r="I67" s="433"/>
      <c r="J67" s="433"/>
      <c r="K67" s="434"/>
      <c r="L67" s="21"/>
      <c r="M67" s="21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30" x14ac:dyDescent="0.25">
      <c r="A68" s="8"/>
      <c r="B68" s="8"/>
    </row>
    <row r="69" spans="1:30" ht="15.75" thickBot="1" x14ac:dyDescent="0.3"/>
    <row r="70" spans="1:30" s="143" customFormat="1" ht="15.75" thickBot="1" x14ac:dyDescent="0.3">
      <c r="A70" s="23"/>
      <c r="B70" s="23" t="s">
        <v>59</v>
      </c>
      <c r="C70" s="24"/>
      <c r="D70" s="24"/>
      <c r="E70" s="24"/>
      <c r="F70" s="213">
        <f>+F66*0.2</f>
        <v>0</v>
      </c>
      <c r="G70" s="24"/>
      <c r="H70" s="24"/>
      <c r="I70" s="24"/>
      <c r="J70" s="24"/>
      <c r="K70" s="24"/>
      <c r="L70" s="213">
        <f t="shared" ref="L70:Z70" si="77">+L66*0.2</f>
        <v>0</v>
      </c>
      <c r="M70" s="213">
        <f t="shared" si="77"/>
        <v>0</v>
      </c>
      <c r="N70" s="213">
        <f t="shared" si="77"/>
        <v>0</v>
      </c>
      <c r="O70" s="213">
        <f t="shared" si="77"/>
        <v>0</v>
      </c>
      <c r="P70" s="213">
        <f t="shared" si="77"/>
        <v>0</v>
      </c>
      <c r="Q70" s="213">
        <f t="shared" si="77"/>
        <v>0</v>
      </c>
      <c r="R70" s="213">
        <f t="shared" si="77"/>
        <v>0</v>
      </c>
      <c r="S70" s="213">
        <f t="shared" si="77"/>
        <v>0</v>
      </c>
      <c r="T70" s="213">
        <f t="shared" si="77"/>
        <v>0</v>
      </c>
      <c r="U70" s="213">
        <f t="shared" si="77"/>
        <v>0</v>
      </c>
      <c r="V70" s="213">
        <f t="shared" si="77"/>
        <v>0</v>
      </c>
      <c r="W70" s="213">
        <f t="shared" si="77"/>
        <v>0</v>
      </c>
      <c r="X70" s="213">
        <f t="shared" si="77"/>
        <v>0</v>
      </c>
      <c r="Y70" s="213">
        <f t="shared" si="77"/>
        <v>0</v>
      </c>
      <c r="Z70" s="213">
        <f t="shared" si="77"/>
        <v>0</v>
      </c>
      <c r="AA70" s="213">
        <f>+AA66*0.2</f>
        <v>0</v>
      </c>
      <c r="AB70" s="213">
        <f>+AB66*0.2</f>
        <v>0</v>
      </c>
      <c r="AC70" s="213">
        <f>+AC66*0.2</f>
        <v>0</v>
      </c>
    </row>
    <row r="71" spans="1:30" s="143" customFormat="1" ht="15.75" thickBot="1" x14ac:dyDescent="0.3">
      <c r="A71" s="23"/>
      <c r="B71" s="23" t="s">
        <v>60</v>
      </c>
      <c r="C71" s="24"/>
      <c r="D71" s="24"/>
      <c r="E71" s="24"/>
      <c r="F71" s="213">
        <f>SUM(F66:F70)</f>
        <v>0</v>
      </c>
      <c r="G71" s="24"/>
      <c r="H71" s="24"/>
      <c r="I71" s="24"/>
      <c r="J71" s="24"/>
      <c r="K71" s="24"/>
      <c r="L71" s="213">
        <f t="shared" ref="L71:Z71" si="78">SUM(L66:L70)</f>
        <v>0</v>
      </c>
      <c r="M71" s="213">
        <f t="shared" si="78"/>
        <v>0</v>
      </c>
      <c r="N71" s="213">
        <f t="shared" si="78"/>
        <v>0</v>
      </c>
      <c r="O71" s="213">
        <f t="shared" si="78"/>
        <v>0</v>
      </c>
      <c r="P71" s="213">
        <f t="shared" si="78"/>
        <v>0</v>
      </c>
      <c r="Q71" s="213">
        <f t="shared" si="78"/>
        <v>0</v>
      </c>
      <c r="R71" s="213">
        <f t="shared" si="78"/>
        <v>0</v>
      </c>
      <c r="S71" s="213">
        <f t="shared" si="78"/>
        <v>0</v>
      </c>
      <c r="T71" s="213">
        <f t="shared" si="78"/>
        <v>0</v>
      </c>
      <c r="U71" s="213">
        <f t="shared" si="78"/>
        <v>0</v>
      </c>
      <c r="V71" s="213">
        <f t="shared" si="78"/>
        <v>0</v>
      </c>
      <c r="W71" s="213">
        <f t="shared" si="78"/>
        <v>0</v>
      </c>
      <c r="X71" s="213">
        <f t="shared" si="78"/>
        <v>0</v>
      </c>
      <c r="Y71" s="213">
        <f t="shared" si="78"/>
        <v>0</v>
      </c>
      <c r="Z71" s="213">
        <f t="shared" si="78"/>
        <v>0</v>
      </c>
      <c r="AA71" s="213">
        <f>SUM(AA66:AA70)</f>
        <v>0</v>
      </c>
      <c r="AB71" s="213">
        <f>SUM(AB66:AB70)</f>
        <v>0</v>
      </c>
      <c r="AC71" s="213">
        <f>SUM(AC66:AC70)</f>
        <v>0</v>
      </c>
    </row>
  </sheetData>
  <mergeCells count="11">
    <mergeCell ref="C67:F67"/>
    <mergeCell ref="G67:K67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27 H9:H25 AD31:AD66">
    <cfRule type="cellIs" dxfId="106" priority="80" operator="lessThan">
      <formula>0</formula>
    </cfRule>
  </conditionalFormatting>
  <conditionalFormatting sqref="AD8">
    <cfRule type="cellIs" dxfId="105" priority="79" operator="lessThan">
      <formula>0</formula>
    </cfRule>
  </conditionalFormatting>
  <conditionalFormatting sqref="F3">
    <cfRule type="containsText" dxfId="104" priority="78" operator="containsText" text="Budget">
      <formula>NOT(ISERROR(SEARCH("Budget",F3)))</formula>
    </cfRule>
  </conditionalFormatting>
  <conditionalFormatting sqref="F4">
    <cfRule type="containsText" dxfId="103" priority="77" operator="containsText" text="forecast">
      <formula>NOT(ISERROR(SEARCH("forecast",F4)))</formula>
    </cfRule>
  </conditionalFormatting>
  <conditionalFormatting sqref="F9:F25">
    <cfRule type="cellIs" dxfId="102" priority="75" operator="greaterThan">
      <formula>E9</formula>
    </cfRule>
  </conditionalFormatting>
  <conditionalFormatting sqref="H8">
    <cfRule type="cellIs" dxfId="101" priority="73" operator="lessThan">
      <formula>0</formula>
    </cfRule>
  </conditionalFormatting>
  <conditionalFormatting sqref="H27 H31">
    <cfRule type="cellIs" dxfId="100" priority="43" operator="lessThan">
      <formula>0</formula>
    </cfRule>
  </conditionalFormatting>
  <conditionalFormatting sqref="H33:H34">
    <cfRule type="cellIs" dxfId="99" priority="42" operator="lessThan">
      <formula>0</formula>
    </cfRule>
  </conditionalFormatting>
  <conditionalFormatting sqref="H36:H37">
    <cfRule type="cellIs" dxfId="98" priority="41" operator="lessThan">
      <formula>0</formula>
    </cfRule>
  </conditionalFormatting>
  <conditionalFormatting sqref="H39:H40">
    <cfRule type="cellIs" dxfId="97" priority="40" operator="lessThan">
      <formula>0</formula>
    </cfRule>
  </conditionalFormatting>
  <conditionalFormatting sqref="H42:H43">
    <cfRule type="cellIs" dxfId="96" priority="39" operator="lessThan">
      <formula>0</formula>
    </cfRule>
  </conditionalFormatting>
  <conditionalFormatting sqref="H45:H46">
    <cfRule type="cellIs" dxfId="95" priority="38" operator="lessThan">
      <formula>0</formula>
    </cfRule>
  </conditionalFormatting>
  <conditionalFormatting sqref="H48:H49">
    <cfRule type="cellIs" dxfId="94" priority="37" operator="lessThan">
      <formula>0</formula>
    </cfRule>
  </conditionalFormatting>
  <conditionalFormatting sqref="H51:H52">
    <cfRule type="cellIs" dxfId="93" priority="36" operator="lessThan">
      <formula>0</formula>
    </cfRule>
  </conditionalFormatting>
  <conditionalFormatting sqref="H54:H55">
    <cfRule type="cellIs" dxfId="92" priority="35" operator="lessThan">
      <formula>0</formula>
    </cfRule>
  </conditionalFormatting>
  <conditionalFormatting sqref="H57:H58">
    <cfRule type="cellIs" dxfId="91" priority="34" operator="lessThan">
      <formula>0</formula>
    </cfRule>
  </conditionalFormatting>
  <conditionalFormatting sqref="H60:H61">
    <cfRule type="cellIs" dxfId="90" priority="33" operator="lessThan">
      <formula>0</formula>
    </cfRule>
  </conditionalFormatting>
  <conditionalFormatting sqref="H63:H64">
    <cfRule type="cellIs" dxfId="89" priority="32" operator="lessThan">
      <formula>0</formula>
    </cfRule>
  </conditionalFormatting>
  <conditionalFormatting sqref="H66">
    <cfRule type="cellIs" dxfId="88" priority="31" operator="lessThan">
      <formula>0</formula>
    </cfRule>
  </conditionalFormatting>
  <conditionalFormatting sqref="H28:H30">
    <cfRule type="cellIs" dxfId="87" priority="28" operator="lessThan">
      <formula>0</formula>
    </cfRule>
  </conditionalFormatting>
  <conditionalFormatting sqref="AD28:AD30">
    <cfRule type="cellIs" dxfId="86" priority="30" operator="lessThan">
      <formula>0</formula>
    </cfRule>
  </conditionalFormatting>
  <conditionalFormatting sqref="D8">
    <cfRule type="cellIs" dxfId="85" priority="27" operator="greaterThan">
      <formula>0</formula>
    </cfRule>
  </conditionalFormatting>
  <conditionalFormatting sqref="D9:D25">
    <cfRule type="cellIs" dxfId="84" priority="26" operator="greaterThan">
      <formula>0</formula>
    </cfRule>
  </conditionalFormatting>
  <conditionalFormatting sqref="D26">
    <cfRule type="cellIs" dxfId="83" priority="25" operator="greaterThan">
      <formula>0</formula>
    </cfRule>
  </conditionalFormatting>
  <conditionalFormatting sqref="D27:D31">
    <cfRule type="cellIs" dxfId="82" priority="24" operator="greaterThan">
      <formula>0</formula>
    </cfRule>
  </conditionalFormatting>
  <conditionalFormatting sqref="D32">
    <cfRule type="cellIs" dxfId="81" priority="23" operator="greaterThan">
      <formula>0</formula>
    </cfRule>
  </conditionalFormatting>
  <conditionalFormatting sqref="D33:D34">
    <cfRule type="cellIs" dxfId="80" priority="22" operator="greaterThan">
      <formula>0</formula>
    </cfRule>
  </conditionalFormatting>
  <conditionalFormatting sqref="D35">
    <cfRule type="cellIs" dxfId="79" priority="21" operator="greaterThan">
      <formula>0</formula>
    </cfRule>
  </conditionalFormatting>
  <conditionalFormatting sqref="D36:D37">
    <cfRule type="cellIs" dxfId="78" priority="20" operator="greaterThan">
      <formula>0</formula>
    </cfRule>
  </conditionalFormatting>
  <conditionalFormatting sqref="D38">
    <cfRule type="cellIs" dxfId="77" priority="19" operator="greaterThan">
      <formula>0</formula>
    </cfRule>
  </conditionalFormatting>
  <conditionalFormatting sqref="D39:D40">
    <cfRule type="cellIs" dxfId="76" priority="18" operator="greaterThan">
      <formula>0</formula>
    </cfRule>
  </conditionalFormatting>
  <conditionalFormatting sqref="D41">
    <cfRule type="cellIs" dxfId="75" priority="17" operator="greaterThan">
      <formula>0</formula>
    </cfRule>
  </conditionalFormatting>
  <conditionalFormatting sqref="D42:D43">
    <cfRule type="cellIs" dxfId="74" priority="16" operator="greaterThan">
      <formula>0</formula>
    </cfRule>
  </conditionalFormatting>
  <conditionalFormatting sqref="D44">
    <cfRule type="cellIs" dxfId="73" priority="15" operator="greaterThan">
      <formula>0</formula>
    </cfRule>
  </conditionalFormatting>
  <conditionalFormatting sqref="D45:D46">
    <cfRule type="cellIs" dxfId="72" priority="14" operator="greaterThan">
      <formula>0</formula>
    </cfRule>
  </conditionalFormatting>
  <conditionalFormatting sqref="D47">
    <cfRule type="cellIs" dxfId="71" priority="13" operator="greaterThan">
      <formula>0</formula>
    </cfRule>
  </conditionalFormatting>
  <conditionalFormatting sqref="D48:D49">
    <cfRule type="cellIs" dxfId="70" priority="12" operator="greaterThan">
      <formula>0</formula>
    </cfRule>
  </conditionalFormatting>
  <conditionalFormatting sqref="D50">
    <cfRule type="cellIs" dxfId="69" priority="11" operator="greaterThan">
      <formula>0</formula>
    </cfRule>
  </conditionalFormatting>
  <conditionalFormatting sqref="D51:D52">
    <cfRule type="cellIs" dxfId="68" priority="10" operator="greaterThan">
      <formula>0</formula>
    </cfRule>
  </conditionalFormatting>
  <conditionalFormatting sqref="D53">
    <cfRule type="cellIs" dxfId="67" priority="9" operator="greaterThan">
      <formula>0</formula>
    </cfRule>
  </conditionalFormatting>
  <conditionalFormatting sqref="D54:D55">
    <cfRule type="cellIs" dxfId="66" priority="8" operator="greaterThan">
      <formula>0</formula>
    </cfRule>
  </conditionalFormatting>
  <conditionalFormatting sqref="D56">
    <cfRule type="cellIs" dxfId="65" priority="7" operator="greaterThan">
      <formula>0</formula>
    </cfRule>
  </conditionalFormatting>
  <conditionalFormatting sqref="D57:D58">
    <cfRule type="cellIs" dxfId="64" priority="6" operator="greaterThan">
      <formula>0</formula>
    </cfRule>
  </conditionalFormatting>
  <conditionalFormatting sqref="D59">
    <cfRule type="cellIs" dxfId="63" priority="5" operator="greaterThan">
      <formula>0</formula>
    </cfRule>
  </conditionalFormatting>
  <conditionalFormatting sqref="D60:D61">
    <cfRule type="cellIs" dxfId="62" priority="4" operator="greaterThan">
      <formula>0</formula>
    </cfRule>
  </conditionalFormatting>
  <conditionalFormatting sqref="D62">
    <cfRule type="cellIs" dxfId="61" priority="3" operator="greaterThan">
      <formula>0</formula>
    </cfRule>
  </conditionalFormatting>
  <conditionalFormatting sqref="D63:D64">
    <cfRule type="cellIs" dxfId="60" priority="2" operator="greaterThan">
      <formula>0</formula>
    </cfRule>
  </conditionalFormatting>
  <conditionalFormatting sqref="D66">
    <cfRule type="cellIs" dxfId="59" priority="1" operator="greater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8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9" sqref="K9:K77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IF(E79&gt;C79,"Budget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IF(AD79&lt;0,"Actual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/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196"/>
      <c r="B8" s="169"/>
      <c r="C8" s="327">
        <f>SUM(C9:C41)</f>
        <v>0</v>
      </c>
      <c r="D8" s="327">
        <f>SUM(D9:D41)</f>
        <v>0</v>
      </c>
      <c r="E8" s="206">
        <f>SUM(E9:E41)</f>
        <v>0</v>
      </c>
      <c r="F8" s="201">
        <f>SUM(F9:F41)</f>
        <v>0</v>
      </c>
      <c r="G8" s="206">
        <f t="shared" ref="G8:J8" si="0">SUM(G9:G41)</f>
        <v>0</v>
      </c>
      <c r="H8" s="327">
        <f>SUM(H9:H41)</f>
        <v>0</v>
      </c>
      <c r="I8" s="206">
        <f t="shared" si="0"/>
        <v>0</v>
      </c>
      <c r="J8" s="222">
        <f t="shared" si="0"/>
        <v>0</v>
      </c>
      <c r="K8" s="222"/>
      <c r="L8" s="201">
        <f>SUM(L9:L41)</f>
        <v>0</v>
      </c>
      <c r="M8" s="201">
        <f>SUM(M9:M41)</f>
        <v>0</v>
      </c>
      <c r="N8" s="203">
        <f>SUM(N9:N41)</f>
        <v>0</v>
      </c>
      <c r="O8" s="203">
        <f t="shared" ref="O8:AA8" si="1">SUM(O9:O41)</f>
        <v>0</v>
      </c>
      <c r="P8" s="203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1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1">
        <f t="shared" si="1"/>
        <v>0</v>
      </c>
      <c r="AA8" s="203">
        <f t="shared" si="1"/>
        <v>0</v>
      </c>
      <c r="AB8" s="201">
        <f>SUM(M8:AA8)</f>
        <v>0</v>
      </c>
      <c r="AC8" s="203">
        <f>+AB8+L8</f>
        <v>0</v>
      </c>
      <c r="AD8" s="245">
        <f t="shared" ref="AD8:AD71" si="2">+E8-AC8</f>
        <v>0</v>
      </c>
    </row>
    <row r="9" spans="1:31" s="4" customFormat="1" ht="15" customHeight="1" x14ac:dyDescent="0.2">
      <c r="A9" s="152"/>
      <c r="B9" s="283"/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2"/>
        <v>0</v>
      </c>
    </row>
    <row r="10" spans="1:31" s="4" customFormat="1" ht="15" customHeight="1" x14ac:dyDescent="0.2">
      <c r="A10" s="152"/>
      <c r="B10" s="283"/>
      <c r="C10" s="207"/>
      <c r="D10" s="381">
        <f t="shared" ref="D10:D73" si="3">-C10+E10</f>
        <v>0</v>
      </c>
      <c r="E10" s="259"/>
      <c r="F10" s="223">
        <f t="shared" ref="F10:F41" si="4">SUM(L10:AA10)</f>
        <v>0</v>
      </c>
      <c r="G10" s="227"/>
      <c r="H10" s="381">
        <f t="shared" ref="H10:H73" si="5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73" si="6">SUM(M10:AA10)</f>
        <v>0</v>
      </c>
      <c r="AC10" s="247">
        <f t="shared" ref="AC10:AC73" si="7">+AB10+L10</f>
        <v>0</v>
      </c>
      <c r="AD10" s="248">
        <f t="shared" si="2"/>
        <v>0</v>
      </c>
    </row>
    <row r="11" spans="1:31" s="4" customFormat="1" ht="15" customHeight="1" x14ac:dyDescent="0.2">
      <c r="A11" s="152"/>
      <c r="B11" s="283"/>
      <c r="C11" s="207"/>
      <c r="D11" s="381">
        <f t="shared" si="3"/>
        <v>0</v>
      </c>
      <c r="E11" s="259"/>
      <c r="F11" s="223">
        <f t="shared" si="4"/>
        <v>0</v>
      </c>
      <c r="G11" s="227"/>
      <c r="H11" s="381">
        <f t="shared" si="5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6"/>
        <v>0</v>
      </c>
      <c r="AC11" s="247">
        <f t="shared" si="7"/>
        <v>0</v>
      </c>
      <c r="AD11" s="248">
        <f t="shared" si="2"/>
        <v>0</v>
      </c>
    </row>
    <row r="12" spans="1:31" s="4" customFormat="1" ht="15" customHeight="1" x14ac:dyDescent="0.2">
      <c r="A12" s="152"/>
      <c r="B12" s="283"/>
      <c r="C12" s="207"/>
      <c r="D12" s="381">
        <f t="shared" si="3"/>
        <v>0</v>
      </c>
      <c r="E12" s="259"/>
      <c r="F12" s="223">
        <f t="shared" si="4"/>
        <v>0</v>
      </c>
      <c r="G12" s="227"/>
      <c r="H12" s="381">
        <f t="shared" si="5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6"/>
        <v>0</v>
      </c>
      <c r="AC12" s="247">
        <f t="shared" si="7"/>
        <v>0</v>
      </c>
      <c r="AD12" s="248">
        <f t="shared" si="2"/>
        <v>0</v>
      </c>
    </row>
    <row r="13" spans="1:31" s="4" customFormat="1" ht="15" customHeight="1" x14ac:dyDescent="0.2">
      <c r="A13" s="152"/>
      <c r="B13" s="283"/>
      <c r="C13" s="207"/>
      <c r="D13" s="381">
        <f t="shared" si="3"/>
        <v>0</v>
      </c>
      <c r="E13" s="259"/>
      <c r="F13" s="223">
        <f t="shared" si="4"/>
        <v>0</v>
      </c>
      <c r="G13" s="227"/>
      <c r="H13" s="381">
        <f t="shared" si="5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6"/>
        <v>0</v>
      </c>
      <c r="AC13" s="247">
        <f t="shared" si="7"/>
        <v>0</v>
      </c>
      <c r="AD13" s="248">
        <f t="shared" si="2"/>
        <v>0</v>
      </c>
    </row>
    <row r="14" spans="1:31" s="4" customFormat="1" ht="15" customHeight="1" x14ac:dyDescent="0.2">
      <c r="A14" s="152"/>
      <c r="B14" s="283"/>
      <c r="C14" s="207"/>
      <c r="D14" s="381">
        <f t="shared" si="3"/>
        <v>0</v>
      </c>
      <c r="E14" s="259"/>
      <c r="F14" s="223">
        <f t="shared" si="4"/>
        <v>0</v>
      </c>
      <c r="G14" s="227"/>
      <c r="H14" s="381">
        <f t="shared" si="5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6"/>
        <v>0</v>
      </c>
      <c r="AC14" s="247">
        <f t="shared" si="7"/>
        <v>0</v>
      </c>
      <c r="AD14" s="248">
        <f t="shared" si="2"/>
        <v>0</v>
      </c>
    </row>
    <row r="15" spans="1:31" s="4" customFormat="1" ht="15" customHeight="1" x14ac:dyDescent="0.2">
      <c r="A15" s="152"/>
      <c r="B15" s="283"/>
      <c r="C15" s="207"/>
      <c r="D15" s="381">
        <f t="shared" si="3"/>
        <v>0</v>
      </c>
      <c r="E15" s="259"/>
      <c r="F15" s="223">
        <f t="shared" si="4"/>
        <v>0</v>
      </c>
      <c r="G15" s="227"/>
      <c r="H15" s="381">
        <f t="shared" si="5"/>
        <v>0</v>
      </c>
      <c r="I15" s="252">
        <v>0</v>
      </c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6"/>
        <v>0</v>
      </c>
      <c r="AC15" s="247">
        <f t="shared" si="7"/>
        <v>0</v>
      </c>
      <c r="AD15" s="248">
        <f t="shared" si="2"/>
        <v>0</v>
      </c>
    </row>
    <row r="16" spans="1:31" s="4" customFormat="1" ht="15" customHeight="1" x14ac:dyDescent="0.2">
      <c r="A16" s="152"/>
      <c r="B16" s="283"/>
      <c r="C16" s="207"/>
      <c r="D16" s="381">
        <f t="shared" si="3"/>
        <v>0</v>
      </c>
      <c r="E16" s="259"/>
      <c r="F16" s="223">
        <f t="shared" si="4"/>
        <v>0</v>
      </c>
      <c r="G16" s="227"/>
      <c r="H16" s="381">
        <f t="shared" si="5"/>
        <v>0</v>
      </c>
      <c r="I16" s="252">
        <v>0</v>
      </c>
      <c r="J16" s="228"/>
      <c r="K16" s="252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6"/>
        <v>0</v>
      </c>
      <c r="AC16" s="247">
        <f t="shared" si="7"/>
        <v>0</v>
      </c>
      <c r="AD16" s="248">
        <f t="shared" si="2"/>
        <v>0</v>
      </c>
    </row>
    <row r="17" spans="1:30" s="4" customFormat="1" ht="15" customHeight="1" x14ac:dyDescent="0.2">
      <c r="A17" s="152"/>
      <c r="B17" s="283"/>
      <c r="C17" s="207"/>
      <c r="D17" s="381">
        <f t="shared" si="3"/>
        <v>0</v>
      </c>
      <c r="E17" s="259"/>
      <c r="F17" s="223">
        <f t="shared" si="4"/>
        <v>0</v>
      </c>
      <c r="G17" s="227"/>
      <c r="H17" s="381">
        <f t="shared" si="5"/>
        <v>0</v>
      </c>
      <c r="I17" s="252">
        <v>0</v>
      </c>
      <c r="J17" s="228"/>
      <c r="K17" s="252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6"/>
        <v>0</v>
      </c>
      <c r="AC17" s="247">
        <f t="shared" si="7"/>
        <v>0</v>
      </c>
      <c r="AD17" s="248">
        <f t="shared" si="2"/>
        <v>0</v>
      </c>
    </row>
    <row r="18" spans="1:30" s="4" customFormat="1" ht="15" customHeight="1" x14ac:dyDescent="0.2">
      <c r="A18" s="152"/>
      <c r="B18" s="283"/>
      <c r="C18" s="207"/>
      <c r="D18" s="381">
        <f t="shared" si="3"/>
        <v>0</v>
      </c>
      <c r="E18" s="259"/>
      <c r="F18" s="223">
        <f t="shared" si="4"/>
        <v>0</v>
      </c>
      <c r="G18" s="227"/>
      <c r="H18" s="381">
        <f t="shared" si="5"/>
        <v>0</v>
      </c>
      <c r="I18" s="252">
        <v>0</v>
      </c>
      <c r="J18" s="228"/>
      <c r="K18" s="252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6"/>
        <v>0</v>
      </c>
      <c r="AC18" s="247">
        <f t="shared" si="7"/>
        <v>0</v>
      </c>
      <c r="AD18" s="248">
        <f t="shared" si="2"/>
        <v>0</v>
      </c>
    </row>
    <row r="19" spans="1:30" s="4" customFormat="1" ht="15" customHeight="1" x14ac:dyDescent="0.2">
      <c r="A19" s="152"/>
      <c r="B19" s="283"/>
      <c r="C19" s="207"/>
      <c r="D19" s="381">
        <f t="shared" si="3"/>
        <v>0</v>
      </c>
      <c r="E19" s="259"/>
      <c r="F19" s="223">
        <f t="shared" si="4"/>
        <v>0</v>
      </c>
      <c r="G19" s="227"/>
      <c r="H19" s="381">
        <f t="shared" si="5"/>
        <v>0</v>
      </c>
      <c r="I19" s="252">
        <v>0</v>
      </c>
      <c r="J19" s="228"/>
      <c r="K19" s="252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6"/>
        <v>0</v>
      </c>
      <c r="AC19" s="247">
        <f t="shared" si="7"/>
        <v>0</v>
      </c>
      <c r="AD19" s="248">
        <f t="shared" si="2"/>
        <v>0</v>
      </c>
    </row>
    <row r="20" spans="1:30" s="4" customFormat="1" ht="15" customHeight="1" x14ac:dyDescent="0.2">
      <c r="A20" s="152"/>
      <c r="B20" s="283"/>
      <c r="C20" s="207"/>
      <c r="D20" s="381">
        <f t="shared" si="3"/>
        <v>0</v>
      </c>
      <c r="E20" s="259"/>
      <c r="F20" s="223">
        <f t="shared" si="4"/>
        <v>0</v>
      </c>
      <c r="G20" s="227"/>
      <c r="H20" s="381">
        <f t="shared" si="5"/>
        <v>0</v>
      </c>
      <c r="I20" s="252">
        <v>0</v>
      </c>
      <c r="J20" s="228"/>
      <c r="K20" s="252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6"/>
        <v>0</v>
      </c>
      <c r="AC20" s="247">
        <f t="shared" si="7"/>
        <v>0</v>
      </c>
      <c r="AD20" s="248">
        <f t="shared" si="2"/>
        <v>0</v>
      </c>
    </row>
    <row r="21" spans="1:30" s="4" customFormat="1" ht="15" customHeight="1" x14ac:dyDescent="0.2">
      <c r="A21" s="152"/>
      <c r="B21" s="283"/>
      <c r="C21" s="207"/>
      <c r="D21" s="381">
        <f t="shared" si="3"/>
        <v>0</v>
      </c>
      <c r="E21" s="259"/>
      <c r="F21" s="223">
        <f t="shared" si="4"/>
        <v>0</v>
      </c>
      <c r="G21" s="227"/>
      <c r="H21" s="381">
        <f t="shared" si="5"/>
        <v>0</v>
      </c>
      <c r="I21" s="252">
        <v>0</v>
      </c>
      <c r="J21" s="228"/>
      <c r="K21" s="252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6"/>
        <v>0</v>
      </c>
      <c r="AC21" s="247">
        <f t="shared" si="7"/>
        <v>0</v>
      </c>
      <c r="AD21" s="248">
        <f t="shared" si="2"/>
        <v>0</v>
      </c>
    </row>
    <row r="22" spans="1:30" s="4" customFormat="1" ht="15" customHeight="1" x14ac:dyDescent="0.2">
      <c r="A22" s="152"/>
      <c r="B22" s="283"/>
      <c r="C22" s="207"/>
      <c r="D22" s="381">
        <f t="shared" si="3"/>
        <v>0</v>
      </c>
      <c r="E22" s="259"/>
      <c r="F22" s="223">
        <f t="shared" si="4"/>
        <v>0</v>
      </c>
      <c r="G22" s="227"/>
      <c r="H22" s="381">
        <f t="shared" si="5"/>
        <v>0</v>
      </c>
      <c r="I22" s="252">
        <v>0</v>
      </c>
      <c r="J22" s="228"/>
      <c r="K22" s="252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6"/>
        <v>0</v>
      </c>
      <c r="AC22" s="247">
        <f t="shared" si="7"/>
        <v>0</v>
      </c>
      <c r="AD22" s="248">
        <f t="shared" si="2"/>
        <v>0</v>
      </c>
    </row>
    <row r="23" spans="1:30" s="4" customFormat="1" ht="15" customHeight="1" x14ac:dyDescent="0.2">
      <c r="A23" s="152"/>
      <c r="B23" s="283"/>
      <c r="C23" s="207"/>
      <c r="D23" s="381">
        <f t="shared" si="3"/>
        <v>0</v>
      </c>
      <c r="E23" s="259"/>
      <c r="F23" s="223">
        <f t="shared" si="4"/>
        <v>0</v>
      </c>
      <c r="G23" s="227"/>
      <c r="H23" s="381">
        <f t="shared" si="5"/>
        <v>0</v>
      </c>
      <c r="I23" s="252">
        <v>0</v>
      </c>
      <c r="J23" s="228"/>
      <c r="K23" s="252"/>
      <c r="L23" s="226"/>
      <c r="M23" s="256"/>
      <c r="N23" s="253"/>
      <c r="O23" s="253"/>
      <c r="P23" s="253"/>
      <c r="Q23" s="253"/>
      <c r="R23" s="253"/>
      <c r="S23" s="253"/>
      <c r="T23" s="253"/>
      <c r="U23" s="257"/>
      <c r="V23" s="256"/>
      <c r="W23" s="253"/>
      <c r="X23" s="253"/>
      <c r="Y23" s="257"/>
      <c r="Z23" s="256"/>
      <c r="AA23" s="257"/>
      <c r="AB23" s="251">
        <f t="shared" si="6"/>
        <v>0</v>
      </c>
      <c r="AC23" s="247">
        <f t="shared" si="7"/>
        <v>0</v>
      </c>
      <c r="AD23" s="248">
        <f t="shared" si="2"/>
        <v>0</v>
      </c>
    </row>
    <row r="24" spans="1:30" s="4" customFormat="1" ht="15" customHeight="1" x14ac:dyDescent="0.2">
      <c r="A24" s="152"/>
      <c r="B24" s="283"/>
      <c r="C24" s="207"/>
      <c r="D24" s="381">
        <f t="shared" si="3"/>
        <v>0</v>
      </c>
      <c r="E24" s="259"/>
      <c r="F24" s="223">
        <f t="shared" si="4"/>
        <v>0</v>
      </c>
      <c r="G24" s="227"/>
      <c r="H24" s="381">
        <f t="shared" si="5"/>
        <v>0</v>
      </c>
      <c r="I24" s="252">
        <v>0</v>
      </c>
      <c r="J24" s="228"/>
      <c r="K24" s="252"/>
      <c r="L24" s="226"/>
      <c r="M24" s="256"/>
      <c r="N24" s="253"/>
      <c r="O24" s="253"/>
      <c r="P24" s="253"/>
      <c r="Q24" s="253"/>
      <c r="R24" s="253"/>
      <c r="S24" s="253"/>
      <c r="T24" s="253"/>
      <c r="U24" s="257"/>
      <c r="V24" s="256"/>
      <c r="W24" s="253"/>
      <c r="X24" s="253"/>
      <c r="Y24" s="257"/>
      <c r="Z24" s="256"/>
      <c r="AA24" s="257"/>
      <c r="AB24" s="251">
        <f t="shared" si="6"/>
        <v>0</v>
      </c>
      <c r="AC24" s="247">
        <f t="shared" si="7"/>
        <v>0</v>
      </c>
      <c r="AD24" s="248">
        <f t="shared" si="2"/>
        <v>0</v>
      </c>
    </row>
    <row r="25" spans="1:30" s="4" customFormat="1" ht="15" customHeight="1" x14ac:dyDescent="0.2">
      <c r="A25" s="152"/>
      <c r="B25" s="283"/>
      <c r="C25" s="207"/>
      <c r="D25" s="381">
        <f t="shared" si="3"/>
        <v>0</v>
      </c>
      <c r="E25" s="259"/>
      <c r="F25" s="223">
        <f t="shared" si="4"/>
        <v>0</v>
      </c>
      <c r="G25" s="227"/>
      <c r="H25" s="381">
        <f t="shared" si="5"/>
        <v>0</v>
      </c>
      <c r="I25" s="252">
        <v>0</v>
      </c>
      <c r="J25" s="228"/>
      <c r="K25" s="252"/>
      <c r="L25" s="226"/>
      <c r="M25" s="256"/>
      <c r="N25" s="253"/>
      <c r="O25" s="253"/>
      <c r="P25" s="253"/>
      <c r="Q25" s="253"/>
      <c r="R25" s="253"/>
      <c r="S25" s="253"/>
      <c r="T25" s="253"/>
      <c r="U25" s="257"/>
      <c r="V25" s="256"/>
      <c r="W25" s="253"/>
      <c r="X25" s="253"/>
      <c r="Y25" s="257"/>
      <c r="Z25" s="256"/>
      <c r="AA25" s="257"/>
      <c r="AB25" s="251">
        <f t="shared" si="6"/>
        <v>0</v>
      </c>
      <c r="AC25" s="247">
        <f t="shared" si="7"/>
        <v>0</v>
      </c>
      <c r="AD25" s="248">
        <f t="shared" si="2"/>
        <v>0</v>
      </c>
    </row>
    <row r="26" spans="1:30" s="4" customFormat="1" ht="15" customHeight="1" x14ac:dyDescent="0.2">
      <c r="A26" s="152"/>
      <c r="B26" s="283"/>
      <c r="C26" s="207"/>
      <c r="D26" s="381">
        <f t="shared" si="3"/>
        <v>0</v>
      </c>
      <c r="E26" s="259"/>
      <c r="F26" s="223">
        <f t="shared" si="4"/>
        <v>0</v>
      </c>
      <c r="G26" s="227"/>
      <c r="H26" s="381">
        <f t="shared" si="5"/>
        <v>0</v>
      </c>
      <c r="I26" s="252">
        <v>0</v>
      </c>
      <c r="J26" s="228"/>
      <c r="K26" s="252"/>
      <c r="L26" s="226"/>
      <c r="M26" s="256"/>
      <c r="N26" s="253"/>
      <c r="O26" s="253"/>
      <c r="P26" s="253"/>
      <c r="Q26" s="253"/>
      <c r="R26" s="253"/>
      <c r="S26" s="253"/>
      <c r="T26" s="253"/>
      <c r="U26" s="257"/>
      <c r="V26" s="256"/>
      <c r="W26" s="253"/>
      <c r="X26" s="253"/>
      <c r="Y26" s="257"/>
      <c r="Z26" s="256"/>
      <c r="AA26" s="257"/>
      <c r="AB26" s="251">
        <f t="shared" si="6"/>
        <v>0</v>
      </c>
      <c r="AC26" s="247">
        <f t="shared" si="7"/>
        <v>0</v>
      </c>
      <c r="AD26" s="248">
        <f t="shared" si="2"/>
        <v>0</v>
      </c>
    </row>
    <row r="27" spans="1:30" s="4" customFormat="1" ht="15" customHeight="1" x14ac:dyDescent="0.2">
      <c r="A27" s="152"/>
      <c r="B27" s="283"/>
      <c r="C27" s="207"/>
      <c r="D27" s="381">
        <f t="shared" si="3"/>
        <v>0</v>
      </c>
      <c r="E27" s="259"/>
      <c r="F27" s="223">
        <f t="shared" si="4"/>
        <v>0</v>
      </c>
      <c r="G27" s="227"/>
      <c r="H27" s="381">
        <f t="shared" si="5"/>
        <v>0</v>
      </c>
      <c r="I27" s="252">
        <v>0</v>
      </c>
      <c r="J27" s="228"/>
      <c r="K27" s="252"/>
      <c r="L27" s="226"/>
      <c r="M27" s="256"/>
      <c r="N27" s="253"/>
      <c r="O27" s="253"/>
      <c r="P27" s="253"/>
      <c r="Q27" s="253"/>
      <c r="R27" s="253"/>
      <c r="S27" s="253"/>
      <c r="T27" s="253"/>
      <c r="U27" s="257"/>
      <c r="V27" s="256"/>
      <c r="W27" s="253"/>
      <c r="X27" s="253"/>
      <c r="Y27" s="257"/>
      <c r="Z27" s="256"/>
      <c r="AA27" s="257"/>
      <c r="AB27" s="251">
        <f t="shared" si="6"/>
        <v>0</v>
      </c>
      <c r="AC27" s="247">
        <f t="shared" si="7"/>
        <v>0</v>
      </c>
      <c r="AD27" s="248">
        <f t="shared" si="2"/>
        <v>0</v>
      </c>
    </row>
    <row r="28" spans="1:30" s="4" customFormat="1" ht="15" customHeight="1" x14ac:dyDescent="0.2">
      <c r="A28" s="152"/>
      <c r="B28" s="265"/>
      <c r="C28" s="207"/>
      <c r="D28" s="381">
        <f t="shared" si="3"/>
        <v>0</v>
      </c>
      <c r="E28" s="259"/>
      <c r="F28" s="223">
        <f t="shared" si="4"/>
        <v>0</v>
      </c>
      <c r="G28" s="227"/>
      <c r="H28" s="381">
        <f t="shared" si="5"/>
        <v>0</v>
      </c>
      <c r="I28" s="252">
        <v>0</v>
      </c>
      <c r="J28" s="228"/>
      <c r="K28" s="252"/>
      <c r="L28" s="226"/>
      <c r="M28" s="256"/>
      <c r="N28" s="253"/>
      <c r="O28" s="253"/>
      <c r="P28" s="253"/>
      <c r="Q28" s="253"/>
      <c r="R28" s="253"/>
      <c r="S28" s="253"/>
      <c r="T28" s="253"/>
      <c r="U28" s="257"/>
      <c r="V28" s="256"/>
      <c r="W28" s="253"/>
      <c r="X28" s="253"/>
      <c r="Y28" s="257"/>
      <c r="Z28" s="256"/>
      <c r="AA28" s="257"/>
      <c r="AB28" s="251">
        <f t="shared" si="6"/>
        <v>0</v>
      </c>
      <c r="AC28" s="247">
        <f t="shared" si="7"/>
        <v>0</v>
      </c>
      <c r="AD28" s="248">
        <f t="shared" si="2"/>
        <v>0</v>
      </c>
    </row>
    <row r="29" spans="1:30" s="4" customFormat="1" ht="15" customHeight="1" x14ac:dyDescent="0.2">
      <c r="A29" s="152"/>
      <c r="B29" s="265"/>
      <c r="C29" s="207"/>
      <c r="D29" s="381">
        <f t="shared" si="3"/>
        <v>0</v>
      </c>
      <c r="E29" s="259"/>
      <c r="F29" s="223">
        <f t="shared" si="4"/>
        <v>0</v>
      </c>
      <c r="G29" s="227"/>
      <c r="H29" s="381">
        <f t="shared" si="5"/>
        <v>0</v>
      </c>
      <c r="I29" s="252">
        <v>0</v>
      </c>
      <c r="J29" s="228"/>
      <c r="K29" s="252"/>
      <c r="L29" s="226"/>
      <c r="M29" s="256"/>
      <c r="N29" s="253"/>
      <c r="O29" s="253"/>
      <c r="P29" s="253"/>
      <c r="Q29" s="253"/>
      <c r="R29" s="253"/>
      <c r="S29" s="253"/>
      <c r="T29" s="253"/>
      <c r="U29" s="257"/>
      <c r="V29" s="256"/>
      <c r="W29" s="253"/>
      <c r="X29" s="253"/>
      <c r="Y29" s="257"/>
      <c r="Z29" s="256"/>
      <c r="AA29" s="257"/>
      <c r="AB29" s="251">
        <f t="shared" si="6"/>
        <v>0</v>
      </c>
      <c r="AC29" s="247">
        <f t="shared" si="7"/>
        <v>0</v>
      </c>
      <c r="AD29" s="248">
        <f t="shared" si="2"/>
        <v>0</v>
      </c>
    </row>
    <row r="30" spans="1:30" s="4" customFormat="1" ht="15" customHeight="1" x14ac:dyDescent="0.2">
      <c r="A30" s="152"/>
      <c r="B30" s="265"/>
      <c r="C30" s="207"/>
      <c r="D30" s="381">
        <f t="shared" si="3"/>
        <v>0</v>
      </c>
      <c r="E30" s="259"/>
      <c r="F30" s="223">
        <f t="shared" si="4"/>
        <v>0</v>
      </c>
      <c r="G30" s="227"/>
      <c r="H30" s="381">
        <f t="shared" si="5"/>
        <v>0</v>
      </c>
      <c r="I30" s="252">
        <v>0</v>
      </c>
      <c r="J30" s="228"/>
      <c r="K30" s="252"/>
      <c r="L30" s="226"/>
      <c r="M30" s="256"/>
      <c r="N30" s="253"/>
      <c r="O30" s="253"/>
      <c r="P30" s="253"/>
      <c r="Q30" s="253"/>
      <c r="R30" s="253"/>
      <c r="S30" s="253"/>
      <c r="T30" s="253"/>
      <c r="U30" s="257"/>
      <c r="V30" s="256"/>
      <c r="W30" s="253"/>
      <c r="X30" s="253"/>
      <c r="Y30" s="257"/>
      <c r="Z30" s="256"/>
      <c r="AA30" s="257"/>
      <c r="AB30" s="251">
        <f t="shared" si="6"/>
        <v>0</v>
      </c>
      <c r="AC30" s="247">
        <f t="shared" si="7"/>
        <v>0</v>
      </c>
      <c r="AD30" s="248">
        <f t="shared" si="2"/>
        <v>0</v>
      </c>
    </row>
    <row r="31" spans="1:30" s="4" customFormat="1" ht="15" customHeight="1" x14ac:dyDescent="0.2">
      <c r="A31" s="152"/>
      <c r="B31" s="265"/>
      <c r="C31" s="207"/>
      <c r="D31" s="381">
        <f t="shared" si="3"/>
        <v>0</v>
      </c>
      <c r="E31" s="259"/>
      <c r="F31" s="223">
        <f t="shared" si="4"/>
        <v>0</v>
      </c>
      <c r="G31" s="227"/>
      <c r="H31" s="381">
        <f t="shared" si="5"/>
        <v>0</v>
      </c>
      <c r="I31" s="252">
        <v>0</v>
      </c>
      <c r="J31" s="228"/>
      <c r="K31" s="252"/>
      <c r="L31" s="226"/>
      <c r="M31" s="256"/>
      <c r="N31" s="253"/>
      <c r="O31" s="253"/>
      <c r="P31" s="253"/>
      <c r="Q31" s="253"/>
      <c r="R31" s="253"/>
      <c r="S31" s="253"/>
      <c r="T31" s="253"/>
      <c r="U31" s="257"/>
      <c r="V31" s="256"/>
      <c r="W31" s="253"/>
      <c r="X31" s="253"/>
      <c r="Y31" s="257"/>
      <c r="Z31" s="256"/>
      <c r="AA31" s="257"/>
      <c r="AB31" s="251">
        <f t="shared" si="6"/>
        <v>0</v>
      </c>
      <c r="AC31" s="247">
        <f t="shared" si="7"/>
        <v>0</v>
      </c>
      <c r="AD31" s="248">
        <f t="shared" si="2"/>
        <v>0</v>
      </c>
    </row>
    <row r="32" spans="1:30" s="4" customFormat="1" ht="15" hidden="1" customHeight="1" x14ac:dyDescent="0.2">
      <c r="A32" s="152"/>
      <c r="B32" s="283"/>
      <c r="C32" s="207"/>
      <c r="D32" s="381">
        <f t="shared" si="3"/>
        <v>0</v>
      </c>
      <c r="E32" s="259"/>
      <c r="F32" s="223">
        <f t="shared" si="4"/>
        <v>0</v>
      </c>
      <c r="G32" s="227"/>
      <c r="H32" s="381">
        <f t="shared" si="5"/>
        <v>0</v>
      </c>
      <c r="I32" s="252">
        <v>0</v>
      </c>
      <c r="J32" s="228"/>
      <c r="K32" s="252"/>
      <c r="L32" s="226"/>
      <c r="M32" s="256"/>
      <c r="N32" s="253"/>
      <c r="O32" s="253"/>
      <c r="P32" s="253"/>
      <c r="Q32" s="253"/>
      <c r="R32" s="253"/>
      <c r="S32" s="253"/>
      <c r="T32" s="253"/>
      <c r="U32" s="257"/>
      <c r="V32" s="256"/>
      <c r="W32" s="253"/>
      <c r="X32" s="253"/>
      <c r="Y32" s="257"/>
      <c r="Z32" s="256"/>
      <c r="AA32" s="257"/>
      <c r="AB32" s="251">
        <f t="shared" si="6"/>
        <v>0</v>
      </c>
      <c r="AC32" s="247">
        <f t="shared" si="7"/>
        <v>0</v>
      </c>
      <c r="AD32" s="248">
        <f t="shared" si="2"/>
        <v>0</v>
      </c>
    </row>
    <row r="33" spans="1:30" s="4" customFormat="1" ht="15" hidden="1" customHeight="1" x14ac:dyDescent="0.2">
      <c r="A33" s="152"/>
      <c r="B33" s="265"/>
      <c r="C33" s="207"/>
      <c r="D33" s="381">
        <f t="shared" si="3"/>
        <v>0</v>
      </c>
      <c r="E33" s="259"/>
      <c r="F33" s="223">
        <f t="shared" si="4"/>
        <v>0</v>
      </c>
      <c r="G33" s="227"/>
      <c r="H33" s="381">
        <f t="shared" si="5"/>
        <v>0</v>
      </c>
      <c r="I33" s="252"/>
      <c r="J33" s="228"/>
      <c r="K33" s="252"/>
      <c r="L33" s="226"/>
      <c r="M33" s="256"/>
      <c r="N33" s="253"/>
      <c r="O33" s="253"/>
      <c r="P33" s="253"/>
      <c r="Q33" s="253"/>
      <c r="R33" s="253"/>
      <c r="S33" s="253"/>
      <c r="T33" s="253"/>
      <c r="U33" s="257"/>
      <c r="V33" s="256"/>
      <c r="W33" s="253"/>
      <c r="X33" s="253"/>
      <c r="Y33" s="257"/>
      <c r="Z33" s="256"/>
      <c r="AA33" s="257"/>
      <c r="AB33" s="251">
        <f t="shared" si="6"/>
        <v>0</v>
      </c>
      <c r="AC33" s="247">
        <f t="shared" si="7"/>
        <v>0</v>
      </c>
      <c r="AD33" s="248">
        <f t="shared" si="2"/>
        <v>0</v>
      </c>
    </row>
    <row r="34" spans="1:30" s="4" customFormat="1" ht="15" hidden="1" customHeight="1" x14ac:dyDescent="0.2">
      <c r="A34" s="152"/>
      <c r="B34" s="265"/>
      <c r="C34" s="207"/>
      <c r="D34" s="381">
        <f t="shared" si="3"/>
        <v>0</v>
      </c>
      <c r="E34" s="259"/>
      <c r="F34" s="223">
        <f t="shared" si="4"/>
        <v>0</v>
      </c>
      <c r="G34" s="227"/>
      <c r="H34" s="381">
        <f t="shared" si="5"/>
        <v>0</v>
      </c>
      <c r="I34" s="259"/>
      <c r="J34" s="228"/>
      <c r="K34" s="259"/>
      <c r="L34" s="226"/>
      <c r="M34" s="256"/>
      <c r="N34" s="253"/>
      <c r="O34" s="253"/>
      <c r="P34" s="253"/>
      <c r="Q34" s="253"/>
      <c r="R34" s="253"/>
      <c r="S34" s="253"/>
      <c r="T34" s="253"/>
      <c r="U34" s="257"/>
      <c r="V34" s="256"/>
      <c r="W34" s="253"/>
      <c r="X34" s="253"/>
      <c r="Y34" s="257"/>
      <c r="Z34" s="256"/>
      <c r="AA34" s="257"/>
      <c r="AB34" s="251">
        <f t="shared" si="6"/>
        <v>0</v>
      </c>
      <c r="AC34" s="247">
        <f t="shared" si="7"/>
        <v>0</v>
      </c>
      <c r="AD34" s="248">
        <f t="shared" si="2"/>
        <v>0</v>
      </c>
    </row>
    <row r="35" spans="1:30" s="4" customFormat="1" ht="15" hidden="1" customHeight="1" x14ac:dyDescent="0.2">
      <c r="A35" s="152"/>
      <c r="B35" s="265"/>
      <c r="C35" s="207"/>
      <c r="D35" s="381">
        <f t="shared" si="3"/>
        <v>0</v>
      </c>
      <c r="E35" s="259"/>
      <c r="F35" s="223">
        <f t="shared" si="4"/>
        <v>0</v>
      </c>
      <c r="G35" s="227"/>
      <c r="H35" s="381">
        <f t="shared" si="5"/>
        <v>0</v>
      </c>
      <c r="I35" s="259"/>
      <c r="J35" s="228"/>
      <c r="K35" s="259"/>
      <c r="L35" s="226"/>
      <c r="M35" s="256"/>
      <c r="N35" s="253"/>
      <c r="O35" s="253"/>
      <c r="P35" s="253"/>
      <c r="Q35" s="253"/>
      <c r="R35" s="253"/>
      <c r="S35" s="253"/>
      <c r="T35" s="253"/>
      <c r="U35" s="257"/>
      <c r="V35" s="256"/>
      <c r="W35" s="253"/>
      <c r="X35" s="253"/>
      <c r="Y35" s="257"/>
      <c r="Z35" s="256"/>
      <c r="AA35" s="257"/>
      <c r="AB35" s="251">
        <f t="shared" si="6"/>
        <v>0</v>
      </c>
      <c r="AC35" s="247">
        <f t="shared" si="7"/>
        <v>0</v>
      </c>
      <c r="AD35" s="248">
        <f t="shared" si="2"/>
        <v>0</v>
      </c>
    </row>
    <row r="36" spans="1:30" s="4" customFormat="1" ht="15" hidden="1" customHeight="1" x14ac:dyDescent="0.2">
      <c r="A36" s="152"/>
      <c r="B36" s="265"/>
      <c r="C36" s="207"/>
      <c r="D36" s="381">
        <f t="shared" si="3"/>
        <v>0</v>
      </c>
      <c r="E36" s="259"/>
      <c r="F36" s="223">
        <f t="shared" si="4"/>
        <v>0</v>
      </c>
      <c r="G36" s="227"/>
      <c r="H36" s="381">
        <f t="shared" si="5"/>
        <v>0</v>
      </c>
      <c r="I36" s="259"/>
      <c r="J36" s="228"/>
      <c r="K36" s="259"/>
      <c r="L36" s="226"/>
      <c r="M36" s="256"/>
      <c r="N36" s="253"/>
      <c r="O36" s="253"/>
      <c r="P36" s="253"/>
      <c r="Q36" s="253"/>
      <c r="R36" s="253"/>
      <c r="S36" s="253"/>
      <c r="T36" s="253"/>
      <c r="U36" s="257"/>
      <c r="V36" s="256"/>
      <c r="W36" s="253"/>
      <c r="X36" s="253"/>
      <c r="Y36" s="257"/>
      <c r="Z36" s="256"/>
      <c r="AA36" s="257"/>
      <c r="AB36" s="251">
        <f t="shared" si="6"/>
        <v>0</v>
      </c>
      <c r="AC36" s="247">
        <f t="shared" si="7"/>
        <v>0</v>
      </c>
      <c r="AD36" s="248">
        <f t="shared" si="2"/>
        <v>0</v>
      </c>
    </row>
    <row r="37" spans="1:30" s="4" customFormat="1" ht="15" hidden="1" customHeight="1" x14ac:dyDescent="0.2">
      <c r="A37" s="152"/>
      <c r="B37" s="265"/>
      <c r="C37" s="207"/>
      <c r="D37" s="381">
        <f t="shared" si="3"/>
        <v>0</v>
      </c>
      <c r="E37" s="259"/>
      <c r="F37" s="223">
        <f t="shared" si="4"/>
        <v>0</v>
      </c>
      <c r="G37" s="227"/>
      <c r="H37" s="381">
        <f t="shared" si="5"/>
        <v>0</v>
      </c>
      <c r="I37" s="259"/>
      <c r="J37" s="228"/>
      <c r="K37" s="259"/>
      <c r="L37" s="226"/>
      <c r="M37" s="256"/>
      <c r="N37" s="253"/>
      <c r="O37" s="253"/>
      <c r="P37" s="253"/>
      <c r="Q37" s="253"/>
      <c r="R37" s="253"/>
      <c r="S37" s="253"/>
      <c r="T37" s="253"/>
      <c r="U37" s="257"/>
      <c r="V37" s="256"/>
      <c r="W37" s="253"/>
      <c r="X37" s="253"/>
      <c r="Y37" s="257"/>
      <c r="Z37" s="256"/>
      <c r="AA37" s="257"/>
      <c r="AB37" s="251">
        <f t="shared" si="6"/>
        <v>0</v>
      </c>
      <c r="AC37" s="247">
        <f t="shared" si="7"/>
        <v>0</v>
      </c>
      <c r="AD37" s="248">
        <f t="shared" si="2"/>
        <v>0</v>
      </c>
    </row>
    <row r="38" spans="1:30" s="4" customFormat="1" ht="15" hidden="1" customHeight="1" x14ac:dyDescent="0.2">
      <c r="A38" s="152"/>
      <c r="B38" s="265"/>
      <c r="C38" s="207"/>
      <c r="D38" s="381">
        <f t="shared" si="3"/>
        <v>0</v>
      </c>
      <c r="E38" s="259"/>
      <c r="F38" s="223">
        <f t="shared" si="4"/>
        <v>0</v>
      </c>
      <c r="G38" s="227"/>
      <c r="H38" s="381">
        <f t="shared" si="5"/>
        <v>0</v>
      </c>
      <c r="I38" s="259"/>
      <c r="J38" s="228"/>
      <c r="K38" s="259"/>
      <c r="L38" s="226"/>
      <c r="M38" s="256"/>
      <c r="N38" s="253"/>
      <c r="O38" s="253"/>
      <c r="P38" s="253"/>
      <c r="Q38" s="253"/>
      <c r="R38" s="253"/>
      <c r="S38" s="253"/>
      <c r="T38" s="253"/>
      <c r="U38" s="257"/>
      <c r="V38" s="256"/>
      <c r="W38" s="253"/>
      <c r="X38" s="253"/>
      <c r="Y38" s="257"/>
      <c r="Z38" s="256"/>
      <c r="AA38" s="257"/>
      <c r="AB38" s="251">
        <f t="shared" si="6"/>
        <v>0</v>
      </c>
      <c r="AC38" s="247">
        <f t="shared" si="7"/>
        <v>0</v>
      </c>
      <c r="AD38" s="248">
        <f t="shared" si="2"/>
        <v>0</v>
      </c>
    </row>
    <row r="39" spans="1:30" s="4" customFormat="1" ht="15" customHeight="1" x14ac:dyDescent="0.2">
      <c r="A39" s="152"/>
      <c r="B39" s="265"/>
      <c r="C39" s="207"/>
      <c r="D39" s="381">
        <f t="shared" si="3"/>
        <v>0</v>
      </c>
      <c r="E39" s="259"/>
      <c r="F39" s="223">
        <f t="shared" si="4"/>
        <v>0</v>
      </c>
      <c r="G39" s="227"/>
      <c r="H39" s="381">
        <f t="shared" si="5"/>
        <v>0</v>
      </c>
      <c r="I39" s="259"/>
      <c r="J39" s="228"/>
      <c r="K39" s="259"/>
      <c r="L39" s="226"/>
      <c r="M39" s="256"/>
      <c r="N39" s="253"/>
      <c r="O39" s="253"/>
      <c r="P39" s="253"/>
      <c r="Q39" s="253"/>
      <c r="R39" s="253"/>
      <c r="S39" s="253"/>
      <c r="T39" s="253"/>
      <c r="U39" s="257"/>
      <c r="V39" s="256"/>
      <c r="W39" s="253"/>
      <c r="X39" s="253"/>
      <c r="Y39" s="257"/>
      <c r="Z39" s="256"/>
      <c r="AA39" s="257"/>
      <c r="AB39" s="251">
        <f t="shared" si="6"/>
        <v>0</v>
      </c>
      <c r="AC39" s="247">
        <f t="shared" si="7"/>
        <v>0</v>
      </c>
      <c r="AD39" s="248">
        <f t="shared" si="2"/>
        <v>0</v>
      </c>
    </row>
    <row r="40" spans="1:30" s="4" customFormat="1" ht="15" customHeight="1" x14ac:dyDescent="0.2">
      <c r="A40" s="152"/>
      <c r="B40" s="265"/>
      <c r="C40" s="207"/>
      <c r="D40" s="381">
        <f t="shared" si="3"/>
        <v>0</v>
      </c>
      <c r="E40" s="259"/>
      <c r="F40" s="223">
        <f t="shared" si="4"/>
        <v>0</v>
      </c>
      <c r="G40" s="227"/>
      <c r="H40" s="381">
        <f t="shared" si="5"/>
        <v>0</v>
      </c>
      <c r="I40" s="259"/>
      <c r="J40" s="228"/>
      <c r="K40" s="259"/>
      <c r="L40" s="226"/>
      <c r="M40" s="256"/>
      <c r="N40" s="253"/>
      <c r="O40" s="253"/>
      <c r="P40" s="253"/>
      <c r="Q40" s="253"/>
      <c r="R40" s="253"/>
      <c r="S40" s="253"/>
      <c r="T40" s="253"/>
      <c r="U40" s="257"/>
      <c r="V40" s="256"/>
      <c r="W40" s="253"/>
      <c r="X40" s="253"/>
      <c r="Y40" s="257"/>
      <c r="Z40" s="256"/>
      <c r="AA40" s="257"/>
      <c r="AB40" s="251">
        <f t="shared" si="6"/>
        <v>0</v>
      </c>
      <c r="AC40" s="247">
        <f t="shared" si="7"/>
        <v>0</v>
      </c>
      <c r="AD40" s="248">
        <f t="shared" si="2"/>
        <v>0</v>
      </c>
    </row>
    <row r="41" spans="1:30" s="4" customFormat="1" ht="15" customHeight="1" thickBot="1" x14ac:dyDescent="0.3">
      <c r="A41" s="172"/>
      <c r="B41" s="284"/>
      <c r="C41" s="264"/>
      <c r="D41" s="381">
        <f t="shared" si="3"/>
        <v>0</v>
      </c>
      <c r="E41" s="281"/>
      <c r="F41" s="229">
        <f t="shared" si="4"/>
        <v>0</v>
      </c>
      <c r="G41" s="230"/>
      <c r="H41" s="381">
        <f t="shared" si="5"/>
        <v>0</v>
      </c>
      <c r="I41" s="281">
        <v>0</v>
      </c>
      <c r="J41" s="231"/>
      <c r="K41" s="281"/>
      <c r="L41" s="229"/>
      <c r="M41" s="267"/>
      <c r="N41" s="253"/>
      <c r="O41" s="253"/>
      <c r="P41" s="253"/>
      <c r="Q41" s="253"/>
      <c r="R41" s="253"/>
      <c r="S41" s="253"/>
      <c r="T41" s="253"/>
      <c r="U41" s="257"/>
      <c r="V41" s="258"/>
      <c r="W41" s="253"/>
      <c r="X41" s="253"/>
      <c r="Y41" s="257"/>
      <c r="Z41" s="258"/>
      <c r="AA41" s="257"/>
      <c r="AB41" s="251">
        <f t="shared" si="6"/>
        <v>0</v>
      </c>
      <c r="AC41" s="247">
        <f t="shared" si="7"/>
        <v>0</v>
      </c>
      <c r="AD41" s="248">
        <f t="shared" si="2"/>
        <v>0</v>
      </c>
    </row>
    <row r="42" spans="1:30" s="4" customFormat="1" ht="15" customHeight="1" x14ac:dyDescent="0.2">
      <c r="A42" s="197"/>
      <c r="B42" s="170"/>
      <c r="C42" s="209">
        <f>SUM(C43:C44)</f>
        <v>0</v>
      </c>
      <c r="D42" s="327">
        <f>SUM(D43:D44)</f>
        <v>0</v>
      </c>
      <c r="E42" s="209">
        <f>SUM(E43:E44)</f>
        <v>0</v>
      </c>
      <c r="F42" s="232">
        <f>SUM(F43:F44)</f>
        <v>0</v>
      </c>
      <c r="G42" s="232">
        <f t="shared" ref="G42" si="8">SUM(G43:G44)</f>
        <v>0</v>
      </c>
      <c r="H42" s="327">
        <f>SUM(H43:H44)</f>
        <v>0</v>
      </c>
      <c r="I42" s="209">
        <f>SUM(I43:I44)</f>
        <v>0</v>
      </c>
      <c r="J42" s="232">
        <f t="shared" ref="J42" si="9">SUM(J43:J44)</f>
        <v>0</v>
      </c>
      <c r="K42" s="209"/>
      <c r="L42" s="268">
        <f>SUM(L43:L44)</f>
        <v>0</v>
      </c>
      <c r="M42" s="268">
        <f>SUM(M43:M44)</f>
        <v>0</v>
      </c>
      <c r="N42" s="272">
        <f>SUM(N43:N44)</f>
        <v>0</v>
      </c>
      <c r="O42" s="272">
        <f t="shared" ref="O42:U42" si="10">SUM(O43:O44)</f>
        <v>0</v>
      </c>
      <c r="P42" s="272">
        <f t="shared" si="10"/>
        <v>0</v>
      </c>
      <c r="Q42" s="272">
        <f t="shared" si="10"/>
        <v>0</v>
      </c>
      <c r="R42" s="272">
        <f t="shared" si="10"/>
        <v>0</v>
      </c>
      <c r="S42" s="272">
        <f t="shared" si="10"/>
        <v>0</v>
      </c>
      <c r="T42" s="272">
        <f t="shared" si="10"/>
        <v>0</v>
      </c>
      <c r="U42" s="272">
        <f t="shared" si="10"/>
        <v>0</v>
      </c>
      <c r="V42" s="268">
        <f>SUM(V43:V44)</f>
        <v>0</v>
      </c>
      <c r="W42" s="272">
        <f t="shared" ref="W42:Y42" si="11">SUM(W43:W44)</f>
        <v>0</v>
      </c>
      <c r="X42" s="272">
        <f t="shared" si="11"/>
        <v>0</v>
      </c>
      <c r="Y42" s="272">
        <f t="shared" si="11"/>
        <v>0</v>
      </c>
      <c r="Z42" s="268">
        <f>SUM(Z43:Z44)</f>
        <v>0</v>
      </c>
      <c r="AA42" s="272">
        <f t="shared" ref="AA42" si="12">SUM(AA43:AA44)</f>
        <v>0</v>
      </c>
      <c r="AB42" s="251">
        <f t="shared" si="6"/>
        <v>0</v>
      </c>
      <c r="AC42" s="247">
        <f t="shared" si="7"/>
        <v>0</v>
      </c>
      <c r="AD42" s="248">
        <f t="shared" si="2"/>
        <v>0</v>
      </c>
    </row>
    <row r="43" spans="1:30" s="4" customFormat="1" ht="15" customHeight="1" x14ac:dyDescent="0.2">
      <c r="A43" s="152"/>
      <c r="B43" s="277"/>
      <c r="C43" s="210"/>
      <c r="D43" s="381">
        <f t="shared" si="3"/>
        <v>0</v>
      </c>
      <c r="E43" s="252">
        <v>0</v>
      </c>
      <c r="F43" s="233"/>
      <c r="G43" s="234"/>
      <c r="H43" s="381">
        <f t="shared" si="5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6"/>
        <v>0</v>
      </c>
      <c r="AC43" s="247">
        <f t="shared" si="7"/>
        <v>0</v>
      </c>
      <c r="AD43" s="248">
        <f t="shared" si="2"/>
        <v>0</v>
      </c>
    </row>
    <row r="44" spans="1:30" s="4" customFormat="1" ht="15" customHeight="1" thickBot="1" x14ac:dyDescent="0.25">
      <c r="A44" s="172"/>
      <c r="B44" s="278"/>
      <c r="C44" s="208"/>
      <c r="D44" s="381">
        <f t="shared" si="3"/>
        <v>0</v>
      </c>
      <c r="E44" s="281">
        <v>0</v>
      </c>
      <c r="F44" s="229"/>
      <c r="G44" s="230"/>
      <c r="H44" s="381">
        <f t="shared" si="5"/>
        <v>0</v>
      </c>
      <c r="I44" s="281">
        <v>0</v>
      </c>
      <c r="J44" s="231"/>
      <c r="K44" s="281"/>
      <c r="L44" s="270"/>
      <c r="M44" s="375"/>
      <c r="N44" s="376"/>
      <c r="O44" s="376"/>
      <c r="P44" s="376"/>
      <c r="Q44" s="376"/>
      <c r="R44" s="376"/>
      <c r="S44" s="376"/>
      <c r="T44" s="376"/>
      <c r="U44" s="376"/>
      <c r="V44" s="375"/>
      <c r="W44" s="376"/>
      <c r="X44" s="376"/>
      <c r="Y44" s="376"/>
      <c r="Z44" s="375"/>
      <c r="AA44" s="376"/>
      <c r="AB44" s="251">
        <f t="shared" si="6"/>
        <v>0</v>
      </c>
      <c r="AC44" s="247">
        <f t="shared" si="7"/>
        <v>0</v>
      </c>
      <c r="AD44" s="248">
        <f t="shared" si="2"/>
        <v>0</v>
      </c>
    </row>
    <row r="45" spans="1:30" s="26" customFormat="1" ht="15" customHeight="1" x14ac:dyDescent="0.2">
      <c r="A45" s="197"/>
      <c r="B45" s="170"/>
      <c r="C45" s="209">
        <f>SUM(C46:C47)</f>
        <v>0</v>
      </c>
      <c r="D45" s="327">
        <f>SUM(D46:D47)</f>
        <v>0</v>
      </c>
      <c r="E45" s="209">
        <f>SUM(E46:E47)</f>
        <v>0</v>
      </c>
      <c r="F45" s="209">
        <f t="shared" ref="F45:G45" si="13">SUM(F46:F47)</f>
        <v>0</v>
      </c>
      <c r="G45" s="209">
        <f t="shared" si="13"/>
        <v>0</v>
      </c>
      <c r="H45" s="327">
        <f>SUM(H46:H47)</f>
        <v>0</v>
      </c>
      <c r="I45" s="209">
        <f>SUM(I46:I47)</f>
        <v>0</v>
      </c>
      <c r="J45" s="209">
        <f t="shared" ref="J45" si="14">SUM(J46:J47)</f>
        <v>0</v>
      </c>
      <c r="K45" s="209"/>
      <c r="L45" s="268">
        <f>SUM(L46:L47)</f>
        <v>0</v>
      </c>
      <c r="M45" s="268">
        <f>SUM(M46:M47)</f>
        <v>0</v>
      </c>
      <c r="N45" s="272">
        <f>SUM(N46:N47)</f>
        <v>0</v>
      </c>
      <c r="O45" s="272">
        <f t="shared" ref="O45:U45" si="15">SUM(O46:O47)</f>
        <v>0</v>
      </c>
      <c r="P45" s="272">
        <f t="shared" si="15"/>
        <v>0</v>
      </c>
      <c r="Q45" s="272">
        <f t="shared" si="15"/>
        <v>0</v>
      </c>
      <c r="R45" s="272">
        <f t="shared" si="15"/>
        <v>0</v>
      </c>
      <c r="S45" s="272">
        <f t="shared" si="15"/>
        <v>0</v>
      </c>
      <c r="T45" s="272">
        <f t="shared" si="15"/>
        <v>0</v>
      </c>
      <c r="U45" s="272">
        <f t="shared" si="15"/>
        <v>0</v>
      </c>
      <c r="V45" s="268">
        <f>SUM(V46:V47)</f>
        <v>0</v>
      </c>
      <c r="W45" s="272">
        <f t="shared" ref="W45:Y45" si="16">SUM(W46:W47)</f>
        <v>0</v>
      </c>
      <c r="X45" s="272">
        <f t="shared" si="16"/>
        <v>0</v>
      </c>
      <c r="Y45" s="272">
        <f t="shared" si="16"/>
        <v>0</v>
      </c>
      <c r="Z45" s="268">
        <f>SUM(Z46:Z47)</f>
        <v>0</v>
      </c>
      <c r="AA45" s="272">
        <f t="shared" ref="AA45" si="17">SUM(AA46:AA47)</f>
        <v>0</v>
      </c>
      <c r="AB45" s="251">
        <f t="shared" si="6"/>
        <v>0</v>
      </c>
      <c r="AC45" s="247">
        <f t="shared" si="7"/>
        <v>0</v>
      </c>
      <c r="AD45" s="248">
        <f t="shared" si="2"/>
        <v>0</v>
      </c>
    </row>
    <row r="46" spans="1:30" s="4" customFormat="1" ht="15" customHeight="1" x14ac:dyDescent="0.2">
      <c r="A46" s="152"/>
      <c r="B46" s="277"/>
      <c r="C46" s="210"/>
      <c r="D46" s="381">
        <f t="shared" si="3"/>
        <v>0</v>
      </c>
      <c r="E46" s="252">
        <v>0</v>
      </c>
      <c r="F46" s="233"/>
      <c r="G46" s="234"/>
      <c r="H46" s="381">
        <f t="shared" si="5"/>
        <v>0</v>
      </c>
      <c r="I46" s="252">
        <v>0</v>
      </c>
      <c r="J46" s="235"/>
      <c r="K46" s="252"/>
      <c r="L46" s="269"/>
      <c r="M46" s="373"/>
      <c r="N46" s="374"/>
      <c r="O46" s="374"/>
      <c r="P46" s="374"/>
      <c r="Q46" s="374"/>
      <c r="R46" s="374"/>
      <c r="S46" s="374"/>
      <c r="T46" s="374"/>
      <c r="U46" s="374"/>
      <c r="V46" s="373"/>
      <c r="W46" s="374"/>
      <c r="X46" s="374"/>
      <c r="Y46" s="374"/>
      <c r="Z46" s="373"/>
      <c r="AA46" s="374"/>
      <c r="AB46" s="251">
        <f t="shared" si="6"/>
        <v>0</v>
      </c>
      <c r="AC46" s="247">
        <f t="shared" si="7"/>
        <v>0</v>
      </c>
      <c r="AD46" s="248">
        <f t="shared" si="2"/>
        <v>0</v>
      </c>
    </row>
    <row r="47" spans="1:30" s="4" customFormat="1" ht="15" customHeight="1" thickBot="1" x14ac:dyDescent="0.25">
      <c r="A47" s="172"/>
      <c r="B47" s="278"/>
      <c r="C47" s="208"/>
      <c r="D47" s="381">
        <f t="shared" si="3"/>
        <v>0</v>
      </c>
      <c r="E47" s="281">
        <v>0</v>
      </c>
      <c r="F47" s="229"/>
      <c r="G47" s="230"/>
      <c r="H47" s="381">
        <f t="shared" si="5"/>
        <v>0</v>
      </c>
      <c r="I47" s="281">
        <v>0</v>
      </c>
      <c r="J47" s="231"/>
      <c r="K47" s="281"/>
      <c r="L47" s="270"/>
      <c r="M47" s="375"/>
      <c r="N47" s="376"/>
      <c r="O47" s="376"/>
      <c r="P47" s="376"/>
      <c r="Q47" s="376"/>
      <c r="R47" s="376"/>
      <c r="S47" s="376"/>
      <c r="T47" s="376"/>
      <c r="U47" s="376"/>
      <c r="V47" s="375"/>
      <c r="W47" s="376"/>
      <c r="X47" s="376"/>
      <c r="Y47" s="376"/>
      <c r="Z47" s="375"/>
      <c r="AA47" s="376"/>
      <c r="AB47" s="251">
        <f t="shared" si="6"/>
        <v>0</v>
      </c>
      <c r="AC47" s="247">
        <f t="shared" si="7"/>
        <v>0</v>
      </c>
      <c r="AD47" s="248">
        <f t="shared" si="2"/>
        <v>0</v>
      </c>
    </row>
    <row r="48" spans="1:30" s="26" customFormat="1" ht="15" customHeight="1" x14ac:dyDescent="0.2">
      <c r="A48" s="197"/>
      <c r="B48" s="170"/>
      <c r="C48" s="209">
        <f t="shared" ref="C48:J48" si="18">SUM(C49:C50)</f>
        <v>0</v>
      </c>
      <c r="D48" s="327">
        <f>SUM(D49:D50)</f>
        <v>0</v>
      </c>
      <c r="E48" s="209">
        <f>SUM(E49:E50)</f>
        <v>0</v>
      </c>
      <c r="F48" s="209">
        <f t="shared" si="18"/>
        <v>0</v>
      </c>
      <c r="G48" s="209">
        <f t="shared" si="18"/>
        <v>0</v>
      </c>
      <c r="H48" s="327">
        <f>SUM(H49:H50)</f>
        <v>0</v>
      </c>
      <c r="I48" s="209">
        <f t="shared" si="18"/>
        <v>0</v>
      </c>
      <c r="J48" s="209">
        <f t="shared" si="18"/>
        <v>0</v>
      </c>
      <c r="K48" s="209"/>
      <c r="L48" s="268">
        <f>SUM(L49:L50)</f>
        <v>0</v>
      </c>
      <c r="M48" s="268">
        <f>SUM(M49:M50)</f>
        <v>0</v>
      </c>
      <c r="N48" s="272">
        <f>SUM(N49:N50)</f>
        <v>0</v>
      </c>
      <c r="O48" s="272">
        <f t="shared" ref="O48:U48" si="19">SUM(O49:O50)</f>
        <v>0</v>
      </c>
      <c r="P48" s="272">
        <f t="shared" si="19"/>
        <v>0</v>
      </c>
      <c r="Q48" s="272">
        <f t="shared" si="19"/>
        <v>0</v>
      </c>
      <c r="R48" s="272">
        <f t="shared" si="19"/>
        <v>0</v>
      </c>
      <c r="S48" s="272">
        <f t="shared" si="19"/>
        <v>0</v>
      </c>
      <c r="T48" s="272">
        <f t="shared" si="19"/>
        <v>0</v>
      </c>
      <c r="U48" s="272">
        <f t="shared" si="19"/>
        <v>0</v>
      </c>
      <c r="V48" s="268">
        <f>SUM(V49:V50)</f>
        <v>0</v>
      </c>
      <c r="W48" s="272">
        <f t="shared" ref="W48:Y48" si="20">SUM(W49:W50)</f>
        <v>0</v>
      </c>
      <c r="X48" s="272">
        <f t="shared" si="20"/>
        <v>0</v>
      </c>
      <c r="Y48" s="272">
        <f t="shared" si="20"/>
        <v>0</v>
      </c>
      <c r="Z48" s="268">
        <f>SUM(Z49:Z50)</f>
        <v>0</v>
      </c>
      <c r="AA48" s="272">
        <f t="shared" ref="AA48" si="21">SUM(AA49:AA50)</f>
        <v>0</v>
      </c>
      <c r="AB48" s="251">
        <f t="shared" si="6"/>
        <v>0</v>
      </c>
      <c r="AC48" s="247">
        <f t="shared" si="7"/>
        <v>0</v>
      </c>
      <c r="AD48" s="248">
        <f t="shared" si="2"/>
        <v>0</v>
      </c>
    </row>
    <row r="49" spans="1:30" s="4" customFormat="1" ht="15" customHeight="1" x14ac:dyDescent="0.2">
      <c r="A49" s="152"/>
      <c r="B49" s="277"/>
      <c r="C49" s="210"/>
      <c r="D49" s="381">
        <f t="shared" si="3"/>
        <v>0</v>
      </c>
      <c r="E49" s="252">
        <v>0</v>
      </c>
      <c r="F49" s="233"/>
      <c r="G49" s="234"/>
      <c r="H49" s="381">
        <f t="shared" si="5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si="6"/>
        <v>0</v>
      </c>
      <c r="AC49" s="247">
        <f t="shared" si="7"/>
        <v>0</v>
      </c>
      <c r="AD49" s="248">
        <f t="shared" si="2"/>
        <v>0</v>
      </c>
    </row>
    <row r="50" spans="1:30" s="4" customFormat="1" ht="15" customHeight="1" thickBot="1" x14ac:dyDescent="0.25">
      <c r="A50" s="171"/>
      <c r="B50" s="278"/>
      <c r="C50" s="208"/>
      <c r="D50" s="381">
        <f t="shared" si="3"/>
        <v>0</v>
      </c>
      <c r="E50" s="281">
        <v>0</v>
      </c>
      <c r="F50" s="229"/>
      <c r="G50" s="230"/>
      <c r="H50" s="381">
        <f t="shared" si="5"/>
        <v>0</v>
      </c>
      <c r="I50" s="281">
        <v>0</v>
      </c>
      <c r="J50" s="231"/>
      <c r="K50" s="281"/>
      <c r="L50" s="270"/>
      <c r="M50" s="375"/>
      <c r="N50" s="376"/>
      <c r="O50" s="376"/>
      <c r="P50" s="376"/>
      <c r="Q50" s="376"/>
      <c r="R50" s="376"/>
      <c r="S50" s="376"/>
      <c r="T50" s="376"/>
      <c r="U50" s="376"/>
      <c r="V50" s="375"/>
      <c r="W50" s="376"/>
      <c r="X50" s="376"/>
      <c r="Y50" s="376"/>
      <c r="Z50" s="375"/>
      <c r="AA50" s="376"/>
      <c r="AB50" s="251">
        <f t="shared" si="6"/>
        <v>0</v>
      </c>
      <c r="AC50" s="247">
        <f t="shared" si="7"/>
        <v>0</v>
      </c>
      <c r="AD50" s="248">
        <f t="shared" si="2"/>
        <v>0</v>
      </c>
    </row>
    <row r="51" spans="1:30" s="26" customFormat="1" ht="15" customHeight="1" x14ac:dyDescent="0.2">
      <c r="A51" s="197"/>
      <c r="B51" s="170"/>
      <c r="C51" s="209">
        <f t="shared" ref="C51:J51" si="22">SUM(C52:C53)</f>
        <v>0</v>
      </c>
      <c r="D51" s="327">
        <f>SUM(D52:D53)</f>
        <v>0</v>
      </c>
      <c r="E51" s="209">
        <f>SUM(E52:E53)</f>
        <v>0</v>
      </c>
      <c r="F51" s="209">
        <f t="shared" si="22"/>
        <v>0</v>
      </c>
      <c r="G51" s="209">
        <f t="shared" si="22"/>
        <v>0</v>
      </c>
      <c r="H51" s="327">
        <f>SUM(H52:H53)</f>
        <v>0</v>
      </c>
      <c r="I51" s="209">
        <f t="shared" si="22"/>
        <v>0</v>
      </c>
      <c r="J51" s="209">
        <f t="shared" si="22"/>
        <v>0</v>
      </c>
      <c r="K51" s="209"/>
      <c r="L51" s="268">
        <f>SUM(L52:L53)</f>
        <v>0</v>
      </c>
      <c r="M51" s="268">
        <f>SUM(M52:M53)</f>
        <v>0</v>
      </c>
      <c r="N51" s="272">
        <f>SUM(N52:N53)</f>
        <v>0</v>
      </c>
      <c r="O51" s="272">
        <f t="shared" ref="O51:U51" si="23">SUM(O52:O53)</f>
        <v>0</v>
      </c>
      <c r="P51" s="272">
        <f t="shared" si="23"/>
        <v>0</v>
      </c>
      <c r="Q51" s="272">
        <f t="shared" si="23"/>
        <v>0</v>
      </c>
      <c r="R51" s="272">
        <f t="shared" si="23"/>
        <v>0</v>
      </c>
      <c r="S51" s="272">
        <f t="shared" si="23"/>
        <v>0</v>
      </c>
      <c r="T51" s="272">
        <f t="shared" si="23"/>
        <v>0</v>
      </c>
      <c r="U51" s="272">
        <f t="shared" si="23"/>
        <v>0</v>
      </c>
      <c r="V51" s="268">
        <f>SUM(V52:V53)</f>
        <v>0</v>
      </c>
      <c r="W51" s="272">
        <f t="shared" ref="W51:Y51" si="24">SUM(W52:W53)</f>
        <v>0</v>
      </c>
      <c r="X51" s="272">
        <f t="shared" si="24"/>
        <v>0</v>
      </c>
      <c r="Y51" s="272">
        <f t="shared" si="24"/>
        <v>0</v>
      </c>
      <c r="Z51" s="268">
        <f>SUM(Z52:Z53)</f>
        <v>0</v>
      </c>
      <c r="AA51" s="272">
        <f t="shared" ref="AA51" si="25">SUM(AA52:AA53)</f>
        <v>0</v>
      </c>
      <c r="AB51" s="251">
        <f t="shared" si="6"/>
        <v>0</v>
      </c>
      <c r="AC51" s="247">
        <f t="shared" si="7"/>
        <v>0</v>
      </c>
      <c r="AD51" s="248">
        <f t="shared" si="2"/>
        <v>0</v>
      </c>
    </row>
    <row r="52" spans="1:30" s="4" customFormat="1" ht="15" customHeight="1" x14ac:dyDescent="0.2">
      <c r="A52" s="152"/>
      <c r="B52" s="277"/>
      <c r="C52" s="210"/>
      <c r="D52" s="381">
        <f t="shared" si="3"/>
        <v>0</v>
      </c>
      <c r="E52" s="252">
        <v>0</v>
      </c>
      <c r="F52" s="233"/>
      <c r="G52" s="234"/>
      <c r="H52" s="381">
        <f t="shared" si="5"/>
        <v>0</v>
      </c>
      <c r="I52" s="252">
        <v>0</v>
      </c>
      <c r="J52" s="235"/>
      <c r="K52" s="252"/>
      <c r="L52" s="269"/>
      <c r="M52" s="373"/>
      <c r="N52" s="374"/>
      <c r="O52" s="374"/>
      <c r="P52" s="374"/>
      <c r="Q52" s="374"/>
      <c r="R52" s="374"/>
      <c r="S52" s="374"/>
      <c r="T52" s="374"/>
      <c r="U52" s="374"/>
      <c r="V52" s="373"/>
      <c r="W52" s="374"/>
      <c r="X52" s="374"/>
      <c r="Y52" s="374"/>
      <c r="Z52" s="373"/>
      <c r="AA52" s="374"/>
      <c r="AB52" s="251">
        <f t="shared" si="6"/>
        <v>0</v>
      </c>
      <c r="AC52" s="247">
        <f t="shared" si="7"/>
        <v>0</v>
      </c>
      <c r="AD52" s="248">
        <f t="shared" si="2"/>
        <v>0</v>
      </c>
    </row>
    <row r="53" spans="1:30" s="4" customFormat="1" ht="15" customHeight="1" thickBot="1" x14ac:dyDescent="0.25">
      <c r="A53" s="171"/>
      <c r="B53" s="278"/>
      <c r="C53" s="208"/>
      <c r="D53" s="381">
        <f t="shared" si="3"/>
        <v>0</v>
      </c>
      <c r="E53" s="281">
        <v>0</v>
      </c>
      <c r="F53" s="229"/>
      <c r="G53" s="230"/>
      <c r="H53" s="381">
        <f t="shared" si="5"/>
        <v>0</v>
      </c>
      <c r="I53" s="281">
        <v>0</v>
      </c>
      <c r="J53" s="231"/>
      <c r="K53" s="281"/>
      <c r="L53" s="270"/>
      <c r="M53" s="375"/>
      <c r="N53" s="376"/>
      <c r="O53" s="376"/>
      <c r="P53" s="376"/>
      <c r="Q53" s="376"/>
      <c r="R53" s="376"/>
      <c r="S53" s="376"/>
      <c r="T53" s="376"/>
      <c r="U53" s="376"/>
      <c r="V53" s="375"/>
      <c r="W53" s="376"/>
      <c r="X53" s="376"/>
      <c r="Y53" s="376"/>
      <c r="Z53" s="375"/>
      <c r="AA53" s="376"/>
      <c r="AB53" s="251">
        <f t="shared" si="6"/>
        <v>0</v>
      </c>
      <c r="AC53" s="247">
        <f t="shared" si="7"/>
        <v>0</v>
      </c>
      <c r="AD53" s="248">
        <f t="shared" si="2"/>
        <v>0</v>
      </c>
    </row>
    <row r="54" spans="1:30" s="26" customFormat="1" ht="15" customHeight="1" x14ac:dyDescent="0.2">
      <c r="A54" s="198"/>
      <c r="B54" s="170"/>
      <c r="C54" s="209">
        <f t="shared" ref="C54:J54" si="26">SUM(C55:C56)</f>
        <v>0</v>
      </c>
      <c r="D54" s="327">
        <f>SUM(D55:D56)</f>
        <v>0</v>
      </c>
      <c r="E54" s="209">
        <f>SUM(E55:E56)</f>
        <v>0</v>
      </c>
      <c r="F54" s="209">
        <f t="shared" si="26"/>
        <v>0</v>
      </c>
      <c r="G54" s="209">
        <f t="shared" si="26"/>
        <v>0</v>
      </c>
      <c r="H54" s="327">
        <f>SUM(H55:H56)</f>
        <v>0</v>
      </c>
      <c r="I54" s="209">
        <f t="shared" si="26"/>
        <v>0</v>
      </c>
      <c r="J54" s="209">
        <f t="shared" si="26"/>
        <v>0</v>
      </c>
      <c r="K54" s="209"/>
      <c r="L54" s="268">
        <f>SUM(L55:L56)</f>
        <v>0</v>
      </c>
      <c r="M54" s="268">
        <f>SUM(M55:M56)</f>
        <v>0</v>
      </c>
      <c r="N54" s="272">
        <f>SUM(N55:N56)</f>
        <v>0</v>
      </c>
      <c r="O54" s="272">
        <f t="shared" ref="O54:U54" si="27">SUM(O55:O56)</f>
        <v>0</v>
      </c>
      <c r="P54" s="272">
        <f t="shared" si="27"/>
        <v>0</v>
      </c>
      <c r="Q54" s="272">
        <f t="shared" si="27"/>
        <v>0</v>
      </c>
      <c r="R54" s="272">
        <f t="shared" si="27"/>
        <v>0</v>
      </c>
      <c r="S54" s="272">
        <f t="shared" si="27"/>
        <v>0</v>
      </c>
      <c r="T54" s="272">
        <f t="shared" si="27"/>
        <v>0</v>
      </c>
      <c r="U54" s="272">
        <f t="shared" si="27"/>
        <v>0</v>
      </c>
      <c r="V54" s="268">
        <f>SUM(V55:V56)</f>
        <v>0</v>
      </c>
      <c r="W54" s="272">
        <f t="shared" ref="W54:Y54" si="28">SUM(W55:W56)</f>
        <v>0</v>
      </c>
      <c r="X54" s="272">
        <f t="shared" si="28"/>
        <v>0</v>
      </c>
      <c r="Y54" s="272">
        <f t="shared" si="28"/>
        <v>0</v>
      </c>
      <c r="Z54" s="268">
        <f>SUM(Z55:Z56)</f>
        <v>0</v>
      </c>
      <c r="AA54" s="272">
        <f t="shared" ref="AA54" si="29">SUM(AA55:AA56)</f>
        <v>0</v>
      </c>
      <c r="AB54" s="251">
        <f t="shared" si="6"/>
        <v>0</v>
      </c>
      <c r="AC54" s="247">
        <f t="shared" si="7"/>
        <v>0</v>
      </c>
      <c r="AD54" s="248">
        <f t="shared" si="2"/>
        <v>0</v>
      </c>
    </row>
    <row r="55" spans="1:30" s="4" customFormat="1" ht="15" customHeight="1" x14ac:dyDescent="0.2">
      <c r="A55" s="153"/>
      <c r="B55" s="277"/>
      <c r="C55" s="210"/>
      <c r="D55" s="381">
        <f t="shared" si="3"/>
        <v>0</v>
      </c>
      <c r="E55" s="252">
        <v>0</v>
      </c>
      <c r="F55" s="233"/>
      <c r="G55" s="234"/>
      <c r="H55" s="381">
        <f t="shared" si="5"/>
        <v>0</v>
      </c>
      <c r="I55" s="252">
        <v>0</v>
      </c>
      <c r="J55" s="235"/>
      <c r="K55" s="252"/>
      <c r="L55" s="269"/>
      <c r="M55" s="373"/>
      <c r="N55" s="374"/>
      <c r="O55" s="374"/>
      <c r="P55" s="374"/>
      <c r="Q55" s="374"/>
      <c r="R55" s="374"/>
      <c r="S55" s="374"/>
      <c r="T55" s="374"/>
      <c r="U55" s="374"/>
      <c r="V55" s="373"/>
      <c r="W55" s="374"/>
      <c r="X55" s="374"/>
      <c r="Y55" s="374"/>
      <c r="Z55" s="373"/>
      <c r="AA55" s="374"/>
      <c r="AB55" s="251">
        <f t="shared" si="6"/>
        <v>0</v>
      </c>
      <c r="AC55" s="247">
        <f t="shared" si="7"/>
        <v>0</v>
      </c>
      <c r="AD55" s="248">
        <f t="shared" si="2"/>
        <v>0</v>
      </c>
    </row>
    <row r="56" spans="1:30" s="4" customFormat="1" ht="15" customHeight="1" thickBot="1" x14ac:dyDescent="0.25">
      <c r="A56" s="171"/>
      <c r="B56" s="278"/>
      <c r="C56" s="208"/>
      <c r="D56" s="381">
        <f t="shared" si="3"/>
        <v>0</v>
      </c>
      <c r="E56" s="281">
        <v>0</v>
      </c>
      <c r="F56" s="229"/>
      <c r="G56" s="230"/>
      <c r="H56" s="381">
        <f t="shared" si="5"/>
        <v>0</v>
      </c>
      <c r="I56" s="281">
        <v>0</v>
      </c>
      <c r="J56" s="231"/>
      <c r="K56" s="281"/>
      <c r="L56" s="270"/>
      <c r="M56" s="375"/>
      <c r="N56" s="376"/>
      <c r="O56" s="376"/>
      <c r="P56" s="376"/>
      <c r="Q56" s="376"/>
      <c r="R56" s="376"/>
      <c r="S56" s="376"/>
      <c r="T56" s="376"/>
      <c r="U56" s="376"/>
      <c r="V56" s="375"/>
      <c r="W56" s="376"/>
      <c r="X56" s="376"/>
      <c r="Y56" s="376"/>
      <c r="Z56" s="375"/>
      <c r="AA56" s="376"/>
      <c r="AB56" s="251">
        <f t="shared" si="6"/>
        <v>0</v>
      </c>
      <c r="AC56" s="247">
        <f t="shared" si="7"/>
        <v>0</v>
      </c>
      <c r="AD56" s="248">
        <f t="shared" si="2"/>
        <v>0</v>
      </c>
    </row>
    <row r="57" spans="1:30" s="26" customFormat="1" ht="15" customHeight="1" x14ac:dyDescent="0.2">
      <c r="A57" s="198"/>
      <c r="B57" s="170"/>
      <c r="C57" s="209">
        <f>SUM(C58:C59)</f>
        <v>0</v>
      </c>
      <c r="D57" s="327">
        <f>SUM(D58:D59)</f>
        <v>0</v>
      </c>
      <c r="E57" s="209">
        <f>SUM(E58:E59)</f>
        <v>0</v>
      </c>
      <c r="F57" s="209">
        <f t="shared" ref="F57:G57" si="30">SUM(F58:F59)</f>
        <v>0</v>
      </c>
      <c r="G57" s="209">
        <f t="shared" si="30"/>
        <v>0</v>
      </c>
      <c r="H57" s="327">
        <f>SUM(H58:H59)</f>
        <v>0</v>
      </c>
      <c r="I57" s="209">
        <f>SUM(I58:I59)</f>
        <v>0</v>
      </c>
      <c r="J57" s="209">
        <f t="shared" ref="J57" si="31">SUM(J58:J59)</f>
        <v>0</v>
      </c>
      <c r="K57" s="209"/>
      <c r="L57" s="268">
        <f>SUM(L58:L59)</f>
        <v>0</v>
      </c>
      <c r="M57" s="268">
        <f>SUM(M58:M59)</f>
        <v>0</v>
      </c>
      <c r="N57" s="272">
        <f>SUM(N58:N59)</f>
        <v>0</v>
      </c>
      <c r="O57" s="272">
        <f t="shared" ref="O57:U57" si="32">SUM(O58:O59)</f>
        <v>0</v>
      </c>
      <c r="P57" s="272">
        <f t="shared" si="32"/>
        <v>0</v>
      </c>
      <c r="Q57" s="272">
        <f t="shared" si="32"/>
        <v>0</v>
      </c>
      <c r="R57" s="272">
        <f t="shared" si="32"/>
        <v>0</v>
      </c>
      <c r="S57" s="272">
        <f t="shared" si="32"/>
        <v>0</v>
      </c>
      <c r="T57" s="272">
        <f t="shared" si="32"/>
        <v>0</v>
      </c>
      <c r="U57" s="272">
        <f t="shared" si="32"/>
        <v>0</v>
      </c>
      <c r="V57" s="268">
        <f>SUM(V58:V59)</f>
        <v>0</v>
      </c>
      <c r="W57" s="272">
        <f t="shared" ref="W57:Y57" si="33">SUM(W58:W59)</f>
        <v>0</v>
      </c>
      <c r="X57" s="272">
        <f t="shared" si="33"/>
        <v>0</v>
      </c>
      <c r="Y57" s="272">
        <f t="shared" si="33"/>
        <v>0</v>
      </c>
      <c r="Z57" s="268">
        <f>SUM(Z58:Z59)</f>
        <v>0</v>
      </c>
      <c r="AA57" s="272">
        <f t="shared" ref="AA57" si="34">SUM(AA58:AA59)</f>
        <v>0</v>
      </c>
      <c r="AB57" s="251">
        <f t="shared" si="6"/>
        <v>0</v>
      </c>
      <c r="AC57" s="247">
        <f t="shared" si="7"/>
        <v>0</v>
      </c>
      <c r="AD57" s="248">
        <f t="shared" si="2"/>
        <v>0</v>
      </c>
    </row>
    <row r="58" spans="1:30" s="4" customFormat="1" ht="15" customHeight="1" x14ac:dyDescent="0.2">
      <c r="A58" s="153"/>
      <c r="B58" s="277"/>
      <c r="C58" s="210"/>
      <c r="D58" s="381">
        <f t="shared" si="3"/>
        <v>0</v>
      </c>
      <c r="E58" s="252">
        <v>0</v>
      </c>
      <c r="F58" s="233"/>
      <c r="G58" s="234"/>
      <c r="H58" s="381">
        <f t="shared" si="5"/>
        <v>0</v>
      </c>
      <c r="I58" s="252">
        <v>0</v>
      </c>
      <c r="J58" s="235"/>
      <c r="K58" s="252"/>
      <c r="L58" s="269"/>
      <c r="M58" s="373"/>
      <c r="N58" s="374"/>
      <c r="O58" s="374"/>
      <c r="P58" s="374"/>
      <c r="Q58" s="374"/>
      <c r="R58" s="374"/>
      <c r="S58" s="374"/>
      <c r="T58" s="374"/>
      <c r="U58" s="374"/>
      <c r="V58" s="373"/>
      <c r="W58" s="374"/>
      <c r="X58" s="374"/>
      <c r="Y58" s="374"/>
      <c r="Z58" s="373"/>
      <c r="AA58" s="374"/>
      <c r="AB58" s="251">
        <f t="shared" si="6"/>
        <v>0</v>
      </c>
      <c r="AC58" s="247">
        <f t="shared" si="7"/>
        <v>0</v>
      </c>
      <c r="AD58" s="248">
        <f t="shared" si="2"/>
        <v>0</v>
      </c>
    </row>
    <row r="59" spans="1:30" s="4" customFormat="1" ht="15" customHeight="1" thickBot="1" x14ac:dyDescent="0.25">
      <c r="A59" s="171"/>
      <c r="B59" s="278"/>
      <c r="C59" s="208"/>
      <c r="D59" s="381">
        <f t="shared" si="3"/>
        <v>0</v>
      </c>
      <c r="E59" s="281">
        <v>0</v>
      </c>
      <c r="F59" s="229"/>
      <c r="G59" s="230"/>
      <c r="H59" s="381">
        <f t="shared" si="5"/>
        <v>0</v>
      </c>
      <c r="I59" s="281">
        <v>0</v>
      </c>
      <c r="J59" s="231"/>
      <c r="K59" s="281"/>
      <c r="L59" s="270"/>
      <c r="M59" s="375"/>
      <c r="N59" s="376"/>
      <c r="O59" s="376"/>
      <c r="P59" s="376"/>
      <c r="Q59" s="376"/>
      <c r="R59" s="376"/>
      <c r="S59" s="376"/>
      <c r="T59" s="376"/>
      <c r="U59" s="376"/>
      <c r="V59" s="375"/>
      <c r="W59" s="376"/>
      <c r="X59" s="376"/>
      <c r="Y59" s="376"/>
      <c r="Z59" s="375"/>
      <c r="AA59" s="376"/>
      <c r="AB59" s="251">
        <f t="shared" si="6"/>
        <v>0</v>
      </c>
      <c r="AC59" s="247">
        <f t="shared" si="7"/>
        <v>0</v>
      </c>
      <c r="AD59" s="248">
        <f t="shared" si="2"/>
        <v>0</v>
      </c>
    </row>
    <row r="60" spans="1:30" s="26" customFormat="1" ht="15" customHeight="1" x14ac:dyDescent="0.2">
      <c r="A60" s="198"/>
      <c r="B60" s="170"/>
      <c r="C60" s="209">
        <f>SUM(C61:C62)</f>
        <v>0</v>
      </c>
      <c r="D60" s="327">
        <f>SUM(D61:D62)</f>
        <v>0</v>
      </c>
      <c r="E60" s="209">
        <f>SUM(E61:E62)</f>
        <v>0</v>
      </c>
      <c r="F60" s="209">
        <f t="shared" ref="F60:G60" si="35">SUM(F61:F62)</f>
        <v>0</v>
      </c>
      <c r="G60" s="209">
        <f t="shared" si="35"/>
        <v>0</v>
      </c>
      <c r="H60" s="327">
        <f>SUM(H61:H62)</f>
        <v>0</v>
      </c>
      <c r="I60" s="209">
        <f>SUM(I61:I62)</f>
        <v>0</v>
      </c>
      <c r="J60" s="209">
        <f t="shared" ref="J60" si="36">SUM(J61:J62)</f>
        <v>0</v>
      </c>
      <c r="K60" s="209"/>
      <c r="L60" s="268">
        <f>SUM(L61:L62)</f>
        <v>0</v>
      </c>
      <c r="M60" s="268">
        <f>SUM(M61:M62)</f>
        <v>0</v>
      </c>
      <c r="N60" s="272">
        <f>SUM(N61:N62)</f>
        <v>0</v>
      </c>
      <c r="O60" s="272">
        <f t="shared" ref="O60:U60" si="37">SUM(O61:O62)</f>
        <v>0</v>
      </c>
      <c r="P60" s="272">
        <f t="shared" si="37"/>
        <v>0</v>
      </c>
      <c r="Q60" s="272">
        <f t="shared" si="37"/>
        <v>0</v>
      </c>
      <c r="R60" s="272">
        <f t="shared" si="37"/>
        <v>0</v>
      </c>
      <c r="S60" s="272">
        <f t="shared" si="37"/>
        <v>0</v>
      </c>
      <c r="T60" s="272">
        <f t="shared" si="37"/>
        <v>0</v>
      </c>
      <c r="U60" s="272">
        <f t="shared" si="37"/>
        <v>0</v>
      </c>
      <c r="V60" s="268">
        <f>SUM(V61:V62)</f>
        <v>0</v>
      </c>
      <c r="W60" s="272">
        <f t="shared" ref="W60:Y60" si="38">SUM(W61:W62)</f>
        <v>0</v>
      </c>
      <c r="X60" s="272">
        <f t="shared" si="38"/>
        <v>0</v>
      </c>
      <c r="Y60" s="272">
        <f t="shared" si="38"/>
        <v>0</v>
      </c>
      <c r="Z60" s="268">
        <f>SUM(Z61:Z62)</f>
        <v>0</v>
      </c>
      <c r="AA60" s="272">
        <f t="shared" ref="AA60" si="39">SUM(AA61:AA62)</f>
        <v>0</v>
      </c>
      <c r="AB60" s="251">
        <f t="shared" si="6"/>
        <v>0</v>
      </c>
      <c r="AC60" s="247">
        <f t="shared" si="7"/>
        <v>0</v>
      </c>
      <c r="AD60" s="248">
        <f t="shared" si="2"/>
        <v>0</v>
      </c>
    </row>
    <row r="61" spans="1:30" s="4" customFormat="1" ht="15" customHeight="1" x14ac:dyDescent="0.2">
      <c r="A61" s="153"/>
      <c r="B61" s="277"/>
      <c r="C61" s="210"/>
      <c r="D61" s="381">
        <f t="shared" si="3"/>
        <v>0</v>
      </c>
      <c r="E61" s="252">
        <v>0</v>
      </c>
      <c r="F61" s="233"/>
      <c r="G61" s="234"/>
      <c r="H61" s="381">
        <f t="shared" si="5"/>
        <v>0</v>
      </c>
      <c r="I61" s="252">
        <v>0</v>
      </c>
      <c r="J61" s="235"/>
      <c r="K61" s="252"/>
      <c r="L61" s="269"/>
      <c r="M61" s="373"/>
      <c r="N61" s="374"/>
      <c r="O61" s="374"/>
      <c r="P61" s="374"/>
      <c r="Q61" s="374"/>
      <c r="R61" s="374"/>
      <c r="S61" s="374"/>
      <c r="T61" s="374"/>
      <c r="U61" s="374"/>
      <c r="V61" s="373"/>
      <c r="W61" s="374"/>
      <c r="X61" s="374"/>
      <c r="Y61" s="374"/>
      <c r="Z61" s="373"/>
      <c r="AA61" s="374"/>
      <c r="AB61" s="251">
        <f t="shared" si="6"/>
        <v>0</v>
      </c>
      <c r="AC61" s="247">
        <f t="shared" si="7"/>
        <v>0</v>
      </c>
      <c r="AD61" s="248">
        <f t="shared" si="2"/>
        <v>0</v>
      </c>
    </row>
    <row r="62" spans="1:30" s="4" customFormat="1" ht="15" customHeight="1" thickBot="1" x14ac:dyDescent="0.25">
      <c r="A62" s="171"/>
      <c r="B62" s="278"/>
      <c r="C62" s="208"/>
      <c r="D62" s="381">
        <f t="shared" si="3"/>
        <v>0</v>
      </c>
      <c r="E62" s="281">
        <v>0</v>
      </c>
      <c r="F62" s="229"/>
      <c r="G62" s="230"/>
      <c r="H62" s="381">
        <f t="shared" si="5"/>
        <v>0</v>
      </c>
      <c r="I62" s="281">
        <v>0</v>
      </c>
      <c r="J62" s="231"/>
      <c r="K62" s="281"/>
      <c r="L62" s="270"/>
      <c r="M62" s="375"/>
      <c r="N62" s="376"/>
      <c r="O62" s="376"/>
      <c r="P62" s="376"/>
      <c r="Q62" s="376"/>
      <c r="R62" s="376"/>
      <c r="S62" s="376"/>
      <c r="T62" s="376"/>
      <c r="U62" s="376"/>
      <c r="V62" s="375"/>
      <c r="W62" s="376"/>
      <c r="X62" s="376"/>
      <c r="Y62" s="376"/>
      <c r="Z62" s="375"/>
      <c r="AA62" s="376"/>
      <c r="AB62" s="251">
        <f t="shared" si="6"/>
        <v>0</v>
      </c>
      <c r="AC62" s="247">
        <f t="shared" si="7"/>
        <v>0</v>
      </c>
      <c r="AD62" s="248">
        <f t="shared" si="2"/>
        <v>0</v>
      </c>
    </row>
    <row r="63" spans="1:30" s="26" customFormat="1" ht="15" customHeight="1" x14ac:dyDescent="0.2">
      <c r="A63" s="198"/>
      <c r="B63" s="170"/>
      <c r="C63" s="209">
        <f>SUM(C64:C65)</f>
        <v>0</v>
      </c>
      <c r="D63" s="327">
        <f>SUM(D64:D65)</f>
        <v>0</v>
      </c>
      <c r="E63" s="209">
        <f>SUM(E64:E65)</f>
        <v>0</v>
      </c>
      <c r="F63" s="209">
        <f t="shared" ref="F63:G63" si="40">SUM(F64:F65)</f>
        <v>0</v>
      </c>
      <c r="G63" s="209">
        <f t="shared" si="40"/>
        <v>0</v>
      </c>
      <c r="H63" s="327">
        <f>SUM(H64:H65)</f>
        <v>0</v>
      </c>
      <c r="I63" s="209">
        <f>SUM(I64:I65)</f>
        <v>0</v>
      </c>
      <c r="J63" s="209">
        <f t="shared" ref="J63" si="41">SUM(J64:J65)</f>
        <v>0</v>
      </c>
      <c r="K63" s="209"/>
      <c r="L63" s="268">
        <f>SUM(L64:L65)</f>
        <v>0</v>
      </c>
      <c r="M63" s="268">
        <f>SUM(M64:M65)</f>
        <v>0</v>
      </c>
      <c r="N63" s="272">
        <f>SUM(N64:N65)</f>
        <v>0</v>
      </c>
      <c r="O63" s="272">
        <f t="shared" ref="O63:U63" si="42">SUM(O64:O65)</f>
        <v>0</v>
      </c>
      <c r="P63" s="272">
        <f t="shared" si="42"/>
        <v>0</v>
      </c>
      <c r="Q63" s="272">
        <f t="shared" si="42"/>
        <v>0</v>
      </c>
      <c r="R63" s="272">
        <f t="shared" si="42"/>
        <v>0</v>
      </c>
      <c r="S63" s="272">
        <f t="shared" si="42"/>
        <v>0</v>
      </c>
      <c r="T63" s="272">
        <f t="shared" si="42"/>
        <v>0</v>
      </c>
      <c r="U63" s="272">
        <f t="shared" si="42"/>
        <v>0</v>
      </c>
      <c r="V63" s="268">
        <f>SUM(V64:V65)</f>
        <v>0</v>
      </c>
      <c r="W63" s="272">
        <f t="shared" ref="W63:Y63" si="43">SUM(W64:W65)</f>
        <v>0</v>
      </c>
      <c r="X63" s="272">
        <f t="shared" si="43"/>
        <v>0</v>
      </c>
      <c r="Y63" s="272">
        <f t="shared" si="43"/>
        <v>0</v>
      </c>
      <c r="Z63" s="268">
        <f>SUM(Z64:Z65)</f>
        <v>0</v>
      </c>
      <c r="AA63" s="272">
        <f t="shared" ref="AA63" si="44">SUM(AA64:AA65)</f>
        <v>0</v>
      </c>
      <c r="AB63" s="251">
        <f t="shared" si="6"/>
        <v>0</v>
      </c>
      <c r="AC63" s="247">
        <f t="shared" si="7"/>
        <v>0</v>
      </c>
      <c r="AD63" s="248">
        <f t="shared" si="2"/>
        <v>0</v>
      </c>
    </row>
    <row r="64" spans="1:30" s="4" customFormat="1" ht="15" customHeight="1" x14ac:dyDescent="0.2">
      <c r="A64" s="153"/>
      <c r="B64" s="277"/>
      <c r="C64" s="210"/>
      <c r="D64" s="381">
        <f t="shared" si="3"/>
        <v>0</v>
      </c>
      <c r="E64" s="252">
        <v>0</v>
      </c>
      <c r="F64" s="233"/>
      <c r="G64" s="234"/>
      <c r="H64" s="381">
        <f t="shared" si="5"/>
        <v>0</v>
      </c>
      <c r="I64" s="252">
        <v>0</v>
      </c>
      <c r="J64" s="235"/>
      <c r="K64" s="252"/>
      <c r="L64" s="269"/>
      <c r="M64" s="373"/>
      <c r="N64" s="374"/>
      <c r="O64" s="374"/>
      <c r="P64" s="374"/>
      <c r="Q64" s="374"/>
      <c r="R64" s="374"/>
      <c r="S64" s="374"/>
      <c r="T64" s="374"/>
      <c r="U64" s="374"/>
      <c r="V64" s="373"/>
      <c r="W64" s="374"/>
      <c r="X64" s="374"/>
      <c r="Y64" s="374"/>
      <c r="Z64" s="373"/>
      <c r="AA64" s="374"/>
      <c r="AB64" s="251">
        <f t="shared" si="6"/>
        <v>0</v>
      </c>
      <c r="AC64" s="247">
        <f t="shared" si="7"/>
        <v>0</v>
      </c>
      <c r="AD64" s="248">
        <f t="shared" si="2"/>
        <v>0</v>
      </c>
    </row>
    <row r="65" spans="1:30" s="4" customFormat="1" ht="15" customHeight="1" thickBot="1" x14ac:dyDescent="0.25">
      <c r="A65" s="171"/>
      <c r="B65" s="278"/>
      <c r="C65" s="208"/>
      <c r="D65" s="381">
        <f t="shared" si="3"/>
        <v>0</v>
      </c>
      <c r="E65" s="281">
        <v>0</v>
      </c>
      <c r="F65" s="229"/>
      <c r="G65" s="230"/>
      <c r="H65" s="381">
        <f t="shared" si="5"/>
        <v>0</v>
      </c>
      <c r="I65" s="281">
        <v>0</v>
      </c>
      <c r="J65" s="231"/>
      <c r="K65" s="281"/>
      <c r="L65" s="270"/>
      <c r="M65" s="375"/>
      <c r="N65" s="376"/>
      <c r="O65" s="376"/>
      <c r="P65" s="376"/>
      <c r="Q65" s="376"/>
      <c r="R65" s="376"/>
      <c r="S65" s="376"/>
      <c r="T65" s="376"/>
      <c r="U65" s="376"/>
      <c r="V65" s="375"/>
      <c r="W65" s="376"/>
      <c r="X65" s="376"/>
      <c r="Y65" s="376"/>
      <c r="Z65" s="375"/>
      <c r="AA65" s="376"/>
      <c r="AB65" s="251">
        <f t="shared" si="6"/>
        <v>0</v>
      </c>
      <c r="AC65" s="247">
        <f t="shared" si="7"/>
        <v>0</v>
      </c>
      <c r="AD65" s="248">
        <f t="shared" si="2"/>
        <v>0</v>
      </c>
    </row>
    <row r="66" spans="1:30" s="26" customFormat="1" ht="15" customHeight="1" x14ac:dyDescent="0.2">
      <c r="A66" s="198"/>
      <c r="B66" s="170"/>
      <c r="C66" s="209">
        <f>SUM(C67:C68)</f>
        <v>0</v>
      </c>
      <c r="D66" s="327">
        <f>SUM(D67:D68)</f>
        <v>0</v>
      </c>
      <c r="E66" s="209">
        <f>SUM(E67:E68)</f>
        <v>0</v>
      </c>
      <c r="F66" s="209">
        <f t="shared" ref="F66:G66" si="45">SUM(F67:F68)</f>
        <v>0</v>
      </c>
      <c r="G66" s="209">
        <f t="shared" si="45"/>
        <v>0</v>
      </c>
      <c r="H66" s="327">
        <f>SUM(H67:H68)</f>
        <v>0</v>
      </c>
      <c r="I66" s="209">
        <f>SUM(I67:I68)</f>
        <v>0</v>
      </c>
      <c r="J66" s="209">
        <f t="shared" ref="J66" si="46">SUM(J67:J68)</f>
        <v>0</v>
      </c>
      <c r="K66" s="209"/>
      <c r="L66" s="268">
        <f>SUM(L67:L68)</f>
        <v>0</v>
      </c>
      <c r="M66" s="268">
        <f>SUM(M67:M68)</f>
        <v>0</v>
      </c>
      <c r="N66" s="272">
        <f>SUM(N67:N68)</f>
        <v>0</v>
      </c>
      <c r="O66" s="272">
        <f t="shared" ref="O66:U66" si="47">SUM(O67:O68)</f>
        <v>0</v>
      </c>
      <c r="P66" s="272">
        <f t="shared" si="47"/>
        <v>0</v>
      </c>
      <c r="Q66" s="272">
        <f t="shared" si="47"/>
        <v>0</v>
      </c>
      <c r="R66" s="272">
        <f t="shared" si="47"/>
        <v>0</v>
      </c>
      <c r="S66" s="272">
        <f t="shared" si="47"/>
        <v>0</v>
      </c>
      <c r="T66" s="272">
        <f t="shared" si="47"/>
        <v>0</v>
      </c>
      <c r="U66" s="272">
        <f t="shared" si="47"/>
        <v>0</v>
      </c>
      <c r="V66" s="268">
        <f>SUM(V67:V68)</f>
        <v>0</v>
      </c>
      <c r="W66" s="272">
        <f t="shared" ref="W66:Y66" si="48">SUM(W67:W68)</f>
        <v>0</v>
      </c>
      <c r="X66" s="272">
        <f t="shared" si="48"/>
        <v>0</v>
      </c>
      <c r="Y66" s="272">
        <f t="shared" si="48"/>
        <v>0</v>
      </c>
      <c r="Z66" s="268">
        <f>SUM(Z67:Z68)</f>
        <v>0</v>
      </c>
      <c r="AA66" s="272">
        <f t="shared" ref="AA66" si="49">SUM(AA67:AA68)</f>
        <v>0</v>
      </c>
      <c r="AB66" s="251">
        <f t="shared" si="6"/>
        <v>0</v>
      </c>
      <c r="AC66" s="247">
        <f t="shared" si="7"/>
        <v>0</v>
      </c>
      <c r="AD66" s="248">
        <f t="shared" si="2"/>
        <v>0</v>
      </c>
    </row>
    <row r="67" spans="1:30" s="4" customFormat="1" ht="15" customHeight="1" x14ac:dyDescent="0.2">
      <c r="A67" s="152"/>
      <c r="B67" s="277"/>
      <c r="C67" s="210"/>
      <c r="D67" s="381">
        <f t="shared" si="3"/>
        <v>0</v>
      </c>
      <c r="E67" s="252">
        <v>0</v>
      </c>
      <c r="F67" s="233"/>
      <c r="G67" s="234"/>
      <c r="H67" s="381">
        <f t="shared" si="5"/>
        <v>0</v>
      </c>
      <c r="I67" s="252">
        <v>0</v>
      </c>
      <c r="J67" s="235"/>
      <c r="K67" s="252"/>
      <c r="L67" s="269"/>
      <c r="M67" s="373"/>
      <c r="N67" s="374"/>
      <c r="O67" s="374"/>
      <c r="P67" s="374"/>
      <c r="Q67" s="374"/>
      <c r="R67" s="374"/>
      <c r="S67" s="374"/>
      <c r="T67" s="374"/>
      <c r="U67" s="374"/>
      <c r="V67" s="373"/>
      <c r="W67" s="374"/>
      <c r="X67" s="374"/>
      <c r="Y67" s="374"/>
      <c r="Z67" s="373"/>
      <c r="AA67" s="374"/>
      <c r="AB67" s="251">
        <f t="shared" si="6"/>
        <v>0</v>
      </c>
      <c r="AC67" s="247">
        <f t="shared" si="7"/>
        <v>0</v>
      </c>
      <c r="AD67" s="248">
        <f t="shared" si="2"/>
        <v>0</v>
      </c>
    </row>
    <row r="68" spans="1:30" s="4" customFormat="1" ht="15" customHeight="1" thickBot="1" x14ac:dyDescent="0.25">
      <c r="A68" s="171"/>
      <c r="B68" s="278"/>
      <c r="C68" s="208"/>
      <c r="D68" s="381">
        <f t="shared" si="3"/>
        <v>0</v>
      </c>
      <c r="E68" s="281">
        <v>0</v>
      </c>
      <c r="F68" s="229"/>
      <c r="G68" s="230"/>
      <c r="H68" s="381">
        <f t="shared" si="5"/>
        <v>0</v>
      </c>
      <c r="I68" s="281">
        <v>0</v>
      </c>
      <c r="J68" s="231"/>
      <c r="K68" s="281"/>
      <c r="L68" s="270"/>
      <c r="M68" s="375"/>
      <c r="N68" s="376"/>
      <c r="O68" s="376"/>
      <c r="P68" s="376"/>
      <c r="Q68" s="376"/>
      <c r="R68" s="376"/>
      <c r="S68" s="376"/>
      <c r="T68" s="376"/>
      <c r="U68" s="376"/>
      <c r="V68" s="375"/>
      <c r="W68" s="376"/>
      <c r="X68" s="376"/>
      <c r="Y68" s="376"/>
      <c r="Z68" s="375"/>
      <c r="AA68" s="376"/>
      <c r="AB68" s="251">
        <f t="shared" si="6"/>
        <v>0</v>
      </c>
      <c r="AC68" s="247">
        <f t="shared" si="7"/>
        <v>0</v>
      </c>
      <c r="AD68" s="248">
        <f t="shared" si="2"/>
        <v>0</v>
      </c>
    </row>
    <row r="69" spans="1:30" s="26" customFormat="1" ht="15" customHeight="1" x14ac:dyDescent="0.2">
      <c r="A69" s="198"/>
      <c r="B69" s="170"/>
      <c r="C69" s="209">
        <f>SUM(C70:C71)</f>
        <v>0</v>
      </c>
      <c r="D69" s="327">
        <f>SUM(D70:D71)</f>
        <v>0</v>
      </c>
      <c r="E69" s="209">
        <f>SUM(E70:E71)</f>
        <v>0</v>
      </c>
      <c r="F69" s="209">
        <f t="shared" ref="F69:G69" si="50">SUM(F70:F71)</f>
        <v>0</v>
      </c>
      <c r="G69" s="209">
        <f t="shared" si="50"/>
        <v>0</v>
      </c>
      <c r="H69" s="327">
        <f>SUM(H70:H71)</f>
        <v>0</v>
      </c>
      <c r="I69" s="209">
        <f>SUM(I70:I71)</f>
        <v>0</v>
      </c>
      <c r="J69" s="209">
        <f t="shared" ref="J69" si="51">SUM(J70:J71)</f>
        <v>0</v>
      </c>
      <c r="K69" s="209"/>
      <c r="L69" s="268">
        <f>SUM(L70:L71)</f>
        <v>0</v>
      </c>
      <c r="M69" s="268">
        <f>SUM(M70:M71)</f>
        <v>0</v>
      </c>
      <c r="N69" s="272">
        <f>SUM(N70:N71)</f>
        <v>0</v>
      </c>
      <c r="O69" s="272">
        <f t="shared" ref="O69:U69" si="52">SUM(O70:O71)</f>
        <v>0</v>
      </c>
      <c r="P69" s="272">
        <f t="shared" si="52"/>
        <v>0</v>
      </c>
      <c r="Q69" s="272">
        <f t="shared" si="52"/>
        <v>0</v>
      </c>
      <c r="R69" s="272">
        <f t="shared" si="52"/>
        <v>0</v>
      </c>
      <c r="S69" s="272">
        <f t="shared" si="52"/>
        <v>0</v>
      </c>
      <c r="T69" s="272">
        <f t="shared" si="52"/>
        <v>0</v>
      </c>
      <c r="U69" s="272">
        <f t="shared" si="52"/>
        <v>0</v>
      </c>
      <c r="V69" s="268">
        <f>SUM(V70:V71)</f>
        <v>0</v>
      </c>
      <c r="W69" s="272">
        <f t="shared" ref="W69:Y69" si="53">SUM(W70:W71)</f>
        <v>0</v>
      </c>
      <c r="X69" s="272">
        <f t="shared" si="53"/>
        <v>0</v>
      </c>
      <c r="Y69" s="272">
        <f t="shared" si="53"/>
        <v>0</v>
      </c>
      <c r="Z69" s="268">
        <f>SUM(Z70:Z71)</f>
        <v>0</v>
      </c>
      <c r="AA69" s="272">
        <f t="shared" ref="AA69" si="54">SUM(AA70:AA71)</f>
        <v>0</v>
      </c>
      <c r="AB69" s="251">
        <f t="shared" si="6"/>
        <v>0</v>
      </c>
      <c r="AC69" s="247">
        <f t="shared" si="7"/>
        <v>0</v>
      </c>
      <c r="AD69" s="248">
        <f t="shared" si="2"/>
        <v>0</v>
      </c>
    </row>
    <row r="70" spans="1:30" s="4" customFormat="1" ht="15" customHeight="1" x14ac:dyDescent="0.2">
      <c r="A70" s="152"/>
      <c r="B70" s="277"/>
      <c r="C70" s="210"/>
      <c r="D70" s="381">
        <f t="shared" si="3"/>
        <v>0</v>
      </c>
      <c r="E70" s="252">
        <v>0</v>
      </c>
      <c r="F70" s="233"/>
      <c r="G70" s="234"/>
      <c r="H70" s="381">
        <f t="shared" si="5"/>
        <v>0</v>
      </c>
      <c r="I70" s="252">
        <v>0</v>
      </c>
      <c r="J70" s="235"/>
      <c r="K70" s="252"/>
      <c r="L70" s="269"/>
      <c r="M70" s="373"/>
      <c r="N70" s="374"/>
      <c r="O70" s="374"/>
      <c r="P70" s="374"/>
      <c r="Q70" s="374"/>
      <c r="R70" s="374"/>
      <c r="S70" s="374"/>
      <c r="T70" s="374"/>
      <c r="U70" s="374"/>
      <c r="V70" s="373"/>
      <c r="W70" s="374"/>
      <c r="X70" s="374"/>
      <c r="Y70" s="374"/>
      <c r="Z70" s="373"/>
      <c r="AA70" s="374"/>
      <c r="AB70" s="251">
        <f t="shared" si="6"/>
        <v>0</v>
      </c>
      <c r="AC70" s="247">
        <f t="shared" si="7"/>
        <v>0</v>
      </c>
      <c r="AD70" s="248">
        <f t="shared" si="2"/>
        <v>0</v>
      </c>
    </row>
    <row r="71" spans="1:30" s="4" customFormat="1" ht="15" customHeight="1" thickBot="1" x14ac:dyDescent="0.25">
      <c r="A71" s="171"/>
      <c r="B71" s="278"/>
      <c r="C71" s="208"/>
      <c r="D71" s="381">
        <f t="shared" si="3"/>
        <v>0</v>
      </c>
      <c r="E71" s="281">
        <v>0</v>
      </c>
      <c r="F71" s="229"/>
      <c r="G71" s="230"/>
      <c r="H71" s="381">
        <f t="shared" si="5"/>
        <v>0</v>
      </c>
      <c r="I71" s="281">
        <v>0</v>
      </c>
      <c r="J71" s="231"/>
      <c r="K71" s="281"/>
      <c r="L71" s="270"/>
      <c r="M71" s="375"/>
      <c r="N71" s="376"/>
      <c r="O71" s="376"/>
      <c r="P71" s="376"/>
      <c r="Q71" s="376"/>
      <c r="R71" s="376"/>
      <c r="S71" s="376"/>
      <c r="T71" s="376"/>
      <c r="U71" s="376"/>
      <c r="V71" s="375"/>
      <c r="W71" s="376"/>
      <c r="X71" s="376"/>
      <c r="Y71" s="376"/>
      <c r="Z71" s="375"/>
      <c r="AA71" s="376"/>
      <c r="AB71" s="251">
        <f t="shared" si="6"/>
        <v>0</v>
      </c>
      <c r="AC71" s="247">
        <f t="shared" si="7"/>
        <v>0</v>
      </c>
      <c r="AD71" s="248">
        <f t="shared" si="2"/>
        <v>0</v>
      </c>
    </row>
    <row r="72" spans="1:30" s="26" customFormat="1" ht="15" customHeight="1" x14ac:dyDescent="0.2">
      <c r="A72" s="198"/>
      <c r="B72" s="170"/>
      <c r="C72" s="209">
        <f>SUM(C73:C74)</f>
        <v>0</v>
      </c>
      <c r="D72" s="327">
        <f>SUM(D73:D74)</f>
        <v>0</v>
      </c>
      <c r="E72" s="209">
        <f>SUM(E73:E74)</f>
        <v>0</v>
      </c>
      <c r="F72" s="209">
        <f t="shared" ref="F72:G72" si="55">SUM(F73:F74)</f>
        <v>0</v>
      </c>
      <c r="G72" s="209">
        <f t="shared" si="55"/>
        <v>0</v>
      </c>
      <c r="H72" s="327">
        <f>SUM(H73:H74)</f>
        <v>0</v>
      </c>
      <c r="I72" s="209">
        <f>SUM(I73:I74)</f>
        <v>0</v>
      </c>
      <c r="J72" s="209">
        <f t="shared" ref="J72" si="56">SUM(J73:J74)</f>
        <v>0</v>
      </c>
      <c r="K72" s="209"/>
      <c r="L72" s="268">
        <f>SUM(L73:L74)</f>
        <v>0</v>
      </c>
      <c r="M72" s="268">
        <f>SUM(M73:M74)</f>
        <v>0</v>
      </c>
      <c r="N72" s="272">
        <f>SUM(N73:N74)</f>
        <v>0</v>
      </c>
      <c r="O72" s="272">
        <f t="shared" ref="O72:U72" si="57">SUM(O73:O74)</f>
        <v>0</v>
      </c>
      <c r="P72" s="272">
        <f t="shared" si="57"/>
        <v>0</v>
      </c>
      <c r="Q72" s="272">
        <f t="shared" si="57"/>
        <v>0</v>
      </c>
      <c r="R72" s="272">
        <f t="shared" si="57"/>
        <v>0</v>
      </c>
      <c r="S72" s="272">
        <f t="shared" si="57"/>
        <v>0</v>
      </c>
      <c r="T72" s="272">
        <f t="shared" si="57"/>
        <v>0</v>
      </c>
      <c r="U72" s="272">
        <f t="shared" si="57"/>
        <v>0</v>
      </c>
      <c r="V72" s="268">
        <f>SUM(V73:V74)</f>
        <v>0</v>
      </c>
      <c r="W72" s="272">
        <f t="shared" ref="W72:Y72" si="58">SUM(W73:W74)</f>
        <v>0</v>
      </c>
      <c r="X72" s="272">
        <f t="shared" si="58"/>
        <v>0</v>
      </c>
      <c r="Y72" s="272">
        <f t="shared" si="58"/>
        <v>0</v>
      </c>
      <c r="Z72" s="268">
        <f>SUM(Z73:Z74)</f>
        <v>0</v>
      </c>
      <c r="AA72" s="272">
        <f t="shared" ref="AA72" si="59">SUM(AA73:AA74)</f>
        <v>0</v>
      </c>
      <c r="AB72" s="251">
        <f t="shared" si="6"/>
        <v>0</v>
      </c>
      <c r="AC72" s="247">
        <f t="shared" si="7"/>
        <v>0</v>
      </c>
      <c r="AD72" s="248">
        <f t="shared" ref="AD72:AD79" si="60">+E72-AC72</f>
        <v>0</v>
      </c>
    </row>
    <row r="73" spans="1:30" s="4" customFormat="1" ht="15" customHeight="1" x14ac:dyDescent="0.2">
      <c r="A73" s="152"/>
      <c r="B73" s="277"/>
      <c r="C73" s="210"/>
      <c r="D73" s="381">
        <f t="shared" si="3"/>
        <v>0</v>
      </c>
      <c r="E73" s="252">
        <v>0</v>
      </c>
      <c r="F73" s="233"/>
      <c r="G73" s="234"/>
      <c r="H73" s="381">
        <f t="shared" si="5"/>
        <v>0</v>
      </c>
      <c r="I73" s="252">
        <v>0</v>
      </c>
      <c r="J73" s="235"/>
      <c r="K73" s="252"/>
      <c r="L73" s="269"/>
      <c r="M73" s="373"/>
      <c r="N73" s="374"/>
      <c r="O73" s="374"/>
      <c r="P73" s="374"/>
      <c r="Q73" s="374"/>
      <c r="R73" s="374"/>
      <c r="S73" s="374"/>
      <c r="T73" s="374"/>
      <c r="U73" s="374"/>
      <c r="V73" s="373"/>
      <c r="W73" s="374"/>
      <c r="X73" s="374"/>
      <c r="Y73" s="374"/>
      <c r="Z73" s="373"/>
      <c r="AA73" s="374"/>
      <c r="AB73" s="251">
        <f t="shared" si="6"/>
        <v>0</v>
      </c>
      <c r="AC73" s="247">
        <f t="shared" si="7"/>
        <v>0</v>
      </c>
      <c r="AD73" s="248">
        <f t="shared" si="60"/>
        <v>0</v>
      </c>
    </row>
    <row r="74" spans="1:30" s="4" customFormat="1" ht="15" customHeight="1" thickBot="1" x14ac:dyDescent="0.25">
      <c r="A74" s="172"/>
      <c r="B74" s="278"/>
      <c r="C74" s="208"/>
      <c r="D74" s="381">
        <f t="shared" ref="D74" si="61">-C74+E74</f>
        <v>0</v>
      </c>
      <c r="E74" s="281">
        <v>0</v>
      </c>
      <c r="F74" s="229"/>
      <c r="G74" s="230"/>
      <c r="H74" s="381">
        <f t="shared" ref="H74" si="62">-G74+I74</f>
        <v>0</v>
      </c>
      <c r="I74" s="281">
        <v>0</v>
      </c>
      <c r="J74" s="231"/>
      <c r="K74" s="281"/>
      <c r="L74" s="270"/>
      <c r="M74" s="375"/>
      <c r="N74" s="376"/>
      <c r="O74" s="376"/>
      <c r="P74" s="376"/>
      <c r="Q74" s="376"/>
      <c r="R74" s="376"/>
      <c r="S74" s="376"/>
      <c r="T74" s="376"/>
      <c r="U74" s="376"/>
      <c r="V74" s="375"/>
      <c r="W74" s="376"/>
      <c r="X74" s="376"/>
      <c r="Y74" s="376"/>
      <c r="Z74" s="375"/>
      <c r="AA74" s="376"/>
      <c r="AB74" s="251">
        <f t="shared" ref="AB74:AB79" si="63">SUM(M74:AA74)</f>
        <v>0</v>
      </c>
      <c r="AC74" s="247">
        <f t="shared" ref="AC74:AC79" si="64">+AB74+L74</f>
        <v>0</v>
      </c>
      <c r="AD74" s="248">
        <f t="shared" si="60"/>
        <v>0</v>
      </c>
    </row>
    <row r="75" spans="1:30" s="26" customFormat="1" ht="15" customHeight="1" x14ac:dyDescent="0.2">
      <c r="A75" s="199"/>
      <c r="B75" s="262"/>
      <c r="C75" s="209">
        <f>SUM(C76:C77)</f>
        <v>0</v>
      </c>
      <c r="D75" s="327">
        <f>SUM(D76:D77)</f>
        <v>0</v>
      </c>
      <c r="E75" s="209">
        <f>SUM(E76:E77)</f>
        <v>0</v>
      </c>
      <c r="F75" s="211">
        <f t="shared" ref="F75:G75" si="65">SUM(F76:F77)</f>
        <v>0</v>
      </c>
      <c r="G75" s="211">
        <f t="shared" si="65"/>
        <v>0</v>
      </c>
      <c r="H75" s="327">
        <f>SUM(H76:H77)</f>
        <v>0</v>
      </c>
      <c r="I75" s="209">
        <f>SUM(I76:I77)</f>
        <v>0</v>
      </c>
      <c r="J75" s="211">
        <f t="shared" ref="J75" si="66">SUM(J76:J77)</f>
        <v>0</v>
      </c>
      <c r="K75" s="209"/>
      <c r="L75" s="268">
        <f>SUM(L76:L77)</f>
        <v>0</v>
      </c>
      <c r="M75" s="268">
        <f>SUM(M76:M77)</f>
        <v>0</v>
      </c>
      <c r="N75" s="272">
        <f>SUM(N76:N77)</f>
        <v>0</v>
      </c>
      <c r="O75" s="272">
        <f t="shared" ref="O75:U75" si="67">SUM(O76:O77)</f>
        <v>0</v>
      </c>
      <c r="P75" s="272">
        <f t="shared" si="67"/>
        <v>0</v>
      </c>
      <c r="Q75" s="272">
        <f t="shared" si="67"/>
        <v>0</v>
      </c>
      <c r="R75" s="272">
        <f t="shared" si="67"/>
        <v>0</v>
      </c>
      <c r="S75" s="272">
        <f t="shared" si="67"/>
        <v>0</v>
      </c>
      <c r="T75" s="272">
        <f t="shared" si="67"/>
        <v>0</v>
      </c>
      <c r="U75" s="272">
        <f t="shared" si="67"/>
        <v>0</v>
      </c>
      <c r="V75" s="268">
        <f>SUM(V76:V77)</f>
        <v>0</v>
      </c>
      <c r="W75" s="272">
        <f t="shared" ref="W75:Y75" si="68">SUM(W76:W77)</f>
        <v>0</v>
      </c>
      <c r="X75" s="272">
        <f t="shared" si="68"/>
        <v>0</v>
      </c>
      <c r="Y75" s="272">
        <f t="shared" si="68"/>
        <v>0</v>
      </c>
      <c r="Z75" s="268">
        <f>SUM(Z76:Z77)</f>
        <v>0</v>
      </c>
      <c r="AA75" s="272">
        <f t="shared" ref="AA75" si="69">SUM(AA76:AA77)</f>
        <v>0</v>
      </c>
      <c r="AB75" s="251">
        <f t="shared" si="63"/>
        <v>0</v>
      </c>
      <c r="AC75" s="247">
        <f t="shared" si="64"/>
        <v>0</v>
      </c>
      <c r="AD75" s="248">
        <f t="shared" si="60"/>
        <v>0</v>
      </c>
    </row>
    <row r="76" spans="1:30" s="4" customFormat="1" ht="15" customHeight="1" x14ac:dyDescent="0.2">
      <c r="A76" s="176"/>
      <c r="B76" s="279"/>
      <c r="C76" s="210"/>
      <c r="D76" s="381">
        <f t="shared" ref="D76:D77" si="70">-C76+E76</f>
        <v>0</v>
      </c>
      <c r="E76" s="252">
        <v>0</v>
      </c>
      <c r="F76" s="238"/>
      <c r="G76" s="236"/>
      <c r="H76" s="381">
        <f t="shared" ref="H76:H77" si="71">-G76+I76</f>
        <v>0</v>
      </c>
      <c r="I76" s="252">
        <v>0</v>
      </c>
      <c r="J76" s="237"/>
      <c r="K76" s="252"/>
      <c r="L76" s="238"/>
      <c r="M76" s="373"/>
      <c r="N76" s="374"/>
      <c r="O76" s="374"/>
      <c r="P76" s="374"/>
      <c r="Q76" s="374"/>
      <c r="R76" s="374"/>
      <c r="S76" s="374"/>
      <c r="T76" s="374"/>
      <c r="U76" s="374"/>
      <c r="V76" s="373"/>
      <c r="W76" s="374"/>
      <c r="X76" s="374"/>
      <c r="Y76" s="374"/>
      <c r="Z76" s="373"/>
      <c r="AA76" s="374"/>
      <c r="AB76" s="251">
        <f t="shared" si="63"/>
        <v>0</v>
      </c>
      <c r="AC76" s="247">
        <f t="shared" si="64"/>
        <v>0</v>
      </c>
      <c r="AD76" s="248">
        <f t="shared" si="60"/>
        <v>0</v>
      </c>
    </row>
    <row r="77" spans="1:30" s="4" customFormat="1" ht="15" customHeight="1" thickBot="1" x14ac:dyDescent="0.25">
      <c r="A77" s="181"/>
      <c r="B77" s="280"/>
      <c r="C77" s="208"/>
      <c r="D77" s="382">
        <f t="shared" si="70"/>
        <v>0</v>
      </c>
      <c r="E77" s="281">
        <v>0</v>
      </c>
      <c r="F77" s="239"/>
      <c r="G77" s="230"/>
      <c r="H77" s="382">
        <f t="shared" si="71"/>
        <v>0</v>
      </c>
      <c r="I77" s="281">
        <v>0</v>
      </c>
      <c r="J77" s="231"/>
      <c r="K77" s="281"/>
      <c r="L77" s="239"/>
      <c r="M77" s="375"/>
      <c r="N77" s="376"/>
      <c r="O77" s="376"/>
      <c r="P77" s="376"/>
      <c r="Q77" s="376"/>
      <c r="R77" s="376"/>
      <c r="S77" s="376"/>
      <c r="T77" s="376"/>
      <c r="U77" s="376"/>
      <c r="V77" s="375"/>
      <c r="W77" s="376"/>
      <c r="X77" s="376"/>
      <c r="Y77" s="376"/>
      <c r="Z77" s="375"/>
      <c r="AA77" s="376"/>
      <c r="AB77" s="251">
        <f t="shared" si="63"/>
        <v>0</v>
      </c>
      <c r="AC77" s="247">
        <f t="shared" si="64"/>
        <v>0</v>
      </c>
      <c r="AD77" s="248">
        <f t="shared" si="60"/>
        <v>0</v>
      </c>
    </row>
    <row r="78" spans="1:30" s="142" customFormat="1" ht="15.75" thickBot="1" x14ac:dyDescent="0.3">
      <c r="A78" s="179"/>
      <c r="B78" s="180"/>
      <c r="C78" s="212"/>
      <c r="D78" s="212"/>
      <c r="E78" s="212"/>
      <c r="F78" s="240"/>
      <c r="G78" s="227"/>
      <c r="H78" s="212"/>
      <c r="I78" s="241"/>
      <c r="J78" s="242"/>
      <c r="K78" s="242"/>
      <c r="L78" s="240"/>
      <c r="M78" s="271"/>
      <c r="N78" s="273"/>
      <c r="O78" s="273"/>
      <c r="P78" s="273"/>
      <c r="Q78" s="273"/>
      <c r="R78" s="273"/>
      <c r="S78" s="273"/>
      <c r="T78" s="273"/>
      <c r="U78" s="273"/>
      <c r="V78" s="271"/>
      <c r="W78" s="273"/>
      <c r="X78" s="273"/>
      <c r="Y78" s="273"/>
      <c r="Z78" s="271"/>
      <c r="AA78" s="273"/>
      <c r="AB78" s="251">
        <f t="shared" si="63"/>
        <v>0</v>
      </c>
      <c r="AC78" s="247">
        <f t="shared" si="64"/>
        <v>0</v>
      </c>
      <c r="AD78" s="248">
        <f t="shared" si="60"/>
        <v>0</v>
      </c>
    </row>
    <row r="79" spans="1:30" s="3" customFormat="1" ht="22.5" customHeight="1" thickBot="1" x14ac:dyDescent="0.3">
      <c r="A79" s="177"/>
      <c r="B79" s="178"/>
      <c r="C79" s="243">
        <f>SUM(C8,C42,C45,C48,C51,C54,C57,C60,C63,C66,C69,C72,C75)</f>
        <v>0</v>
      </c>
      <c r="D79" s="336">
        <f>SUM(D8,D42,D45,D48,D51,D54,D57,D60,D63,D66,D69,D72,D75)</f>
        <v>0</v>
      </c>
      <c r="E79" s="243">
        <f>SUM(E8,E42,E45,E48,E51,E54,E57,E60,E63,E66,E69,E72,E75)</f>
        <v>0</v>
      </c>
      <c r="F79" s="243">
        <f>SUM(F8,F42,F45,F48,F51,F54,F57,F60,F63,F66,F69,F72,F75)</f>
        <v>0</v>
      </c>
      <c r="G79" s="244">
        <f t="shared" ref="G79:I79" si="72">SUM(G8,G42,G45,G48,G51,G54,G57,G60,G63,G66,G69,G72,G75)</f>
        <v>0</v>
      </c>
      <c r="H79" s="336">
        <f>SUM(H8,H42,H45,H48,H51,H54,H57,H60,H63,H66,H69,H72,H75)</f>
        <v>0</v>
      </c>
      <c r="I79" s="244">
        <f t="shared" si="72"/>
        <v>0</v>
      </c>
      <c r="J79" s="244">
        <f>SUM(J8,J42,J45,J48,J51,J54,J57,J60,J63,J66,J69,J72,J75)</f>
        <v>0</v>
      </c>
      <c r="K79" s="244"/>
      <c r="L79" s="243">
        <f>SUM(L8,L42,L45,L48,L51,L54,L57,L60,L63,L66,L69,L72,L75)</f>
        <v>0</v>
      </c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 t="shared" ref="O79:U79" si="73">SUM(O8,O42,O45,O48,O51,O54,O57,O60,O63,O66,O69,O72,O75)</f>
        <v>0</v>
      </c>
      <c r="P79" s="243">
        <f t="shared" si="73"/>
        <v>0</v>
      </c>
      <c r="Q79" s="243">
        <f t="shared" si="73"/>
        <v>0</v>
      </c>
      <c r="R79" s="243">
        <f t="shared" si="73"/>
        <v>0</v>
      </c>
      <c r="S79" s="243">
        <f t="shared" si="73"/>
        <v>0</v>
      </c>
      <c r="T79" s="243">
        <f t="shared" si="73"/>
        <v>0</v>
      </c>
      <c r="U79" s="243">
        <f t="shared" si="73"/>
        <v>0</v>
      </c>
      <c r="V79" s="243">
        <f>SUM(V8,V42,V45,V48,V51,V54,V57,V60,V63,V66,V69,V72,V75)</f>
        <v>0</v>
      </c>
      <c r="W79" s="243">
        <f t="shared" ref="W79:Y79" si="74">SUM(W8,W42,W45,W48,W51,W54,W57,W60,W63,W66,W69,W72,W75)</f>
        <v>0</v>
      </c>
      <c r="X79" s="243">
        <f t="shared" si="74"/>
        <v>0</v>
      </c>
      <c r="Y79" s="243">
        <f t="shared" si="74"/>
        <v>0</v>
      </c>
      <c r="Z79" s="243">
        <f>SUM(Z8,Z42,Z45,Z48,Z51,Z54,Z57,Z60,Z63,Z66,Z69,Z72,Z75)</f>
        <v>0</v>
      </c>
      <c r="AA79" s="243">
        <f t="shared" ref="AA79" si="75">SUM(AA8,AA42,AA45,AA48,AA51,AA54,AA57,AA60,AA63,AA66,AA69,AA72,AA75)</f>
        <v>0</v>
      </c>
      <c r="AB79" s="243">
        <f t="shared" si="63"/>
        <v>0</v>
      </c>
      <c r="AC79" s="243">
        <f t="shared" si="64"/>
        <v>0</v>
      </c>
      <c r="AD79" s="282">
        <f t="shared" si="60"/>
        <v>0</v>
      </c>
    </row>
    <row r="80" spans="1:30" x14ac:dyDescent="0.25">
      <c r="A80" s="8"/>
      <c r="B80" s="8"/>
      <c r="C80" s="431"/>
      <c r="D80" s="431"/>
      <c r="E80" s="431"/>
      <c r="F80" s="431"/>
      <c r="G80" s="432"/>
      <c r="H80" s="433"/>
      <c r="I80" s="433"/>
      <c r="J80" s="433"/>
      <c r="K80" s="434"/>
      <c r="L80" s="21"/>
      <c r="M80" s="21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9" x14ac:dyDescent="0.25">
      <c r="A81" s="8"/>
      <c r="B81" s="8"/>
    </row>
    <row r="82" spans="1:29" ht="15.75" thickBot="1" x14ac:dyDescent="0.3"/>
    <row r="83" spans="1:29" s="143" customFormat="1" ht="15.75" thickBot="1" x14ac:dyDescent="0.3">
      <c r="A83" s="23"/>
      <c r="B83" s="23" t="s">
        <v>59</v>
      </c>
      <c r="C83" s="24"/>
      <c r="D83" s="24"/>
      <c r="E83" s="24"/>
      <c r="F83" s="213">
        <f>+F79*0.2</f>
        <v>0</v>
      </c>
      <c r="G83" s="24"/>
      <c r="H83" s="24"/>
      <c r="I83" s="24"/>
      <c r="J83" s="24"/>
      <c r="K83" s="24"/>
      <c r="L83" s="213">
        <f t="shared" ref="L83:Z83" si="76">+L79*0.2</f>
        <v>0</v>
      </c>
      <c r="M83" s="213">
        <f t="shared" si="76"/>
        <v>0</v>
      </c>
      <c r="N83" s="213">
        <f t="shared" si="76"/>
        <v>0</v>
      </c>
      <c r="O83" s="213">
        <f t="shared" si="76"/>
        <v>0</v>
      </c>
      <c r="P83" s="213">
        <f t="shared" si="76"/>
        <v>0</v>
      </c>
      <c r="Q83" s="213">
        <f t="shared" si="76"/>
        <v>0</v>
      </c>
      <c r="R83" s="213">
        <f t="shared" si="76"/>
        <v>0</v>
      </c>
      <c r="S83" s="213">
        <f t="shared" si="76"/>
        <v>0</v>
      </c>
      <c r="T83" s="213">
        <f t="shared" si="76"/>
        <v>0</v>
      </c>
      <c r="U83" s="213">
        <f t="shared" si="76"/>
        <v>0</v>
      </c>
      <c r="V83" s="213">
        <f t="shared" si="76"/>
        <v>0</v>
      </c>
      <c r="W83" s="213">
        <f t="shared" si="76"/>
        <v>0</v>
      </c>
      <c r="X83" s="213">
        <f t="shared" si="76"/>
        <v>0</v>
      </c>
      <c r="Y83" s="213">
        <f t="shared" si="76"/>
        <v>0</v>
      </c>
      <c r="Z83" s="213">
        <f t="shared" si="76"/>
        <v>0</v>
      </c>
      <c r="AA83" s="213">
        <f>+AA79*0.2</f>
        <v>0</v>
      </c>
      <c r="AB83" s="213">
        <f>+AB79*0.2</f>
        <v>0</v>
      </c>
      <c r="AC83" s="213">
        <f>+AC79*0.2</f>
        <v>0</v>
      </c>
    </row>
    <row r="84" spans="1:29" s="143" customFormat="1" ht="15.75" thickBot="1" x14ac:dyDescent="0.3">
      <c r="A84" s="23"/>
      <c r="B84" s="23" t="s">
        <v>60</v>
      </c>
      <c r="C84" s="24"/>
      <c r="D84" s="24"/>
      <c r="E84" s="24"/>
      <c r="F84" s="213">
        <f>SUM(F79:F83)</f>
        <v>0</v>
      </c>
      <c r="G84" s="24"/>
      <c r="H84" s="24"/>
      <c r="I84" s="24"/>
      <c r="J84" s="24"/>
      <c r="K84" s="24"/>
      <c r="L84" s="213">
        <f t="shared" ref="L84:Z84" si="77">SUM(L79:L83)</f>
        <v>0</v>
      </c>
      <c r="M84" s="213">
        <f t="shared" si="77"/>
        <v>0</v>
      </c>
      <c r="N84" s="213">
        <f t="shared" si="77"/>
        <v>0</v>
      </c>
      <c r="O84" s="213">
        <f t="shared" si="77"/>
        <v>0</v>
      </c>
      <c r="P84" s="213">
        <f t="shared" si="77"/>
        <v>0</v>
      </c>
      <c r="Q84" s="213">
        <f t="shared" si="77"/>
        <v>0</v>
      </c>
      <c r="R84" s="213">
        <f t="shared" si="77"/>
        <v>0</v>
      </c>
      <c r="S84" s="213">
        <f t="shared" si="77"/>
        <v>0</v>
      </c>
      <c r="T84" s="213">
        <f t="shared" si="77"/>
        <v>0</v>
      </c>
      <c r="U84" s="213">
        <f t="shared" si="77"/>
        <v>0</v>
      </c>
      <c r="V84" s="213">
        <f t="shared" si="77"/>
        <v>0</v>
      </c>
      <c r="W84" s="213">
        <f t="shared" si="77"/>
        <v>0</v>
      </c>
      <c r="X84" s="213">
        <f t="shared" si="77"/>
        <v>0</v>
      </c>
      <c r="Y84" s="213">
        <f t="shared" si="77"/>
        <v>0</v>
      </c>
      <c r="Z84" s="213">
        <f t="shared" si="77"/>
        <v>0</v>
      </c>
      <c r="AA84" s="213">
        <f>SUM(AA79:AA83)</f>
        <v>0</v>
      </c>
      <c r="AB84" s="213">
        <f>SUM(AB79:AB83)</f>
        <v>0</v>
      </c>
      <c r="AC84" s="213">
        <f>SUM(AC79:AC83)</f>
        <v>0</v>
      </c>
    </row>
  </sheetData>
  <mergeCells count="11">
    <mergeCell ref="C80:F80"/>
    <mergeCell ref="G80:K80"/>
    <mergeCell ref="F3:K3"/>
    <mergeCell ref="M3:AA3"/>
    <mergeCell ref="F4:K4"/>
    <mergeCell ref="M5:AA5"/>
    <mergeCell ref="C6:F6"/>
    <mergeCell ref="G6:K6"/>
    <mergeCell ref="M6:U6"/>
    <mergeCell ref="V6:Y6"/>
    <mergeCell ref="Z6:AA6"/>
  </mergeCells>
  <conditionalFormatting sqref="AD9:AD79">
    <cfRule type="cellIs" dxfId="58" priority="104" operator="lessThan">
      <formula>0</formula>
    </cfRule>
  </conditionalFormatting>
  <conditionalFormatting sqref="AD8">
    <cfRule type="cellIs" dxfId="57" priority="103" operator="lessThan">
      <formula>0</formula>
    </cfRule>
  </conditionalFormatting>
  <conditionalFormatting sqref="F3">
    <cfRule type="containsText" dxfId="56" priority="102" operator="containsText" text="Budget">
      <formula>NOT(ISERROR(SEARCH("Budget",F3)))</formula>
    </cfRule>
  </conditionalFormatting>
  <conditionalFormatting sqref="F4">
    <cfRule type="containsText" dxfId="55" priority="101" operator="containsText" text="forecast">
      <formula>NOT(ISERROR(SEARCH("forecast",F4)))</formula>
    </cfRule>
  </conditionalFormatting>
  <conditionalFormatting sqref="F9:F41">
    <cfRule type="cellIs" dxfId="54" priority="99" operator="greaterThan">
      <formula>E9</formula>
    </cfRule>
  </conditionalFormatting>
  <conditionalFormatting sqref="D8">
    <cfRule type="cellIs" dxfId="53" priority="54" operator="greaterThan">
      <formula>0</formula>
    </cfRule>
  </conditionalFormatting>
  <conditionalFormatting sqref="D9:D41">
    <cfRule type="cellIs" dxfId="52" priority="53" operator="greaterThan">
      <formula>0</formula>
    </cfRule>
  </conditionalFormatting>
  <conditionalFormatting sqref="D42">
    <cfRule type="cellIs" dxfId="51" priority="52" operator="greaterThan">
      <formula>0</formula>
    </cfRule>
  </conditionalFormatting>
  <conditionalFormatting sqref="D43:D44">
    <cfRule type="cellIs" dxfId="50" priority="51" operator="greaterThan">
      <formula>0</formula>
    </cfRule>
  </conditionalFormatting>
  <conditionalFormatting sqref="D45">
    <cfRule type="cellIs" dxfId="49" priority="50" operator="greaterThan">
      <formula>0</formula>
    </cfRule>
  </conditionalFormatting>
  <conditionalFormatting sqref="D46:D47">
    <cfRule type="cellIs" dxfId="48" priority="49" operator="greaterThan">
      <formula>0</formula>
    </cfRule>
  </conditionalFormatting>
  <conditionalFormatting sqref="D48">
    <cfRule type="cellIs" dxfId="47" priority="48" operator="greaterThan">
      <formula>0</formula>
    </cfRule>
  </conditionalFormatting>
  <conditionalFormatting sqref="D49:D50">
    <cfRule type="cellIs" dxfId="46" priority="47" operator="greaterThan">
      <formula>0</formula>
    </cfRule>
  </conditionalFormatting>
  <conditionalFormatting sqref="D51">
    <cfRule type="cellIs" dxfId="45" priority="46" operator="greaterThan">
      <formula>0</formula>
    </cfRule>
  </conditionalFormatting>
  <conditionalFormatting sqref="D52:D53">
    <cfRule type="cellIs" dxfId="44" priority="45" operator="greaterThan">
      <formula>0</formula>
    </cfRule>
  </conditionalFormatting>
  <conditionalFormatting sqref="D54">
    <cfRule type="cellIs" dxfId="43" priority="44" operator="greaterThan">
      <formula>0</formula>
    </cfRule>
  </conditionalFormatting>
  <conditionalFormatting sqref="D55:D56">
    <cfRule type="cellIs" dxfId="42" priority="43" operator="greaterThan">
      <formula>0</formula>
    </cfRule>
  </conditionalFormatting>
  <conditionalFormatting sqref="D57">
    <cfRule type="cellIs" dxfId="41" priority="42" operator="greaterThan">
      <formula>0</formula>
    </cfRule>
  </conditionalFormatting>
  <conditionalFormatting sqref="D58:D59">
    <cfRule type="cellIs" dxfId="40" priority="41" operator="greaterThan">
      <formula>0</formula>
    </cfRule>
  </conditionalFormatting>
  <conditionalFormatting sqref="D60">
    <cfRule type="cellIs" dxfId="39" priority="40" operator="greaterThan">
      <formula>0</formula>
    </cfRule>
  </conditionalFormatting>
  <conditionalFormatting sqref="D61:D62">
    <cfRule type="cellIs" dxfId="38" priority="39" operator="greaterThan">
      <formula>0</formula>
    </cfRule>
  </conditionalFormatting>
  <conditionalFormatting sqref="D63">
    <cfRule type="cellIs" dxfId="37" priority="38" operator="greaterThan">
      <formula>0</formula>
    </cfRule>
  </conditionalFormatting>
  <conditionalFormatting sqref="D64:D65">
    <cfRule type="cellIs" dxfId="36" priority="37" operator="greaterThan">
      <formula>0</formula>
    </cfRule>
  </conditionalFormatting>
  <conditionalFormatting sqref="D66">
    <cfRule type="cellIs" dxfId="35" priority="36" operator="greaterThan">
      <formula>0</formula>
    </cfRule>
  </conditionalFormatting>
  <conditionalFormatting sqref="D67:D68">
    <cfRule type="cellIs" dxfId="34" priority="35" operator="greaterThan">
      <formula>0</formula>
    </cfRule>
  </conditionalFormatting>
  <conditionalFormatting sqref="D69">
    <cfRule type="cellIs" dxfId="33" priority="34" operator="greaterThan">
      <formula>0</formula>
    </cfRule>
  </conditionalFormatting>
  <conditionalFormatting sqref="D70:D71">
    <cfRule type="cellIs" dxfId="32" priority="33" operator="greaterThan">
      <formula>0</formula>
    </cfRule>
  </conditionalFormatting>
  <conditionalFormatting sqref="D72">
    <cfRule type="cellIs" dxfId="31" priority="32" operator="greaterThan">
      <formula>0</formula>
    </cfRule>
  </conditionalFormatting>
  <conditionalFormatting sqref="D73:D74">
    <cfRule type="cellIs" dxfId="30" priority="31" operator="greaterThan">
      <formula>0</formula>
    </cfRule>
  </conditionalFormatting>
  <conditionalFormatting sqref="D75">
    <cfRule type="cellIs" dxfId="29" priority="30" operator="greaterThan">
      <formula>0</formula>
    </cfRule>
  </conditionalFormatting>
  <conditionalFormatting sqref="D76:D77">
    <cfRule type="cellIs" dxfId="28" priority="29" operator="greaterThan">
      <formula>0</formula>
    </cfRule>
  </conditionalFormatting>
  <conditionalFormatting sqref="D79">
    <cfRule type="cellIs" dxfId="27" priority="28" operator="greaterThan">
      <formula>0</formula>
    </cfRule>
  </conditionalFormatting>
  <conditionalFormatting sqref="H8">
    <cfRule type="cellIs" dxfId="26" priority="27" operator="greaterThan">
      <formula>0</formula>
    </cfRule>
  </conditionalFormatting>
  <conditionalFormatting sqref="H9:H41">
    <cfRule type="cellIs" dxfId="25" priority="26" operator="greaterThan">
      <formula>0</formula>
    </cfRule>
  </conditionalFormatting>
  <conditionalFormatting sqref="H42">
    <cfRule type="cellIs" dxfId="24" priority="25" operator="greaterThan">
      <formula>0</formula>
    </cfRule>
  </conditionalFormatting>
  <conditionalFormatting sqref="H43:H44">
    <cfRule type="cellIs" dxfId="23" priority="24" operator="greaterThan">
      <formula>0</formula>
    </cfRule>
  </conditionalFormatting>
  <conditionalFormatting sqref="H45">
    <cfRule type="cellIs" dxfId="22" priority="23" operator="greaterThan">
      <formula>0</formula>
    </cfRule>
  </conditionalFormatting>
  <conditionalFormatting sqref="H46:H47">
    <cfRule type="cellIs" dxfId="21" priority="22" operator="greaterThan">
      <formula>0</formula>
    </cfRule>
  </conditionalFormatting>
  <conditionalFormatting sqref="H48">
    <cfRule type="cellIs" dxfId="20" priority="21" operator="greaterThan">
      <formula>0</formula>
    </cfRule>
  </conditionalFormatting>
  <conditionalFormatting sqref="H49:H50">
    <cfRule type="cellIs" dxfId="19" priority="20" operator="greaterThan">
      <formula>0</formula>
    </cfRule>
  </conditionalFormatting>
  <conditionalFormatting sqref="H51">
    <cfRule type="cellIs" dxfId="18" priority="19" operator="greaterThan">
      <formula>0</formula>
    </cfRule>
  </conditionalFormatting>
  <conditionalFormatting sqref="H52:H53">
    <cfRule type="cellIs" dxfId="17" priority="18" operator="greaterThan">
      <formula>0</formula>
    </cfRule>
  </conditionalFormatting>
  <conditionalFormatting sqref="H54">
    <cfRule type="cellIs" dxfId="16" priority="17" operator="greaterThan">
      <formula>0</formula>
    </cfRule>
  </conditionalFormatting>
  <conditionalFormatting sqref="H55:H56">
    <cfRule type="cellIs" dxfId="15" priority="16" operator="greaterThan">
      <formula>0</formula>
    </cfRule>
  </conditionalFormatting>
  <conditionalFormatting sqref="H57">
    <cfRule type="cellIs" dxfId="14" priority="15" operator="greaterThan">
      <formula>0</formula>
    </cfRule>
  </conditionalFormatting>
  <conditionalFormatting sqref="H58:H59">
    <cfRule type="cellIs" dxfId="13" priority="14" operator="greaterThan">
      <formula>0</formula>
    </cfRule>
  </conditionalFormatting>
  <conditionalFormatting sqref="H60">
    <cfRule type="cellIs" dxfId="12" priority="13" operator="greaterThan">
      <formula>0</formula>
    </cfRule>
  </conditionalFormatting>
  <conditionalFormatting sqref="H61:H62">
    <cfRule type="cellIs" dxfId="11" priority="12" operator="greaterThan">
      <formula>0</formula>
    </cfRule>
  </conditionalFormatting>
  <conditionalFormatting sqref="H63">
    <cfRule type="cellIs" dxfId="10" priority="11" operator="greaterThan">
      <formula>0</formula>
    </cfRule>
  </conditionalFormatting>
  <conditionalFormatting sqref="H64:H65">
    <cfRule type="cellIs" dxfId="9" priority="10" operator="greaterThan">
      <formula>0</formula>
    </cfRule>
  </conditionalFormatting>
  <conditionalFormatting sqref="H66">
    <cfRule type="cellIs" dxfId="8" priority="9" operator="greaterThan">
      <formula>0</formula>
    </cfRule>
  </conditionalFormatting>
  <conditionalFormatting sqref="H67:H68">
    <cfRule type="cellIs" dxfId="7" priority="8" operator="greaterThan">
      <formula>0</formula>
    </cfRule>
  </conditionalFormatting>
  <conditionalFormatting sqref="H69">
    <cfRule type="cellIs" dxfId="6" priority="7" operator="greaterThan">
      <formula>0</formula>
    </cfRule>
  </conditionalFormatting>
  <conditionalFormatting sqref="H70:H71">
    <cfRule type="cellIs" dxfId="5" priority="6" operator="greaterThan">
      <formula>0</formula>
    </cfRule>
  </conditionalFormatting>
  <conditionalFormatting sqref="H72">
    <cfRule type="cellIs" dxfId="4" priority="5" operator="greaterThan">
      <formula>0</formula>
    </cfRule>
  </conditionalFormatting>
  <conditionalFormatting sqref="H73:H74">
    <cfRule type="cellIs" dxfId="3" priority="4" operator="greaterThan">
      <formula>0</formula>
    </cfRule>
  </conditionalFormatting>
  <conditionalFormatting sqref="H75">
    <cfRule type="cellIs" dxfId="2" priority="3" operator="greaterThan">
      <formula>0</formula>
    </cfRule>
  </conditionalFormatting>
  <conditionalFormatting sqref="H76:H77">
    <cfRule type="cellIs" dxfId="1" priority="2" operator="greaterThan">
      <formula>0</formula>
    </cfRule>
  </conditionalFormatting>
  <conditionalFormatting sqref="H7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467" t="str">
        <f>'Cover Sheet'!C3</f>
        <v>Network Neighbourhood Touring</v>
      </c>
      <c r="E1" s="46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469" t="str">
        <f>'Cover Sheet'!C5</f>
        <v>number</v>
      </c>
      <c r="E3" s="470"/>
      <c r="F3" s="90"/>
      <c r="G3" s="476"/>
      <c r="H3" s="476"/>
      <c r="I3" s="471"/>
      <c r="J3" s="471"/>
      <c r="K3" s="471"/>
      <c r="L3" s="471"/>
      <c r="M3" s="471"/>
      <c r="N3" s="47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472" t="str">
        <f>SUMMARY!O10</f>
        <v>Merchandise</v>
      </c>
      <c r="E5" s="473"/>
      <c r="F5" s="477" t="s">
        <v>27</v>
      </c>
      <c r="G5" s="478"/>
      <c r="H5" s="478"/>
      <c r="I5" s="478"/>
      <c r="J5" s="478"/>
      <c r="K5" s="478"/>
      <c r="L5" s="479"/>
      <c r="M5" s="44"/>
      <c r="N5" s="480" t="s">
        <v>28</v>
      </c>
      <c r="O5" s="481"/>
      <c r="P5" s="481"/>
      <c r="Q5" s="481"/>
      <c r="R5" s="481"/>
      <c r="S5" s="481"/>
      <c r="T5" s="482"/>
      <c r="U5" s="81"/>
      <c r="V5" s="451" t="s">
        <v>29</v>
      </c>
      <c r="W5" s="452"/>
      <c r="X5" s="452"/>
      <c r="Y5" s="452"/>
      <c r="Z5" s="452"/>
      <c r="AA5" s="452"/>
      <c r="AB5" s="453"/>
    </row>
    <row r="6" spans="1:28" x14ac:dyDescent="0.25">
      <c r="A6" s="49"/>
      <c r="B6" s="49"/>
      <c r="C6" s="49"/>
      <c r="D6" s="49"/>
      <c r="E6" s="49"/>
      <c r="F6" s="457" t="s">
        <v>17</v>
      </c>
      <c r="G6" s="458"/>
      <c r="H6" s="458"/>
      <c r="I6" s="56"/>
      <c r="J6" s="459" t="s">
        <v>18</v>
      </c>
      <c r="K6" s="459"/>
      <c r="L6" s="460"/>
      <c r="M6" s="57"/>
      <c r="N6" s="457" t="s">
        <v>17</v>
      </c>
      <c r="O6" s="458"/>
      <c r="P6" s="458"/>
      <c r="R6" s="459" t="s">
        <v>18</v>
      </c>
      <c r="S6" s="459"/>
      <c r="T6" s="460"/>
      <c r="U6" s="81"/>
      <c r="V6" s="457" t="s">
        <v>17</v>
      </c>
      <c r="W6" s="458"/>
      <c r="X6" s="458"/>
      <c r="Y6" s="81"/>
      <c r="Z6" s="459" t="s">
        <v>18</v>
      </c>
      <c r="AA6" s="459"/>
      <c r="AB6" s="460"/>
    </row>
    <row r="7" spans="1:28" ht="32.25" customHeight="1" thickBot="1" x14ac:dyDescent="0.3">
      <c r="A7" s="58" t="s">
        <v>0</v>
      </c>
      <c r="B7" s="59"/>
      <c r="C7" s="474" t="s">
        <v>8</v>
      </c>
      <c r="D7" s="474"/>
      <c r="E7" s="47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x14ac:dyDescent="0.25">
      <c r="A8" s="60"/>
      <c r="B8" s="60"/>
      <c r="C8" s="475"/>
      <c r="D8" s="475"/>
      <c r="E8" s="47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x14ac:dyDescent="0.25">
      <c r="A9" s="61"/>
      <c r="B9" s="61"/>
      <c r="C9" s="465"/>
      <c r="D9" s="465"/>
      <c r="E9" s="46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x14ac:dyDescent="0.25">
      <c r="A10" s="61"/>
      <c r="B10" s="61"/>
      <c r="C10" s="465"/>
      <c r="D10" s="465"/>
      <c r="E10" s="46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x14ac:dyDescent="0.25">
      <c r="A11" s="61"/>
      <c r="B11" s="61"/>
      <c r="C11" s="465"/>
      <c r="D11" s="465"/>
      <c r="E11" s="46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x14ac:dyDescent="0.25">
      <c r="A12" s="61"/>
      <c r="B12" s="61"/>
      <c r="C12" s="465"/>
      <c r="D12" s="465"/>
      <c r="E12" s="46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x14ac:dyDescent="0.25">
      <c r="A13" s="61"/>
      <c r="B13" s="61"/>
      <c r="C13" s="465"/>
      <c r="D13" s="465"/>
      <c r="E13" s="46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x14ac:dyDescent="0.25">
      <c r="A14" s="61"/>
      <c r="B14" s="61"/>
      <c r="C14" s="465"/>
      <c r="D14" s="465"/>
      <c r="E14" s="46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x14ac:dyDescent="0.25">
      <c r="A15" s="61"/>
      <c r="B15" s="61"/>
      <c r="C15" s="465"/>
      <c r="D15" s="465"/>
      <c r="E15" s="46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x14ac:dyDescent="0.25">
      <c r="A16" s="61"/>
      <c r="B16" s="61"/>
      <c r="C16" s="465"/>
      <c r="D16" s="465"/>
      <c r="E16" s="46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 x14ac:dyDescent="0.2">
      <c r="A17" s="61"/>
      <c r="B17" s="61"/>
      <c r="C17" s="465"/>
      <c r="D17" s="465"/>
      <c r="E17" s="46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 x14ac:dyDescent="0.2">
      <c r="A18" s="61"/>
      <c r="B18" s="61"/>
      <c r="C18" s="465"/>
      <c r="D18" s="465"/>
      <c r="E18" s="46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 x14ac:dyDescent="0.2">
      <c r="A19" s="61"/>
      <c r="B19" s="61"/>
      <c r="C19" s="465"/>
      <c r="D19" s="465"/>
      <c r="E19" s="46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 x14ac:dyDescent="0.2">
      <c r="A20" s="61"/>
      <c r="B20" s="61"/>
      <c r="C20" s="465"/>
      <c r="D20" s="465"/>
      <c r="E20" s="46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 x14ac:dyDescent="0.2">
      <c r="A21" s="61"/>
      <c r="B21" s="61"/>
      <c r="C21" s="465"/>
      <c r="D21" s="465"/>
      <c r="E21" s="46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 x14ac:dyDescent="0.2">
      <c r="A22" s="61"/>
      <c r="B22" s="61"/>
      <c r="C22" s="465"/>
      <c r="D22" s="465"/>
      <c r="E22" s="46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 x14ac:dyDescent="0.25">
      <c r="A23" s="61"/>
      <c r="B23" s="61"/>
      <c r="C23" s="465"/>
      <c r="D23" s="465"/>
      <c r="E23" s="46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 x14ac:dyDescent="0.25">
      <c r="A24" s="61"/>
      <c r="B24" s="61"/>
      <c r="C24" s="465"/>
      <c r="D24" s="465"/>
      <c r="E24" s="46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 x14ac:dyDescent="0.25">
      <c r="A25" s="61"/>
      <c r="B25" s="61"/>
      <c r="C25" s="465"/>
      <c r="D25" s="465"/>
      <c r="E25" s="46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 x14ac:dyDescent="0.25">
      <c r="A26" s="61"/>
      <c r="B26" s="61"/>
      <c r="C26" s="465"/>
      <c r="D26" s="465"/>
      <c r="E26" s="46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 x14ac:dyDescent="0.25">
      <c r="A27" s="61"/>
      <c r="B27" s="61"/>
      <c r="C27" s="465"/>
      <c r="D27" s="465"/>
      <c r="E27" s="46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 x14ac:dyDescent="0.25">
      <c r="A28" s="61"/>
      <c r="B28" s="61"/>
      <c r="C28" s="465"/>
      <c r="D28" s="465"/>
      <c r="E28" s="46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 x14ac:dyDescent="0.25">
      <c r="A29" s="61"/>
      <c r="B29" s="61"/>
      <c r="C29" s="465"/>
      <c r="D29" s="465"/>
      <c r="E29" s="46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 x14ac:dyDescent="0.25">
      <c r="A30" s="61"/>
      <c r="B30" s="61"/>
      <c r="C30" s="465"/>
      <c r="D30" s="465"/>
      <c r="E30" s="46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 x14ac:dyDescent="0.25">
      <c r="A31" s="61"/>
      <c r="B31" s="61"/>
      <c r="C31" s="465"/>
      <c r="D31" s="465"/>
      <c r="E31" s="46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 x14ac:dyDescent="0.25">
      <c r="A32" s="61"/>
      <c r="B32" s="61"/>
      <c r="C32" s="465"/>
      <c r="D32" s="465"/>
      <c r="E32" s="46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 x14ac:dyDescent="0.3">
      <c r="A33" s="79"/>
      <c r="B33" s="79"/>
      <c r="C33" s="466"/>
      <c r="D33" s="466"/>
      <c r="E33" s="46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449" t="s">
        <v>26</v>
      </c>
      <c r="G34" s="450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454" t="s">
        <v>32</v>
      </c>
      <c r="I38" s="454"/>
      <c r="J38" s="454"/>
      <c r="K38" s="455"/>
      <c r="L38" s="461">
        <f>SUM(L34-H34)</f>
        <v>0</v>
      </c>
      <c r="M38" s="462"/>
      <c r="P38" s="454" t="s">
        <v>33</v>
      </c>
      <c r="Q38" s="454"/>
      <c r="R38" s="454"/>
      <c r="S38" s="455"/>
      <c r="T38" s="463">
        <f>T34-P34</f>
        <v>0</v>
      </c>
      <c r="U38" s="464"/>
      <c r="X38" s="454" t="s">
        <v>34</v>
      </c>
      <c r="Y38" s="454"/>
      <c r="Z38" s="454"/>
      <c r="AA38" s="456"/>
      <c r="AB38" s="89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32" sqref="F32"/>
    </sheetView>
  </sheetViews>
  <sheetFormatPr defaultColWidth="9.140625" defaultRowHeight="15" x14ac:dyDescent="0.2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 x14ac:dyDescent="0.25">
      <c r="A1" s="9" t="s">
        <v>15</v>
      </c>
      <c r="B1" s="394" t="str">
        <f>'Cover Sheet'!C3</f>
        <v>Network Neighbourhood Touring</v>
      </c>
      <c r="C1" s="395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 x14ac:dyDescent="0.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 x14ac:dyDescent="0.25">
      <c r="A3" s="9" t="s">
        <v>10</v>
      </c>
      <c r="B3" s="396" t="str">
        <f>'Cover Sheet'!C5</f>
        <v>number</v>
      </c>
      <c r="C3" s="397"/>
      <c r="I3" s="11"/>
      <c r="J3" s="11"/>
      <c r="K3" s="11"/>
      <c r="L3" s="11"/>
      <c r="M3" s="11"/>
    </row>
    <row r="4" spans="1:25" x14ac:dyDescent="0.25">
      <c r="A4" s="9"/>
      <c r="B4" s="6"/>
      <c r="C4" s="6"/>
      <c r="I4" s="11"/>
      <c r="J4" s="11"/>
      <c r="K4" s="11"/>
      <c r="L4" s="11"/>
      <c r="M4" s="11"/>
    </row>
    <row r="5" spans="1:25" x14ac:dyDescent="0.25">
      <c r="A5" s="9"/>
      <c r="B5" s="398" t="s">
        <v>16</v>
      </c>
      <c r="C5" s="399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 x14ac:dyDescent="0.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 x14ac:dyDescent="0.25">
      <c r="A7" s="8"/>
      <c r="B7" s="8"/>
      <c r="C7" s="8"/>
      <c r="D7" s="400" t="s">
        <v>21</v>
      </c>
      <c r="E7" s="401"/>
      <c r="F7" s="401"/>
      <c r="G7" s="401"/>
      <c r="H7" s="402"/>
      <c r="I7" s="400" t="s">
        <v>22</v>
      </c>
      <c r="J7" s="401"/>
      <c r="K7" s="401"/>
      <c r="L7" s="401"/>
      <c r="M7" s="402"/>
      <c r="O7" s="27"/>
      <c r="R7" s="16"/>
      <c r="T7" s="16"/>
      <c r="V7" s="16"/>
    </row>
    <row r="8" spans="1:25" ht="15.75" thickBot="1" x14ac:dyDescent="0.3">
      <c r="A8" s="404" t="s">
        <v>17</v>
      </c>
      <c r="B8" s="404"/>
      <c r="C8" s="404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9"/>
      <c r="O8" s="403" t="s">
        <v>18</v>
      </c>
      <c r="P8" s="404"/>
      <c r="Q8" s="404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 x14ac:dyDescent="0.3">
      <c r="A9" s="405"/>
      <c r="B9" s="405"/>
      <c r="C9" s="405"/>
      <c r="N9" s="31"/>
      <c r="O9" s="392"/>
      <c r="P9" s="393"/>
      <c r="Q9" s="393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 x14ac:dyDescent="0.25">
      <c r="A10" s="406" t="s">
        <v>71</v>
      </c>
      <c r="B10" s="407"/>
      <c r="C10" s="408"/>
      <c r="D10" s="285">
        <f>'Commissioning &amp; Fees'!C54</f>
        <v>6000</v>
      </c>
      <c r="E10" s="286"/>
      <c r="F10" s="285">
        <f>'Commissioning &amp; Fees'!E54</f>
        <v>0</v>
      </c>
      <c r="G10" s="286"/>
      <c r="H10" s="287">
        <f>'Commissioning &amp; Fees'!F54</f>
        <v>0</v>
      </c>
      <c r="I10" s="285">
        <f>'Commissioning &amp; Fees'!G54</f>
        <v>0</v>
      </c>
      <c r="J10" s="286"/>
      <c r="K10" s="285">
        <f>'Commissioning &amp; Fees'!I54</f>
        <v>0</v>
      </c>
      <c r="L10" s="286"/>
      <c r="M10" s="288">
        <f>'Commissioning &amp; Fees'!J54</f>
        <v>0</v>
      </c>
      <c r="N10" s="289"/>
      <c r="O10" s="409" t="s">
        <v>20</v>
      </c>
      <c r="P10" s="410"/>
      <c r="Q10" s="410"/>
      <c r="R10" s="290">
        <f>Merchandise!L38</f>
        <v>0</v>
      </c>
      <c r="S10" s="291"/>
      <c r="T10" s="290">
        <f>Merchandise!T38</f>
        <v>0</v>
      </c>
      <c r="U10" s="291"/>
      <c r="V10" s="290">
        <f>Merchandise!AB38</f>
        <v>0</v>
      </c>
      <c r="W10" s="3"/>
      <c r="X10" s="3"/>
      <c r="Y10" s="3"/>
    </row>
    <row r="11" spans="1:25" s="5" customFormat="1" ht="22.5" customHeight="1" x14ac:dyDescent="0.25">
      <c r="A11" s="388" t="s">
        <v>72</v>
      </c>
      <c r="B11" s="388"/>
      <c r="C11" s="388"/>
      <c r="D11" s="290">
        <f>'Development R&amp;D'!C75</f>
        <v>1300</v>
      </c>
      <c r="E11" s="291"/>
      <c r="F11" s="290">
        <f>'Development R&amp;D'!E75</f>
        <v>0</v>
      </c>
      <c r="G11" s="291"/>
      <c r="H11" s="292">
        <f>'Development R&amp;D'!F75</f>
        <v>0</v>
      </c>
      <c r="I11" s="290">
        <f>'Development R&amp;D'!G75</f>
        <v>0</v>
      </c>
      <c r="J11" s="291"/>
      <c r="K11" s="290">
        <f>'Development R&amp;D'!I75</f>
        <v>0</v>
      </c>
      <c r="L11" s="291"/>
      <c r="M11" s="293">
        <f>'Development R&amp;D'!J75</f>
        <v>0</v>
      </c>
      <c r="N11" s="289"/>
      <c r="O11" s="409" t="s">
        <v>19</v>
      </c>
      <c r="P11" s="410"/>
      <c r="Q11" s="410"/>
      <c r="R11" s="290">
        <f>' Income Miscellaneous'!L38</f>
        <v>0</v>
      </c>
      <c r="S11" s="291"/>
      <c r="T11" s="290">
        <f>' Income Miscellaneous'!T38</f>
        <v>0</v>
      </c>
      <c r="U11" s="291"/>
      <c r="V11" s="290">
        <f>' Income Miscellaneous'!AB38</f>
        <v>0</v>
      </c>
      <c r="W11" s="3"/>
      <c r="X11" s="3"/>
      <c r="Y11" s="3"/>
    </row>
    <row r="12" spans="1:25" s="5" customFormat="1" ht="22.5" customHeight="1" x14ac:dyDescent="0.25">
      <c r="A12" s="388" t="s">
        <v>73</v>
      </c>
      <c r="B12" s="388"/>
      <c r="C12" s="388"/>
      <c r="D12" s="290">
        <f>'Creative &amp; Production'!C97</f>
        <v>0</v>
      </c>
      <c r="E12" s="291"/>
      <c r="F12" s="290">
        <f>'Creative &amp; Production'!E97</f>
        <v>0</v>
      </c>
      <c r="G12" s="291"/>
      <c r="H12" s="292">
        <f>'Creative &amp; Production'!F97</f>
        <v>0</v>
      </c>
      <c r="I12" s="290">
        <f>'Creative &amp; Production'!G97</f>
        <v>0</v>
      </c>
      <c r="J12" s="291"/>
      <c r="K12" s="290">
        <f>'Creative &amp; Production'!I97</f>
        <v>0</v>
      </c>
      <c r="L12" s="291"/>
      <c r="M12" s="293">
        <f>'Creative &amp; Production'!J97</f>
        <v>0</v>
      </c>
      <c r="N12" s="289"/>
      <c r="O12" s="386"/>
      <c r="P12" s="387"/>
      <c r="Q12" s="387"/>
      <c r="R12" s="290"/>
      <c r="S12" s="291"/>
      <c r="T12" s="290"/>
      <c r="U12" s="291"/>
      <c r="V12" s="290"/>
      <c r="W12" s="3"/>
      <c r="X12" s="3"/>
      <c r="Y12" s="3"/>
    </row>
    <row r="13" spans="1:25" s="5" customFormat="1" ht="22.5" customHeight="1" x14ac:dyDescent="0.25">
      <c r="A13" s="389" t="s">
        <v>74</v>
      </c>
      <c r="B13" s="390"/>
      <c r="C13" s="391"/>
      <c r="D13" s="290">
        <f>Performers!C63</f>
        <v>0</v>
      </c>
      <c r="E13" s="291"/>
      <c r="F13" s="290">
        <f>Performers!E63</f>
        <v>0</v>
      </c>
      <c r="G13" s="291"/>
      <c r="H13" s="292">
        <f>Performers!F63</f>
        <v>0</v>
      </c>
      <c r="I13" s="290">
        <f>Performers!G63</f>
        <v>0</v>
      </c>
      <c r="J13" s="291"/>
      <c r="K13" s="290">
        <f>Performers!I63</f>
        <v>0</v>
      </c>
      <c r="L13" s="291"/>
      <c r="M13" s="293">
        <f>Performers!J63</f>
        <v>0</v>
      </c>
      <c r="N13" s="289"/>
      <c r="O13" s="386"/>
      <c r="P13" s="387"/>
      <c r="Q13" s="387"/>
      <c r="R13" s="290"/>
      <c r="S13" s="291"/>
      <c r="T13" s="290"/>
      <c r="U13" s="291"/>
      <c r="V13" s="290"/>
      <c r="W13" s="3"/>
      <c r="X13" s="3"/>
      <c r="Y13" s="3"/>
    </row>
    <row r="14" spans="1:25" s="5" customFormat="1" ht="22.5" customHeight="1" x14ac:dyDescent="0.25">
      <c r="A14" s="388" t="s">
        <v>75</v>
      </c>
      <c r="B14" s="388"/>
      <c r="C14" s="388"/>
      <c r="D14" s="290">
        <f>'Rehearsal Costs'!C69</f>
        <v>0</v>
      </c>
      <c r="E14" s="291"/>
      <c r="F14" s="290">
        <f>'Rehearsal Costs'!E69</f>
        <v>0</v>
      </c>
      <c r="G14" s="291"/>
      <c r="H14" s="292">
        <f>'Rehearsal Costs'!F69</f>
        <v>0</v>
      </c>
      <c r="I14" s="290">
        <f>'Rehearsal Costs'!G69</f>
        <v>0</v>
      </c>
      <c r="J14" s="291"/>
      <c r="K14" s="290">
        <f>'Rehearsal Costs'!I69</f>
        <v>0</v>
      </c>
      <c r="L14" s="291"/>
      <c r="M14" s="293">
        <f>'Rehearsal Costs'!J69</f>
        <v>0</v>
      </c>
      <c r="N14" s="289"/>
      <c r="O14" s="386"/>
      <c r="P14" s="387"/>
      <c r="Q14" s="387"/>
      <c r="R14" s="290"/>
      <c r="S14" s="291"/>
      <c r="T14" s="290"/>
      <c r="U14" s="291"/>
      <c r="V14" s="290"/>
      <c r="W14" s="3"/>
      <c r="X14" s="3"/>
      <c r="Y14" s="3"/>
    </row>
    <row r="15" spans="1:25" s="5" customFormat="1" ht="22.5" customHeight="1" x14ac:dyDescent="0.25">
      <c r="A15" s="388" t="s">
        <v>76</v>
      </c>
      <c r="B15" s="388"/>
      <c r="C15" s="388"/>
      <c r="D15" s="290">
        <f>'Tecnical &amp; Production'!C115</f>
        <v>0</v>
      </c>
      <c r="E15" s="291"/>
      <c r="F15" s="290">
        <f>'Tecnical &amp; Production'!E115</f>
        <v>0</v>
      </c>
      <c r="G15" s="291"/>
      <c r="H15" s="292">
        <f>'Tecnical &amp; Production'!F115</f>
        <v>0</v>
      </c>
      <c r="I15" s="290">
        <f>'Tecnical &amp; Production'!G115</f>
        <v>0</v>
      </c>
      <c r="J15" s="291"/>
      <c r="K15" s="290">
        <f>'Tecnical &amp; Production'!I115</f>
        <v>0</v>
      </c>
      <c r="L15" s="291"/>
      <c r="M15" s="293">
        <f>'Tecnical &amp; Production'!J115</f>
        <v>0</v>
      </c>
      <c r="N15" s="289"/>
      <c r="O15" s="386"/>
      <c r="P15" s="387"/>
      <c r="Q15" s="387"/>
      <c r="R15" s="290"/>
      <c r="S15" s="291"/>
      <c r="T15" s="290"/>
      <c r="U15" s="291"/>
      <c r="V15" s="290"/>
      <c r="W15" s="3"/>
      <c r="X15" s="3"/>
      <c r="Y15" s="3"/>
    </row>
    <row r="16" spans="1:25" s="5" customFormat="1" ht="22.5" customHeight="1" x14ac:dyDescent="0.25">
      <c r="A16" s="388" t="s">
        <v>77</v>
      </c>
      <c r="B16" s="388"/>
      <c r="C16" s="388"/>
      <c r="D16" s="294">
        <f>'Venue &amp; Logisitics'!C93</f>
        <v>0</v>
      </c>
      <c r="E16" s="295"/>
      <c r="F16" s="294">
        <f>'Venue &amp; Logisitics'!E93</f>
        <v>0</v>
      </c>
      <c r="G16" s="295"/>
      <c r="H16" s="296">
        <f>'Venue &amp; Logisitics'!F93</f>
        <v>0</v>
      </c>
      <c r="I16" s="294">
        <f>'Venue &amp; Logisitics'!G93</f>
        <v>0</v>
      </c>
      <c r="J16" s="295"/>
      <c r="K16" s="294">
        <f>'Venue &amp; Logisitics'!I93</f>
        <v>0</v>
      </c>
      <c r="L16" s="295"/>
      <c r="M16" s="297">
        <f>'Venue &amp; Logisitics'!I93</f>
        <v>0</v>
      </c>
      <c r="N16" s="289"/>
      <c r="O16" s="298"/>
      <c r="P16" s="299"/>
      <c r="Q16" s="299"/>
      <c r="R16" s="294"/>
      <c r="S16" s="291"/>
      <c r="T16" s="294"/>
      <c r="U16" s="291"/>
      <c r="V16" s="294"/>
      <c r="W16" s="3"/>
      <c r="X16" s="3"/>
      <c r="Y16" s="3"/>
    </row>
    <row r="17" spans="1:25" s="5" customFormat="1" ht="22.5" customHeight="1" x14ac:dyDescent="0.25">
      <c r="A17" s="388" t="s">
        <v>78</v>
      </c>
      <c r="B17" s="388"/>
      <c r="C17" s="388"/>
      <c r="D17" s="290">
        <f>'Legal &amp; Documentation'!C64</f>
        <v>0</v>
      </c>
      <c r="E17" s="295"/>
      <c r="F17" s="294">
        <f>'Legal &amp; Documentation'!E64</f>
        <v>0</v>
      </c>
      <c r="G17" s="295"/>
      <c r="H17" s="296">
        <f>'Legal &amp; Documentation'!F64</f>
        <v>0</v>
      </c>
      <c r="I17" s="294">
        <f>'Legal &amp; Documentation'!G64</f>
        <v>0</v>
      </c>
      <c r="J17" s="295"/>
      <c r="K17" s="294">
        <f>'Legal &amp; Documentation'!I64</f>
        <v>0</v>
      </c>
      <c r="L17" s="295"/>
      <c r="M17" s="297">
        <f>'Legal &amp; Documentation'!I64</f>
        <v>0</v>
      </c>
      <c r="N17" s="289"/>
      <c r="O17" s="331"/>
      <c r="P17" s="332"/>
      <c r="Q17" s="332"/>
      <c r="R17" s="294"/>
      <c r="S17" s="291"/>
      <c r="T17" s="294"/>
      <c r="U17" s="291"/>
      <c r="V17" s="294"/>
      <c r="W17" s="3"/>
      <c r="X17" s="3"/>
      <c r="Y17" s="3"/>
    </row>
    <row r="18" spans="1:25" s="5" customFormat="1" ht="22.5" customHeight="1" x14ac:dyDescent="0.25">
      <c r="A18" s="389" t="s">
        <v>79</v>
      </c>
      <c r="B18" s="390"/>
      <c r="C18" s="391"/>
      <c r="D18" s="290">
        <f>'Marketing Digital Comms'!C66</f>
        <v>0</v>
      </c>
      <c r="E18" s="295"/>
      <c r="F18" s="294">
        <f>'Marketing Digital Comms'!E66</f>
        <v>0</v>
      </c>
      <c r="G18" s="295"/>
      <c r="H18" s="296">
        <f>'Marketing Digital Comms'!F66</f>
        <v>0</v>
      </c>
      <c r="I18" s="294">
        <f>'Marketing Digital Comms'!G66</f>
        <v>0</v>
      </c>
      <c r="J18" s="295"/>
      <c r="K18" s="294">
        <f>'Marketing Digital Comms'!I66</f>
        <v>0</v>
      </c>
      <c r="L18" s="295"/>
      <c r="M18" s="297">
        <f>'Marketing Digital Comms'!I66</f>
        <v>0</v>
      </c>
      <c r="N18" s="289"/>
      <c r="O18" s="331"/>
      <c r="P18" s="332"/>
      <c r="Q18" s="332"/>
      <c r="R18" s="294"/>
      <c r="S18" s="291"/>
      <c r="T18" s="294"/>
      <c r="U18" s="291"/>
      <c r="V18" s="294"/>
      <c r="W18" s="3"/>
      <c r="X18" s="3"/>
      <c r="Y18" s="3"/>
    </row>
    <row r="19" spans="1:25" s="5" customFormat="1" ht="22.5" customHeight="1" x14ac:dyDescent="0.25">
      <c r="A19" s="389" t="s">
        <v>80</v>
      </c>
      <c r="B19" s="390"/>
      <c r="C19" s="391"/>
      <c r="D19" s="290">
        <f>'Education &amp; Community'!C69</f>
        <v>0</v>
      </c>
      <c r="E19" s="295"/>
      <c r="F19" s="294">
        <f>'Education &amp; Community'!E69</f>
        <v>0</v>
      </c>
      <c r="G19" s="295"/>
      <c r="H19" s="296">
        <f>'Education &amp; Community'!F69</f>
        <v>0</v>
      </c>
      <c r="I19" s="294">
        <f>'Education &amp; Community'!G69</f>
        <v>0</v>
      </c>
      <c r="J19" s="295"/>
      <c r="K19" s="294">
        <f>'Education &amp; Community'!I69</f>
        <v>0</v>
      </c>
      <c r="L19" s="295"/>
      <c r="M19" s="297">
        <f>'Education &amp; Community'!I69</f>
        <v>0</v>
      </c>
      <c r="N19" s="289"/>
      <c r="O19" s="331"/>
      <c r="P19" s="332"/>
      <c r="Q19" s="332"/>
      <c r="R19" s="294"/>
      <c r="S19" s="291"/>
      <c r="T19" s="294"/>
      <c r="U19" s="291"/>
      <c r="V19" s="294"/>
      <c r="W19" s="3"/>
      <c r="X19" s="3"/>
      <c r="Y19" s="3"/>
    </row>
    <row r="20" spans="1:25" s="5" customFormat="1" ht="22.5" customHeight="1" x14ac:dyDescent="0.25">
      <c r="A20" s="389" t="s">
        <v>81</v>
      </c>
      <c r="B20" s="390"/>
      <c r="C20" s="391"/>
      <c r="D20" s="290">
        <f>Volunteering!C57</f>
        <v>0</v>
      </c>
      <c r="E20" s="295"/>
      <c r="F20" s="294">
        <f>Volunteering!E57</f>
        <v>0</v>
      </c>
      <c r="G20" s="295"/>
      <c r="H20" s="296">
        <f>Volunteering!F57</f>
        <v>0</v>
      </c>
      <c r="I20" s="294">
        <f>Volunteering!G57</f>
        <v>0</v>
      </c>
      <c r="J20" s="295"/>
      <c r="K20" s="294">
        <f>Volunteering!I57</f>
        <v>0</v>
      </c>
      <c r="L20" s="295"/>
      <c r="M20" s="297">
        <f>Volunteering!I57</f>
        <v>0</v>
      </c>
      <c r="N20" s="289"/>
      <c r="O20" s="331"/>
      <c r="P20" s="332"/>
      <c r="Q20" s="332"/>
      <c r="R20" s="294"/>
      <c r="S20" s="291"/>
      <c r="T20" s="294"/>
      <c r="U20" s="291"/>
      <c r="V20" s="294"/>
      <c r="W20" s="3"/>
      <c r="X20" s="3"/>
      <c r="Y20" s="3"/>
    </row>
    <row r="21" spans="1:25" s="5" customFormat="1" ht="22.5" customHeight="1" x14ac:dyDescent="0.25">
      <c r="A21" s="388" t="s">
        <v>82</v>
      </c>
      <c r="B21" s="388"/>
      <c r="C21" s="388"/>
      <c r="D21" s="290">
        <f>'Artist &amp; Guest Liaison'!C74</f>
        <v>0</v>
      </c>
      <c r="E21" s="295"/>
      <c r="F21" s="294">
        <f>'Artist &amp; Guest Liaison'!E74</f>
        <v>0</v>
      </c>
      <c r="G21" s="295"/>
      <c r="H21" s="296">
        <f>'Artist &amp; Guest Liaison'!F74</f>
        <v>0</v>
      </c>
      <c r="I21" s="294">
        <f>'Artist &amp; Guest Liaison'!G74</f>
        <v>0</v>
      </c>
      <c r="J21" s="295"/>
      <c r="K21" s="294">
        <f>'Artist &amp; Guest Liaison'!I74</f>
        <v>0</v>
      </c>
      <c r="L21" s="295"/>
      <c r="M21" s="297">
        <f>'Artist &amp; Guest Liaison'!I74</f>
        <v>0</v>
      </c>
      <c r="N21" s="289"/>
      <c r="O21" s="331"/>
      <c r="P21" s="332"/>
      <c r="Q21" s="332"/>
      <c r="R21" s="294"/>
      <c r="S21" s="291"/>
      <c r="T21" s="294"/>
      <c r="U21" s="291"/>
      <c r="V21" s="294"/>
      <c r="W21" s="3"/>
      <c r="X21" s="3"/>
      <c r="Y21" s="3"/>
    </row>
    <row r="22" spans="1:25" s="5" customFormat="1" ht="22.5" customHeight="1" x14ac:dyDescent="0.25">
      <c r="A22" s="388" t="s">
        <v>83</v>
      </c>
      <c r="B22" s="388"/>
      <c r="C22" s="388"/>
      <c r="D22" s="290">
        <f>'Running Costs'!C84</f>
        <v>0</v>
      </c>
      <c r="E22" s="295"/>
      <c r="F22" s="294">
        <f>'Running Costs'!E84</f>
        <v>0</v>
      </c>
      <c r="G22" s="295"/>
      <c r="H22" s="296">
        <f>'Running Costs'!F84</f>
        <v>0</v>
      </c>
      <c r="I22" s="294">
        <f>'Running Costs'!G84</f>
        <v>0</v>
      </c>
      <c r="J22" s="295"/>
      <c r="K22" s="294">
        <f>'Running Costs'!I84</f>
        <v>0</v>
      </c>
      <c r="L22" s="295"/>
      <c r="M22" s="297">
        <f>'Running Costs'!I84</f>
        <v>0</v>
      </c>
      <c r="N22" s="289"/>
      <c r="O22" s="331"/>
      <c r="P22" s="332"/>
      <c r="Q22" s="332"/>
      <c r="R22" s="294"/>
      <c r="S22" s="291"/>
      <c r="T22" s="294"/>
      <c r="U22" s="291"/>
      <c r="V22" s="294"/>
      <c r="W22" s="3"/>
      <c r="X22" s="3"/>
      <c r="Y22" s="3"/>
    </row>
    <row r="23" spans="1:25" s="5" customFormat="1" ht="22.5" customHeight="1" x14ac:dyDescent="0.25">
      <c r="A23" s="388" t="s">
        <v>84</v>
      </c>
      <c r="B23" s="388"/>
      <c r="C23" s="388"/>
      <c r="D23" s="290">
        <f>'Admin &amp; Misc'!C66</f>
        <v>0</v>
      </c>
      <c r="E23" s="295"/>
      <c r="F23" s="294">
        <f>'Admin &amp; Misc'!E66</f>
        <v>0</v>
      </c>
      <c r="G23" s="295"/>
      <c r="H23" s="296">
        <f>'Admin &amp; Misc'!F66</f>
        <v>0</v>
      </c>
      <c r="I23" s="294">
        <f>'Admin &amp; Misc'!G66</f>
        <v>0</v>
      </c>
      <c r="J23" s="295"/>
      <c r="K23" s="294">
        <f>'Admin &amp; Misc'!I66</f>
        <v>0</v>
      </c>
      <c r="L23" s="295"/>
      <c r="M23" s="297">
        <f>'Admin &amp; Misc'!I66</f>
        <v>0</v>
      </c>
      <c r="N23" s="289"/>
      <c r="O23" s="331"/>
      <c r="P23" s="332"/>
      <c r="Q23" s="332"/>
      <c r="R23" s="294"/>
      <c r="S23" s="291"/>
      <c r="T23" s="294"/>
      <c r="U23" s="291"/>
      <c r="V23" s="294"/>
      <c r="W23" s="3"/>
      <c r="X23" s="3"/>
      <c r="Y23" s="3"/>
    </row>
    <row r="24" spans="1:25" s="5" customFormat="1" ht="22.5" customHeight="1" x14ac:dyDescent="0.25">
      <c r="A24" s="413"/>
      <c r="B24" s="414"/>
      <c r="C24" s="415"/>
      <c r="D24" s="290">
        <f>'15'!C79</f>
        <v>0</v>
      </c>
      <c r="E24" s="295"/>
      <c r="F24" s="294">
        <f>'15'!E79</f>
        <v>0</v>
      </c>
      <c r="G24" s="295"/>
      <c r="H24" s="296">
        <f>'15'!F79</f>
        <v>0</v>
      </c>
      <c r="I24" s="294">
        <f>'15'!G79</f>
        <v>0</v>
      </c>
      <c r="J24" s="295"/>
      <c r="K24" s="294">
        <f>'15'!I79</f>
        <v>0</v>
      </c>
      <c r="L24" s="295"/>
      <c r="M24" s="297">
        <f>'15'!I79</f>
        <v>0</v>
      </c>
      <c r="N24" s="289"/>
      <c r="O24" s="331"/>
      <c r="P24" s="332"/>
      <c r="Q24" s="332"/>
      <c r="R24" s="294"/>
      <c r="S24" s="291"/>
      <c r="T24" s="294"/>
      <c r="U24" s="291"/>
      <c r="V24" s="294"/>
      <c r="W24" s="3"/>
      <c r="X24" s="3"/>
      <c r="Y24" s="3"/>
    </row>
    <row r="25" spans="1:25" s="5" customFormat="1" ht="22.5" customHeight="1" x14ac:dyDescent="0.25">
      <c r="A25" s="413"/>
      <c r="B25" s="414"/>
      <c r="C25" s="415"/>
      <c r="D25" s="294"/>
      <c r="E25" s="295"/>
      <c r="F25" s="294"/>
      <c r="G25" s="295"/>
      <c r="H25" s="296"/>
      <c r="I25" s="294"/>
      <c r="J25" s="295"/>
      <c r="K25" s="294"/>
      <c r="L25" s="295"/>
      <c r="M25" s="297"/>
      <c r="N25" s="289"/>
      <c r="O25" s="331"/>
      <c r="P25" s="332"/>
      <c r="Q25" s="332"/>
      <c r="R25" s="294"/>
      <c r="S25" s="291"/>
      <c r="T25" s="294"/>
      <c r="U25" s="291"/>
      <c r="V25" s="294"/>
      <c r="W25" s="3"/>
      <c r="X25" s="3"/>
      <c r="Y25" s="3"/>
    </row>
    <row r="26" spans="1:25" s="5" customFormat="1" ht="22.5" customHeight="1" x14ac:dyDescent="0.25">
      <c r="A26" s="413"/>
      <c r="B26" s="414"/>
      <c r="C26" s="415"/>
      <c r="D26" s="294"/>
      <c r="E26" s="295"/>
      <c r="F26" s="294"/>
      <c r="G26" s="295"/>
      <c r="H26" s="296"/>
      <c r="I26" s="294"/>
      <c r="J26" s="295"/>
      <c r="K26" s="294"/>
      <c r="L26" s="295"/>
      <c r="M26" s="297"/>
      <c r="N26" s="289"/>
      <c r="O26" s="331"/>
      <c r="P26" s="332"/>
      <c r="Q26" s="332"/>
      <c r="R26" s="294"/>
      <c r="S26" s="291"/>
      <c r="T26" s="294"/>
      <c r="U26" s="291"/>
      <c r="V26" s="294"/>
      <c r="W26" s="3"/>
      <c r="X26" s="3"/>
      <c r="Y26" s="3"/>
    </row>
    <row r="27" spans="1:25" ht="15.75" thickBot="1" x14ac:dyDescent="0.3">
      <c r="A27" s="418"/>
      <c r="B27" s="418"/>
      <c r="C27" s="418"/>
      <c r="D27" s="300"/>
      <c r="E27" s="301"/>
      <c r="F27" s="300"/>
      <c r="G27" s="301"/>
      <c r="H27" s="302"/>
      <c r="I27" s="303"/>
      <c r="J27" s="301"/>
      <c r="K27" s="300"/>
      <c r="L27" s="301"/>
      <c r="M27" s="304"/>
      <c r="N27" s="305"/>
      <c r="O27" s="384"/>
      <c r="P27" s="385"/>
      <c r="Q27" s="385"/>
      <c r="R27" s="300"/>
      <c r="S27" s="301"/>
      <c r="T27" s="300"/>
      <c r="U27" s="301"/>
      <c r="V27" s="300"/>
    </row>
    <row r="28" spans="1:25" s="3" customFormat="1" ht="22.35" customHeight="1" thickBot="1" x14ac:dyDescent="0.3">
      <c r="A28" s="416" t="s">
        <v>23</v>
      </c>
      <c r="B28" s="416"/>
      <c r="C28" s="417"/>
      <c r="D28" s="306">
        <f>SUM(D10:D27)</f>
        <v>7300</v>
      </c>
      <c r="E28" s="307"/>
      <c r="F28" s="306">
        <f>SUM(F10:F27)</f>
        <v>0</v>
      </c>
      <c r="G28" s="307"/>
      <c r="H28" s="308">
        <f>SUM(H10:H27)</f>
        <v>0</v>
      </c>
      <c r="I28" s="306">
        <f>SUM(I10:I27)</f>
        <v>0</v>
      </c>
      <c r="J28" s="309"/>
      <c r="K28" s="306">
        <f>SUM(K10:K27)</f>
        <v>0</v>
      </c>
      <c r="L28" s="309"/>
      <c r="M28" s="306">
        <f>SUM(M10:M27)</f>
        <v>0</v>
      </c>
      <c r="N28" s="289"/>
      <c r="O28" s="310"/>
      <c r="P28" s="311"/>
      <c r="Q28" s="311"/>
      <c r="R28" s="306">
        <f>SUM(R10:R27)</f>
        <v>0</v>
      </c>
      <c r="S28" s="311"/>
      <c r="T28" s="306">
        <f>SUM(T10:T27)</f>
        <v>0</v>
      </c>
      <c r="U28" s="311"/>
      <c r="V28" s="306">
        <f>SUM(V10:V27)</f>
        <v>0</v>
      </c>
    </row>
    <row r="29" spans="1:25" s="3" customFormat="1" ht="22.35" customHeight="1" thickBot="1" x14ac:dyDescent="0.3">
      <c r="A29" s="40"/>
      <c r="B29" s="40"/>
      <c r="C29" s="40"/>
      <c r="D29" s="309"/>
      <c r="E29" s="307"/>
      <c r="F29" s="309"/>
      <c r="G29" s="307"/>
      <c r="H29" s="309"/>
      <c r="I29" s="312"/>
      <c r="J29" s="309"/>
      <c r="K29" s="309"/>
      <c r="L29" s="309"/>
      <c r="M29" s="309"/>
      <c r="N29" s="289"/>
      <c r="O29" s="310"/>
      <c r="P29" s="311"/>
      <c r="Q29" s="311"/>
      <c r="R29" s="309"/>
      <c r="S29" s="311"/>
      <c r="T29" s="309"/>
      <c r="U29" s="311"/>
      <c r="V29" s="309"/>
    </row>
    <row r="30" spans="1:25" s="3" customFormat="1" ht="22.35" customHeight="1" thickBot="1" x14ac:dyDescent="0.3">
      <c r="A30" s="411" t="s">
        <v>52</v>
      </c>
      <c r="B30" s="411"/>
      <c r="C30" s="411"/>
      <c r="D30" s="306">
        <f>+I28</f>
        <v>0</v>
      </c>
      <c r="E30" s="307"/>
      <c r="F30" s="306">
        <f>+K28</f>
        <v>0</v>
      </c>
      <c r="G30" s="307"/>
      <c r="H30" s="306">
        <f>+M28</f>
        <v>0</v>
      </c>
      <c r="I30" s="309"/>
      <c r="J30" s="309"/>
      <c r="K30" s="309"/>
      <c r="L30" s="309"/>
      <c r="M30" s="309"/>
      <c r="N30" s="289"/>
      <c r="O30" s="310"/>
      <c r="P30" s="311"/>
      <c r="Q30" s="311"/>
      <c r="R30" s="309"/>
      <c r="S30" s="311"/>
      <c r="T30" s="309"/>
      <c r="U30" s="311"/>
      <c r="V30" s="309"/>
    </row>
    <row r="31" spans="1:25" s="3" customFormat="1" ht="22.35" customHeight="1" thickBot="1" x14ac:dyDescent="0.3">
      <c r="A31" s="40"/>
      <c r="B31" s="40"/>
      <c r="C31" s="40"/>
      <c r="D31" s="309"/>
      <c r="E31" s="307"/>
      <c r="F31" s="309"/>
      <c r="G31" s="307"/>
      <c r="H31" s="309"/>
      <c r="I31" s="313"/>
      <c r="J31" s="309"/>
      <c r="K31" s="309"/>
      <c r="L31" s="309"/>
      <c r="M31" s="309"/>
      <c r="N31" s="289"/>
      <c r="O31" s="310"/>
      <c r="P31" s="311"/>
      <c r="Q31" s="311"/>
      <c r="R31" s="309"/>
      <c r="S31" s="311"/>
      <c r="T31" s="309"/>
      <c r="U31" s="311"/>
      <c r="V31" s="309"/>
    </row>
    <row r="32" spans="1:25" s="3" customFormat="1" ht="22.35" customHeight="1" thickBot="1" x14ac:dyDescent="0.3">
      <c r="A32" s="411" t="s">
        <v>68</v>
      </c>
      <c r="B32" s="411"/>
      <c r="C32" s="411"/>
      <c r="D32" s="306">
        <f>D28+D30</f>
        <v>7300</v>
      </c>
      <c r="E32" s="307"/>
      <c r="F32" s="306">
        <f>F28+F30</f>
        <v>0</v>
      </c>
      <c r="G32" s="307"/>
      <c r="H32" s="314">
        <f>H28+H30</f>
        <v>0</v>
      </c>
      <c r="I32" s="313"/>
      <c r="J32" s="309"/>
      <c r="K32" s="309"/>
      <c r="L32" s="309"/>
      <c r="M32" s="309"/>
      <c r="N32" s="315"/>
      <c r="O32" s="310"/>
      <c r="P32" s="307"/>
      <c r="Q32" s="307"/>
      <c r="R32" s="309"/>
      <c r="S32" s="307"/>
      <c r="T32" s="309"/>
      <c r="U32" s="307"/>
      <c r="V32" s="309"/>
    </row>
    <row r="33" spans="1:22" s="3" customFormat="1" ht="22.35" customHeight="1" thickBot="1" x14ac:dyDescent="0.3">
      <c r="A33" s="333"/>
      <c r="B33" s="333"/>
      <c r="C33" s="333"/>
      <c r="D33" s="339"/>
      <c r="E33" s="307"/>
      <c r="F33" s="339"/>
      <c r="G33" s="307"/>
      <c r="H33" s="339"/>
      <c r="I33" s="313"/>
      <c r="J33" s="309"/>
      <c r="K33" s="309"/>
      <c r="L33" s="309"/>
      <c r="M33" s="309"/>
      <c r="N33" s="315"/>
      <c r="O33" s="310"/>
      <c r="P33" s="307"/>
      <c r="Q33" s="307"/>
      <c r="R33" s="309"/>
      <c r="S33" s="307"/>
      <c r="T33" s="309"/>
      <c r="U33" s="307"/>
      <c r="V33" s="309"/>
    </row>
    <row r="34" spans="1:22" s="3" customFormat="1" ht="22.35" customHeight="1" thickBot="1" x14ac:dyDescent="0.3">
      <c r="A34" s="411" t="s">
        <v>67</v>
      </c>
      <c r="B34" s="411"/>
      <c r="C34" s="412"/>
      <c r="D34" s="306"/>
      <c r="E34" s="307"/>
      <c r="F34" s="306"/>
      <c r="G34" s="307"/>
      <c r="H34" s="314"/>
      <c r="I34" s="313"/>
      <c r="J34" s="309"/>
      <c r="K34" s="309"/>
      <c r="L34" s="309"/>
      <c r="M34" s="309"/>
      <c r="N34" s="315"/>
      <c r="O34" s="310"/>
      <c r="P34" s="307"/>
      <c r="Q34" s="307"/>
      <c r="R34" s="309"/>
      <c r="S34" s="307"/>
      <c r="T34" s="309"/>
      <c r="U34" s="307"/>
      <c r="V34" s="309"/>
    </row>
    <row r="35" spans="1:22" s="3" customFormat="1" ht="22.35" customHeight="1" thickBot="1" x14ac:dyDescent="0.3">
      <c r="A35" s="333"/>
      <c r="B35" s="333"/>
      <c r="C35" s="333"/>
      <c r="D35" s="339"/>
      <c r="E35" s="307"/>
      <c r="F35" s="339"/>
      <c r="G35" s="307"/>
      <c r="H35" s="339"/>
      <c r="I35" s="313"/>
      <c r="J35" s="309"/>
      <c r="K35" s="309"/>
      <c r="L35" s="309"/>
      <c r="M35" s="309"/>
      <c r="N35" s="315"/>
      <c r="O35" s="310"/>
      <c r="P35" s="307"/>
      <c r="Q35" s="307"/>
      <c r="R35" s="309"/>
      <c r="S35" s="307"/>
      <c r="T35" s="309"/>
      <c r="U35" s="307"/>
      <c r="V35" s="309"/>
    </row>
    <row r="36" spans="1:22" s="3" customFormat="1" ht="22.35" customHeight="1" thickBot="1" x14ac:dyDescent="0.3">
      <c r="A36" s="411" t="s">
        <v>69</v>
      </c>
      <c r="B36" s="411"/>
      <c r="C36" s="412"/>
      <c r="D36" s="306">
        <f>+D34+D32</f>
        <v>7300</v>
      </c>
      <c r="E36" s="307"/>
      <c r="F36" s="306">
        <f>+F34+F32</f>
        <v>0</v>
      </c>
      <c r="G36" s="307"/>
      <c r="H36" s="306">
        <f>+H34+H32</f>
        <v>0</v>
      </c>
      <c r="I36" s="313"/>
      <c r="J36" s="309"/>
      <c r="K36" s="309"/>
      <c r="L36" s="309"/>
      <c r="M36" s="309"/>
      <c r="N36" s="315"/>
      <c r="O36" s="310"/>
      <c r="P36" s="307"/>
      <c r="Q36" s="307"/>
      <c r="R36" s="309"/>
      <c r="S36" s="307"/>
      <c r="T36" s="309"/>
      <c r="U36" s="307"/>
      <c r="V36" s="309"/>
    </row>
    <row r="37" spans="1:22" ht="15.75" thickBot="1" x14ac:dyDescent="0.3">
      <c r="A37" s="34"/>
      <c r="B37" s="34"/>
      <c r="C37" s="34"/>
      <c r="D37" s="316"/>
      <c r="E37" s="316"/>
      <c r="F37" s="316"/>
      <c r="G37" s="316"/>
      <c r="H37" s="316"/>
      <c r="I37" s="317"/>
      <c r="J37" s="316"/>
      <c r="K37" s="316"/>
      <c r="L37" s="316"/>
      <c r="M37" s="316"/>
      <c r="N37" s="318"/>
      <c r="O37" s="319"/>
      <c r="P37" s="320"/>
      <c r="Q37" s="320"/>
      <c r="R37" s="320"/>
      <c r="S37" s="320"/>
      <c r="T37" s="320"/>
      <c r="U37" s="320"/>
      <c r="V37" s="320"/>
    </row>
    <row r="38" spans="1:22" x14ac:dyDescent="0.25"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05"/>
      <c r="O38" s="321"/>
      <c r="P38" s="321"/>
      <c r="Q38" s="321"/>
      <c r="R38" s="321"/>
      <c r="S38" s="321"/>
      <c r="T38" s="321"/>
      <c r="U38" s="321"/>
      <c r="V38" s="321"/>
    </row>
    <row r="39" spans="1:22" x14ac:dyDescent="0.25"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05"/>
      <c r="O39" s="321"/>
      <c r="P39" s="321"/>
      <c r="Q39" s="321"/>
      <c r="R39" s="321"/>
      <c r="S39" s="321"/>
      <c r="T39" s="321"/>
      <c r="U39" s="321"/>
      <c r="V39" s="321"/>
    </row>
    <row r="40" spans="1:22" x14ac:dyDescent="0.25"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05"/>
      <c r="O40" s="321"/>
      <c r="P40" s="321"/>
      <c r="Q40" s="321"/>
      <c r="R40" s="321"/>
      <c r="S40" s="321"/>
      <c r="T40" s="321"/>
      <c r="U40" s="321"/>
      <c r="V40" s="321"/>
    </row>
  </sheetData>
  <sheetProtection password="C7A4" sheet="1" objects="1" scenarios="1" selectLockedCells="1"/>
  <mergeCells count="39"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  <mergeCell ref="A10:C10"/>
    <mergeCell ref="A11:C11"/>
    <mergeCell ref="A12:C12"/>
    <mergeCell ref="O10:Q10"/>
    <mergeCell ref="O12:Q12"/>
    <mergeCell ref="O11:Q11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O27:Q27"/>
    <mergeCell ref="O15:Q15"/>
    <mergeCell ref="O13:Q13"/>
    <mergeCell ref="O14:Q14"/>
    <mergeCell ref="A15:C15"/>
    <mergeCell ref="A14:C14"/>
    <mergeCell ref="A13:C13"/>
    <mergeCell ref="A16:C1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O14" sqref="O14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467" t="str">
        <f>'Cover Sheet'!C3</f>
        <v>Network Neighbourhood Touring</v>
      </c>
      <c r="E1" s="46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469" t="str">
        <f>'Cover Sheet'!C5</f>
        <v>number</v>
      </c>
      <c r="E3" s="470"/>
      <c r="F3" s="90"/>
      <c r="G3" s="476"/>
      <c r="H3" s="476"/>
      <c r="I3" s="471"/>
      <c r="J3" s="471"/>
      <c r="K3" s="471"/>
      <c r="L3" s="471"/>
      <c r="M3" s="471"/>
      <c r="N3" s="47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472" t="str">
        <f>SUMMARY!O11</f>
        <v>Miscellaneous</v>
      </c>
      <c r="E5" s="473"/>
      <c r="F5" s="477" t="s">
        <v>27</v>
      </c>
      <c r="G5" s="478"/>
      <c r="H5" s="478"/>
      <c r="I5" s="478"/>
      <c r="J5" s="478"/>
      <c r="K5" s="478"/>
      <c r="L5" s="479"/>
      <c r="M5" s="44"/>
      <c r="N5" s="480" t="s">
        <v>28</v>
      </c>
      <c r="O5" s="481"/>
      <c r="P5" s="481"/>
      <c r="Q5" s="481"/>
      <c r="R5" s="481"/>
      <c r="S5" s="481"/>
      <c r="T5" s="482"/>
      <c r="U5" s="81"/>
      <c r="V5" s="451" t="s">
        <v>29</v>
      </c>
      <c r="W5" s="452"/>
      <c r="X5" s="452"/>
      <c r="Y5" s="452"/>
      <c r="Z5" s="452"/>
      <c r="AA5" s="452"/>
      <c r="AB5" s="453"/>
    </row>
    <row r="6" spans="1:28" x14ac:dyDescent="0.25">
      <c r="A6" s="49"/>
      <c r="B6" s="49"/>
      <c r="C6" s="49"/>
      <c r="D6" s="49"/>
      <c r="E6" s="49"/>
      <c r="F6" s="457" t="s">
        <v>17</v>
      </c>
      <c r="G6" s="458"/>
      <c r="H6" s="458"/>
      <c r="I6" s="56"/>
      <c r="J6" s="459" t="s">
        <v>18</v>
      </c>
      <c r="K6" s="459"/>
      <c r="L6" s="460"/>
      <c r="M6" s="57"/>
      <c r="N6" s="457" t="s">
        <v>17</v>
      </c>
      <c r="O6" s="458"/>
      <c r="P6" s="458"/>
      <c r="R6" s="459" t="s">
        <v>18</v>
      </c>
      <c r="S6" s="459"/>
      <c r="T6" s="460"/>
      <c r="U6" s="81"/>
      <c r="V6" s="457" t="s">
        <v>17</v>
      </c>
      <c r="W6" s="458"/>
      <c r="X6" s="458"/>
      <c r="Y6" s="81"/>
      <c r="Z6" s="459" t="s">
        <v>18</v>
      </c>
      <c r="AA6" s="459"/>
      <c r="AB6" s="460"/>
    </row>
    <row r="7" spans="1:28" ht="32.25" customHeight="1" thickBot="1" x14ac:dyDescent="0.3">
      <c r="A7" s="58" t="s">
        <v>0</v>
      </c>
      <c r="B7" s="59"/>
      <c r="C7" s="474" t="s">
        <v>8</v>
      </c>
      <c r="D7" s="474"/>
      <c r="E7" s="47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x14ac:dyDescent="0.25">
      <c r="A8" s="60"/>
      <c r="B8" s="60"/>
      <c r="C8" s="475"/>
      <c r="D8" s="475"/>
      <c r="E8" s="47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x14ac:dyDescent="0.25">
      <c r="A9" s="61"/>
      <c r="B9" s="61"/>
      <c r="C9" s="465"/>
      <c r="D9" s="465"/>
      <c r="E9" s="46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x14ac:dyDescent="0.25">
      <c r="A10" s="61"/>
      <c r="B10" s="61"/>
      <c r="C10" s="465"/>
      <c r="D10" s="465"/>
      <c r="E10" s="46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x14ac:dyDescent="0.25">
      <c r="A11" s="61"/>
      <c r="B11" s="61"/>
      <c r="C11" s="465"/>
      <c r="D11" s="465"/>
      <c r="E11" s="46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x14ac:dyDescent="0.25">
      <c r="A12" s="61"/>
      <c r="B12" s="61"/>
      <c r="C12" s="465"/>
      <c r="D12" s="465"/>
      <c r="E12" s="46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x14ac:dyDescent="0.25">
      <c r="A13" s="61"/>
      <c r="B13" s="61"/>
      <c r="C13" s="465"/>
      <c r="D13" s="465"/>
      <c r="E13" s="46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x14ac:dyDescent="0.25">
      <c r="A14" s="61"/>
      <c r="B14" s="61"/>
      <c r="C14" s="465"/>
      <c r="D14" s="465"/>
      <c r="E14" s="46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x14ac:dyDescent="0.25">
      <c r="A15" s="61"/>
      <c r="B15" s="61"/>
      <c r="C15" s="465"/>
      <c r="D15" s="465"/>
      <c r="E15" s="46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x14ac:dyDescent="0.25">
      <c r="A16" s="61"/>
      <c r="B16" s="61"/>
      <c r="C16" s="465"/>
      <c r="D16" s="465"/>
      <c r="E16" s="46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x14ac:dyDescent="0.25">
      <c r="A17" s="61"/>
      <c r="B17" s="61"/>
      <c r="C17" s="465"/>
      <c r="D17" s="465"/>
      <c r="E17" s="46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x14ac:dyDescent="0.25">
      <c r="A18" s="61"/>
      <c r="B18" s="61"/>
      <c r="C18" s="465"/>
      <c r="D18" s="465"/>
      <c r="E18" s="46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x14ac:dyDescent="0.25">
      <c r="A19" s="61"/>
      <c r="B19" s="61"/>
      <c r="C19" s="465"/>
      <c r="D19" s="465"/>
      <c r="E19" s="46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x14ac:dyDescent="0.25">
      <c r="A20" s="61"/>
      <c r="B20" s="61"/>
      <c r="C20" s="465"/>
      <c r="D20" s="465"/>
      <c r="E20" s="46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x14ac:dyDescent="0.25">
      <c r="A21" s="61"/>
      <c r="B21" s="61"/>
      <c r="C21" s="465"/>
      <c r="D21" s="465"/>
      <c r="E21" s="46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x14ac:dyDescent="0.25">
      <c r="A22" s="61"/>
      <c r="B22" s="61"/>
      <c r="C22" s="465"/>
      <c r="D22" s="465"/>
      <c r="E22" s="46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x14ac:dyDescent="0.25">
      <c r="A23" s="61"/>
      <c r="B23" s="61"/>
      <c r="C23" s="465"/>
      <c r="D23" s="465"/>
      <c r="E23" s="46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x14ac:dyDescent="0.25">
      <c r="A24" s="61"/>
      <c r="B24" s="61"/>
      <c r="C24" s="465"/>
      <c r="D24" s="465"/>
      <c r="E24" s="46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x14ac:dyDescent="0.25">
      <c r="A25" s="61"/>
      <c r="B25" s="61"/>
      <c r="C25" s="465"/>
      <c r="D25" s="465"/>
      <c r="E25" s="46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x14ac:dyDescent="0.25">
      <c r="A26" s="61"/>
      <c r="B26" s="61"/>
      <c r="C26" s="465"/>
      <c r="D26" s="465"/>
      <c r="E26" s="46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x14ac:dyDescent="0.25">
      <c r="A27" s="61"/>
      <c r="B27" s="61"/>
      <c r="C27" s="465"/>
      <c r="D27" s="465"/>
      <c r="E27" s="46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x14ac:dyDescent="0.25">
      <c r="A28" s="61"/>
      <c r="B28" s="61"/>
      <c r="C28" s="465"/>
      <c r="D28" s="465"/>
      <c r="E28" s="46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x14ac:dyDescent="0.25">
      <c r="A29" s="61"/>
      <c r="B29" s="61"/>
      <c r="C29" s="465"/>
      <c r="D29" s="465"/>
      <c r="E29" s="46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x14ac:dyDescent="0.25">
      <c r="A30" s="61"/>
      <c r="B30" s="61"/>
      <c r="C30" s="465"/>
      <c r="D30" s="465"/>
      <c r="E30" s="46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x14ac:dyDescent="0.25">
      <c r="A31" s="61"/>
      <c r="B31" s="61"/>
      <c r="C31" s="465"/>
      <c r="D31" s="465"/>
      <c r="E31" s="46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x14ac:dyDescent="0.25">
      <c r="A32" s="61"/>
      <c r="B32" s="61"/>
      <c r="C32" s="465"/>
      <c r="D32" s="465"/>
      <c r="E32" s="46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 x14ac:dyDescent="0.3">
      <c r="A33" s="79"/>
      <c r="B33" s="79"/>
      <c r="C33" s="466"/>
      <c r="D33" s="466"/>
      <c r="E33" s="46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449" t="s">
        <v>26</v>
      </c>
      <c r="G34" s="450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454" t="s">
        <v>32</v>
      </c>
      <c r="I38" s="454"/>
      <c r="J38" s="454"/>
      <c r="K38" s="455"/>
      <c r="L38" s="461">
        <f>SUM(L34-H34)</f>
        <v>0</v>
      </c>
      <c r="M38" s="462"/>
      <c r="P38" s="454" t="s">
        <v>33</v>
      </c>
      <c r="Q38" s="454"/>
      <c r="R38" s="454"/>
      <c r="S38" s="455"/>
      <c r="T38" s="463">
        <f>T34-P34</f>
        <v>0</v>
      </c>
      <c r="U38" s="464"/>
      <c r="X38" s="454" t="s">
        <v>34</v>
      </c>
      <c r="Y38" s="454"/>
      <c r="Z38" s="454"/>
      <c r="AA38" s="456"/>
      <c r="AB38" s="89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WhiteSpace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1" sqref="N1"/>
    </sheetView>
  </sheetViews>
  <sheetFormatPr defaultColWidth="9.140625" defaultRowHeight="15" x14ac:dyDescent="0.25"/>
  <cols>
    <col min="1" max="2" width="11.42578125" style="23" customWidth="1"/>
    <col min="3" max="3" width="13.5703125" style="23" customWidth="1"/>
    <col min="4" max="4" width="11.42578125" style="23" customWidth="1"/>
    <col min="5" max="15" width="12.5703125" style="24" customWidth="1"/>
    <col min="16" max="16" width="12.5703125" style="26" customWidth="1"/>
    <col min="17" max="19" width="12.5703125" style="23" customWidth="1"/>
  </cols>
  <sheetData>
    <row r="1" spans="1:21" x14ac:dyDescent="0.25">
      <c r="A1" s="9" t="s">
        <v>15</v>
      </c>
      <c r="B1" s="394" t="str">
        <f>'Cover Sheet'!C3</f>
        <v>Network Neighbourhood Touring</v>
      </c>
      <c r="C1" s="395"/>
      <c r="D1" s="10"/>
      <c r="E1" s="10"/>
      <c r="F1" s="10"/>
      <c r="G1" s="10"/>
      <c r="H1" s="10"/>
      <c r="I1" s="10"/>
      <c r="J1" s="10"/>
      <c r="K1" s="7"/>
      <c r="L1" s="11"/>
      <c r="M1" s="38"/>
      <c r="N1" s="182"/>
      <c r="O1" s="11"/>
    </row>
    <row r="2" spans="1:21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7"/>
      <c r="L2" s="11"/>
      <c r="M2" s="11"/>
      <c r="N2" s="11"/>
      <c r="O2" s="11"/>
    </row>
    <row r="3" spans="1:21" x14ac:dyDescent="0.25">
      <c r="A3" s="9" t="s">
        <v>10</v>
      </c>
      <c r="B3" s="396" t="str">
        <f>'Cover Sheet'!C5</f>
        <v>number</v>
      </c>
      <c r="C3" s="397"/>
      <c r="D3" s="10"/>
      <c r="E3" s="10"/>
      <c r="F3" s="10"/>
      <c r="G3" s="10"/>
      <c r="H3" s="10"/>
      <c r="I3" s="10"/>
      <c r="J3" s="10"/>
      <c r="K3" s="168"/>
      <c r="L3" s="11"/>
      <c r="M3" s="11"/>
      <c r="N3" s="11"/>
      <c r="O3" s="11"/>
    </row>
    <row r="4" spans="1:21" x14ac:dyDescent="0.25">
      <c r="A4" s="9"/>
      <c r="B4" s="6"/>
      <c r="C4" s="6"/>
      <c r="D4" s="6"/>
      <c r="E4" s="10"/>
      <c r="F4" s="10"/>
      <c r="G4" s="10"/>
      <c r="H4" s="10"/>
      <c r="I4" s="10"/>
      <c r="J4" s="10"/>
      <c r="K4" s="7"/>
      <c r="L4" s="11"/>
      <c r="M4" s="11"/>
      <c r="N4" s="11"/>
      <c r="O4" s="11"/>
    </row>
    <row r="5" spans="1:21" x14ac:dyDescent="0.25">
      <c r="A5" s="9"/>
      <c r="B5" s="398" t="s">
        <v>41</v>
      </c>
      <c r="C5" s="419"/>
      <c r="D5" s="15"/>
      <c r="E5" s="10"/>
      <c r="F5" s="10"/>
      <c r="G5" s="10"/>
      <c r="H5" s="10"/>
      <c r="I5" s="10"/>
      <c r="J5" s="10"/>
      <c r="K5" s="7"/>
      <c r="L5" s="11"/>
      <c r="M5" s="11"/>
      <c r="N5" s="11"/>
      <c r="O5" s="11"/>
      <c r="P5" s="183"/>
      <c r="Q5" s="8"/>
      <c r="R5" s="8"/>
      <c r="S5" s="8"/>
      <c r="T5" s="189"/>
    </row>
    <row r="6" spans="1:21" s="193" customFormat="1" x14ac:dyDescent="0.25">
      <c r="A6" s="151"/>
      <c r="B6" s="151"/>
      <c r="C6" s="151"/>
      <c r="D6" s="275"/>
      <c r="E6" s="424">
        <v>2016</v>
      </c>
      <c r="F6" s="425"/>
      <c r="G6" s="425"/>
      <c r="H6" s="425"/>
      <c r="I6" s="425"/>
      <c r="J6" s="425"/>
      <c r="K6" s="425"/>
      <c r="L6" s="425"/>
      <c r="M6" s="426"/>
      <c r="N6" s="424">
        <v>2017</v>
      </c>
      <c r="O6" s="425"/>
      <c r="P6" s="425"/>
      <c r="Q6" s="426"/>
      <c r="R6" s="422">
        <v>2018</v>
      </c>
      <c r="S6" s="423"/>
      <c r="T6" s="192"/>
    </row>
    <row r="7" spans="1:21" x14ac:dyDescent="0.25">
      <c r="A7" s="420" t="s">
        <v>61</v>
      </c>
      <c r="B7" s="420"/>
      <c r="C7" s="421"/>
      <c r="D7" s="274" t="s">
        <v>62</v>
      </c>
      <c r="E7" s="276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191" t="s">
        <v>1</v>
      </c>
      <c r="L7" s="191" t="s">
        <v>4</v>
      </c>
      <c r="M7" s="194" t="s">
        <v>3</v>
      </c>
      <c r="N7" s="191" t="s">
        <v>2</v>
      </c>
      <c r="O7" s="191" t="s">
        <v>1</v>
      </c>
      <c r="P7" s="191" t="s">
        <v>4</v>
      </c>
      <c r="Q7" s="194" t="s">
        <v>3</v>
      </c>
      <c r="R7" s="191" t="s">
        <v>2</v>
      </c>
      <c r="S7" s="194" t="s">
        <v>1</v>
      </c>
      <c r="T7" s="189"/>
    </row>
    <row r="8" spans="1:21" s="5" customFormat="1" ht="22.5" customHeight="1" x14ac:dyDescent="0.25">
      <c r="A8" s="428"/>
      <c r="B8" s="429"/>
      <c r="C8" s="430"/>
      <c r="D8" s="184"/>
      <c r="T8" s="190"/>
      <c r="U8" s="3"/>
    </row>
    <row r="9" spans="1:21" s="5" customFormat="1" ht="22.5" customHeight="1" x14ac:dyDescent="0.25">
      <c r="A9" s="429" t="str">
        <f>SUMMARY!A10</f>
        <v>ZK101 - Commissioning &amp; Fees</v>
      </c>
      <c r="B9" s="429"/>
      <c r="C9" s="429"/>
      <c r="D9" s="322">
        <f>+'Commissioning &amp; Fees'!L59</f>
        <v>0</v>
      </c>
      <c r="E9" s="322">
        <f>'Commissioning &amp; Fees'!M59</f>
        <v>0</v>
      </c>
      <c r="F9" s="322">
        <f>'Commissioning &amp; Fees'!N59</f>
        <v>0</v>
      </c>
      <c r="G9" s="322">
        <f>'Commissioning &amp; Fees'!O59</f>
        <v>0</v>
      </c>
      <c r="H9" s="322">
        <f>'Commissioning &amp; Fees'!P59</f>
        <v>0</v>
      </c>
      <c r="I9" s="322">
        <f>'Commissioning &amp; Fees'!Q59</f>
        <v>0</v>
      </c>
      <c r="J9" s="322">
        <f>'Commissioning &amp; Fees'!R59</f>
        <v>0</v>
      </c>
      <c r="K9" s="322">
        <f>'Commissioning &amp; Fees'!S59</f>
        <v>0</v>
      </c>
      <c r="L9" s="322">
        <f>'Commissioning &amp; Fees'!T59</f>
        <v>0</v>
      </c>
      <c r="M9" s="322">
        <f>'Commissioning &amp; Fees'!U59</f>
        <v>0</v>
      </c>
      <c r="N9" s="322">
        <f>'Commissioning &amp; Fees'!V59</f>
        <v>0</v>
      </c>
      <c r="O9" s="322">
        <f>'Commissioning &amp; Fees'!W59</f>
        <v>0</v>
      </c>
      <c r="P9" s="322">
        <f>'Commissioning &amp; Fees'!X59</f>
        <v>0</v>
      </c>
      <c r="Q9" s="322">
        <f>'Commissioning &amp; Fees'!Y59</f>
        <v>0</v>
      </c>
      <c r="R9" s="322">
        <f>'Commissioning &amp; Fees'!Z59</f>
        <v>0</v>
      </c>
      <c r="S9" s="322">
        <f>'Commissioning &amp; Fees'!AA59</f>
        <v>0</v>
      </c>
      <c r="T9" s="323"/>
      <c r="U9" s="3"/>
    </row>
    <row r="10" spans="1:21" s="5" customFormat="1" ht="22.5" customHeight="1" x14ac:dyDescent="0.25">
      <c r="A10" s="429" t="str">
        <f>SUMMARY!A11</f>
        <v>ZK102 - Development and R&amp;D</v>
      </c>
      <c r="B10" s="429"/>
      <c r="C10" s="429"/>
      <c r="D10" s="322">
        <f>+'Development R&amp;D'!L80</f>
        <v>0</v>
      </c>
      <c r="E10" s="322">
        <f>+'Development R&amp;D'!M80</f>
        <v>0</v>
      </c>
      <c r="F10" s="322">
        <f>+'Development R&amp;D'!N80</f>
        <v>120</v>
      </c>
      <c r="G10" s="322">
        <f>+'Development R&amp;D'!O80</f>
        <v>120</v>
      </c>
      <c r="H10" s="322">
        <f>+'Development R&amp;D'!P80</f>
        <v>120</v>
      </c>
      <c r="I10" s="322">
        <f>+'Development R&amp;D'!Q80</f>
        <v>240</v>
      </c>
      <c r="J10" s="322">
        <f>+'Development R&amp;D'!R80</f>
        <v>240</v>
      </c>
      <c r="K10" s="322">
        <f>+'Development R&amp;D'!S80</f>
        <v>360</v>
      </c>
      <c r="L10" s="322">
        <f>+'Development R&amp;D'!T80</f>
        <v>240</v>
      </c>
      <c r="M10" s="322">
        <f>+'Development R&amp;D'!U80</f>
        <v>120</v>
      </c>
      <c r="N10" s="322">
        <f>+'Development R&amp;D'!V80</f>
        <v>0</v>
      </c>
      <c r="O10" s="322">
        <f>+'Development R&amp;D'!W80</f>
        <v>0</v>
      </c>
      <c r="P10" s="322">
        <f>+'Development R&amp;D'!X80</f>
        <v>0</v>
      </c>
      <c r="Q10" s="322">
        <f>+'Development R&amp;D'!Y80</f>
        <v>0</v>
      </c>
      <c r="R10" s="322">
        <f>+'Development R&amp;D'!Z80</f>
        <v>0</v>
      </c>
      <c r="S10" s="322">
        <f>+'Development R&amp;D'!AA80</f>
        <v>0</v>
      </c>
      <c r="T10" s="323"/>
      <c r="U10" s="3"/>
    </row>
    <row r="11" spans="1:21" s="5" customFormat="1" ht="22.5" customHeight="1" x14ac:dyDescent="0.25">
      <c r="A11" s="429" t="str">
        <f>SUMMARY!A12</f>
        <v>ZK103 - Creative &amp; Production teams and Consultants</v>
      </c>
      <c r="B11" s="429"/>
      <c r="C11" s="429"/>
      <c r="D11" s="322">
        <f>+'Creative &amp; Production'!L102</f>
        <v>0</v>
      </c>
      <c r="E11" s="322">
        <f>+'Creative &amp; Production'!M102</f>
        <v>0</v>
      </c>
      <c r="F11" s="322">
        <f>+'Creative &amp; Production'!N102</f>
        <v>0</v>
      </c>
      <c r="G11" s="322">
        <f>+'Creative &amp; Production'!O102</f>
        <v>0</v>
      </c>
      <c r="H11" s="322">
        <f>+'Creative &amp; Production'!P102</f>
        <v>0</v>
      </c>
      <c r="I11" s="322">
        <f>+'Creative &amp; Production'!Q102</f>
        <v>0</v>
      </c>
      <c r="J11" s="322">
        <f>+'Creative &amp; Production'!R102</f>
        <v>0</v>
      </c>
      <c r="K11" s="322">
        <f>+'Creative &amp; Production'!S102</f>
        <v>0</v>
      </c>
      <c r="L11" s="322">
        <f>+'Creative &amp; Production'!T102</f>
        <v>0</v>
      </c>
      <c r="M11" s="322">
        <f>+'Creative &amp; Production'!U102</f>
        <v>0</v>
      </c>
      <c r="N11" s="322">
        <f>+'Creative &amp; Production'!V102</f>
        <v>0</v>
      </c>
      <c r="O11" s="322">
        <f>+'Creative &amp; Production'!W102</f>
        <v>0</v>
      </c>
      <c r="P11" s="322">
        <f>+'Creative &amp; Production'!X102</f>
        <v>0</v>
      </c>
      <c r="Q11" s="322">
        <f>+'Creative &amp; Production'!Y102</f>
        <v>0</v>
      </c>
      <c r="R11" s="322">
        <f>+'Creative &amp; Production'!Z102</f>
        <v>0</v>
      </c>
      <c r="S11" s="322">
        <f>+'Creative &amp; Production'!AA102</f>
        <v>0</v>
      </c>
      <c r="T11" s="323"/>
      <c r="U11" s="3"/>
    </row>
    <row r="12" spans="1:21" s="5" customFormat="1" ht="22.5" customHeight="1" x14ac:dyDescent="0.25">
      <c r="A12" s="429" t="str">
        <f>SUMMARY!A13</f>
        <v>ZK104 - Performers</v>
      </c>
      <c r="B12" s="429"/>
      <c r="C12" s="429"/>
      <c r="D12" s="322">
        <f>+Performers!L68</f>
        <v>0</v>
      </c>
      <c r="E12" s="322">
        <f>+Performers!M68</f>
        <v>0</v>
      </c>
      <c r="F12" s="322">
        <f>+Performers!N68</f>
        <v>0</v>
      </c>
      <c r="G12" s="322">
        <f>+Performers!O68</f>
        <v>0</v>
      </c>
      <c r="H12" s="322">
        <f>+Performers!P68</f>
        <v>0</v>
      </c>
      <c r="I12" s="322">
        <f>+Performers!Q68</f>
        <v>0</v>
      </c>
      <c r="J12" s="322">
        <f>+Performers!R68</f>
        <v>0</v>
      </c>
      <c r="K12" s="322">
        <f>+Performers!S68</f>
        <v>0</v>
      </c>
      <c r="L12" s="322">
        <f>+Performers!T68</f>
        <v>0</v>
      </c>
      <c r="M12" s="322">
        <f>+Performers!U68</f>
        <v>0</v>
      </c>
      <c r="N12" s="322">
        <f>+Performers!V68</f>
        <v>0</v>
      </c>
      <c r="O12" s="322">
        <f>+Performers!W68</f>
        <v>0</v>
      </c>
      <c r="P12" s="322">
        <f>+Performers!X68</f>
        <v>0</v>
      </c>
      <c r="Q12" s="322">
        <f>+Performers!Y68</f>
        <v>0</v>
      </c>
      <c r="R12" s="322">
        <f>+Performers!Z68</f>
        <v>0</v>
      </c>
      <c r="S12" s="322">
        <f>+Performers!AA68</f>
        <v>0</v>
      </c>
      <c r="T12" s="323"/>
      <c r="U12" s="3"/>
    </row>
    <row r="13" spans="1:21" s="5" customFormat="1" ht="22.5" customHeight="1" x14ac:dyDescent="0.25">
      <c r="A13" s="429" t="str">
        <f>SUMMARY!A14</f>
        <v>ZK105 - Rehearsal Costs</v>
      </c>
      <c r="B13" s="429"/>
      <c r="C13" s="429"/>
      <c r="D13" s="322">
        <f>+'Rehearsal Costs'!L74</f>
        <v>0</v>
      </c>
      <c r="E13" s="322">
        <f>+'Rehearsal Costs'!M74</f>
        <v>0</v>
      </c>
      <c r="F13" s="322">
        <f>+'Rehearsal Costs'!N74</f>
        <v>0</v>
      </c>
      <c r="G13" s="322">
        <f>+'Rehearsal Costs'!O74</f>
        <v>0</v>
      </c>
      <c r="H13" s="322">
        <f>+'Rehearsal Costs'!P74</f>
        <v>0</v>
      </c>
      <c r="I13" s="322">
        <f>+'Rehearsal Costs'!Q74</f>
        <v>0</v>
      </c>
      <c r="J13" s="322">
        <f>+'Rehearsal Costs'!R74</f>
        <v>0</v>
      </c>
      <c r="K13" s="322">
        <f>+'Rehearsal Costs'!S74</f>
        <v>0</v>
      </c>
      <c r="L13" s="322">
        <f>+'Rehearsal Costs'!T74</f>
        <v>0</v>
      </c>
      <c r="M13" s="322">
        <f>+'Rehearsal Costs'!U74</f>
        <v>0</v>
      </c>
      <c r="N13" s="322">
        <f>+'Rehearsal Costs'!V74</f>
        <v>0</v>
      </c>
      <c r="O13" s="322">
        <f>+'Rehearsal Costs'!W74</f>
        <v>0</v>
      </c>
      <c r="P13" s="322">
        <f>+'Rehearsal Costs'!X74</f>
        <v>0</v>
      </c>
      <c r="Q13" s="322">
        <f>+'Rehearsal Costs'!Y74</f>
        <v>0</v>
      </c>
      <c r="R13" s="322">
        <f>+'Rehearsal Costs'!Z74</f>
        <v>0</v>
      </c>
      <c r="S13" s="322">
        <f>+'Rehearsal Costs'!AA74</f>
        <v>0</v>
      </c>
      <c r="T13" s="323"/>
      <c r="U13" s="3"/>
    </row>
    <row r="14" spans="1:21" s="5" customFormat="1" ht="22.5" customHeight="1" x14ac:dyDescent="0.25">
      <c r="A14" s="429" t="str">
        <f>SUMMARY!A15</f>
        <v>ZK106 - Technical and Production</v>
      </c>
      <c r="B14" s="429"/>
      <c r="C14" s="429"/>
      <c r="D14" s="322">
        <f>+'Tecnical &amp; Production'!L120</f>
        <v>0</v>
      </c>
      <c r="E14" s="322">
        <f>+'Tecnical &amp; Production'!M120</f>
        <v>0</v>
      </c>
      <c r="F14" s="322">
        <f>+'Tecnical &amp; Production'!N120</f>
        <v>0</v>
      </c>
      <c r="G14" s="322">
        <f>+'Tecnical &amp; Production'!O120</f>
        <v>0</v>
      </c>
      <c r="H14" s="322">
        <f>+'Tecnical &amp; Production'!P120</f>
        <v>0</v>
      </c>
      <c r="I14" s="322">
        <f>+'Tecnical &amp; Production'!Q120</f>
        <v>0</v>
      </c>
      <c r="J14" s="322">
        <f>+'Tecnical &amp; Production'!R120</f>
        <v>0</v>
      </c>
      <c r="K14" s="322">
        <f>+'Tecnical &amp; Production'!S120</f>
        <v>0</v>
      </c>
      <c r="L14" s="322">
        <f>+'Tecnical &amp; Production'!T120</f>
        <v>0</v>
      </c>
      <c r="M14" s="322">
        <f>+'Tecnical &amp; Production'!U120</f>
        <v>0</v>
      </c>
      <c r="N14" s="322">
        <f>+'Tecnical &amp; Production'!V120</f>
        <v>0</v>
      </c>
      <c r="O14" s="322">
        <f>+'Tecnical &amp; Production'!W120</f>
        <v>0</v>
      </c>
      <c r="P14" s="322">
        <f>+'Tecnical &amp; Production'!X120</f>
        <v>0</v>
      </c>
      <c r="Q14" s="322">
        <f>+'Tecnical &amp; Production'!Y120</f>
        <v>0</v>
      </c>
      <c r="R14" s="322">
        <f>+'Tecnical &amp; Production'!Z120</f>
        <v>0</v>
      </c>
      <c r="S14" s="322">
        <f>+'Tecnical &amp; Production'!AA120</f>
        <v>0</v>
      </c>
      <c r="T14" s="323"/>
      <c r="U14" s="3"/>
    </row>
    <row r="15" spans="1:21" s="5" customFormat="1" ht="22.5" customHeight="1" x14ac:dyDescent="0.25">
      <c r="A15" s="429" t="str">
        <f>SUMMARY!A16</f>
        <v>ZK107 - Venue &amp; Logistics</v>
      </c>
      <c r="B15" s="429"/>
      <c r="C15" s="429"/>
      <c r="D15" s="322">
        <f>+'Venue &amp; Logisitics'!L98</f>
        <v>0</v>
      </c>
      <c r="E15" s="322">
        <f>+'Venue &amp; Logisitics'!M98</f>
        <v>0</v>
      </c>
      <c r="F15" s="322">
        <f>+'Venue &amp; Logisitics'!N98</f>
        <v>0</v>
      </c>
      <c r="G15" s="322">
        <f>+'Venue &amp; Logisitics'!O98</f>
        <v>0</v>
      </c>
      <c r="H15" s="322">
        <f>+'Venue &amp; Logisitics'!P98</f>
        <v>0</v>
      </c>
      <c r="I15" s="322">
        <f>+'Venue &amp; Logisitics'!Q98</f>
        <v>0</v>
      </c>
      <c r="J15" s="322">
        <f>+'Venue &amp; Logisitics'!R98</f>
        <v>0</v>
      </c>
      <c r="K15" s="322">
        <f>+'Venue &amp; Logisitics'!S98</f>
        <v>0</v>
      </c>
      <c r="L15" s="322">
        <f>+'Venue &amp; Logisitics'!T98</f>
        <v>0</v>
      </c>
      <c r="M15" s="322">
        <f>+'Venue &amp; Logisitics'!U98</f>
        <v>0</v>
      </c>
      <c r="N15" s="322">
        <f>+'Venue &amp; Logisitics'!V98</f>
        <v>0</v>
      </c>
      <c r="O15" s="322">
        <f>+'Venue &amp; Logisitics'!W98</f>
        <v>0</v>
      </c>
      <c r="P15" s="322">
        <f>+'Venue &amp; Logisitics'!X98</f>
        <v>0</v>
      </c>
      <c r="Q15" s="322">
        <f>+'Venue &amp; Logisitics'!Y98</f>
        <v>0</v>
      </c>
      <c r="R15" s="322">
        <f>+'Venue &amp; Logisitics'!Z98</f>
        <v>0</v>
      </c>
      <c r="S15" s="322">
        <f>+'Venue &amp; Logisitics'!AA98</f>
        <v>0</v>
      </c>
      <c r="T15" s="323"/>
      <c r="U15" s="3"/>
    </row>
    <row r="16" spans="1:21" s="5" customFormat="1" ht="22.5" customHeight="1" x14ac:dyDescent="0.25">
      <c r="A16" s="429" t="str">
        <f>SUMMARY!A17</f>
        <v xml:space="preserve">ZK108 - Programme Legal &amp; Documentation </v>
      </c>
      <c r="B16" s="429"/>
      <c r="C16" s="429"/>
      <c r="D16" s="322">
        <f>+'Legal &amp; Documentation'!L69</f>
        <v>0</v>
      </c>
      <c r="E16" s="322">
        <f>+'Legal &amp; Documentation'!M69</f>
        <v>0</v>
      </c>
      <c r="F16" s="322">
        <f>+'Legal &amp; Documentation'!N69</f>
        <v>0</v>
      </c>
      <c r="G16" s="322">
        <f>+'Legal &amp; Documentation'!O69</f>
        <v>0</v>
      </c>
      <c r="H16" s="322">
        <f>+'Legal &amp; Documentation'!P69</f>
        <v>0</v>
      </c>
      <c r="I16" s="322">
        <f>+'Legal &amp; Documentation'!Q69</f>
        <v>0</v>
      </c>
      <c r="J16" s="322">
        <f>+'Legal &amp; Documentation'!R69</f>
        <v>0</v>
      </c>
      <c r="K16" s="322">
        <f>+'Legal &amp; Documentation'!S69</f>
        <v>0</v>
      </c>
      <c r="L16" s="322">
        <f>+'Legal &amp; Documentation'!T69</f>
        <v>0</v>
      </c>
      <c r="M16" s="322">
        <f>+'Legal &amp; Documentation'!U69</f>
        <v>0</v>
      </c>
      <c r="N16" s="322">
        <f>+'Legal &amp; Documentation'!V69</f>
        <v>0</v>
      </c>
      <c r="O16" s="322">
        <f>+'Legal &amp; Documentation'!W69</f>
        <v>0</v>
      </c>
      <c r="P16" s="322">
        <f>+'Legal &amp; Documentation'!X69</f>
        <v>0</v>
      </c>
      <c r="Q16" s="322">
        <f>+'Legal &amp; Documentation'!Y69</f>
        <v>0</v>
      </c>
      <c r="R16" s="322">
        <f>+'Legal &amp; Documentation'!Z69</f>
        <v>0</v>
      </c>
      <c r="S16" s="322">
        <f>+'Legal &amp; Documentation'!AA69</f>
        <v>0</v>
      </c>
      <c r="T16" s="323"/>
      <c r="U16" s="3"/>
    </row>
    <row r="17" spans="1:21" s="5" customFormat="1" ht="22.5" customHeight="1" x14ac:dyDescent="0.25">
      <c r="A17" s="429" t="str">
        <f>SUMMARY!A18</f>
        <v>ZK109 - Programme Marketing, Digital &amp; Comms</v>
      </c>
      <c r="B17" s="429"/>
      <c r="C17" s="429"/>
      <c r="D17" s="322">
        <f>+'Marketing Digital Comms'!L71</f>
        <v>0</v>
      </c>
      <c r="E17" s="322">
        <f>+'Marketing Digital Comms'!M71</f>
        <v>0</v>
      </c>
      <c r="F17" s="322">
        <f>+'Marketing Digital Comms'!N71</f>
        <v>0</v>
      </c>
      <c r="G17" s="322">
        <f>+'Marketing Digital Comms'!O71</f>
        <v>0</v>
      </c>
      <c r="H17" s="322">
        <f>+'Marketing Digital Comms'!P71</f>
        <v>0</v>
      </c>
      <c r="I17" s="322">
        <f>+'Marketing Digital Comms'!Q71</f>
        <v>0</v>
      </c>
      <c r="J17" s="322">
        <f>+'Marketing Digital Comms'!R71</f>
        <v>0</v>
      </c>
      <c r="K17" s="322">
        <f>+'Marketing Digital Comms'!S71</f>
        <v>0</v>
      </c>
      <c r="L17" s="322">
        <f>+'Marketing Digital Comms'!T71</f>
        <v>0</v>
      </c>
      <c r="M17" s="322">
        <f>+'Marketing Digital Comms'!U71</f>
        <v>0</v>
      </c>
      <c r="N17" s="322">
        <f>+'Marketing Digital Comms'!V71</f>
        <v>0</v>
      </c>
      <c r="O17" s="322">
        <f>+'Marketing Digital Comms'!W71</f>
        <v>0</v>
      </c>
      <c r="P17" s="322">
        <f>+'Marketing Digital Comms'!X71</f>
        <v>0</v>
      </c>
      <c r="Q17" s="322">
        <f>+'Marketing Digital Comms'!Y71</f>
        <v>0</v>
      </c>
      <c r="R17" s="322">
        <f>+'Marketing Digital Comms'!Z71</f>
        <v>0</v>
      </c>
      <c r="S17" s="322">
        <f>+'Marketing Digital Comms'!AA71</f>
        <v>0</v>
      </c>
      <c r="T17" s="323"/>
      <c r="U17" s="3"/>
    </row>
    <row r="18" spans="1:21" s="5" customFormat="1" ht="22.5" customHeight="1" x14ac:dyDescent="0.25">
      <c r="A18" s="429" t="str">
        <f>SUMMARY!A19</f>
        <v>ZK110 - Programme Education &amp; Community Engagement</v>
      </c>
      <c r="B18" s="429"/>
      <c r="C18" s="429"/>
      <c r="D18" s="322">
        <f>+'Education &amp; Community'!L74</f>
        <v>0</v>
      </c>
      <c r="E18" s="322">
        <f>+'Education &amp; Community'!M74</f>
        <v>0</v>
      </c>
      <c r="F18" s="322">
        <f>+'Education &amp; Community'!N74</f>
        <v>0</v>
      </c>
      <c r="G18" s="322">
        <f>+'Education &amp; Community'!O74</f>
        <v>0</v>
      </c>
      <c r="H18" s="322">
        <f>+'Education &amp; Community'!P74</f>
        <v>0</v>
      </c>
      <c r="I18" s="322">
        <f>+'Education &amp; Community'!Q74</f>
        <v>0</v>
      </c>
      <c r="J18" s="322">
        <f>+'Education &amp; Community'!R74</f>
        <v>0</v>
      </c>
      <c r="K18" s="322">
        <f>+'Education &amp; Community'!S74</f>
        <v>0</v>
      </c>
      <c r="L18" s="322">
        <f>+'Education &amp; Community'!T74</f>
        <v>0</v>
      </c>
      <c r="M18" s="322">
        <f>+'Education &amp; Community'!U74</f>
        <v>0</v>
      </c>
      <c r="N18" s="322">
        <f>+'Education &amp; Community'!V74</f>
        <v>0</v>
      </c>
      <c r="O18" s="322">
        <f>+'Education &amp; Community'!W74</f>
        <v>0</v>
      </c>
      <c r="P18" s="322">
        <f>+'Education &amp; Community'!X74</f>
        <v>0</v>
      </c>
      <c r="Q18" s="322">
        <f>+'Education &amp; Community'!Y74</f>
        <v>0</v>
      </c>
      <c r="R18" s="322">
        <f>+'Education &amp; Community'!Z74</f>
        <v>0</v>
      </c>
      <c r="S18" s="322">
        <f>+'Education &amp; Community'!AA74</f>
        <v>0</v>
      </c>
      <c r="T18" s="323"/>
      <c r="U18" s="3"/>
    </row>
    <row r="19" spans="1:21" s="5" customFormat="1" ht="22.5" customHeight="1" x14ac:dyDescent="0.25">
      <c r="A19" s="429" t="str">
        <f>SUMMARY!A20</f>
        <v>ZK111 - Programme Volunteering</v>
      </c>
      <c r="B19" s="429"/>
      <c r="C19" s="429"/>
      <c r="D19" s="322">
        <f>+Volunteering!L62</f>
        <v>0</v>
      </c>
      <c r="E19" s="322">
        <f>+Volunteering!M62</f>
        <v>0</v>
      </c>
      <c r="F19" s="322">
        <f>+Volunteering!N62</f>
        <v>0</v>
      </c>
      <c r="G19" s="322">
        <f>+Volunteering!O62</f>
        <v>0</v>
      </c>
      <c r="H19" s="322">
        <f>+Volunteering!P62</f>
        <v>0</v>
      </c>
      <c r="I19" s="322">
        <f>+Volunteering!Q62</f>
        <v>0</v>
      </c>
      <c r="J19" s="322">
        <f>+Volunteering!R62</f>
        <v>0</v>
      </c>
      <c r="K19" s="322">
        <f>+Volunteering!S62</f>
        <v>0</v>
      </c>
      <c r="L19" s="322">
        <f>+Volunteering!T62</f>
        <v>0</v>
      </c>
      <c r="M19" s="322">
        <f>+Volunteering!U62</f>
        <v>0</v>
      </c>
      <c r="N19" s="322">
        <f>+Volunteering!V62</f>
        <v>0</v>
      </c>
      <c r="O19" s="322">
        <f>+Volunteering!W62</f>
        <v>0</v>
      </c>
      <c r="P19" s="322">
        <f>+Volunteering!X62</f>
        <v>0</v>
      </c>
      <c r="Q19" s="322">
        <f>+Volunteering!Y62</f>
        <v>0</v>
      </c>
      <c r="R19" s="322">
        <f>+Volunteering!Z62</f>
        <v>0</v>
      </c>
      <c r="S19" s="322">
        <f>+Volunteering!AA62</f>
        <v>0</v>
      </c>
      <c r="T19" s="323"/>
      <c r="U19" s="3"/>
    </row>
    <row r="20" spans="1:21" s="5" customFormat="1" ht="22.5" customHeight="1" x14ac:dyDescent="0.25">
      <c r="A20" s="429" t="str">
        <f>SUMMARY!A21</f>
        <v>ZK112 - Artist &amp; Guest Liaison</v>
      </c>
      <c r="B20" s="429"/>
      <c r="C20" s="429"/>
      <c r="D20" s="322">
        <f>+'Artist &amp; Guest Liaison'!L79</f>
        <v>0</v>
      </c>
      <c r="E20" s="322">
        <f>+'Artist &amp; Guest Liaison'!M79</f>
        <v>0</v>
      </c>
      <c r="F20" s="322">
        <f>+'Artist &amp; Guest Liaison'!N79</f>
        <v>0</v>
      </c>
      <c r="G20" s="322">
        <f>+'Artist &amp; Guest Liaison'!O79</f>
        <v>0</v>
      </c>
      <c r="H20" s="322">
        <f>+'Artist &amp; Guest Liaison'!P79</f>
        <v>0</v>
      </c>
      <c r="I20" s="322">
        <f>+'Artist &amp; Guest Liaison'!Q79</f>
        <v>0</v>
      </c>
      <c r="J20" s="322">
        <f>+'Artist &amp; Guest Liaison'!R79</f>
        <v>0</v>
      </c>
      <c r="K20" s="322">
        <f>+'Artist &amp; Guest Liaison'!S79</f>
        <v>0</v>
      </c>
      <c r="L20" s="322">
        <f>+'Artist &amp; Guest Liaison'!T79</f>
        <v>0</v>
      </c>
      <c r="M20" s="322">
        <f>+'Artist &amp; Guest Liaison'!U79</f>
        <v>0</v>
      </c>
      <c r="N20" s="322">
        <f>+'Artist &amp; Guest Liaison'!V79</f>
        <v>0</v>
      </c>
      <c r="O20" s="322">
        <f>+'Artist &amp; Guest Liaison'!W79</f>
        <v>0</v>
      </c>
      <c r="P20" s="322">
        <f>+'Artist &amp; Guest Liaison'!X79</f>
        <v>0</v>
      </c>
      <c r="Q20" s="322">
        <f>+'Artist &amp; Guest Liaison'!Y79</f>
        <v>0</v>
      </c>
      <c r="R20" s="322">
        <f>+'Artist &amp; Guest Liaison'!Z79</f>
        <v>0</v>
      </c>
      <c r="S20" s="322">
        <f>+'Artist &amp; Guest Liaison'!AA79</f>
        <v>0</v>
      </c>
      <c r="T20" s="323"/>
      <c r="U20" s="3"/>
    </row>
    <row r="21" spans="1:21" s="5" customFormat="1" ht="22.5" customHeight="1" x14ac:dyDescent="0.25">
      <c r="A21" s="429" t="str">
        <f>SUMMARY!A22</f>
        <v>ZK113 - Running Costs</v>
      </c>
      <c r="B21" s="429"/>
      <c r="C21" s="429"/>
      <c r="D21" s="322">
        <f>+'Running Costs'!L89</f>
        <v>0</v>
      </c>
      <c r="E21" s="322">
        <f>+'Running Costs'!M89</f>
        <v>0</v>
      </c>
      <c r="F21" s="322">
        <f>+'Running Costs'!N89</f>
        <v>0</v>
      </c>
      <c r="G21" s="322">
        <f>+'Running Costs'!O89</f>
        <v>0</v>
      </c>
      <c r="H21" s="322">
        <f>+'Running Costs'!P89</f>
        <v>0</v>
      </c>
      <c r="I21" s="322">
        <f>+'Running Costs'!Q89</f>
        <v>0</v>
      </c>
      <c r="J21" s="322">
        <f>+'Running Costs'!R89</f>
        <v>0</v>
      </c>
      <c r="K21" s="322">
        <f>+'Running Costs'!S89</f>
        <v>0</v>
      </c>
      <c r="L21" s="322">
        <f>+'Running Costs'!T89</f>
        <v>0</v>
      </c>
      <c r="M21" s="322">
        <f>+'Running Costs'!U89</f>
        <v>0</v>
      </c>
      <c r="N21" s="322">
        <f>+'Running Costs'!V89</f>
        <v>0</v>
      </c>
      <c r="O21" s="322">
        <f>+'Running Costs'!W89</f>
        <v>0</v>
      </c>
      <c r="P21" s="322">
        <f>+'Running Costs'!X89</f>
        <v>0</v>
      </c>
      <c r="Q21" s="322">
        <f>+'Running Costs'!Y89</f>
        <v>0</v>
      </c>
      <c r="R21" s="322">
        <f>+'Running Costs'!Z89</f>
        <v>0</v>
      </c>
      <c r="S21" s="322">
        <f>+'Running Costs'!AA89</f>
        <v>0</v>
      </c>
      <c r="T21" s="323"/>
      <c r="U21" s="3"/>
    </row>
    <row r="22" spans="1:21" s="5" customFormat="1" ht="22.5" customHeight="1" x14ac:dyDescent="0.25">
      <c r="A22" s="429" t="str">
        <f>SUMMARY!A23</f>
        <v>ZK114 - Admin &amp; Miscellaneous</v>
      </c>
      <c r="B22" s="429"/>
      <c r="C22" s="429"/>
      <c r="D22" s="322">
        <f>+'Admin &amp; Misc'!L71</f>
        <v>0</v>
      </c>
      <c r="E22" s="322">
        <f>+'Admin &amp; Misc'!M71</f>
        <v>0</v>
      </c>
      <c r="F22" s="322">
        <f>+'Admin &amp; Misc'!N71</f>
        <v>0</v>
      </c>
      <c r="G22" s="322">
        <f>+'Admin &amp; Misc'!O71</f>
        <v>0</v>
      </c>
      <c r="H22" s="322">
        <f>+'Admin &amp; Misc'!P71</f>
        <v>0</v>
      </c>
      <c r="I22" s="322">
        <f>+'Admin &amp; Misc'!Q71</f>
        <v>0</v>
      </c>
      <c r="J22" s="322">
        <f>+'Admin &amp; Misc'!R71</f>
        <v>0</v>
      </c>
      <c r="K22" s="322">
        <f>+'Admin &amp; Misc'!S71</f>
        <v>0</v>
      </c>
      <c r="L22" s="322">
        <f>+'Admin &amp; Misc'!T71</f>
        <v>0</v>
      </c>
      <c r="M22" s="322">
        <f>+'Admin &amp; Misc'!U71</f>
        <v>0</v>
      </c>
      <c r="N22" s="322">
        <f>+'Admin &amp; Misc'!V71</f>
        <v>0</v>
      </c>
      <c r="O22" s="322">
        <f>+'Admin &amp; Misc'!W71</f>
        <v>0</v>
      </c>
      <c r="P22" s="322">
        <f>+'Admin &amp; Misc'!X71</f>
        <v>0</v>
      </c>
      <c r="Q22" s="322">
        <f>+'Admin &amp; Misc'!Y71</f>
        <v>0</v>
      </c>
      <c r="R22" s="322">
        <f>+'Admin &amp; Misc'!Z71</f>
        <v>0</v>
      </c>
      <c r="S22" s="322">
        <f>+'Admin &amp; Misc'!AA71</f>
        <v>0</v>
      </c>
      <c r="T22" s="323"/>
      <c r="U22" s="3"/>
    </row>
    <row r="23" spans="1:21" s="5" customFormat="1" ht="22.5" customHeight="1" x14ac:dyDescent="0.25">
      <c r="A23" s="429">
        <f>SUMMARY!A24</f>
        <v>0</v>
      </c>
      <c r="B23" s="429"/>
      <c r="C23" s="429"/>
      <c r="D23" s="322">
        <f>+'15'!L84</f>
        <v>0</v>
      </c>
      <c r="E23" s="322">
        <f>+'15'!M84</f>
        <v>0</v>
      </c>
      <c r="F23" s="322">
        <f>+'15'!N84</f>
        <v>0</v>
      </c>
      <c r="G23" s="322">
        <f>+'15'!O84</f>
        <v>0</v>
      </c>
      <c r="H23" s="322">
        <f>+'15'!P84</f>
        <v>0</v>
      </c>
      <c r="I23" s="322">
        <f>+'15'!Q84</f>
        <v>0</v>
      </c>
      <c r="J23" s="322">
        <f>+'15'!R84</f>
        <v>0</v>
      </c>
      <c r="K23" s="322">
        <f>+'15'!S84</f>
        <v>0</v>
      </c>
      <c r="L23" s="322">
        <f>+'15'!T84</f>
        <v>0</v>
      </c>
      <c r="M23" s="322">
        <f>+'15'!U84</f>
        <v>0</v>
      </c>
      <c r="N23" s="322">
        <f>+'15'!V84</f>
        <v>0</v>
      </c>
      <c r="O23" s="322">
        <f>+'15'!W84</f>
        <v>0</v>
      </c>
      <c r="P23" s="322">
        <f>+'15'!X84</f>
        <v>0</v>
      </c>
      <c r="Q23" s="322">
        <f>+'15'!Y84</f>
        <v>0</v>
      </c>
      <c r="R23" s="322">
        <f>+'15'!Z84</f>
        <v>0</v>
      </c>
      <c r="S23" s="322">
        <f>+'15'!AA84</f>
        <v>0</v>
      </c>
      <c r="T23" s="323"/>
      <c r="U23" s="3"/>
    </row>
    <row r="24" spans="1:21" s="5" customFormat="1" ht="22.5" customHeight="1" x14ac:dyDescent="0.25">
      <c r="A24" s="429">
        <f>SUMMARY!A25</f>
        <v>0</v>
      </c>
      <c r="B24" s="429"/>
      <c r="C24" s="429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3"/>
      <c r="U24" s="3"/>
    </row>
    <row r="25" spans="1:21" s="5" customFormat="1" ht="22.5" customHeight="1" x14ac:dyDescent="0.25">
      <c r="A25" s="429"/>
      <c r="B25" s="429"/>
      <c r="C25" s="429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3"/>
      <c r="U25" s="3"/>
    </row>
    <row r="26" spans="1:21" s="3" customFormat="1" ht="22.5" customHeight="1" x14ac:dyDescent="0.25">
      <c r="A26" s="173"/>
      <c r="B26" s="173"/>
      <c r="C26" s="173" t="s">
        <v>42</v>
      </c>
      <c r="D26" s="324">
        <f t="shared" ref="D26:S26" si="0">SUM(D9:D25)</f>
        <v>0</v>
      </c>
      <c r="E26" s="324">
        <f t="shared" si="0"/>
        <v>0</v>
      </c>
      <c r="F26" s="324">
        <f t="shared" si="0"/>
        <v>120</v>
      </c>
      <c r="G26" s="324">
        <f t="shared" si="0"/>
        <v>120</v>
      </c>
      <c r="H26" s="324">
        <f t="shared" si="0"/>
        <v>120</v>
      </c>
      <c r="I26" s="324">
        <f t="shared" si="0"/>
        <v>240</v>
      </c>
      <c r="J26" s="324">
        <f t="shared" si="0"/>
        <v>240</v>
      </c>
      <c r="K26" s="324">
        <f t="shared" si="0"/>
        <v>360</v>
      </c>
      <c r="L26" s="324">
        <f t="shared" si="0"/>
        <v>240</v>
      </c>
      <c r="M26" s="324">
        <f t="shared" si="0"/>
        <v>120</v>
      </c>
      <c r="N26" s="324">
        <f t="shared" si="0"/>
        <v>0</v>
      </c>
      <c r="O26" s="324">
        <f t="shared" si="0"/>
        <v>0</v>
      </c>
      <c r="P26" s="324">
        <f t="shared" si="0"/>
        <v>0</v>
      </c>
      <c r="Q26" s="324">
        <f t="shared" si="0"/>
        <v>0</v>
      </c>
      <c r="R26" s="324">
        <f t="shared" si="0"/>
        <v>0</v>
      </c>
      <c r="S26" s="324">
        <f t="shared" si="0"/>
        <v>0</v>
      </c>
      <c r="T26" s="323"/>
    </row>
    <row r="27" spans="1:21" s="3" customFormat="1" ht="22.5" customHeight="1" x14ac:dyDescent="0.25">
      <c r="A27" s="174"/>
      <c r="B27" s="174"/>
      <c r="C27" s="174"/>
      <c r="D27" s="325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15"/>
      <c r="Q27" s="307"/>
      <c r="R27" s="307"/>
      <c r="S27" s="307"/>
      <c r="T27" s="323"/>
    </row>
    <row r="28" spans="1:21" s="3" customFormat="1" ht="22.5" customHeight="1" x14ac:dyDescent="0.25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9"/>
      <c r="Q28" s="19"/>
      <c r="R28" s="19"/>
      <c r="S28" s="19"/>
      <c r="T28" s="190"/>
    </row>
    <row r="29" spans="1:21" s="3" customFormat="1" ht="22.5" customHeight="1" x14ac:dyDescent="0.25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9"/>
      <c r="Q29" s="19"/>
      <c r="R29" s="19"/>
      <c r="S29" s="19"/>
      <c r="T29" s="190"/>
    </row>
    <row r="30" spans="1:21" s="3" customFormat="1" ht="22.5" customHeight="1" x14ac:dyDescent="0.25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9"/>
      <c r="Q30" s="19"/>
      <c r="R30" s="19"/>
      <c r="S30" s="19"/>
      <c r="T30" s="190"/>
    </row>
    <row r="31" spans="1:21" ht="22.5" customHeight="1" x14ac:dyDescent="0.25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175"/>
      <c r="L31" s="175"/>
      <c r="M31" s="175"/>
      <c r="N31" s="175"/>
      <c r="O31" s="175"/>
      <c r="P31" s="183"/>
      <c r="Q31" s="8"/>
      <c r="R31" s="8"/>
      <c r="S31" s="8"/>
      <c r="T31" s="189"/>
    </row>
    <row r="32" spans="1:21" ht="22.5" customHeight="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83"/>
      <c r="Q32" s="8"/>
      <c r="R32" s="8"/>
      <c r="S32" s="8"/>
      <c r="T32" s="189"/>
    </row>
    <row r="33" spans="1:31" ht="22.5" customHeight="1" x14ac:dyDescent="0.25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</row>
    <row r="34" spans="1:31" ht="22.5" customHeight="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83"/>
      <c r="Q34" s="8"/>
      <c r="R34" s="8"/>
      <c r="S34" s="8"/>
    </row>
    <row r="35" spans="1:31" ht="22.5" customHeight="1" x14ac:dyDescent="0.25">
      <c r="A35" s="427"/>
      <c r="B35" s="427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6"/>
      <c r="N35" s="11"/>
      <c r="O35" s="11"/>
      <c r="P35" s="183"/>
      <c r="Q35" s="8"/>
      <c r="R35" s="8"/>
      <c r="S35" s="8"/>
    </row>
    <row r="36" spans="1:31" ht="22.5" customHeight="1" x14ac:dyDescent="0.25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8"/>
      <c r="N36" s="11"/>
      <c r="O36" s="11"/>
      <c r="P36" s="183"/>
      <c r="Q36" s="8"/>
      <c r="R36" s="8"/>
      <c r="S36" s="8"/>
    </row>
    <row r="37" spans="1:31" s="24" customFormat="1" ht="22.5" customHeight="1" x14ac:dyDescent="0.25">
      <c r="A37" s="427"/>
      <c r="B37" s="427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6"/>
      <c r="N37" s="11"/>
      <c r="O37" s="11"/>
      <c r="P37" s="183"/>
      <c r="Q37" s="8"/>
      <c r="R37" s="8"/>
      <c r="S37" s="8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24" customFormat="1" x14ac:dyDescent="0.25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8"/>
      <c r="N38" s="11"/>
      <c r="O38" s="11"/>
      <c r="P38" s="183"/>
      <c r="Q38" s="8"/>
      <c r="R38" s="8"/>
      <c r="S38" s="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24" customFormat="1" ht="22.5" customHeight="1" x14ac:dyDescent="0.25">
      <c r="A39" s="427"/>
      <c r="B39" s="427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6"/>
      <c r="N39" s="11"/>
      <c r="O39" s="11"/>
      <c r="P39" s="183"/>
      <c r="Q39" s="8"/>
      <c r="R39" s="8"/>
      <c r="S39" s="8"/>
      <c r="T39"/>
      <c r="U39"/>
      <c r="V39"/>
      <c r="W39"/>
      <c r="X39"/>
      <c r="Y39"/>
      <c r="Z39"/>
      <c r="AA39"/>
      <c r="AB39"/>
      <c r="AC39"/>
      <c r="AD39"/>
      <c r="AE39"/>
    </row>
    <row r="40" spans="1:31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3"/>
      <c r="Q40" s="8"/>
      <c r="R40" s="8"/>
      <c r="S40" s="8"/>
    </row>
    <row r="41" spans="1:31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3"/>
      <c r="Q41" s="8"/>
      <c r="R41" s="8"/>
      <c r="S41" s="8"/>
    </row>
  </sheetData>
  <sheetProtection password="C7A4" sheet="1" objects="1" scenarios="1" selectLockedCells="1"/>
  <mergeCells count="28">
    <mergeCell ref="A24:C24"/>
    <mergeCell ref="A19:C19"/>
    <mergeCell ref="A20:C20"/>
    <mergeCell ref="A21:C21"/>
    <mergeCell ref="A22:C22"/>
    <mergeCell ref="A23:C23"/>
    <mergeCell ref="A35:B35"/>
    <mergeCell ref="A37:B37"/>
    <mergeCell ref="A39:B39"/>
    <mergeCell ref="E6:M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B1:C1"/>
    <mergeCell ref="B3:C3"/>
    <mergeCell ref="B5:C5"/>
    <mergeCell ref="A7:C7"/>
    <mergeCell ref="R6:S6"/>
    <mergeCell ref="N6:Q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59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IF(E54&gt;C54,"Budget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IF(AD54&lt;0,"Actual plus expected cost is more than forecast",":)")</f>
        <v>:)</v>
      </c>
      <c r="G4" s="447"/>
      <c r="H4" s="447"/>
      <c r="I4" s="447"/>
      <c r="J4" s="447"/>
      <c r="K4" s="448"/>
      <c r="L4" s="226"/>
      <c r="M4" s="13"/>
      <c r="N4" s="200"/>
      <c r="O4" s="200"/>
      <c r="P4" s="200"/>
      <c r="Q4" s="200"/>
      <c r="R4" s="200"/>
      <c r="S4" s="14"/>
      <c r="T4" s="14"/>
      <c r="U4" s="14"/>
      <c r="V4" s="14"/>
      <c r="W4" s="14"/>
      <c r="X4" s="14"/>
      <c r="Y4" s="14"/>
      <c r="Z4" s="14"/>
      <c r="AA4" s="14"/>
    </row>
    <row r="5" spans="1:31" x14ac:dyDescent="0.25">
      <c r="A5" s="8"/>
      <c r="B5" s="9" t="s">
        <v>70</v>
      </c>
      <c r="C5" s="338" t="str">
        <f>+SUMMARY!A10</f>
        <v>ZK101 - Commissioning &amp; Fees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196" t="s">
        <v>85</v>
      </c>
      <c r="B8" s="169" t="s">
        <v>86</v>
      </c>
      <c r="C8" s="327">
        <f>SUM(C9:C11)</f>
        <v>0</v>
      </c>
      <c r="D8" s="327">
        <f>SUM(D9:D11)</f>
        <v>0</v>
      </c>
      <c r="E8" s="206">
        <f>SUM(E9:E11)</f>
        <v>0</v>
      </c>
      <c r="F8" s="201">
        <f>SUM(F9:F11)</f>
        <v>0</v>
      </c>
      <c r="G8" s="206">
        <f>SUM(G9:G11)</f>
        <v>0</v>
      </c>
      <c r="H8" s="327">
        <f>SUM(H9:H11)</f>
        <v>0</v>
      </c>
      <c r="I8" s="206">
        <f>SUM(I9:I11)</f>
        <v>0</v>
      </c>
      <c r="J8" s="222">
        <f>SUM(J9:J11)</f>
        <v>0</v>
      </c>
      <c r="K8" s="222"/>
      <c r="L8" s="201">
        <f>SUM(L9:L11)</f>
        <v>0</v>
      </c>
      <c r="M8" s="201">
        <f>SUM(M9:M11)</f>
        <v>0</v>
      </c>
      <c r="N8" s="203">
        <f>SUM(N9:N11)</f>
        <v>0</v>
      </c>
      <c r="O8" s="203">
        <f>SUM(O9:O11)</f>
        <v>0</v>
      </c>
      <c r="P8" s="203">
        <f>SUM(P9:P11)</f>
        <v>0</v>
      </c>
      <c r="Q8" s="203">
        <f>SUM(Q9:Q11)</f>
        <v>0</v>
      </c>
      <c r="R8" s="203">
        <f>SUM(R9:R11)</f>
        <v>0</v>
      </c>
      <c r="S8" s="203">
        <f>SUM(S9:S11)</f>
        <v>0</v>
      </c>
      <c r="T8" s="203">
        <f>SUM(T9:T11)</f>
        <v>0</v>
      </c>
      <c r="U8" s="203">
        <f>SUM(U9:U11)</f>
        <v>0</v>
      </c>
      <c r="V8" s="201">
        <f>SUM(V9:V11)</f>
        <v>0</v>
      </c>
      <c r="W8" s="203">
        <f>SUM(W9:W11)</f>
        <v>0</v>
      </c>
      <c r="X8" s="203">
        <f>SUM(X9:X11)</f>
        <v>0</v>
      </c>
      <c r="Y8" s="203">
        <f>SUM(Y9:Y11)</f>
        <v>0</v>
      </c>
      <c r="Z8" s="201">
        <f>SUM(Z9:Z11)</f>
        <v>0</v>
      </c>
      <c r="AA8" s="203">
        <f>SUM(AA9:AA11)</f>
        <v>0</v>
      </c>
      <c r="AB8" s="201">
        <f>SUM(M8:AA8)</f>
        <v>0</v>
      </c>
      <c r="AC8" s="203">
        <f>+AB8+L8</f>
        <v>0</v>
      </c>
      <c r="AD8" s="245">
        <f t="shared" ref="AD8:AD9" si="0">+E8-AC8</f>
        <v>0</v>
      </c>
    </row>
    <row r="9" spans="1:31" s="4" customFormat="1" ht="15" customHeight="1" x14ac:dyDescent="0.2">
      <c r="A9" s="152"/>
      <c r="B9" s="283"/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0"/>
        <v>0</v>
      </c>
    </row>
    <row r="10" spans="1:31" s="4" customFormat="1" ht="15" customHeight="1" x14ac:dyDescent="0.2">
      <c r="A10" s="152"/>
      <c r="B10" s="265"/>
      <c r="C10" s="207"/>
      <c r="D10" s="381">
        <f t="shared" ref="D10:D52" si="1">-C10+E10</f>
        <v>0</v>
      </c>
      <c r="E10" s="259"/>
      <c r="F10" s="223">
        <f t="shared" ref="F10:F11" si="2">SUM(L10:AA10)</f>
        <v>0</v>
      </c>
      <c r="G10" s="227"/>
      <c r="H10" s="381">
        <f t="shared" ref="H10:H52" si="3">-G10+I10</f>
        <v>0</v>
      </c>
      <c r="I10" s="259"/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11" si="4">SUM(M10:AA10)</f>
        <v>0</v>
      </c>
      <c r="AC10" s="247">
        <f t="shared" ref="AC10:AC48" si="5">+AB10+L10</f>
        <v>0</v>
      </c>
      <c r="AD10" s="248">
        <f t="shared" ref="AD10:AD46" si="6">+E10-AC10</f>
        <v>0</v>
      </c>
    </row>
    <row r="11" spans="1:31" s="4" customFormat="1" ht="15" customHeight="1" thickBot="1" x14ac:dyDescent="0.3">
      <c r="A11" s="172"/>
      <c r="B11" s="284"/>
      <c r="C11" s="264"/>
      <c r="D11" s="381">
        <f t="shared" si="1"/>
        <v>0</v>
      </c>
      <c r="E11" s="281"/>
      <c r="F11" s="229">
        <f t="shared" si="2"/>
        <v>0</v>
      </c>
      <c r="G11" s="230"/>
      <c r="H11" s="381">
        <f t="shared" si="3"/>
        <v>0</v>
      </c>
      <c r="I11" s="281">
        <v>0</v>
      </c>
      <c r="J11" s="231"/>
      <c r="K11" s="281"/>
      <c r="L11" s="229"/>
      <c r="M11" s="267"/>
      <c r="N11" s="253"/>
      <c r="O11" s="253"/>
      <c r="P11" s="253"/>
      <c r="Q11" s="253"/>
      <c r="R11" s="253"/>
      <c r="S11" s="253"/>
      <c r="T11" s="253"/>
      <c r="U11" s="257"/>
      <c r="V11" s="258"/>
      <c r="W11" s="253"/>
      <c r="X11" s="253"/>
      <c r="Y11" s="257"/>
      <c r="Z11" s="258"/>
      <c r="AA11" s="257"/>
      <c r="AB11" s="251">
        <f t="shared" si="4"/>
        <v>0</v>
      </c>
      <c r="AC11" s="247">
        <f t="shared" si="5"/>
        <v>0</v>
      </c>
      <c r="AD11" s="248">
        <f t="shared" si="6"/>
        <v>0</v>
      </c>
    </row>
    <row r="12" spans="1:31" s="4" customFormat="1" ht="15" customHeight="1" x14ac:dyDescent="0.2">
      <c r="A12" s="197" t="s">
        <v>87</v>
      </c>
      <c r="B12" s="170" t="s">
        <v>88</v>
      </c>
      <c r="C12" s="209">
        <f>SUM(C13:C14)</f>
        <v>0</v>
      </c>
      <c r="D12" s="327">
        <f>SUM(D13:D14)</f>
        <v>0</v>
      </c>
      <c r="E12" s="209">
        <f>SUM(E13:E14)</f>
        <v>0</v>
      </c>
      <c r="F12" s="232">
        <f>SUM(F13:F14)</f>
        <v>0</v>
      </c>
      <c r="G12" s="232">
        <f t="shared" ref="G12" si="7">SUM(G13:G14)</f>
        <v>0</v>
      </c>
      <c r="H12" s="327">
        <f>SUM(H13:H14)</f>
        <v>0</v>
      </c>
      <c r="I12" s="209">
        <f>SUM(I13:I14)</f>
        <v>0</v>
      </c>
      <c r="J12" s="232">
        <f t="shared" ref="J12" si="8">SUM(J13:J14)</f>
        <v>0</v>
      </c>
      <c r="K12" s="232"/>
      <c r="L12" s="268">
        <f>SUM(L13:L14)</f>
        <v>0</v>
      </c>
      <c r="M12" s="268">
        <f>SUM(M13:M14)</f>
        <v>0</v>
      </c>
      <c r="N12" s="272">
        <f>SUM(N13:N14)</f>
        <v>0</v>
      </c>
      <c r="O12" s="272">
        <f t="shared" ref="O12:U12" si="9">SUM(O13:O14)</f>
        <v>0</v>
      </c>
      <c r="P12" s="272">
        <f t="shared" si="9"/>
        <v>0</v>
      </c>
      <c r="Q12" s="272">
        <f t="shared" si="9"/>
        <v>0</v>
      </c>
      <c r="R12" s="272">
        <f t="shared" si="9"/>
        <v>0</v>
      </c>
      <c r="S12" s="272">
        <f t="shared" si="9"/>
        <v>0</v>
      </c>
      <c r="T12" s="272">
        <f t="shared" si="9"/>
        <v>0</v>
      </c>
      <c r="U12" s="272">
        <f t="shared" si="9"/>
        <v>0</v>
      </c>
      <c r="V12" s="268">
        <f>SUM(V13:V14)</f>
        <v>0</v>
      </c>
      <c r="W12" s="272">
        <f t="shared" ref="W12" si="10">SUM(W13:W14)</f>
        <v>0</v>
      </c>
      <c r="X12" s="272">
        <f t="shared" ref="X12" si="11">SUM(X13:X14)</f>
        <v>0</v>
      </c>
      <c r="Y12" s="272">
        <f t="shared" ref="Y12" si="12">SUM(Y13:Y14)</f>
        <v>0</v>
      </c>
      <c r="Z12" s="268">
        <f>SUM(Z13:Z14)</f>
        <v>0</v>
      </c>
      <c r="AA12" s="272">
        <f t="shared" ref="AA12" si="13">SUM(AA13:AA14)</f>
        <v>0</v>
      </c>
      <c r="AB12" s="251">
        <f t="shared" ref="AB12:AB54" si="14">SUM(M12:AA12)</f>
        <v>0</v>
      </c>
      <c r="AC12" s="247">
        <f t="shared" si="5"/>
        <v>0</v>
      </c>
      <c r="AD12" s="248">
        <f t="shared" si="6"/>
        <v>0</v>
      </c>
    </row>
    <row r="13" spans="1:31" s="4" customFormat="1" ht="15" customHeight="1" x14ac:dyDescent="0.2">
      <c r="A13" s="152"/>
      <c r="B13" s="277"/>
      <c r="C13" s="210"/>
      <c r="D13" s="381">
        <f t="shared" si="1"/>
        <v>0</v>
      </c>
      <c r="E13" s="252">
        <v>0</v>
      </c>
      <c r="F13" s="233"/>
      <c r="G13" s="234"/>
      <c r="H13" s="381">
        <f t="shared" si="3"/>
        <v>0</v>
      </c>
      <c r="I13" s="252">
        <v>0</v>
      </c>
      <c r="J13" s="235"/>
      <c r="K13" s="252"/>
      <c r="L13" s="233"/>
      <c r="M13" s="373"/>
      <c r="N13" s="374"/>
      <c r="O13" s="374"/>
      <c r="P13" s="374"/>
      <c r="Q13" s="374"/>
      <c r="R13" s="374"/>
      <c r="S13" s="374"/>
      <c r="T13" s="374"/>
      <c r="U13" s="374"/>
      <c r="V13" s="373"/>
      <c r="W13" s="374"/>
      <c r="X13" s="374"/>
      <c r="Y13" s="374"/>
      <c r="Z13" s="373"/>
      <c r="AA13" s="374"/>
      <c r="AB13" s="251">
        <f t="shared" si="14"/>
        <v>0</v>
      </c>
      <c r="AC13" s="247">
        <f t="shared" si="5"/>
        <v>0</v>
      </c>
      <c r="AD13" s="248">
        <f t="shared" si="6"/>
        <v>0</v>
      </c>
    </row>
    <row r="14" spans="1:31" s="4" customFormat="1" ht="15" customHeight="1" thickBot="1" x14ac:dyDescent="0.25">
      <c r="A14" s="172"/>
      <c r="B14" s="278"/>
      <c r="C14" s="208"/>
      <c r="D14" s="381">
        <f t="shared" si="1"/>
        <v>0</v>
      </c>
      <c r="E14" s="281">
        <v>0</v>
      </c>
      <c r="F14" s="229"/>
      <c r="G14" s="230"/>
      <c r="H14" s="381">
        <f t="shared" si="3"/>
        <v>0</v>
      </c>
      <c r="I14" s="281">
        <v>0</v>
      </c>
      <c r="J14" s="231"/>
      <c r="K14" s="281"/>
      <c r="L14" s="229"/>
      <c r="M14" s="375"/>
      <c r="N14" s="376"/>
      <c r="O14" s="376"/>
      <c r="P14" s="376"/>
      <c r="Q14" s="376"/>
      <c r="R14" s="376"/>
      <c r="S14" s="376"/>
      <c r="T14" s="376"/>
      <c r="U14" s="376"/>
      <c r="V14" s="375"/>
      <c r="W14" s="376"/>
      <c r="X14" s="376"/>
      <c r="Y14" s="376"/>
      <c r="Z14" s="375"/>
      <c r="AA14" s="376"/>
      <c r="AB14" s="251">
        <f t="shared" si="14"/>
        <v>0</v>
      </c>
      <c r="AC14" s="247">
        <f t="shared" si="5"/>
        <v>0</v>
      </c>
      <c r="AD14" s="248">
        <f t="shared" si="6"/>
        <v>0</v>
      </c>
    </row>
    <row r="15" spans="1:31" s="26" customFormat="1" ht="15" customHeight="1" x14ac:dyDescent="0.2">
      <c r="A15" s="197" t="s">
        <v>89</v>
      </c>
      <c r="B15" s="170" t="s">
        <v>90</v>
      </c>
      <c r="C15" s="209">
        <f>SUM(C16:C22)</f>
        <v>6000</v>
      </c>
      <c r="D15" s="327">
        <f>SUM(D16:D22)</f>
        <v>0</v>
      </c>
      <c r="E15" s="209">
        <f>SUM(E16:E22)</f>
        <v>0</v>
      </c>
      <c r="F15" s="209">
        <f>SUM(F16:F22)</f>
        <v>0</v>
      </c>
      <c r="G15" s="209">
        <f>SUM(G16:G22)</f>
        <v>0</v>
      </c>
      <c r="H15" s="327">
        <f>SUM(H16:H22)</f>
        <v>0</v>
      </c>
      <c r="I15" s="209">
        <f>SUM(I16:I22)</f>
        <v>0</v>
      </c>
      <c r="J15" s="209">
        <f>SUM(J16:J22)</f>
        <v>0</v>
      </c>
      <c r="K15" s="209"/>
      <c r="L15" s="268">
        <f>SUM(L16:L22)</f>
        <v>0</v>
      </c>
      <c r="M15" s="268">
        <f>SUM(M16:M22)</f>
        <v>0</v>
      </c>
      <c r="N15" s="272">
        <f>SUM(N16:N22)</f>
        <v>0</v>
      </c>
      <c r="O15" s="272">
        <f>SUM(O16:O22)</f>
        <v>0</v>
      </c>
      <c r="P15" s="272">
        <f>SUM(P16:P22)</f>
        <v>0</v>
      </c>
      <c r="Q15" s="272">
        <f>SUM(Q16:Q22)</f>
        <v>0</v>
      </c>
      <c r="R15" s="272">
        <f>SUM(R16:R22)</f>
        <v>0</v>
      </c>
      <c r="S15" s="272">
        <f>SUM(S16:S22)</f>
        <v>0</v>
      </c>
      <c r="T15" s="272">
        <f>SUM(T16:T22)</f>
        <v>0</v>
      </c>
      <c r="U15" s="272">
        <f>SUM(U16:U22)</f>
        <v>0</v>
      </c>
      <c r="V15" s="268">
        <f>SUM(V16:V22)</f>
        <v>0</v>
      </c>
      <c r="W15" s="272">
        <f>SUM(W16:W22)</f>
        <v>0</v>
      </c>
      <c r="X15" s="272">
        <f>SUM(X16:X22)</f>
        <v>0</v>
      </c>
      <c r="Y15" s="272">
        <f>SUM(Y16:Y22)</f>
        <v>0</v>
      </c>
      <c r="Z15" s="268">
        <f>SUM(Z16:Z22)</f>
        <v>0</v>
      </c>
      <c r="AA15" s="272">
        <f>SUM(AA16:AA22)</f>
        <v>0</v>
      </c>
      <c r="AB15" s="251">
        <f t="shared" si="14"/>
        <v>0</v>
      </c>
      <c r="AC15" s="247">
        <f t="shared" si="5"/>
        <v>0</v>
      </c>
      <c r="AD15" s="248">
        <f t="shared" si="6"/>
        <v>0</v>
      </c>
    </row>
    <row r="16" spans="1:31" s="4" customFormat="1" ht="15" customHeight="1" x14ac:dyDescent="0.2">
      <c r="A16" s="152"/>
      <c r="B16" s="277" t="s">
        <v>462</v>
      </c>
      <c r="C16" s="210">
        <v>2000</v>
      </c>
      <c r="D16" s="381"/>
      <c r="E16" s="252">
        <v>0</v>
      </c>
      <c r="F16" s="233"/>
      <c r="G16" s="234"/>
      <c r="H16" s="381">
        <f t="shared" si="3"/>
        <v>0</v>
      </c>
      <c r="I16" s="252">
        <v>0</v>
      </c>
      <c r="J16" s="235"/>
      <c r="K16" s="252"/>
      <c r="L16" s="233"/>
      <c r="M16" s="378"/>
      <c r="N16" s="374"/>
      <c r="O16" s="374"/>
      <c r="P16" s="374"/>
      <c r="Q16" s="374"/>
      <c r="R16" s="374"/>
      <c r="S16" s="374"/>
      <c r="T16" s="374"/>
      <c r="U16" s="374"/>
      <c r="V16" s="373"/>
      <c r="W16" s="374"/>
      <c r="X16" s="374"/>
      <c r="Y16" s="374"/>
      <c r="Z16" s="373"/>
      <c r="AA16" s="374"/>
      <c r="AB16" s="251">
        <f t="shared" si="14"/>
        <v>0</v>
      </c>
      <c r="AC16" s="247">
        <f t="shared" si="5"/>
        <v>0</v>
      </c>
      <c r="AD16" s="248">
        <f t="shared" si="6"/>
        <v>0</v>
      </c>
    </row>
    <row r="17" spans="1:30" s="4" customFormat="1" ht="15" customHeight="1" x14ac:dyDescent="0.2">
      <c r="A17" s="152"/>
      <c r="B17" s="277"/>
      <c r="C17" s="210"/>
      <c r="D17" s="381"/>
      <c r="E17" s="252"/>
      <c r="F17" s="233"/>
      <c r="G17" s="234"/>
      <c r="H17" s="381"/>
      <c r="I17" s="252"/>
      <c r="J17" s="235"/>
      <c r="K17" s="252"/>
      <c r="L17" s="233"/>
      <c r="M17" s="378"/>
      <c r="N17" s="374"/>
      <c r="O17" s="374"/>
      <c r="P17" s="374"/>
      <c r="Q17" s="374"/>
      <c r="R17" s="374"/>
      <c r="S17" s="374"/>
      <c r="T17" s="374"/>
      <c r="U17" s="374"/>
      <c r="V17" s="373"/>
      <c r="W17" s="374"/>
      <c r="X17" s="374"/>
      <c r="Y17" s="374"/>
      <c r="Z17" s="373"/>
      <c r="AA17" s="374"/>
      <c r="AB17" s="251"/>
      <c r="AC17" s="247"/>
      <c r="AD17" s="248"/>
    </row>
    <row r="18" spans="1:30" s="4" customFormat="1" ht="15" customHeight="1" x14ac:dyDescent="0.2">
      <c r="A18" s="152"/>
      <c r="B18" s="277" t="s">
        <v>463</v>
      </c>
      <c r="C18" s="210">
        <v>2000</v>
      </c>
      <c r="D18" s="381"/>
      <c r="E18" s="252"/>
      <c r="F18" s="233"/>
      <c r="G18" s="234"/>
      <c r="H18" s="381"/>
      <c r="I18" s="252"/>
      <c r="J18" s="235"/>
      <c r="K18" s="252"/>
      <c r="L18" s="233"/>
      <c r="M18" s="378"/>
      <c r="N18" s="374"/>
      <c r="O18" s="374"/>
      <c r="P18" s="374"/>
      <c r="Q18" s="374"/>
      <c r="R18" s="374"/>
      <c r="S18" s="374"/>
      <c r="T18" s="374"/>
      <c r="U18" s="374"/>
      <c r="V18" s="373"/>
      <c r="W18" s="374"/>
      <c r="X18" s="374"/>
      <c r="Y18" s="374"/>
      <c r="Z18" s="373"/>
      <c r="AA18" s="374"/>
      <c r="AB18" s="251"/>
      <c r="AC18" s="247"/>
      <c r="AD18" s="248"/>
    </row>
    <row r="19" spans="1:30" s="4" customFormat="1" ht="15" customHeight="1" x14ac:dyDescent="0.2">
      <c r="A19" s="152"/>
      <c r="B19" s="277"/>
      <c r="C19" s="210"/>
      <c r="D19" s="381"/>
      <c r="E19" s="252"/>
      <c r="F19" s="233"/>
      <c r="G19" s="234"/>
      <c r="H19" s="381"/>
      <c r="I19" s="252"/>
      <c r="J19" s="235"/>
      <c r="K19" s="252"/>
      <c r="L19" s="233"/>
      <c r="M19" s="378"/>
      <c r="N19" s="374"/>
      <c r="O19" s="374"/>
      <c r="P19" s="374"/>
      <c r="Q19" s="374"/>
      <c r="R19" s="374"/>
      <c r="S19" s="374"/>
      <c r="T19" s="374"/>
      <c r="U19" s="374"/>
      <c r="V19" s="373"/>
      <c r="W19" s="374"/>
      <c r="X19" s="374"/>
      <c r="Y19" s="374"/>
      <c r="Z19" s="373"/>
      <c r="AA19" s="374"/>
      <c r="AB19" s="251"/>
      <c r="AC19" s="247"/>
      <c r="AD19" s="248"/>
    </row>
    <row r="20" spans="1:30" s="4" customFormat="1" ht="15" customHeight="1" x14ac:dyDescent="0.2">
      <c r="A20" s="152"/>
      <c r="B20" s="277" t="s">
        <v>464</v>
      </c>
      <c r="C20" s="210">
        <v>2000</v>
      </c>
      <c r="D20" s="381"/>
      <c r="E20" s="252"/>
      <c r="F20" s="233"/>
      <c r="G20" s="234"/>
      <c r="H20" s="381"/>
      <c r="I20" s="252"/>
      <c r="J20" s="235"/>
      <c r="K20" s="252"/>
      <c r="L20" s="233"/>
      <c r="M20" s="378"/>
      <c r="N20" s="374"/>
      <c r="O20" s="374"/>
      <c r="P20" s="374"/>
      <c r="Q20" s="374"/>
      <c r="R20" s="374"/>
      <c r="S20" s="374"/>
      <c r="T20" s="374"/>
      <c r="U20" s="374"/>
      <c r="V20" s="373"/>
      <c r="W20" s="374"/>
      <c r="X20" s="374"/>
      <c r="Y20" s="374"/>
      <c r="Z20" s="373"/>
      <c r="AA20" s="374"/>
      <c r="AB20" s="251"/>
      <c r="AC20" s="247"/>
      <c r="AD20" s="248"/>
    </row>
    <row r="21" spans="1:30" s="4" customFormat="1" ht="15" customHeight="1" x14ac:dyDescent="0.2">
      <c r="A21" s="152"/>
      <c r="B21" s="277"/>
      <c r="C21" s="210"/>
      <c r="D21" s="381">
        <f t="shared" ref="D21" si="15">-C21+E21</f>
        <v>0</v>
      </c>
      <c r="E21" s="252">
        <v>0</v>
      </c>
      <c r="F21" s="233"/>
      <c r="G21" s="234"/>
      <c r="H21" s="381">
        <f t="shared" ref="H21" si="16">-G21+I21</f>
        <v>0</v>
      </c>
      <c r="I21" s="252">
        <v>0</v>
      </c>
      <c r="J21" s="235"/>
      <c r="K21" s="252"/>
      <c r="L21" s="233"/>
      <c r="M21" s="378"/>
      <c r="N21" s="374"/>
      <c r="O21" s="374"/>
      <c r="P21" s="374"/>
      <c r="Q21" s="374"/>
      <c r="R21" s="374"/>
      <c r="S21" s="374"/>
      <c r="T21" s="374"/>
      <c r="U21" s="374"/>
      <c r="V21" s="373"/>
      <c r="W21" s="374"/>
      <c r="X21" s="374"/>
      <c r="Y21" s="374"/>
      <c r="Z21" s="373"/>
      <c r="AA21" s="374"/>
      <c r="AB21" s="251">
        <f t="shared" ref="AB21" si="17">SUM(M21:AA21)</f>
        <v>0</v>
      </c>
      <c r="AC21" s="247">
        <f t="shared" ref="AC21" si="18">+AB21+L21</f>
        <v>0</v>
      </c>
      <c r="AD21" s="248">
        <f t="shared" ref="AD21" si="19">+E21-AC21</f>
        <v>0</v>
      </c>
    </row>
    <row r="22" spans="1:30" s="4" customFormat="1" ht="15" customHeight="1" thickBot="1" x14ac:dyDescent="0.25">
      <c r="A22" s="172"/>
      <c r="B22" s="278"/>
      <c r="C22" s="208"/>
      <c r="D22" s="381">
        <f t="shared" si="1"/>
        <v>0</v>
      </c>
      <c r="E22" s="281">
        <v>0</v>
      </c>
      <c r="F22" s="229"/>
      <c r="G22" s="230"/>
      <c r="H22" s="381">
        <f t="shared" si="3"/>
        <v>0</v>
      </c>
      <c r="I22" s="281">
        <v>0</v>
      </c>
      <c r="J22" s="231"/>
      <c r="K22" s="281"/>
      <c r="L22" s="377"/>
      <c r="M22" s="379"/>
      <c r="N22" s="376"/>
      <c r="O22" s="376"/>
      <c r="P22" s="376"/>
      <c r="Q22" s="376"/>
      <c r="R22" s="376"/>
      <c r="S22" s="376"/>
      <c r="T22" s="376"/>
      <c r="U22" s="376"/>
      <c r="V22" s="375"/>
      <c r="W22" s="376"/>
      <c r="X22" s="376"/>
      <c r="Y22" s="376"/>
      <c r="Z22" s="375"/>
      <c r="AA22" s="376"/>
      <c r="AB22" s="251">
        <f t="shared" si="14"/>
        <v>0</v>
      </c>
      <c r="AC22" s="247">
        <f t="shared" si="5"/>
        <v>0</v>
      </c>
      <c r="AD22" s="248">
        <f t="shared" si="6"/>
        <v>0</v>
      </c>
    </row>
    <row r="23" spans="1:30" s="26" customFormat="1" ht="15" customHeight="1" x14ac:dyDescent="0.2">
      <c r="A23" s="197" t="s">
        <v>91</v>
      </c>
      <c r="B23" s="170" t="s">
        <v>92</v>
      </c>
      <c r="C23" s="209">
        <f t="shared" ref="C23:J23" si="20">SUM(C24:C25)</f>
        <v>0</v>
      </c>
      <c r="D23" s="327">
        <f>SUM(D24:D25)</f>
        <v>0</v>
      </c>
      <c r="E23" s="209">
        <f>SUM(E24:E25)</f>
        <v>0</v>
      </c>
      <c r="F23" s="209">
        <f t="shared" si="20"/>
        <v>0</v>
      </c>
      <c r="G23" s="209">
        <f t="shared" si="20"/>
        <v>0</v>
      </c>
      <c r="H23" s="327">
        <f>SUM(H24:H25)</f>
        <v>0</v>
      </c>
      <c r="I23" s="209">
        <f t="shared" si="20"/>
        <v>0</v>
      </c>
      <c r="J23" s="209">
        <f t="shared" si="20"/>
        <v>0</v>
      </c>
      <c r="K23" s="209"/>
      <c r="L23" s="268">
        <f>SUM(L24:L25)</f>
        <v>0</v>
      </c>
      <c r="M23" s="380">
        <f>SUM(M24:M25)</f>
        <v>0</v>
      </c>
      <c r="N23" s="272">
        <f>SUM(N24:N25)</f>
        <v>0</v>
      </c>
      <c r="O23" s="272">
        <f t="shared" ref="O23:U23" si="21">SUM(O24:O25)</f>
        <v>0</v>
      </c>
      <c r="P23" s="272">
        <f t="shared" si="21"/>
        <v>0</v>
      </c>
      <c r="Q23" s="272">
        <f t="shared" si="21"/>
        <v>0</v>
      </c>
      <c r="R23" s="272">
        <f t="shared" si="21"/>
        <v>0</v>
      </c>
      <c r="S23" s="272">
        <f t="shared" si="21"/>
        <v>0</v>
      </c>
      <c r="T23" s="272">
        <f t="shared" si="21"/>
        <v>0</v>
      </c>
      <c r="U23" s="272">
        <f t="shared" si="21"/>
        <v>0</v>
      </c>
      <c r="V23" s="268">
        <f>SUM(V24:V25)</f>
        <v>0</v>
      </c>
      <c r="W23" s="272">
        <f t="shared" ref="W23" si="22">SUM(W24:W25)</f>
        <v>0</v>
      </c>
      <c r="X23" s="272">
        <f t="shared" ref="X23" si="23">SUM(X24:X25)</f>
        <v>0</v>
      </c>
      <c r="Y23" s="272">
        <f t="shared" ref="Y23" si="24">SUM(Y24:Y25)</f>
        <v>0</v>
      </c>
      <c r="Z23" s="268">
        <f>SUM(Z24:Z25)</f>
        <v>0</v>
      </c>
      <c r="AA23" s="272">
        <f t="shared" ref="AA23" si="25">SUM(AA24:AA25)</f>
        <v>0</v>
      </c>
      <c r="AB23" s="251">
        <f t="shared" si="14"/>
        <v>0</v>
      </c>
      <c r="AC23" s="247">
        <f t="shared" si="5"/>
        <v>0</v>
      </c>
      <c r="AD23" s="248">
        <f t="shared" si="6"/>
        <v>0</v>
      </c>
    </row>
    <row r="24" spans="1:30" s="4" customFormat="1" ht="15" customHeight="1" x14ac:dyDescent="0.2">
      <c r="A24" s="152"/>
      <c r="B24" s="277"/>
      <c r="C24" s="210"/>
      <c r="D24" s="381">
        <f t="shared" si="1"/>
        <v>0</v>
      </c>
      <c r="E24" s="252">
        <v>0</v>
      </c>
      <c r="F24" s="233"/>
      <c r="G24" s="234"/>
      <c r="H24" s="381">
        <f t="shared" si="3"/>
        <v>0</v>
      </c>
      <c r="I24" s="252">
        <v>0</v>
      </c>
      <c r="J24" s="235"/>
      <c r="K24" s="252"/>
      <c r="L24" s="233"/>
      <c r="M24" s="378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14"/>
        <v>0</v>
      </c>
      <c r="AC24" s="247">
        <f t="shared" si="5"/>
        <v>0</v>
      </c>
      <c r="AD24" s="248">
        <f t="shared" si="6"/>
        <v>0</v>
      </c>
    </row>
    <row r="25" spans="1:30" s="4" customFormat="1" ht="15" customHeight="1" thickBot="1" x14ac:dyDescent="0.25">
      <c r="A25" s="171"/>
      <c r="B25" s="278"/>
      <c r="C25" s="208"/>
      <c r="D25" s="381">
        <f t="shared" si="1"/>
        <v>0</v>
      </c>
      <c r="E25" s="281">
        <v>0</v>
      </c>
      <c r="F25" s="229"/>
      <c r="G25" s="230"/>
      <c r="H25" s="381">
        <f t="shared" si="3"/>
        <v>0</v>
      </c>
      <c r="I25" s="281">
        <v>0</v>
      </c>
      <c r="J25" s="231"/>
      <c r="K25" s="281"/>
      <c r="L25" s="377"/>
      <c r="M25" s="379"/>
      <c r="N25" s="376"/>
      <c r="O25" s="376"/>
      <c r="P25" s="376"/>
      <c r="Q25" s="376"/>
      <c r="R25" s="376"/>
      <c r="S25" s="376"/>
      <c r="T25" s="376"/>
      <c r="U25" s="376"/>
      <c r="V25" s="375"/>
      <c r="W25" s="376"/>
      <c r="X25" s="376"/>
      <c r="Y25" s="376"/>
      <c r="Z25" s="375"/>
      <c r="AA25" s="376"/>
      <c r="AB25" s="251">
        <f t="shared" si="14"/>
        <v>0</v>
      </c>
      <c r="AC25" s="247">
        <f t="shared" si="5"/>
        <v>0</v>
      </c>
      <c r="AD25" s="248">
        <f t="shared" si="6"/>
        <v>0</v>
      </c>
    </row>
    <row r="26" spans="1:30" s="26" customFormat="1" ht="15" customHeight="1" x14ac:dyDescent="0.2">
      <c r="A26" s="197" t="s">
        <v>93</v>
      </c>
      <c r="B26" s="170" t="s">
        <v>94</v>
      </c>
      <c r="C26" s="209">
        <f t="shared" ref="C26:J26" si="26">SUM(C27:C28)</f>
        <v>0</v>
      </c>
      <c r="D26" s="327">
        <f>SUM(D27:D28)</f>
        <v>0</v>
      </c>
      <c r="E26" s="209">
        <f>SUM(E27:E28)</f>
        <v>0</v>
      </c>
      <c r="F26" s="209">
        <f t="shared" si="26"/>
        <v>0</v>
      </c>
      <c r="G26" s="209">
        <f t="shared" si="26"/>
        <v>0</v>
      </c>
      <c r="H26" s="327">
        <f>SUM(H27:H28)</f>
        <v>0</v>
      </c>
      <c r="I26" s="209">
        <f t="shared" si="26"/>
        <v>0</v>
      </c>
      <c r="J26" s="209">
        <f t="shared" si="26"/>
        <v>0</v>
      </c>
      <c r="K26" s="209"/>
      <c r="L26" s="268">
        <f>SUM(L27:L28)</f>
        <v>0</v>
      </c>
      <c r="M26" s="380">
        <f>SUM(M27:M28)</f>
        <v>0</v>
      </c>
      <c r="N26" s="272">
        <f>SUM(N27:N28)</f>
        <v>0</v>
      </c>
      <c r="O26" s="272">
        <f t="shared" ref="O26:U26" si="27">SUM(O27:O28)</f>
        <v>0</v>
      </c>
      <c r="P26" s="272">
        <f t="shared" si="27"/>
        <v>0</v>
      </c>
      <c r="Q26" s="272">
        <f t="shared" si="27"/>
        <v>0</v>
      </c>
      <c r="R26" s="272">
        <f t="shared" si="27"/>
        <v>0</v>
      </c>
      <c r="S26" s="272">
        <f t="shared" si="27"/>
        <v>0</v>
      </c>
      <c r="T26" s="272">
        <f t="shared" si="27"/>
        <v>0</v>
      </c>
      <c r="U26" s="272">
        <f t="shared" si="27"/>
        <v>0</v>
      </c>
      <c r="V26" s="268">
        <f>SUM(V27:V28)</f>
        <v>0</v>
      </c>
      <c r="W26" s="272">
        <f t="shared" ref="W26" si="28">SUM(W27:W28)</f>
        <v>0</v>
      </c>
      <c r="X26" s="272">
        <f t="shared" ref="X26" si="29">SUM(X27:X28)</f>
        <v>0</v>
      </c>
      <c r="Y26" s="272">
        <f t="shared" ref="Y26" si="30">SUM(Y27:Y28)</f>
        <v>0</v>
      </c>
      <c r="Z26" s="268">
        <f>SUM(Z27:Z28)</f>
        <v>0</v>
      </c>
      <c r="AA26" s="272">
        <f t="shared" ref="AA26" si="31">SUM(AA27:AA28)</f>
        <v>0</v>
      </c>
      <c r="AB26" s="251">
        <f t="shared" si="14"/>
        <v>0</v>
      </c>
      <c r="AC26" s="247">
        <f t="shared" si="5"/>
        <v>0</v>
      </c>
      <c r="AD26" s="248">
        <f t="shared" si="6"/>
        <v>0</v>
      </c>
    </row>
    <row r="27" spans="1:30" s="4" customFormat="1" ht="15" customHeight="1" x14ac:dyDescent="0.2">
      <c r="A27" s="152"/>
      <c r="B27" s="277"/>
      <c r="C27" s="210"/>
      <c r="D27" s="381">
        <f t="shared" si="1"/>
        <v>0</v>
      </c>
      <c r="E27" s="252">
        <v>0</v>
      </c>
      <c r="F27" s="233"/>
      <c r="G27" s="234"/>
      <c r="H27" s="381">
        <f t="shared" si="3"/>
        <v>0</v>
      </c>
      <c r="I27" s="252">
        <v>0</v>
      </c>
      <c r="J27" s="235"/>
      <c r="K27" s="252"/>
      <c r="L27" s="233"/>
      <c r="M27" s="378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4"/>
        <v>0</v>
      </c>
      <c r="AC27" s="247">
        <f t="shared" si="5"/>
        <v>0</v>
      </c>
      <c r="AD27" s="248">
        <f t="shared" si="6"/>
        <v>0</v>
      </c>
    </row>
    <row r="28" spans="1:30" s="4" customFormat="1" ht="15" customHeight="1" thickBot="1" x14ac:dyDescent="0.25">
      <c r="A28" s="171"/>
      <c r="B28" s="278"/>
      <c r="C28" s="208"/>
      <c r="D28" s="381">
        <f t="shared" si="1"/>
        <v>0</v>
      </c>
      <c r="E28" s="281">
        <v>0</v>
      </c>
      <c r="F28" s="229"/>
      <c r="G28" s="230"/>
      <c r="H28" s="381">
        <f t="shared" si="3"/>
        <v>0</v>
      </c>
      <c r="I28" s="281">
        <v>0</v>
      </c>
      <c r="J28" s="231"/>
      <c r="K28" s="281"/>
      <c r="L28" s="377"/>
      <c r="M28" s="379"/>
      <c r="N28" s="376"/>
      <c r="O28" s="376"/>
      <c r="P28" s="376"/>
      <c r="Q28" s="376"/>
      <c r="R28" s="376"/>
      <c r="S28" s="376"/>
      <c r="T28" s="376"/>
      <c r="U28" s="376"/>
      <c r="V28" s="375"/>
      <c r="W28" s="376"/>
      <c r="X28" s="376"/>
      <c r="Y28" s="376"/>
      <c r="Z28" s="375"/>
      <c r="AA28" s="376"/>
      <c r="AB28" s="251">
        <f t="shared" si="14"/>
        <v>0</v>
      </c>
      <c r="AC28" s="247">
        <f t="shared" si="5"/>
        <v>0</v>
      </c>
      <c r="AD28" s="248">
        <f t="shared" si="6"/>
        <v>0</v>
      </c>
    </row>
    <row r="29" spans="1:30" s="26" customFormat="1" ht="15" customHeight="1" x14ac:dyDescent="0.2">
      <c r="A29" s="198" t="s">
        <v>95</v>
      </c>
      <c r="B29" s="170" t="s">
        <v>96</v>
      </c>
      <c r="C29" s="209">
        <f t="shared" ref="C29:J29" si="32">SUM(C30:C31)</f>
        <v>0</v>
      </c>
      <c r="D29" s="327">
        <f>SUM(D30:D31)</f>
        <v>0</v>
      </c>
      <c r="E29" s="209">
        <f>SUM(E30:E31)</f>
        <v>0</v>
      </c>
      <c r="F29" s="209">
        <f t="shared" si="32"/>
        <v>0</v>
      </c>
      <c r="G29" s="209">
        <f t="shared" si="32"/>
        <v>0</v>
      </c>
      <c r="H29" s="327">
        <f>SUM(H30:H31)</f>
        <v>0</v>
      </c>
      <c r="I29" s="209">
        <f t="shared" si="32"/>
        <v>0</v>
      </c>
      <c r="J29" s="209">
        <f t="shared" si="32"/>
        <v>0</v>
      </c>
      <c r="K29" s="209"/>
      <c r="L29" s="268">
        <f>SUM(L30:L31)</f>
        <v>0</v>
      </c>
      <c r="M29" s="380">
        <f>SUM(M30:M31)</f>
        <v>0</v>
      </c>
      <c r="N29" s="272">
        <f>SUM(N30:N31)</f>
        <v>0</v>
      </c>
      <c r="O29" s="272">
        <f t="shared" ref="O29:U29" si="33">SUM(O30:O31)</f>
        <v>0</v>
      </c>
      <c r="P29" s="272">
        <f t="shared" si="33"/>
        <v>0</v>
      </c>
      <c r="Q29" s="272">
        <f t="shared" si="33"/>
        <v>0</v>
      </c>
      <c r="R29" s="272">
        <f t="shared" si="33"/>
        <v>0</v>
      </c>
      <c r="S29" s="272">
        <f t="shared" si="33"/>
        <v>0</v>
      </c>
      <c r="T29" s="272">
        <f t="shared" si="33"/>
        <v>0</v>
      </c>
      <c r="U29" s="272">
        <f t="shared" si="33"/>
        <v>0</v>
      </c>
      <c r="V29" s="268">
        <f>SUM(V30:V31)</f>
        <v>0</v>
      </c>
      <c r="W29" s="272">
        <f t="shared" ref="W29" si="34">SUM(W30:W31)</f>
        <v>0</v>
      </c>
      <c r="X29" s="272">
        <f t="shared" ref="X29" si="35">SUM(X30:X31)</f>
        <v>0</v>
      </c>
      <c r="Y29" s="272">
        <f t="shared" ref="Y29" si="36">SUM(Y30:Y31)</f>
        <v>0</v>
      </c>
      <c r="Z29" s="268">
        <f>SUM(Z30:Z31)</f>
        <v>0</v>
      </c>
      <c r="AA29" s="272">
        <f t="shared" ref="AA29" si="37">SUM(AA30:AA31)</f>
        <v>0</v>
      </c>
      <c r="AB29" s="251">
        <f t="shared" si="14"/>
        <v>0</v>
      </c>
      <c r="AC29" s="247">
        <f t="shared" si="5"/>
        <v>0</v>
      </c>
      <c r="AD29" s="248">
        <f t="shared" si="6"/>
        <v>0</v>
      </c>
    </row>
    <row r="30" spans="1:30" s="4" customFormat="1" ht="15" customHeight="1" x14ac:dyDescent="0.2">
      <c r="A30" s="153"/>
      <c r="B30" s="277"/>
      <c r="C30" s="210"/>
      <c r="D30" s="381">
        <f t="shared" si="1"/>
        <v>0</v>
      </c>
      <c r="E30" s="252">
        <v>0</v>
      </c>
      <c r="F30" s="233"/>
      <c r="G30" s="234"/>
      <c r="H30" s="381">
        <f t="shared" si="3"/>
        <v>0</v>
      </c>
      <c r="I30" s="252">
        <v>0</v>
      </c>
      <c r="J30" s="235"/>
      <c r="K30" s="252"/>
      <c r="L30" s="233"/>
      <c r="M30" s="378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4"/>
        <v>0</v>
      </c>
      <c r="AC30" s="247">
        <f t="shared" si="5"/>
        <v>0</v>
      </c>
      <c r="AD30" s="248">
        <f t="shared" si="6"/>
        <v>0</v>
      </c>
    </row>
    <row r="31" spans="1:30" s="4" customFormat="1" ht="15" customHeight="1" thickBot="1" x14ac:dyDescent="0.25">
      <c r="A31" s="171"/>
      <c r="B31" s="278"/>
      <c r="C31" s="208"/>
      <c r="D31" s="381">
        <f t="shared" si="1"/>
        <v>0</v>
      </c>
      <c r="E31" s="281">
        <v>0</v>
      </c>
      <c r="F31" s="229"/>
      <c r="G31" s="230"/>
      <c r="H31" s="381">
        <f t="shared" si="3"/>
        <v>0</v>
      </c>
      <c r="I31" s="281">
        <v>0</v>
      </c>
      <c r="J31" s="231"/>
      <c r="K31" s="281"/>
      <c r="L31" s="377"/>
      <c r="M31" s="379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14"/>
        <v>0</v>
      </c>
      <c r="AC31" s="247">
        <f t="shared" si="5"/>
        <v>0</v>
      </c>
      <c r="AD31" s="248">
        <f t="shared" si="6"/>
        <v>0</v>
      </c>
    </row>
    <row r="32" spans="1:30" s="26" customFormat="1" ht="15" customHeight="1" x14ac:dyDescent="0.2">
      <c r="A32" s="198" t="s">
        <v>97</v>
      </c>
      <c r="B32" s="170" t="s">
        <v>98</v>
      </c>
      <c r="C32" s="209">
        <f>SUM(C33:C34)</f>
        <v>0</v>
      </c>
      <c r="D32" s="327">
        <f>SUM(D33:D34)</f>
        <v>0</v>
      </c>
      <c r="E32" s="209">
        <f>SUM(E33:E34)</f>
        <v>0</v>
      </c>
      <c r="F32" s="209">
        <f t="shared" ref="F32:G32" si="38">SUM(F33:F34)</f>
        <v>0</v>
      </c>
      <c r="G32" s="209">
        <f t="shared" si="38"/>
        <v>0</v>
      </c>
      <c r="H32" s="327">
        <f>SUM(H33:H34)</f>
        <v>0</v>
      </c>
      <c r="I32" s="209">
        <f>SUM(I33:I34)</f>
        <v>0</v>
      </c>
      <c r="J32" s="209">
        <f t="shared" ref="J32" si="39">SUM(J33:J34)</f>
        <v>0</v>
      </c>
      <c r="K32" s="209"/>
      <c r="L32" s="268">
        <f>SUM(L33:L34)</f>
        <v>0</v>
      </c>
      <c r="M32" s="380">
        <f>SUM(M33:M34)</f>
        <v>0</v>
      </c>
      <c r="N32" s="272">
        <f>SUM(N33:N34)</f>
        <v>0</v>
      </c>
      <c r="O32" s="272">
        <f t="shared" ref="O32:U32" si="40">SUM(O33:O34)</f>
        <v>0</v>
      </c>
      <c r="P32" s="272">
        <f t="shared" si="40"/>
        <v>0</v>
      </c>
      <c r="Q32" s="272">
        <f t="shared" si="40"/>
        <v>0</v>
      </c>
      <c r="R32" s="272">
        <f t="shared" si="40"/>
        <v>0</v>
      </c>
      <c r="S32" s="272">
        <f t="shared" si="40"/>
        <v>0</v>
      </c>
      <c r="T32" s="272">
        <f t="shared" si="40"/>
        <v>0</v>
      </c>
      <c r="U32" s="272">
        <f t="shared" si="40"/>
        <v>0</v>
      </c>
      <c r="V32" s="268">
        <f>SUM(V33:V34)</f>
        <v>0</v>
      </c>
      <c r="W32" s="272">
        <f t="shared" ref="W32" si="41">SUM(W33:W34)</f>
        <v>0</v>
      </c>
      <c r="X32" s="272">
        <f t="shared" ref="X32" si="42">SUM(X33:X34)</f>
        <v>0</v>
      </c>
      <c r="Y32" s="272">
        <f t="shared" ref="Y32" si="43">SUM(Y33:Y34)</f>
        <v>0</v>
      </c>
      <c r="Z32" s="268">
        <f>SUM(Z33:Z34)</f>
        <v>0</v>
      </c>
      <c r="AA32" s="272">
        <f t="shared" ref="AA32" si="44">SUM(AA33:AA34)</f>
        <v>0</v>
      </c>
      <c r="AB32" s="251">
        <f t="shared" si="14"/>
        <v>0</v>
      </c>
      <c r="AC32" s="247">
        <f t="shared" si="5"/>
        <v>0</v>
      </c>
      <c r="AD32" s="248">
        <f t="shared" si="6"/>
        <v>0</v>
      </c>
    </row>
    <row r="33" spans="1:30" s="4" customFormat="1" ht="15" customHeight="1" x14ac:dyDescent="0.2">
      <c r="A33" s="153"/>
      <c r="B33" s="277"/>
      <c r="C33" s="210"/>
      <c r="D33" s="381">
        <f t="shared" si="1"/>
        <v>0</v>
      </c>
      <c r="E33" s="252">
        <v>0</v>
      </c>
      <c r="F33" s="233"/>
      <c r="G33" s="234"/>
      <c r="H33" s="381">
        <f t="shared" si="3"/>
        <v>0</v>
      </c>
      <c r="I33" s="252">
        <v>0</v>
      </c>
      <c r="J33" s="235"/>
      <c r="K33" s="252"/>
      <c r="L33" s="233"/>
      <c r="M33" s="378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14"/>
        <v>0</v>
      </c>
      <c r="AC33" s="247">
        <f t="shared" si="5"/>
        <v>0</v>
      </c>
      <c r="AD33" s="248">
        <f t="shared" si="6"/>
        <v>0</v>
      </c>
    </row>
    <row r="34" spans="1:30" s="4" customFormat="1" ht="15" customHeight="1" thickBot="1" x14ac:dyDescent="0.25">
      <c r="A34" s="171"/>
      <c r="B34" s="278"/>
      <c r="C34" s="208"/>
      <c r="D34" s="381">
        <f t="shared" si="1"/>
        <v>0</v>
      </c>
      <c r="E34" s="281">
        <v>0</v>
      </c>
      <c r="F34" s="229"/>
      <c r="G34" s="230"/>
      <c r="H34" s="381">
        <f t="shared" si="3"/>
        <v>0</v>
      </c>
      <c r="I34" s="281">
        <v>0</v>
      </c>
      <c r="J34" s="231"/>
      <c r="K34" s="281"/>
      <c r="L34" s="377"/>
      <c r="M34" s="379"/>
      <c r="N34" s="376"/>
      <c r="O34" s="376"/>
      <c r="P34" s="376"/>
      <c r="Q34" s="376"/>
      <c r="R34" s="376"/>
      <c r="S34" s="376"/>
      <c r="T34" s="376"/>
      <c r="U34" s="376"/>
      <c r="V34" s="375"/>
      <c r="W34" s="376"/>
      <c r="X34" s="376"/>
      <c r="Y34" s="376"/>
      <c r="Z34" s="375"/>
      <c r="AA34" s="376"/>
      <c r="AB34" s="251">
        <f t="shared" si="14"/>
        <v>0</v>
      </c>
      <c r="AC34" s="247">
        <f t="shared" si="5"/>
        <v>0</v>
      </c>
      <c r="AD34" s="248">
        <f t="shared" si="6"/>
        <v>0</v>
      </c>
    </row>
    <row r="35" spans="1:30" s="26" customFormat="1" ht="15" customHeight="1" x14ac:dyDescent="0.2">
      <c r="A35" s="198" t="s">
        <v>99</v>
      </c>
      <c r="B35" s="170" t="s">
        <v>100</v>
      </c>
      <c r="C35" s="209">
        <f>SUM(C36:C37)</f>
        <v>0</v>
      </c>
      <c r="D35" s="327">
        <f>SUM(D36:D37)</f>
        <v>0</v>
      </c>
      <c r="E35" s="209">
        <f>SUM(E36:E37)</f>
        <v>0</v>
      </c>
      <c r="F35" s="209">
        <f t="shared" ref="F35:G35" si="45">SUM(F36:F37)</f>
        <v>0</v>
      </c>
      <c r="G35" s="209">
        <f t="shared" si="45"/>
        <v>0</v>
      </c>
      <c r="H35" s="327">
        <f>SUM(H36:H37)</f>
        <v>0</v>
      </c>
      <c r="I35" s="209">
        <f>SUM(I36:I37)</f>
        <v>0</v>
      </c>
      <c r="J35" s="209">
        <f t="shared" ref="J35" si="46">SUM(J36:J37)</f>
        <v>0</v>
      </c>
      <c r="K35" s="209"/>
      <c r="L35" s="268">
        <f>SUM(L36:L37)</f>
        <v>0</v>
      </c>
      <c r="M35" s="380">
        <f>SUM(M36:M37)</f>
        <v>0</v>
      </c>
      <c r="N35" s="272">
        <f>SUM(N36:N37)</f>
        <v>0</v>
      </c>
      <c r="O35" s="272">
        <f t="shared" ref="O35:U35" si="47">SUM(O36:O37)</f>
        <v>0</v>
      </c>
      <c r="P35" s="272">
        <f t="shared" si="47"/>
        <v>0</v>
      </c>
      <c r="Q35" s="272">
        <f t="shared" si="47"/>
        <v>0</v>
      </c>
      <c r="R35" s="272">
        <f t="shared" si="47"/>
        <v>0</v>
      </c>
      <c r="S35" s="272">
        <f t="shared" si="47"/>
        <v>0</v>
      </c>
      <c r="T35" s="272">
        <f t="shared" si="47"/>
        <v>0</v>
      </c>
      <c r="U35" s="272">
        <f t="shared" si="47"/>
        <v>0</v>
      </c>
      <c r="V35" s="268">
        <f>SUM(V36:V37)</f>
        <v>0</v>
      </c>
      <c r="W35" s="272">
        <f t="shared" ref="W35" si="48">SUM(W36:W37)</f>
        <v>0</v>
      </c>
      <c r="X35" s="272">
        <f t="shared" ref="X35" si="49">SUM(X36:X37)</f>
        <v>0</v>
      </c>
      <c r="Y35" s="272">
        <f t="shared" ref="Y35" si="50">SUM(Y36:Y37)</f>
        <v>0</v>
      </c>
      <c r="Z35" s="268">
        <f>SUM(Z36:Z37)</f>
        <v>0</v>
      </c>
      <c r="AA35" s="272">
        <f t="shared" ref="AA35" si="51">SUM(AA36:AA37)</f>
        <v>0</v>
      </c>
      <c r="AB35" s="251">
        <f t="shared" si="14"/>
        <v>0</v>
      </c>
      <c r="AC35" s="247">
        <f t="shared" si="5"/>
        <v>0</v>
      </c>
      <c r="AD35" s="248">
        <f t="shared" si="6"/>
        <v>0</v>
      </c>
    </row>
    <row r="36" spans="1:30" s="4" customFormat="1" ht="15" customHeight="1" x14ac:dyDescent="0.2">
      <c r="A36" s="153"/>
      <c r="B36" s="277"/>
      <c r="C36" s="210"/>
      <c r="D36" s="381">
        <f t="shared" si="1"/>
        <v>0</v>
      </c>
      <c r="E36" s="252">
        <v>0</v>
      </c>
      <c r="F36" s="233"/>
      <c r="G36" s="234"/>
      <c r="H36" s="381">
        <f t="shared" si="3"/>
        <v>0</v>
      </c>
      <c r="I36" s="252">
        <v>0</v>
      </c>
      <c r="J36" s="235"/>
      <c r="K36" s="252"/>
      <c r="L36" s="233"/>
      <c r="M36" s="378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14"/>
        <v>0</v>
      </c>
      <c r="AC36" s="247">
        <f t="shared" si="5"/>
        <v>0</v>
      </c>
      <c r="AD36" s="248">
        <f t="shared" si="6"/>
        <v>0</v>
      </c>
    </row>
    <row r="37" spans="1:30" s="4" customFormat="1" ht="15" customHeight="1" thickBot="1" x14ac:dyDescent="0.25">
      <c r="A37" s="171"/>
      <c r="B37" s="278"/>
      <c r="C37" s="208"/>
      <c r="D37" s="381">
        <f t="shared" si="1"/>
        <v>0</v>
      </c>
      <c r="E37" s="281">
        <v>0</v>
      </c>
      <c r="F37" s="229"/>
      <c r="G37" s="230"/>
      <c r="H37" s="381">
        <f t="shared" si="3"/>
        <v>0</v>
      </c>
      <c r="I37" s="281">
        <v>0</v>
      </c>
      <c r="J37" s="231"/>
      <c r="K37" s="281"/>
      <c r="L37" s="377"/>
      <c r="M37" s="379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14"/>
        <v>0</v>
      </c>
      <c r="AC37" s="247">
        <f t="shared" si="5"/>
        <v>0</v>
      </c>
      <c r="AD37" s="248">
        <f t="shared" si="6"/>
        <v>0</v>
      </c>
    </row>
    <row r="38" spans="1:30" s="26" customFormat="1" ht="15" customHeight="1" x14ac:dyDescent="0.2">
      <c r="A38" s="198" t="s">
        <v>101</v>
      </c>
      <c r="B38" s="170" t="s">
        <v>102</v>
      </c>
      <c r="C38" s="209">
        <f>SUM(C39:C40)</f>
        <v>0</v>
      </c>
      <c r="D38" s="327">
        <f>SUM(D39:D40)</f>
        <v>0</v>
      </c>
      <c r="E38" s="209">
        <f>SUM(E39:E40)</f>
        <v>0</v>
      </c>
      <c r="F38" s="209">
        <f t="shared" ref="F38:G38" si="52">SUM(F39:F40)</f>
        <v>0</v>
      </c>
      <c r="G38" s="209">
        <f t="shared" si="52"/>
        <v>0</v>
      </c>
      <c r="H38" s="327">
        <f>SUM(H39:H40)</f>
        <v>0</v>
      </c>
      <c r="I38" s="209">
        <f>SUM(I39:I40)</f>
        <v>0</v>
      </c>
      <c r="J38" s="209">
        <f t="shared" ref="J38" si="53">SUM(J39:J40)</f>
        <v>0</v>
      </c>
      <c r="K38" s="209"/>
      <c r="L38" s="268">
        <f>SUM(L39:L40)</f>
        <v>0</v>
      </c>
      <c r="M38" s="380">
        <f>SUM(M39:M40)</f>
        <v>0</v>
      </c>
      <c r="N38" s="272">
        <f>SUM(N39:N40)</f>
        <v>0</v>
      </c>
      <c r="O38" s="272">
        <f t="shared" ref="O38:U38" si="54">SUM(O39:O40)</f>
        <v>0</v>
      </c>
      <c r="P38" s="272">
        <f t="shared" si="54"/>
        <v>0</v>
      </c>
      <c r="Q38" s="272">
        <f t="shared" si="54"/>
        <v>0</v>
      </c>
      <c r="R38" s="272">
        <f t="shared" si="54"/>
        <v>0</v>
      </c>
      <c r="S38" s="272">
        <f t="shared" si="54"/>
        <v>0</v>
      </c>
      <c r="T38" s="272">
        <f t="shared" si="54"/>
        <v>0</v>
      </c>
      <c r="U38" s="272">
        <f t="shared" si="54"/>
        <v>0</v>
      </c>
      <c r="V38" s="268">
        <f>SUM(V39:V40)</f>
        <v>0</v>
      </c>
      <c r="W38" s="272">
        <f t="shared" ref="W38" si="55">SUM(W39:W40)</f>
        <v>0</v>
      </c>
      <c r="X38" s="272">
        <f t="shared" ref="X38" si="56">SUM(X39:X40)</f>
        <v>0</v>
      </c>
      <c r="Y38" s="272">
        <f t="shared" ref="Y38" si="57">SUM(Y39:Y40)</f>
        <v>0</v>
      </c>
      <c r="Z38" s="268">
        <f>SUM(Z39:Z40)</f>
        <v>0</v>
      </c>
      <c r="AA38" s="272">
        <f t="shared" ref="AA38" si="58">SUM(AA39:AA40)</f>
        <v>0</v>
      </c>
      <c r="AB38" s="251">
        <f t="shared" si="14"/>
        <v>0</v>
      </c>
      <c r="AC38" s="247">
        <f t="shared" si="5"/>
        <v>0</v>
      </c>
      <c r="AD38" s="248">
        <f t="shared" si="6"/>
        <v>0</v>
      </c>
    </row>
    <row r="39" spans="1:30" s="4" customFormat="1" ht="15" customHeight="1" x14ac:dyDescent="0.2">
      <c r="A39" s="153"/>
      <c r="B39" s="277"/>
      <c r="C39" s="210"/>
      <c r="D39" s="381">
        <f t="shared" si="1"/>
        <v>0</v>
      </c>
      <c r="E39" s="252">
        <v>0</v>
      </c>
      <c r="F39" s="233"/>
      <c r="G39" s="234"/>
      <c r="H39" s="381">
        <f t="shared" si="3"/>
        <v>0</v>
      </c>
      <c r="I39" s="252">
        <v>0</v>
      </c>
      <c r="J39" s="235"/>
      <c r="K39" s="252"/>
      <c r="L39" s="233"/>
      <c r="M39" s="378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14"/>
        <v>0</v>
      </c>
      <c r="AC39" s="247">
        <f t="shared" si="5"/>
        <v>0</v>
      </c>
      <c r="AD39" s="248">
        <f t="shared" si="6"/>
        <v>0</v>
      </c>
    </row>
    <row r="40" spans="1:30" s="4" customFormat="1" ht="15" customHeight="1" thickBot="1" x14ac:dyDescent="0.25">
      <c r="A40" s="171"/>
      <c r="B40" s="278"/>
      <c r="C40" s="208"/>
      <c r="D40" s="381">
        <f t="shared" si="1"/>
        <v>0</v>
      </c>
      <c r="E40" s="281">
        <v>0</v>
      </c>
      <c r="F40" s="229"/>
      <c r="G40" s="230"/>
      <c r="H40" s="381">
        <f t="shared" si="3"/>
        <v>0</v>
      </c>
      <c r="I40" s="281">
        <v>0</v>
      </c>
      <c r="J40" s="231"/>
      <c r="K40" s="281"/>
      <c r="L40" s="377"/>
      <c r="M40" s="379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14"/>
        <v>0</v>
      </c>
      <c r="AC40" s="247">
        <f t="shared" si="5"/>
        <v>0</v>
      </c>
      <c r="AD40" s="248">
        <f t="shared" si="6"/>
        <v>0</v>
      </c>
    </row>
    <row r="41" spans="1:30" s="26" customFormat="1" ht="15" customHeight="1" x14ac:dyDescent="0.2">
      <c r="A41" s="197" t="s">
        <v>103</v>
      </c>
      <c r="B41" s="170" t="s">
        <v>104</v>
      </c>
      <c r="C41" s="209">
        <f>SUM(C42:C43)</f>
        <v>0</v>
      </c>
      <c r="D41" s="327">
        <f>SUM(D42:D43)</f>
        <v>0</v>
      </c>
      <c r="E41" s="209">
        <f>SUM(E42:E43)</f>
        <v>0</v>
      </c>
      <c r="F41" s="209">
        <f t="shared" ref="F41:G41" si="59">SUM(F42:F43)</f>
        <v>0</v>
      </c>
      <c r="G41" s="209">
        <f t="shared" si="59"/>
        <v>0</v>
      </c>
      <c r="H41" s="327">
        <f>SUM(H42:H43)</f>
        <v>0</v>
      </c>
      <c r="I41" s="209">
        <f>SUM(I42:I43)</f>
        <v>0</v>
      </c>
      <c r="J41" s="209">
        <f t="shared" ref="J41" si="60">SUM(J42:J43)</f>
        <v>0</v>
      </c>
      <c r="K41" s="209"/>
      <c r="L41" s="268">
        <f>SUM(L42:L43)</f>
        <v>0</v>
      </c>
      <c r="M41" s="380">
        <f>SUM(M42:M43)</f>
        <v>0</v>
      </c>
      <c r="N41" s="272">
        <f>SUM(N42:N43)</f>
        <v>0</v>
      </c>
      <c r="O41" s="272">
        <f t="shared" ref="O41:U41" si="61">SUM(O42:O43)</f>
        <v>0</v>
      </c>
      <c r="P41" s="272">
        <f t="shared" si="61"/>
        <v>0</v>
      </c>
      <c r="Q41" s="272">
        <f t="shared" si="61"/>
        <v>0</v>
      </c>
      <c r="R41" s="272">
        <f t="shared" si="61"/>
        <v>0</v>
      </c>
      <c r="S41" s="272">
        <f t="shared" si="61"/>
        <v>0</v>
      </c>
      <c r="T41" s="272">
        <f t="shared" si="61"/>
        <v>0</v>
      </c>
      <c r="U41" s="272">
        <f t="shared" si="61"/>
        <v>0</v>
      </c>
      <c r="V41" s="268">
        <f>SUM(V42:V43)</f>
        <v>0</v>
      </c>
      <c r="W41" s="272">
        <f t="shared" ref="W41" si="62">SUM(W42:W43)</f>
        <v>0</v>
      </c>
      <c r="X41" s="272">
        <f t="shared" ref="X41" si="63">SUM(X42:X43)</f>
        <v>0</v>
      </c>
      <c r="Y41" s="272">
        <f t="shared" ref="Y41" si="64">SUM(Y42:Y43)</f>
        <v>0</v>
      </c>
      <c r="Z41" s="268">
        <f>SUM(Z42:Z43)</f>
        <v>0</v>
      </c>
      <c r="AA41" s="272">
        <f t="shared" ref="AA41" si="65">SUM(AA42:AA43)</f>
        <v>0</v>
      </c>
      <c r="AB41" s="251">
        <f t="shared" si="14"/>
        <v>0</v>
      </c>
      <c r="AC41" s="247">
        <f t="shared" si="5"/>
        <v>0</v>
      </c>
      <c r="AD41" s="248">
        <f t="shared" si="6"/>
        <v>0</v>
      </c>
    </row>
    <row r="42" spans="1:30" s="4" customFormat="1" ht="15" customHeight="1" x14ac:dyDescent="0.2">
      <c r="A42" s="152"/>
      <c r="B42" s="277"/>
      <c r="C42" s="210"/>
      <c r="D42" s="381">
        <f t="shared" si="1"/>
        <v>0</v>
      </c>
      <c r="E42" s="252">
        <v>0</v>
      </c>
      <c r="F42" s="233"/>
      <c r="G42" s="234"/>
      <c r="H42" s="381">
        <f t="shared" si="3"/>
        <v>0</v>
      </c>
      <c r="I42" s="252">
        <v>0</v>
      </c>
      <c r="J42" s="235"/>
      <c r="K42" s="252"/>
      <c r="L42" s="233"/>
      <c r="M42" s="378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14"/>
        <v>0</v>
      </c>
      <c r="AC42" s="247">
        <f t="shared" si="5"/>
        <v>0</v>
      </c>
      <c r="AD42" s="248">
        <f t="shared" si="6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1"/>
        <v>0</v>
      </c>
      <c r="E43" s="281">
        <v>0</v>
      </c>
      <c r="F43" s="229"/>
      <c r="G43" s="230"/>
      <c r="H43" s="381">
        <f t="shared" si="3"/>
        <v>0</v>
      </c>
      <c r="I43" s="281">
        <v>0</v>
      </c>
      <c r="J43" s="231"/>
      <c r="K43" s="281"/>
      <c r="L43" s="377"/>
      <c r="M43" s="379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14"/>
        <v>0</v>
      </c>
      <c r="AC43" s="247">
        <f t="shared" si="5"/>
        <v>0</v>
      </c>
      <c r="AD43" s="248">
        <f t="shared" si="6"/>
        <v>0</v>
      </c>
    </row>
    <row r="44" spans="1:30" s="26" customFormat="1" ht="15" customHeight="1" x14ac:dyDescent="0.2">
      <c r="A44" s="197" t="s">
        <v>105</v>
      </c>
      <c r="B44" s="170" t="s">
        <v>106</v>
      </c>
      <c r="C44" s="209">
        <f>SUM(C45:C46)</f>
        <v>0</v>
      </c>
      <c r="D44" s="327">
        <f>SUM(D45:D46)</f>
        <v>0</v>
      </c>
      <c r="E44" s="209">
        <f>SUM(E45:E46)</f>
        <v>0</v>
      </c>
      <c r="F44" s="209">
        <f t="shared" ref="F44:G44" si="66">SUM(F45:F46)</f>
        <v>0</v>
      </c>
      <c r="G44" s="209">
        <f t="shared" si="66"/>
        <v>0</v>
      </c>
      <c r="H44" s="327">
        <f>SUM(H45:H46)</f>
        <v>0</v>
      </c>
      <c r="I44" s="209">
        <f>SUM(I45:I46)</f>
        <v>0</v>
      </c>
      <c r="J44" s="209">
        <f t="shared" ref="J44" si="67">SUM(J45:J46)</f>
        <v>0</v>
      </c>
      <c r="K44" s="209"/>
      <c r="L44" s="268">
        <f>SUM(L45:L46)</f>
        <v>0</v>
      </c>
      <c r="M44" s="380">
        <f>SUM(M45:M46)</f>
        <v>0</v>
      </c>
      <c r="N44" s="272">
        <f>SUM(N45:N46)</f>
        <v>0</v>
      </c>
      <c r="O44" s="272">
        <f t="shared" ref="O44:U44" si="68">SUM(O45:O46)</f>
        <v>0</v>
      </c>
      <c r="P44" s="272">
        <f t="shared" si="68"/>
        <v>0</v>
      </c>
      <c r="Q44" s="272">
        <f t="shared" si="68"/>
        <v>0</v>
      </c>
      <c r="R44" s="272">
        <f t="shared" si="68"/>
        <v>0</v>
      </c>
      <c r="S44" s="272">
        <f t="shared" si="68"/>
        <v>0</v>
      </c>
      <c r="T44" s="272">
        <f t="shared" si="68"/>
        <v>0</v>
      </c>
      <c r="U44" s="272">
        <f t="shared" si="68"/>
        <v>0</v>
      </c>
      <c r="V44" s="268">
        <f>SUM(V45:V46)</f>
        <v>0</v>
      </c>
      <c r="W44" s="272">
        <f t="shared" ref="W44" si="69">SUM(W45:W46)</f>
        <v>0</v>
      </c>
      <c r="X44" s="272">
        <f t="shared" ref="X44" si="70">SUM(X45:X46)</f>
        <v>0</v>
      </c>
      <c r="Y44" s="272">
        <f t="shared" ref="Y44" si="71">SUM(Y45:Y46)</f>
        <v>0</v>
      </c>
      <c r="Z44" s="268">
        <f>SUM(Z45:Z46)</f>
        <v>0</v>
      </c>
      <c r="AA44" s="272">
        <f t="shared" ref="AA44" si="72">SUM(AA45:AA46)</f>
        <v>0</v>
      </c>
      <c r="AB44" s="251">
        <f t="shared" si="14"/>
        <v>0</v>
      </c>
      <c r="AC44" s="247">
        <f t="shared" si="5"/>
        <v>0</v>
      </c>
      <c r="AD44" s="248">
        <f t="shared" si="6"/>
        <v>0</v>
      </c>
    </row>
    <row r="45" spans="1:30" s="4" customFormat="1" ht="15" customHeight="1" x14ac:dyDescent="0.2">
      <c r="A45" s="152"/>
      <c r="B45" s="277"/>
      <c r="C45" s="210"/>
      <c r="D45" s="381">
        <f t="shared" si="1"/>
        <v>0</v>
      </c>
      <c r="E45" s="252">
        <v>0</v>
      </c>
      <c r="F45" s="233"/>
      <c r="G45" s="234"/>
      <c r="H45" s="381">
        <f t="shared" si="3"/>
        <v>0</v>
      </c>
      <c r="I45" s="252">
        <v>0</v>
      </c>
      <c r="J45" s="235"/>
      <c r="K45" s="252"/>
      <c r="L45" s="233"/>
      <c r="M45" s="378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14"/>
        <v>0</v>
      </c>
      <c r="AC45" s="247">
        <f t="shared" si="5"/>
        <v>0</v>
      </c>
      <c r="AD45" s="248">
        <f t="shared" si="6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1"/>
        <v>0</v>
      </c>
      <c r="E46" s="281">
        <v>0</v>
      </c>
      <c r="F46" s="229"/>
      <c r="G46" s="230"/>
      <c r="H46" s="381">
        <f t="shared" si="3"/>
        <v>0</v>
      </c>
      <c r="I46" s="281">
        <v>0</v>
      </c>
      <c r="J46" s="231"/>
      <c r="K46" s="281"/>
      <c r="L46" s="377"/>
      <c r="M46" s="379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14"/>
        <v>0</v>
      </c>
      <c r="AC46" s="247">
        <f t="shared" si="5"/>
        <v>0</v>
      </c>
      <c r="AD46" s="248">
        <f t="shared" si="6"/>
        <v>0</v>
      </c>
    </row>
    <row r="47" spans="1:30" s="26" customFormat="1" ht="15" customHeight="1" x14ac:dyDescent="0.2">
      <c r="A47" s="197" t="s">
        <v>107</v>
      </c>
      <c r="B47" s="170" t="s">
        <v>108</v>
      </c>
      <c r="C47" s="209"/>
      <c r="D47" s="327">
        <f>SUM(D48:D49)</f>
        <v>0</v>
      </c>
      <c r="E47" s="209"/>
      <c r="F47" s="209">
        <f t="shared" ref="F47:G47" si="73">SUM(F48:F49)</f>
        <v>0</v>
      </c>
      <c r="G47" s="209">
        <f t="shared" si="73"/>
        <v>0</v>
      </c>
      <c r="H47" s="327">
        <f>SUM(H48:H49)</f>
        <v>0</v>
      </c>
      <c r="I47" s="209">
        <f>SUM(I48:I49)</f>
        <v>0</v>
      </c>
      <c r="J47" s="209">
        <f t="shared" ref="J47" si="74">SUM(J48:J49)</f>
        <v>0</v>
      </c>
      <c r="K47" s="209"/>
      <c r="L47" s="268">
        <f>SUM(L48:L49)</f>
        <v>0</v>
      </c>
      <c r="M47" s="380">
        <f>SUM(M48:M49)</f>
        <v>0</v>
      </c>
      <c r="N47" s="272">
        <f>SUM(N48:N49)</f>
        <v>0</v>
      </c>
      <c r="O47" s="272">
        <f t="shared" ref="O47:U47" si="75">SUM(O48:O49)</f>
        <v>0</v>
      </c>
      <c r="P47" s="272">
        <f t="shared" si="75"/>
        <v>0</v>
      </c>
      <c r="Q47" s="272">
        <f t="shared" si="75"/>
        <v>0</v>
      </c>
      <c r="R47" s="272">
        <f t="shared" si="75"/>
        <v>0</v>
      </c>
      <c r="S47" s="272">
        <f t="shared" si="75"/>
        <v>0</v>
      </c>
      <c r="T47" s="272">
        <f t="shared" si="75"/>
        <v>0</v>
      </c>
      <c r="U47" s="272">
        <f t="shared" si="75"/>
        <v>0</v>
      </c>
      <c r="V47" s="268">
        <f>SUM(V48:V49)</f>
        <v>0</v>
      </c>
      <c r="W47" s="272">
        <f t="shared" ref="W47" si="76">SUM(W48:W49)</f>
        <v>0</v>
      </c>
      <c r="X47" s="272">
        <f t="shared" ref="X47" si="77">SUM(X48:X49)</f>
        <v>0</v>
      </c>
      <c r="Y47" s="272">
        <f t="shared" ref="Y47" si="78">SUM(Y48:Y49)</f>
        <v>0</v>
      </c>
      <c r="Z47" s="268">
        <f>SUM(Z48:Z49)</f>
        <v>0</v>
      </c>
      <c r="AA47" s="272">
        <f t="shared" ref="AA47" si="79">SUM(AA48:AA49)</f>
        <v>0</v>
      </c>
      <c r="AB47" s="251">
        <f t="shared" si="14"/>
        <v>0</v>
      </c>
      <c r="AC47" s="247">
        <f t="shared" si="5"/>
        <v>0</v>
      </c>
      <c r="AD47" s="248">
        <f t="shared" ref="AD47:AD54" si="80">+E47-AC47</f>
        <v>0</v>
      </c>
    </row>
    <row r="48" spans="1:30" s="4" customFormat="1" ht="15" customHeight="1" x14ac:dyDescent="0.2">
      <c r="A48" s="152"/>
      <c r="B48" s="277"/>
      <c r="C48" s="210"/>
      <c r="D48" s="381">
        <f t="shared" si="1"/>
        <v>0</v>
      </c>
      <c r="E48" s="252">
        <v>0</v>
      </c>
      <c r="F48" s="233"/>
      <c r="G48" s="234"/>
      <c r="H48" s="381">
        <f t="shared" si="3"/>
        <v>0</v>
      </c>
      <c r="I48" s="252">
        <v>0</v>
      </c>
      <c r="J48" s="235"/>
      <c r="K48" s="252"/>
      <c r="L48" s="233"/>
      <c r="M48" s="378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14"/>
        <v>0</v>
      </c>
      <c r="AC48" s="247">
        <f t="shared" si="5"/>
        <v>0</v>
      </c>
      <c r="AD48" s="248">
        <f t="shared" si="80"/>
        <v>0</v>
      </c>
    </row>
    <row r="49" spans="1:30" s="4" customFormat="1" ht="15" customHeight="1" thickBot="1" x14ac:dyDescent="0.25">
      <c r="A49" s="172"/>
      <c r="B49" s="278"/>
      <c r="C49" s="208"/>
      <c r="D49" s="381">
        <f t="shared" si="1"/>
        <v>0</v>
      </c>
      <c r="E49" s="281">
        <v>0</v>
      </c>
      <c r="F49" s="229"/>
      <c r="G49" s="230"/>
      <c r="H49" s="381">
        <f t="shared" si="3"/>
        <v>0</v>
      </c>
      <c r="I49" s="281">
        <v>0</v>
      </c>
      <c r="J49" s="231"/>
      <c r="K49" s="281"/>
      <c r="L49" s="377"/>
      <c r="M49" s="379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14"/>
        <v>0</v>
      </c>
      <c r="AC49" s="247">
        <f t="shared" ref="AC49:AC54" si="81">+AB49+L49</f>
        <v>0</v>
      </c>
      <c r="AD49" s="248">
        <f t="shared" si="80"/>
        <v>0</v>
      </c>
    </row>
    <row r="50" spans="1:30" s="26" customFormat="1" ht="15" customHeight="1" x14ac:dyDescent="0.2">
      <c r="A50" s="199" t="s">
        <v>109</v>
      </c>
      <c r="B50" s="344" t="s">
        <v>110</v>
      </c>
      <c r="C50" s="209">
        <f>SUM(C51:C52)</f>
        <v>0</v>
      </c>
      <c r="D50" s="327">
        <f>SUM(D51:D52)</f>
        <v>0</v>
      </c>
      <c r="E50" s="209">
        <f>SUM(E51:E52)</f>
        <v>0</v>
      </c>
      <c r="F50" s="211">
        <f t="shared" ref="F50:G50" si="82">SUM(F51:F52)</f>
        <v>0</v>
      </c>
      <c r="G50" s="211">
        <f t="shared" si="82"/>
        <v>0</v>
      </c>
      <c r="H50" s="327">
        <f>SUM(H51:H52)</f>
        <v>0</v>
      </c>
      <c r="I50" s="209">
        <f>SUM(I51:I52)</f>
        <v>0</v>
      </c>
      <c r="J50" s="211">
        <f t="shared" ref="J50" si="83">SUM(J51:J52)</f>
        <v>0</v>
      </c>
      <c r="K50" s="211"/>
      <c r="L50" s="268">
        <f>SUM(L51:L52)</f>
        <v>0</v>
      </c>
      <c r="M50" s="380">
        <f>SUM(M51:M52)</f>
        <v>0</v>
      </c>
      <c r="N50" s="272">
        <f>SUM(N51:N52)</f>
        <v>0</v>
      </c>
      <c r="O50" s="272">
        <f t="shared" ref="O50:U50" si="84">SUM(O51:O52)</f>
        <v>0</v>
      </c>
      <c r="P50" s="272">
        <f t="shared" si="84"/>
        <v>0</v>
      </c>
      <c r="Q50" s="272">
        <f t="shared" si="84"/>
        <v>0</v>
      </c>
      <c r="R50" s="272">
        <f t="shared" si="84"/>
        <v>0</v>
      </c>
      <c r="S50" s="272">
        <f t="shared" si="84"/>
        <v>0</v>
      </c>
      <c r="T50" s="272">
        <f t="shared" si="84"/>
        <v>0</v>
      </c>
      <c r="U50" s="272">
        <f t="shared" si="84"/>
        <v>0</v>
      </c>
      <c r="V50" s="268">
        <f>SUM(V51:V52)</f>
        <v>0</v>
      </c>
      <c r="W50" s="272">
        <f t="shared" ref="W50" si="85">SUM(W51:W52)</f>
        <v>0</v>
      </c>
      <c r="X50" s="272">
        <f t="shared" ref="X50" si="86">SUM(X51:X52)</f>
        <v>0</v>
      </c>
      <c r="Y50" s="272">
        <f t="shared" ref="Y50" si="87">SUM(Y51:Y52)</f>
        <v>0</v>
      </c>
      <c r="Z50" s="268">
        <f>SUM(Z51:Z52)</f>
        <v>0</v>
      </c>
      <c r="AA50" s="272">
        <f t="shared" ref="AA50" si="88">SUM(AA51:AA52)</f>
        <v>0</v>
      </c>
      <c r="AB50" s="251">
        <f t="shared" si="14"/>
        <v>0</v>
      </c>
      <c r="AC50" s="247">
        <f t="shared" si="81"/>
        <v>0</v>
      </c>
      <c r="AD50" s="248">
        <f t="shared" si="80"/>
        <v>0</v>
      </c>
    </row>
    <row r="51" spans="1:30" s="4" customFormat="1" ht="15" customHeight="1" x14ac:dyDescent="0.2">
      <c r="A51" s="176"/>
      <c r="B51" s="279"/>
      <c r="C51" s="210"/>
      <c r="D51" s="381">
        <f t="shared" si="1"/>
        <v>0</v>
      </c>
      <c r="E51" s="252">
        <v>0</v>
      </c>
      <c r="F51" s="238"/>
      <c r="G51" s="236"/>
      <c r="H51" s="381">
        <f t="shared" si="3"/>
        <v>0</v>
      </c>
      <c r="I51" s="252">
        <v>0</v>
      </c>
      <c r="J51" s="237"/>
      <c r="K51" s="252"/>
      <c r="L51" s="238"/>
      <c r="M51" s="376"/>
      <c r="N51" s="376"/>
      <c r="O51" s="376"/>
      <c r="P51" s="376"/>
      <c r="Q51" s="376"/>
      <c r="R51" s="376"/>
      <c r="S51" s="376"/>
      <c r="T51" s="376"/>
      <c r="U51" s="376"/>
      <c r="V51" s="375"/>
      <c r="W51" s="376"/>
      <c r="X51" s="376"/>
      <c r="Y51" s="376"/>
      <c r="Z51" s="375"/>
      <c r="AA51" s="376"/>
      <c r="AB51" s="251">
        <f t="shared" si="14"/>
        <v>0</v>
      </c>
      <c r="AC51" s="247">
        <f t="shared" si="81"/>
        <v>0</v>
      </c>
      <c r="AD51" s="248">
        <f t="shared" si="80"/>
        <v>0</v>
      </c>
    </row>
    <row r="52" spans="1:30" s="4" customFormat="1" ht="15" customHeight="1" thickBot="1" x14ac:dyDescent="0.25">
      <c r="A52" s="181"/>
      <c r="B52" s="280"/>
      <c r="C52" s="208"/>
      <c r="D52" s="382">
        <f t="shared" si="1"/>
        <v>0</v>
      </c>
      <c r="E52" s="281">
        <v>0</v>
      </c>
      <c r="F52" s="239"/>
      <c r="G52" s="230"/>
      <c r="H52" s="382">
        <f t="shared" si="3"/>
        <v>0</v>
      </c>
      <c r="I52" s="281">
        <v>0</v>
      </c>
      <c r="J52" s="231"/>
      <c r="K52" s="281"/>
      <c r="L52" s="239"/>
      <c r="M52" s="376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14"/>
        <v>0</v>
      </c>
      <c r="AC52" s="247">
        <f t="shared" si="81"/>
        <v>0</v>
      </c>
      <c r="AD52" s="248">
        <f t="shared" si="80"/>
        <v>0</v>
      </c>
    </row>
    <row r="53" spans="1:30" s="142" customFormat="1" ht="15.75" thickBot="1" x14ac:dyDescent="0.3">
      <c r="A53" s="179"/>
      <c r="B53" s="180"/>
      <c r="C53" s="212"/>
      <c r="D53" s="212"/>
      <c r="E53" s="212"/>
      <c r="F53" s="240"/>
      <c r="G53" s="227"/>
      <c r="H53" s="212"/>
      <c r="I53" s="241"/>
      <c r="J53" s="242"/>
      <c r="K53" s="242"/>
      <c r="L53" s="240"/>
      <c r="M53" s="271"/>
      <c r="N53" s="273"/>
      <c r="O53" s="273"/>
      <c r="P53" s="273"/>
      <c r="Q53" s="273"/>
      <c r="R53" s="273"/>
      <c r="S53" s="273"/>
      <c r="T53" s="273"/>
      <c r="U53" s="273"/>
      <c r="V53" s="271"/>
      <c r="W53" s="273"/>
      <c r="X53" s="273"/>
      <c r="Y53" s="273"/>
      <c r="Z53" s="271"/>
      <c r="AA53" s="273"/>
      <c r="AB53" s="251">
        <f t="shared" si="14"/>
        <v>0</v>
      </c>
      <c r="AC53" s="247">
        <f t="shared" si="81"/>
        <v>0</v>
      </c>
      <c r="AD53" s="248">
        <f t="shared" si="80"/>
        <v>0</v>
      </c>
    </row>
    <row r="54" spans="1:30" s="3" customFormat="1" ht="22.5" customHeight="1" thickBot="1" x14ac:dyDescent="0.3">
      <c r="A54" s="177"/>
      <c r="B54" s="178"/>
      <c r="C54" s="243">
        <f>SUM(C8,C12,C15,C23,C26,C29,C32,C35,C38,C41,C44,C47,C50)</f>
        <v>6000</v>
      </c>
      <c r="D54" s="336">
        <f>SUM(D8,D12,D15,D23,D26,D29,D32,D35,D38,D41,D44,D47,D50)</f>
        <v>0</v>
      </c>
      <c r="E54" s="243">
        <f>SUM(E8,E12,E15,E23,E26,E29,E32,E35,E38,E41,E44,E47,E50)</f>
        <v>0</v>
      </c>
      <c r="F54" s="243">
        <f>SUM(F8,F12,F15,F23,F26,F29,F32,F35,F38,F41,F44,F47,F50)</f>
        <v>0</v>
      </c>
      <c r="G54" s="244">
        <f>SUM(G8,G12,G15,G23,G26,G29,G32,G35,G38,G41,G44,G47,G50)</f>
        <v>0</v>
      </c>
      <c r="H54" s="336">
        <f>SUM(H8,H12,H15,H23,H26,H29,H32,H35,H38,H41,H44,H47,H50)</f>
        <v>0</v>
      </c>
      <c r="I54" s="244">
        <f>SUM(I8,I12,I15,I23,I26,I29,I32,I35,I38,I41,I44,I47,I50)</f>
        <v>0</v>
      </c>
      <c r="J54" s="244">
        <f>SUM(J8,J12,J15,J23,J26,J29,J32,J35,J38,J41,J44,J47,J50)</f>
        <v>0</v>
      </c>
      <c r="K54" s="244"/>
      <c r="L54" s="243">
        <f>SUM(L8,L12,L15,L23,L26,L29,L32,L35,L38,L41,L44,L47,L50)</f>
        <v>0</v>
      </c>
      <c r="M54" s="243">
        <f>SUM(M8,M12,M15,M23,M26,M29,M32,M35,M38,M41,M44,M47,M50)</f>
        <v>0</v>
      </c>
      <c r="N54" s="243">
        <f>SUM(N8,N12,N15,N23,N26,N29,N32,N35,N38,N41,N44,N47,N50)</f>
        <v>0</v>
      </c>
      <c r="O54" s="243">
        <f>SUM(O8,O12,O15,O23,O26,O29,O32,O35,O38,O41,O44,O47,O50)</f>
        <v>0</v>
      </c>
      <c r="P54" s="243">
        <f>SUM(P8,P12,P15,P23,P26,P29,P32,P35,P38,P41,P44,P47,P50)</f>
        <v>0</v>
      </c>
      <c r="Q54" s="243">
        <f>SUM(Q8,Q12,Q15,Q23,Q26,Q29,Q32,Q35,Q38,Q41,Q44,Q47,Q50)</f>
        <v>0</v>
      </c>
      <c r="R54" s="243">
        <f>SUM(R8,R12,R15,R23,R26,R29,R32,R35,R38,R41,R44,R47,R50)</f>
        <v>0</v>
      </c>
      <c r="S54" s="243">
        <f>SUM(S8,S12,S15,S23,S26,S29,S32,S35,S38,S41,S44,S47,S50)</f>
        <v>0</v>
      </c>
      <c r="T54" s="243">
        <f>SUM(T8,T12,T15,T23,T26,T29,T32,T35,T38,T41,T44,T47,T50)</f>
        <v>0</v>
      </c>
      <c r="U54" s="243">
        <f>SUM(U8,U12,U15,U23,U26,U29,U32,U35,U38,U41,U44,U47,U50)</f>
        <v>0</v>
      </c>
      <c r="V54" s="243">
        <f>SUM(V8,V12,V15,V23,V26,V29,V32,V35,V38,V41,V44,V47,V50)</f>
        <v>0</v>
      </c>
      <c r="W54" s="243">
        <f>SUM(W8,W12,W15,W23,W26,W29,W32,W35,W38,W41,W44,W47,W50)</f>
        <v>0</v>
      </c>
      <c r="X54" s="243">
        <f>SUM(X8,X12,X15,X23,X26,X29,X32,X35,X38,X41,X44,X47,X50)</f>
        <v>0</v>
      </c>
      <c r="Y54" s="243">
        <f>SUM(Y8,Y12,Y15,Y23,Y26,Y29,Y32,Y35,Y38,Y41,Y44,Y47,Y50)</f>
        <v>0</v>
      </c>
      <c r="Z54" s="243">
        <f>SUM(Z8,Z12,Z15,Z23,Z26,Z29,Z32,Z35,Z38,Z41,Z44,Z47,Z50)</f>
        <v>0</v>
      </c>
      <c r="AA54" s="243">
        <f>SUM(AA8,AA12,AA15,AA23,AA26,AA29,AA32,AA35,AA38,AA41,AA44,AA47,AA50)</f>
        <v>0</v>
      </c>
      <c r="AB54" s="243">
        <f t="shared" si="14"/>
        <v>0</v>
      </c>
      <c r="AC54" s="243">
        <f t="shared" si="81"/>
        <v>0</v>
      </c>
      <c r="AD54" s="282">
        <f t="shared" si="80"/>
        <v>0</v>
      </c>
    </row>
    <row r="55" spans="1:30" x14ac:dyDescent="0.25">
      <c r="A55" s="8"/>
      <c r="B55" s="8"/>
      <c r="C55" s="431"/>
      <c r="D55" s="431"/>
      <c r="E55" s="431"/>
      <c r="F55" s="431"/>
      <c r="G55" s="432"/>
      <c r="H55" s="433"/>
      <c r="I55" s="433"/>
      <c r="J55" s="433"/>
      <c r="K55" s="434"/>
      <c r="L55" s="21"/>
      <c r="M55" s="21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30" x14ac:dyDescent="0.25">
      <c r="A56" s="8"/>
      <c r="B56" s="8"/>
    </row>
    <row r="57" spans="1:30" ht="15.75" thickBot="1" x14ac:dyDescent="0.3"/>
    <row r="58" spans="1:30" s="143" customFormat="1" ht="15.75" thickBot="1" x14ac:dyDescent="0.3">
      <c r="A58" s="23"/>
      <c r="B58" s="23" t="s">
        <v>59</v>
      </c>
      <c r="C58" s="24"/>
      <c r="D58" s="24"/>
      <c r="E58" s="24"/>
      <c r="F58" s="213">
        <f>+F54*0.2</f>
        <v>0</v>
      </c>
      <c r="G58" s="24"/>
      <c r="H58" s="24"/>
      <c r="I58" s="24"/>
      <c r="J58" s="24"/>
      <c r="K58" s="24"/>
      <c r="L58" s="213">
        <f t="shared" ref="L58" si="89">+L54*0.2</f>
        <v>0</v>
      </c>
      <c r="M58" s="213">
        <f t="shared" ref="M58:Z58" si="90">+M54*0.2</f>
        <v>0</v>
      </c>
      <c r="N58" s="213">
        <f t="shared" si="90"/>
        <v>0</v>
      </c>
      <c r="O58" s="213">
        <f t="shared" si="90"/>
        <v>0</v>
      </c>
      <c r="P58" s="213">
        <f t="shared" si="90"/>
        <v>0</v>
      </c>
      <c r="Q58" s="213">
        <f t="shared" si="90"/>
        <v>0</v>
      </c>
      <c r="R58" s="213">
        <f t="shared" si="90"/>
        <v>0</v>
      </c>
      <c r="S58" s="213">
        <f t="shared" si="90"/>
        <v>0</v>
      </c>
      <c r="T58" s="213">
        <f t="shared" si="90"/>
        <v>0</v>
      </c>
      <c r="U58" s="213">
        <f t="shared" si="90"/>
        <v>0</v>
      </c>
      <c r="V58" s="213">
        <f t="shared" si="90"/>
        <v>0</v>
      </c>
      <c r="W58" s="213">
        <f t="shared" si="90"/>
        <v>0</v>
      </c>
      <c r="X58" s="213">
        <f t="shared" si="90"/>
        <v>0</v>
      </c>
      <c r="Y58" s="213">
        <f t="shared" si="90"/>
        <v>0</v>
      </c>
      <c r="Z58" s="213">
        <f t="shared" si="90"/>
        <v>0</v>
      </c>
      <c r="AA58" s="213">
        <f>+AA54*0.2</f>
        <v>0</v>
      </c>
      <c r="AB58" s="213">
        <f>+AB54*0.2</f>
        <v>0</v>
      </c>
      <c r="AC58" s="213">
        <f>+AC54*0.2</f>
        <v>0</v>
      </c>
    </row>
    <row r="59" spans="1:30" s="143" customFormat="1" ht="15.75" thickBot="1" x14ac:dyDescent="0.3">
      <c r="A59" s="23"/>
      <c r="B59" s="23" t="s">
        <v>60</v>
      </c>
      <c r="C59" s="24"/>
      <c r="D59" s="24"/>
      <c r="E59" s="24"/>
      <c r="F59" s="213">
        <f>SUM(F54:F58)</f>
        <v>0</v>
      </c>
      <c r="G59" s="24"/>
      <c r="H59" s="24"/>
      <c r="I59" s="24"/>
      <c r="J59" s="24"/>
      <c r="K59" s="24"/>
      <c r="L59" s="213">
        <f t="shared" ref="L59" si="91">SUM(L54:L58)</f>
        <v>0</v>
      </c>
      <c r="M59" s="213">
        <f t="shared" ref="M59:Z59" si="92">SUM(M54:M58)</f>
        <v>0</v>
      </c>
      <c r="N59" s="213">
        <f t="shared" si="92"/>
        <v>0</v>
      </c>
      <c r="O59" s="213">
        <f t="shared" si="92"/>
        <v>0</v>
      </c>
      <c r="P59" s="213">
        <f t="shared" si="92"/>
        <v>0</v>
      </c>
      <c r="Q59" s="213">
        <f t="shared" si="92"/>
        <v>0</v>
      </c>
      <c r="R59" s="213">
        <f t="shared" si="92"/>
        <v>0</v>
      </c>
      <c r="S59" s="213">
        <f t="shared" si="92"/>
        <v>0</v>
      </c>
      <c r="T59" s="213">
        <f t="shared" si="92"/>
        <v>0</v>
      </c>
      <c r="U59" s="213">
        <f t="shared" si="92"/>
        <v>0</v>
      </c>
      <c r="V59" s="213">
        <f t="shared" si="92"/>
        <v>0</v>
      </c>
      <c r="W59" s="213">
        <f t="shared" si="92"/>
        <v>0</v>
      </c>
      <c r="X59" s="213">
        <f t="shared" si="92"/>
        <v>0</v>
      </c>
      <c r="Y59" s="213">
        <f t="shared" si="92"/>
        <v>0</v>
      </c>
      <c r="Z59" s="213">
        <f t="shared" si="92"/>
        <v>0</v>
      </c>
      <c r="AA59" s="213">
        <f>SUM(AA54:AA58)</f>
        <v>0</v>
      </c>
      <c r="AB59" s="213">
        <f>SUM(AB54:AB58)</f>
        <v>0</v>
      </c>
      <c r="AC59" s="213">
        <f>SUM(AC54:AC58)</f>
        <v>0</v>
      </c>
    </row>
  </sheetData>
  <sheetProtection insertRows="0" deleteRows="0" selectLockedCells="1"/>
  <mergeCells count="11">
    <mergeCell ref="C55:F55"/>
    <mergeCell ref="G55:K55"/>
    <mergeCell ref="M3:AA3"/>
    <mergeCell ref="M5:AA5"/>
    <mergeCell ref="C6:F6"/>
    <mergeCell ref="M6:U6"/>
    <mergeCell ref="V6:Y6"/>
    <mergeCell ref="Z6:AA6"/>
    <mergeCell ref="G6:K6"/>
    <mergeCell ref="F4:K4"/>
    <mergeCell ref="F3:K3"/>
  </mergeCells>
  <conditionalFormatting sqref="AD9:AD20 AD22:AD54">
    <cfRule type="cellIs" dxfId="922" priority="116" operator="lessThan">
      <formula>0</formula>
    </cfRule>
  </conditionalFormatting>
  <conditionalFormatting sqref="AD8">
    <cfRule type="cellIs" dxfId="921" priority="115" operator="lessThan">
      <formula>0</formula>
    </cfRule>
  </conditionalFormatting>
  <conditionalFormatting sqref="F3">
    <cfRule type="containsText" dxfId="920" priority="112" operator="containsText" text="Budget">
      <formula>NOT(ISERROR(SEARCH("Budget",F3)))</formula>
    </cfRule>
  </conditionalFormatting>
  <conditionalFormatting sqref="F4">
    <cfRule type="containsText" dxfId="919" priority="110" operator="containsText" text="forecast">
      <formula>NOT(ISERROR(SEARCH("forecast",F4)))</formula>
    </cfRule>
  </conditionalFormatting>
  <conditionalFormatting sqref="F9:F11">
    <cfRule type="cellIs" dxfId="918" priority="105" operator="greaterThan">
      <formula>E9</formula>
    </cfRule>
  </conditionalFormatting>
  <conditionalFormatting sqref="D8:D11 H9:H11 D22 H22">
    <cfRule type="cellIs" dxfId="917" priority="60" operator="greaterThan">
      <formula>0</formula>
    </cfRule>
  </conditionalFormatting>
  <conditionalFormatting sqref="D12">
    <cfRule type="cellIs" dxfId="916" priority="58" operator="greaterThan">
      <formula>0</formula>
    </cfRule>
  </conditionalFormatting>
  <conditionalFormatting sqref="D13:D14">
    <cfRule type="cellIs" dxfId="915" priority="57" operator="greaterThan">
      <formula>0</formula>
    </cfRule>
  </conditionalFormatting>
  <conditionalFormatting sqref="D15">
    <cfRule type="cellIs" dxfId="914" priority="56" operator="greaterThan">
      <formula>0</formula>
    </cfRule>
  </conditionalFormatting>
  <conditionalFormatting sqref="D16:D20">
    <cfRule type="cellIs" dxfId="913" priority="55" operator="greaterThan">
      <formula>0</formula>
    </cfRule>
  </conditionalFormatting>
  <conditionalFormatting sqref="D23">
    <cfRule type="cellIs" dxfId="912" priority="54" operator="greaterThan">
      <formula>0</formula>
    </cfRule>
  </conditionalFormatting>
  <conditionalFormatting sqref="D24:D25">
    <cfRule type="cellIs" dxfId="911" priority="53" operator="greaterThan">
      <formula>0</formula>
    </cfRule>
  </conditionalFormatting>
  <conditionalFormatting sqref="D26">
    <cfRule type="cellIs" dxfId="910" priority="52" operator="greaterThan">
      <formula>0</formula>
    </cfRule>
  </conditionalFormatting>
  <conditionalFormatting sqref="D27:D28">
    <cfRule type="cellIs" dxfId="909" priority="51" operator="greaterThan">
      <formula>0</formula>
    </cfRule>
  </conditionalFormatting>
  <conditionalFormatting sqref="D29">
    <cfRule type="cellIs" dxfId="908" priority="50" operator="greaterThan">
      <formula>0</formula>
    </cfRule>
  </conditionalFormatting>
  <conditionalFormatting sqref="D30:D31">
    <cfRule type="cellIs" dxfId="907" priority="49" operator="greaterThan">
      <formula>0</formula>
    </cfRule>
  </conditionalFormatting>
  <conditionalFormatting sqref="D32">
    <cfRule type="cellIs" dxfId="906" priority="48" operator="greaterThan">
      <formula>0</formula>
    </cfRule>
  </conditionalFormatting>
  <conditionalFormatting sqref="D33:D34">
    <cfRule type="cellIs" dxfId="905" priority="47" operator="greaterThan">
      <formula>0</formula>
    </cfRule>
  </conditionalFormatting>
  <conditionalFormatting sqref="D35">
    <cfRule type="cellIs" dxfId="904" priority="46" operator="greaterThan">
      <formula>0</formula>
    </cfRule>
  </conditionalFormatting>
  <conditionalFormatting sqref="D36:D37">
    <cfRule type="cellIs" dxfId="903" priority="45" operator="greaterThan">
      <formula>0</formula>
    </cfRule>
  </conditionalFormatting>
  <conditionalFormatting sqref="D38">
    <cfRule type="cellIs" dxfId="902" priority="44" operator="greaterThan">
      <formula>0</formula>
    </cfRule>
  </conditionalFormatting>
  <conditionalFormatting sqref="D39:D40">
    <cfRule type="cellIs" dxfId="901" priority="43" operator="greaterThan">
      <formula>0</formula>
    </cfRule>
  </conditionalFormatting>
  <conditionalFormatting sqref="D41">
    <cfRule type="cellIs" dxfId="900" priority="42" operator="greaterThan">
      <formula>0</formula>
    </cfRule>
  </conditionalFormatting>
  <conditionalFormatting sqref="D42:D43">
    <cfRule type="cellIs" dxfId="899" priority="41" operator="greaterThan">
      <formula>0</formula>
    </cfRule>
  </conditionalFormatting>
  <conditionalFormatting sqref="D44">
    <cfRule type="cellIs" dxfId="898" priority="40" operator="greaterThan">
      <formula>0</formula>
    </cfRule>
  </conditionalFormatting>
  <conditionalFormatting sqref="D45:D46">
    <cfRule type="cellIs" dxfId="897" priority="39" operator="greaterThan">
      <formula>0</formula>
    </cfRule>
  </conditionalFormatting>
  <conditionalFormatting sqref="D47">
    <cfRule type="cellIs" dxfId="896" priority="38" operator="greaterThan">
      <formula>0</formula>
    </cfRule>
  </conditionalFormatting>
  <conditionalFormatting sqref="D48:D49">
    <cfRule type="cellIs" dxfId="895" priority="37" operator="greaterThan">
      <formula>0</formula>
    </cfRule>
  </conditionalFormatting>
  <conditionalFormatting sqref="D50">
    <cfRule type="cellIs" dxfId="894" priority="36" operator="greaterThan">
      <formula>0</formula>
    </cfRule>
  </conditionalFormatting>
  <conditionalFormatting sqref="D51:D52">
    <cfRule type="cellIs" dxfId="893" priority="35" operator="greaterThan">
      <formula>0</formula>
    </cfRule>
  </conditionalFormatting>
  <conditionalFormatting sqref="D54">
    <cfRule type="cellIs" dxfId="892" priority="34" operator="greaterThan">
      <formula>0</formula>
    </cfRule>
  </conditionalFormatting>
  <conditionalFormatting sqref="H8">
    <cfRule type="cellIs" dxfId="891" priority="33" operator="greaterThan">
      <formula>0</formula>
    </cfRule>
  </conditionalFormatting>
  <conditionalFormatting sqref="H12">
    <cfRule type="cellIs" dxfId="890" priority="31" operator="greaterThan">
      <formula>0</formula>
    </cfRule>
  </conditionalFormatting>
  <conditionalFormatting sqref="H13:H14">
    <cfRule type="cellIs" dxfId="889" priority="30" operator="greaterThan">
      <formula>0</formula>
    </cfRule>
  </conditionalFormatting>
  <conditionalFormatting sqref="H15">
    <cfRule type="cellIs" dxfId="888" priority="29" operator="greaterThan">
      <formula>0</formula>
    </cfRule>
  </conditionalFormatting>
  <conditionalFormatting sqref="H16:H20">
    <cfRule type="cellIs" dxfId="887" priority="28" operator="greaterThan">
      <formula>0</formula>
    </cfRule>
  </conditionalFormatting>
  <conditionalFormatting sqref="H23">
    <cfRule type="cellIs" dxfId="886" priority="27" operator="greaterThan">
      <formula>0</formula>
    </cfRule>
  </conditionalFormatting>
  <conditionalFormatting sqref="H24:H25">
    <cfRule type="cellIs" dxfId="885" priority="26" operator="greaterThan">
      <formula>0</formula>
    </cfRule>
  </conditionalFormatting>
  <conditionalFormatting sqref="H26">
    <cfRule type="cellIs" dxfId="884" priority="25" operator="greaterThan">
      <formula>0</formula>
    </cfRule>
  </conditionalFormatting>
  <conditionalFormatting sqref="H27:H28">
    <cfRule type="cellIs" dxfId="883" priority="24" operator="greaterThan">
      <formula>0</formula>
    </cfRule>
  </conditionalFormatting>
  <conditionalFormatting sqref="H29">
    <cfRule type="cellIs" dxfId="882" priority="23" operator="greaterThan">
      <formula>0</formula>
    </cfRule>
  </conditionalFormatting>
  <conditionalFormatting sqref="H30:H31">
    <cfRule type="cellIs" dxfId="881" priority="22" operator="greaterThan">
      <formula>0</formula>
    </cfRule>
  </conditionalFormatting>
  <conditionalFormatting sqref="H32">
    <cfRule type="cellIs" dxfId="880" priority="21" operator="greaterThan">
      <formula>0</formula>
    </cfRule>
  </conditionalFormatting>
  <conditionalFormatting sqref="H33:H34">
    <cfRule type="cellIs" dxfId="879" priority="20" operator="greaterThan">
      <formula>0</formula>
    </cfRule>
  </conditionalFormatting>
  <conditionalFormatting sqref="H35">
    <cfRule type="cellIs" dxfId="878" priority="19" operator="greaterThan">
      <formula>0</formula>
    </cfRule>
  </conditionalFormatting>
  <conditionalFormatting sqref="H36:H37">
    <cfRule type="cellIs" dxfId="877" priority="18" operator="greaterThan">
      <formula>0</formula>
    </cfRule>
  </conditionalFormatting>
  <conditionalFormatting sqref="H38">
    <cfRule type="cellIs" dxfId="876" priority="17" operator="greaterThan">
      <formula>0</formula>
    </cfRule>
  </conditionalFormatting>
  <conditionalFormatting sqref="H39:H40">
    <cfRule type="cellIs" dxfId="875" priority="16" operator="greaterThan">
      <formula>0</formula>
    </cfRule>
  </conditionalFormatting>
  <conditionalFormatting sqref="H41">
    <cfRule type="cellIs" dxfId="874" priority="15" operator="greaterThan">
      <formula>0</formula>
    </cfRule>
  </conditionalFormatting>
  <conditionalFormatting sqref="H42:H43">
    <cfRule type="cellIs" dxfId="873" priority="14" operator="greaterThan">
      <formula>0</formula>
    </cfRule>
  </conditionalFormatting>
  <conditionalFormatting sqref="H44">
    <cfRule type="cellIs" dxfId="872" priority="13" operator="greaterThan">
      <formula>0</formula>
    </cfRule>
  </conditionalFormatting>
  <conditionalFormatting sqref="H45:H46">
    <cfRule type="cellIs" dxfId="871" priority="12" operator="greaterThan">
      <formula>0</formula>
    </cfRule>
  </conditionalFormatting>
  <conditionalFormatting sqref="H47">
    <cfRule type="cellIs" dxfId="870" priority="11" operator="greaterThan">
      <formula>0</formula>
    </cfRule>
  </conditionalFormatting>
  <conditionalFormatting sqref="H48:H49">
    <cfRule type="cellIs" dxfId="869" priority="10" operator="greaterThan">
      <formula>0</formula>
    </cfRule>
  </conditionalFormatting>
  <conditionalFormatting sqref="H50">
    <cfRule type="cellIs" dxfId="868" priority="9" operator="greaterThan">
      <formula>0</formula>
    </cfRule>
  </conditionalFormatting>
  <conditionalFormatting sqref="H51:H52">
    <cfRule type="cellIs" dxfId="867" priority="8" operator="greaterThan">
      <formula>0</formula>
    </cfRule>
  </conditionalFormatting>
  <conditionalFormatting sqref="H54">
    <cfRule type="cellIs" dxfId="866" priority="7" operator="greaterThan">
      <formula>0</formula>
    </cfRule>
  </conditionalFormatting>
  <conditionalFormatting sqref="AD21">
    <cfRule type="cellIs" dxfId="865" priority="6" operator="lessThan">
      <formula>0</formula>
    </cfRule>
  </conditionalFormatting>
  <conditionalFormatting sqref="D21">
    <cfRule type="cellIs" dxfId="864" priority="5" operator="greaterThan">
      <formula>0</formula>
    </cfRule>
  </conditionalFormatting>
  <conditionalFormatting sqref="H21">
    <cfRule type="cellIs" dxfId="863" priority="4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B54 AD9 F10:F14 AC10:AC11 F9 AC9" unlockedFormula="1"/>
    <ignoredError sqref="E12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80"/>
  <sheetViews>
    <sheetView zoomScaleNormal="100" workbookViewId="0">
      <pane xSplit="2" ySplit="7" topLeftCell="C15" activePane="bottomRight" state="frozen"/>
      <selection pane="topRight" activeCell="C1" sqref="C1"/>
      <selection pane="bottomLeft" activeCell="A8" sqref="A8"/>
      <selection pane="bottomRight" activeCell="V28" sqref="V28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IF(E75&gt;C75,"Budget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IF(AD75&lt;0,"Actual plus expected cost is more than forecast",":)")</f>
        <v>Actual plus expected cost is more than forecast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+SUMMARY!A11</f>
        <v>ZK102 - Development and R&amp;D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196" t="s">
        <v>111</v>
      </c>
      <c r="B8" s="345" t="s">
        <v>112</v>
      </c>
      <c r="C8" s="327">
        <f t="shared" ref="C8:J8" si="0">SUM(C9:C26)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SUM(H9:H26)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SUM(L9:L26)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67" si="3">+E8-AC8</f>
        <v>0</v>
      </c>
    </row>
    <row r="9" spans="1:31" s="4" customFormat="1" ht="15" customHeight="1" x14ac:dyDescent="0.2">
      <c r="A9" s="346"/>
      <c r="B9" s="347" t="s">
        <v>113</v>
      </c>
      <c r="C9" s="207"/>
      <c r="D9" s="381">
        <f t="shared" ref="D9:D26" si="4">-C9+E9</f>
        <v>0</v>
      </c>
      <c r="E9" s="252"/>
      <c r="F9" s="223">
        <f>SUM(L9:AA9)</f>
        <v>0</v>
      </c>
      <c r="G9" s="224"/>
      <c r="H9" s="381">
        <f t="shared" ref="H9:H26" si="5"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114</v>
      </c>
      <c r="C10" s="207"/>
      <c r="D10" s="381">
        <f t="shared" si="4"/>
        <v>0</v>
      </c>
      <c r="E10" s="259"/>
      <c r="F10" s="223">
        <f t="shared" ref="F10:F26" si="6">SUM(L10:AA10)</f>
        <v>0</v>
      </c>
      <c r="G10" s="227"/>
      <c r="H10" s="381">
        <f t="shared" si="5"/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9" si="7">SUM(M10:AA10)</f>
        <v>0</v>
      </c>
      <c r="AC10" s="247">
        <f t="shared" ref="AC10:AC69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49" t="s">
        <v>115</v>
      </c>
      <c r="C11" s="207"/>
      <c r="D11" s="381">
        <f t="shared" si="4"/>
        <v>0</v>
      </c>
      <c r="E11" s="259"/>
      <c r="F11" s="223">
        <f t="shared" si="6"/>
        <v>0</v>
      </c>
      <c r="G11" s="227"/>
      <c r="H11" s="381">
        <f t="shared" si="5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48"/>
      <c r="B12" s="349" t="s">
        <v>116</v>
      </c>
      <c r="C12" s="207"/>
      <c r="D12" s="381">
        <f t="shared" si="4"/>
        <v>0</v>
      </c>
      <c r="E12" s="259"/>
      <c r="F12" s="223">
        <f t="shared" si="6"/>
        <v>0</v>
      </c>
      <c r="G12" s="227"/>
      <c r="H12" s="381">
        <f t="shared" si="5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348"/>
      <c r="B13" s="349" t="s">
        <v>117</v>
      </c>
      <c r="C13" s="207"/>
      <c r="D13" s="381">
        <f t="shared" si="4"/>
        <v>0</v>
      </c>
      <c r="E13" s="259"/>
      <c r="F13" s="223">
        <f t="shared" si="6"/>
        <v>0</v>
      </c>
      <c r="G13" s="227"/>
      <c r="H13" s="381">
        <f t="shared" si="5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customHeight="1" x14ac:dyDescent="0.2">
      <c r="A14" s="348"/>
      <c r="B14" s="349" t="s">
        <v>118</v>
      </c>
      <c r="C14" s="207"/>
      <c r="D14" s="381">
        <f t="shared" si="4"/>
        <v>0</v>
      </c>
      <c r="E14" s="259"/>
      <c r="F14" s="223">
        <f t="shared" si="6"/>
        <v>0</v>
      </c>
      <c r="G14" s="227"/>
      <c r="H14" s="381">
        <f t="shared" si="5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6"/>
        <v>0</v>
      </c>
      <c r="G15" s="227"/>
      <c r="H15" s="381">
        <f t="shared" si="5"/>
        <v>0</v>
      </c>
      <c r="I15" s="252">
        <v>0</v>
      </c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6"/>
        <v>0</v>
      </c>
      <c r="G16" s="227"/>
      <c r="H16" s="381">
        <f t="shared" si="5"/>
        <v>0</v>
      </c>
      <c r="I16" s="252">
        <v>0</v>
      </c>
      <c r="J16" s="228"/>
      <c r="K16" s="252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thickBot="1" x14ac:dyDescent="0.2">
      <c r="A17" s="152"/>
      <c r="B17" s="283"/>
      <c r="C17" s="207"/>
      <c r="D17" s="381">
        <f t="shared" si="4"/>
        <v>0</v>
      </c>
      <c r="E17" s="259"/>
      <c r="F17" s="223">
        <f t="shared" si="6"/>
        <v>0</v>
      </c>
      <c r="G17" s="227"/>
      <c r="H17" s="381">
        <f t="shared" si="5"/>
        <v>0</v>
      </c>
      <c r="I17" s="252">
        <v>0</v>
      </c>
      <c r="J17" s="228"/>
      <c r="K17" s="252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6"/>
        <v>0</v>
      </c>
      <c r="G18" s="227"/>
      <c r="H18" s="381">
        <f t="shared" si="5"/>
        <v>0</v>
      </c>
      <c r="I18" s="252"/>
      <c r="J18" s="228"/>
      <c r="K18" s="252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6"/>
        <v>0</v>
      </c>
      <c r="G19" s="227"/>
      <c r="H19" s="381">
        <f t="shared" si="5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6"/>
        <v>0</v>
      </c>
      <c r="G20" s="227"/>
      <c r="H20" s="381">
        <f t="shared" si="5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hidden="1" customHeight="1" x14ac:dyDescent="0.2">
      <c r="A21" s="152"/>
      <c r="B21" s="265"/>
      <c r="C21" s="207"/>
      <c r="D21" s="381">
        <f t="shared" si="4"/>
        <v>0</v>
      </c>
      <c r="E21" s="259"/>
      <c r="F21" s="223">
        <f t="shared" si="6"/>
        <v>0</v>
      </c>
      <c r="G21" s="227"/>
      <c r="H21" s="381">
        <f t="shared" si="5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hidden="1" customHeight="1" thickBot="1" x14ac:dyDescent="0.2">
      <c r="A22" s="152"/>
      <c r="B22" s="265"/>
      <c r="C22" s="207"/>
      <c r="D22" s="381">
        <f t="shared" si="4"/>
        <v>0</v>
      </c>
      <c r="E22" s="259"/>
      <c r="F22" s="223">
        <f t="shared" si="6"/>
        <v>0</v>
      </c>
      <c r="G22" s="227"/>
      <c r="H22" s="381">
        <f t="shared" si="5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hidden="1" customHeight="1" x14ac:dyDescent="0.2">
      <c r="A23" s="152"/>
      <c r="B23" s="265"/>
      <c r="C23" s="207"/>
      <c r="D23" s="381">
        <f t="shared" si="4"/>
        <v>0</v>
      </c>
      <c r="E23" s="259"/>
      <c r="F23" s="223">
        <f t="shared" si="6"/>
        <v>0</v>
      </c>
      <c r="G23" s="227"/>
      <c r="H23" s="381">
        <f t="shared" si="5"/>
        <v>0</v>
      </c>
      <c r="I23" s="259"/>
      <c r="J23" s="228"/>
      <c r="K23" s="259"/>
      <c r="L23" s="226"/>
      <c r="M23" s="256"/>
      <c r="N23" s="253"/>
      <c r="O23" s="253"/>
      <c r="P23" s="253"/>
      <c r="Q23" s="253"/>
      <c r="R23" s="253"/>
      <c r="S23" s="253"/>
      <c r="T23" s="253"/>
      <c r="U23" s="257"/>
      <c r="V23" s="256"/>
      <c r="W23" s="253"/>
      <c r="X23" s="253"/>
      <c r="Y23" s="257"/>
      <c r="Z23" s="256"/>
      <c r="AA23" s="257"/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152"/>
      <c r="B24" s="265"/>
      <c r="C24" s="207"/>
      <c r="D24" s="381">
        <f t="shared" si="4"/>
        <v>0</v>
      </c>
      <c r="E24" s="259"/>
      <c r="F24" s="223">
        <f t="shared" si="6"/>
        <v>0</v>
      </c>
      <c r="G24" s="227"/>
      <c r="H24" s="381">
        <f t="shared" si="5"/>
        <v>0</v>
      </c>
      <c r="I24" s="259"/>
      <c r="J24" s="228"/>
      <c r="K24" s="259"/>
      <c r="L24" s="226"/>
      <c r="M24" s="256"/>
      <c r="N24" s="253"/>
      <c r="O24" s="253"/>
      <c r="P24" s="253"/>
      <c r="Q24" s="253"/>
      <c r="R24" s="253"/>
      <c r="S24" s="253"/>
      <c r="T24" s="253"/>
      <c r="U24" s="257"/>
      <c r="V24" s="256"/>
      <c r="W24" s="253"/>
      <c r="X24" s="253"/>
      <c r="Y24" s="257"/>
      <c r="Z24" s="256"/>
      <c r="AA24" s="257"/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x14ac:dyDescent="0.2">
      <c r="A25" s="152"/>
      <c r="B25" s="265"/>
      <c r="C25" s="207"/>
      <c r="D25" s="381">
        <f t="shared" si="4"/>
        <v>0</v>
      </c>
      <c r="E25" s="259"/>
      <c r="F25" s="223">
        <f t="shared" si="6"/>
        <v>0</v>
      </c>
      <c r="G25" s="227"/>
      <c r="H25" s="381">
        <f t="shared" si="5"/>
        <v>0</v>
      </c>
      <c r="I25" s="259"/>
      <c r="J25" s="228"/>
      <c r="K25" s="259"/>
      <c r="L25" s="226"/>
      <c r="M25" s="256"/>
      <c r="N25" s="253"/>
      <c r="O25" s="253"/>
      <c r="P25" s="253"/>
      <c r="Q25" s="253"/>
      <c r="R25" s="253"/>
      <c r="S25" s="253"/>
      <c r="T25" s="253"/>
      <c r="U25" s="257"/>
      <c r="V25" s="256"/>
      <c r="W25" s="253"/>
      <c r="X25" s="253"/>
      <c r="Y25" s="257"/>
      <c r="Z25" s="256"/>
      <c r="AA25" s="257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4" customFormat="1" ht="15" customHeight="1" thickBot="1" x14ac:dyDescent="0.3">
      <c r="A26" s="172"/>
      <c r="B26" s="284"/>
      <c r="C26" s="264"/>
      <c r="D26" s="381">
        <f t="shared" si="4"/>
        <v>0</v>
      </c>
      <c r="E26" s="281"/>
      <c r="F26" s="229">
        <f t="shared" si="6"/>
        <v>0</v>
      </c>
      <c r="G26" s="230"/>
      <c r="H26" s="381">
        <f t="shared" si="5"/>
        <v>0</v>
      </c>
      <c r="I26" s="281">
        <v>0</v>
      </c>
      <c r="J26" s="231"/>
      <c r="K26" s="281"/>
      <c r="L26" s="229"/>
      <c r="M26" s="267"/>
      <c r="N26" s="253"/>
      <c r="O26" s="253"/>
      <c r="P26" s="253"/>
      <c r="Q26" s="253"/>
      <c r="R26" s="253"/>
      <c r="S26" s="253"/>
      <c r="T26" s="253"/>
      <c r="U26" s="257"/>
      <c r="V26" s="258"/>
      <c r="W26" s="253"/>
      <c r="X26" s="253"/>
      <c r="Y26" s="257"/>
      <c r="Z26" s="258"/>
      <c r="AA26" s="257"/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4" customFormat="1" ht="15" customHeight="1" x14ac:dyDescent="0.2">
      <c r="A27" s="196" t="s">
        <v>123</v>
      </c>
      <c r="B27" s="350" t="s">
        <v>124</v>
      </c>
      <c r="C27" s="209">
        <f>SUM(C28:C31)</f>
        <v>500</v>
      </c>
      <c r="D27" s="327">
        <f>SUM(D28:D31)</f>
        <v>-500</v>
      </c>
      <c r="E27" s="209">
        <f>SUM(E28:E31)</f>
        <v>0</v>
      </c>
      <c r="F27" s="232">
        <f>SUM(F28:F31)</f>
        <v>0</v>
      </c>
      <c r="G27" s="232">
        <f t="shared" ref="G27" si="9">SUM(G28:G31)</f>
        <v>0</v>
      </c>
      <c r="H27" s="327">
        <f>SUM(H28:H31)</f>
        <v>0</v>
      </c>
      <c r="I27" s="209">
        <f>SUM(I28:I31)</f>
        <v>0</v>
      </c>
      <c r="J27" s="232">
        <f t="shared" ref="J27" si="10">SUM(J28:J31)</f>
        <v>0</v>
      </c>
      <c r="K27" s="209"/>
      <c r="L27" s="268">
        <f>SUM(L28:L31)</f>
        <v>0</v>
      </c>
      <c r="M27" s="268">
        <f>SUM(M28:M31)</f>
        <v>0</v>
      </c>
      <c r="N27" s="272">
        <f>SUM(N28:N31)</f>
        <v>0</v>
      </c>
      <c r="O27" s="272">
        <f t="shared" ref="O27:U27" si="11">SUM(O28:O31)</f>
        <v>0</v>
      </c>
      <c r="P27" s="272">
        <f t="shared" si="11"/>
        <v>0</v>
      </c>
      <c r="Q27" s="272">
        <f t="shared" si="11"/>
        <v>100</v>
      </c>
      <c r="R27" s="272">
        <f t="shared" si="11"/>
        <v>100</v>
      </c>
      <c r="S27" s="272">
        <f t="shared" si="11"/>
        <v>100</v>
      </c>
      <c r="T27" s="272">
        <f t="shared" si="11"/>
        <v>100</v>
      </c>
      <c r="U27" s="272">
        <f t="shared" si="11"/>
        <v>100</v>
      </c>
      <c r="V27" s="268">
        <f>SUM(V28:V31)</f>
        <v>0</v>
      </c>
      <c r="W27" s="272">
        <f t="shared" ref="W27:Y27" si="12">SUM(W28:W31)</f>
        <v>0</v>
      </c>
      <c r="X27" s="272">
        <f t="shared" si="12"/>
        <v>0</v>
      </c>
      <c r="Y27" s="272">
        <f t="shared" si="12"/>
        <v>0</v>
      </c>
      <c r="Z27" s="268">
        <f>SUM(Z28:Z31)</f>
        <v>0</v>
      </c>
      <c r="AA27" s="272">
        <f t="shared" ref="AA27" si="13">SUM(AA28:AA31)</f>
        <v>0</v>
      </c>
      <c r="AB27" s="251">
        <f t="shared" si="7"/>
        <v>500</v>
      </c>
      <c r="AC27" s="247">
        <f t="shared" si="8"/>
        <v>500</v>
      </c>
      <c r="AD27" s="248">
        <f t="shared" si="3"/>
        <v>-500</v>
      </c>
    </row>
    <row r="28" spans="1:30" s="4" customFormat="1" ht="15" customHeight="1" x14ac:dyDescent="0.2">
      <c r="A28" s="346"/>
      <c r="B28" s="347" t="s">
        <v>461</v>
      </c>
      <c r="C28" s="210">
        <v>500</v>
      </c>
      <c r="D28" s="381">
        <f t="shared" ref="D28:D73" si="14">-C28+E28</f>
        <v>-500</v>
      </c>
      <c r="E28" s="252">
        <v>0</v>
      </c>
      <c r="F28" s="233"/>
      <c r="G28" s="234"/>
      <c r="H28" s="381">
        <f t="shared" ref="H28:H73" si="15">-G28+I28</f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>
        <v>100</v>
      </c>
      <c r="R28" s="374">
        <v>100</v>
      </c>
      <c r="S28" s="374">
        <v>100</v>
      </c>
      <c r="T28" s="374">
        <v>100</v>
      </c>
      <c r="U28" s="374">
        <v>100</v>
      </c>
      <c r="V28" s="373"/>
      <c r="W28" s="374"/>
      <c r="X28" s="374"/>
      <c r="Y28" s="374"/>
      <c r="Z28" s="373"/>
      <c r="AA28" s="374"/>
      <c r="AB28" s="251">
        <f t="shared" si="7"/>
        <v>500</v>
      </c>
      <c r="AC28" s="247">
        <f t="shared" si="8"/>
        <v>500</v>
      </c>
      <c r="AD28" s="248">
        <f t="shared" si="3"/>
        <v>-500</v>
      </c>
    </row>
    <row r="29" spans="1:30" s="4" customFormat="1" ht="15" customHeight="1" x14ac:dyDescent="0.2">
      <c r="A29" s="348"/>
      <c r="B29" s="349" t="s">
        <v>125</v>
      </c>
      <c r="C29" s="352"/>
      <c r="D29" s="381">
        <f t="shared" si="14"/>
        <v>0</v>
      </c>
      <c r="E29" s="252">
        <v>0</v>
      </c>
      <c r="F29" s="233"/>
      <c r="G29" s="234"/>
      <c r="H29" s="381">
        <f t="shared" si="15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ref="AB29:AB30" si="16">SUM(M29:AA29)</f>
        <v>0</v>
      </c>
      <c r="AC29" s="247">
        <f t="shared" ref="AC29:AC30" si="17">+AB29+L29</f>
        <v>0</v>
      </c>
      <c r="AD29" s="248">
        <f t="shared" ref="AD29:AD30" si="18">+E29-AC29</f>
        <v>0</v>
      </c>
    </row>
    <row r="30" spans="1:30" s="4" customFormat="1" ht="15" customHeight="1" x14ac:dyDescent="0.2">
      <c r="A30" s="348"/>
      <c r="B30" s="349" t="s">
        <v>126</v>
      </c>
      <c r="C30" s="352"/>
      <c r="D30" s="381">
        <f t="shared" si="14"/>
        <v>0</v>
      </c>
      <c r="E30" s="252">
        <v>0</v>
      </c>
      <c r="F30" s="233"/>
      <c r="G30" s="234"/>
      <c r="H30" s="381">
        <f t="shared" si="15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6"/>
        <v>0</v>
      </c>
      <c r="AC30" s="247">
        <f t="shared" si="17"/>
        <v>0</v>
      </c>
      <c r="AD30" s="248">
        <f t="shared" si="18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14"/>
        <v>0</v>
      </c>
      <c r="E31" s="281">
        <v>0</v>
      </c>
      <c r="F31" s="229"/>
      <c r="G31" s="230"/>
      <c r="H31" s="381">
        <f t="shared" si="15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6" t="s">
        <v>119</v>
      </c>
      <c r="B32" s="350" t="s">
        <v>120</v>
      </c>
      <c r="C32" s="209">
        <f>SUM(C33:C36)</f>
        <v>0</v>
      </c>
      <c r="D32" s="327">
        <f>SUM(D33:D36)</f>
        <v>0</v>
      </c>
      <c r="E32" s="209">
        <f>SUM(E33:E36)</f>
        <v>0</v>
      </c>
      <c r="F32" s="209">
        <f t="shared" ref="F32:G32" si="19">SUM(F33:F36)</f>
        <v>0</v>
      </c>
      <c r="G32" s="209">
        <f t="shared" si="19"/>
        <v>0</v>
      </c>
      <c r="H32" s="327">
        <f>SUM(H33:H36)</f>
        <v>0</v>
      </c>
      <c r="I32" s="209">
        <f>SUM(I33:I36)</f>
        <v>0</v>
      </c>
      <c r="J32" s="209">
        <f t="shared" ref="J32" si="20">SUM(J33:J36)</f>
        <v>0</v>
      </c>
      <c r="K32" s="209"/>
      <c r="L32" s="268">
        <f>SUM(L33:L36)</f>
        <v>0</v>
      </c>
      <c r="M32" s="268">
        <f>SUM(M33:M36)</f>
        <v>0</v>
      </c>
      <c r="N32" s="272">
        <f>SUM(N33:N36)</f>
        <v>0</v>
      </c>
      <c r="O32" s="272">
        <f t="shared" ref="O32:U32" si="21">SUM(O33:O36)</f>
        <v>0</v>
      </c>
      <c r="P32" s="272">
        <f t="shared" si="21"/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68">
        <f>SUM(V33:V36)</f>
        <v>0</v>
      </c>
      <c r="W32" s="272">
        <f t="shared" ref="W32:Y32" si="22">SUM(W33:W36)</f>
        <v>0</v>
      </c>
      <c r="X32" s="272">
        <f t="shared" si="22"/>
        <v>0</v>
      </c>
      <c r="Y32" s="272">
        <f t="shared" si="22"/>
        <v>0</v>
      </c>
      <c r="Z32" s="268">
        <f>SUM(Z33:Z36)</f>
        <v>0</v>
      </c>
      <c r="AA32" s="272">
        <f t="shared" ref="AA32" si="23">SUM(AA33:AA36)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348"/>
      <c r="B33" s="349" t="s">
        <v>121</v>
      </c>
      <c r="C33" s="210"/>
      <c r="D33" s="381">
        <f t="shared" si="14"/>
        <v>0</v>
      </c>
      <c r="E33" s="252">
        <v>0</v>
      </c>
      <c r="F33" s="233"/>
      <c r="G33" s="234"/>
      <c r="H33" s="381">
        <f t="shared" si="15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348"/>
      <c r="B34" s="349" t="s">
        <v>122</v>
      </c>
      <c r="C34" s="352"/>
      <c r="D34" s="381">
        <f t="shared" si="14"/>
        <v>0</v>
      </c>
      <c r="E34" s="252">
        <v>0</v>
      </c>
      <c r="F34" s="233"/>
      <c r="G34" s="234"/>
      <c r="H34" s="381">
        <f t="shared" si="15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ref="AB34:AB35" si="24">SUM(M34:AA34)</f>
        <v>0</v>
      </c>
      <c r="AC34" s="247">
        <f t="shared" ref="AC34:AC35" si="25">+AB34+L34</f>
        <v>0</v>
      </c>
      <c r="AD34" s="248">
        <f t="shared" ref="AD34:AD35" si="26">+E34-AC34</f>
        <v>0</v>
      </c>
    </row>
    <row r="35" spans="1:30" s="4" customFormat="1" ht="15" customHeight="1" x14ac:dyDescent="0.2">
      <c r="A35" s="152"/>
      <c r="B35" s="351"/>
      <c r="C35" s="352"/>
      <c r="D35" s="381">
        <f t="shared" si="14"/>
        <v>0</v>
      </c>
      <c r="E35" s="252">
        <v>0</v>
      </c>
      <c r="F35" s="233"/>
      <c r="G35" s="234"/>
      <c r="H35" s="381">
        <f t="shared" si="15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4"/>
        <v>0</v>
      </c>
      <c r="AC35" s="247">
        <f t="shared" si="25"/>
        <v>0</v>
      </c>
      <c r="AD35" s="248">
        <f t="shared" si="26"/>
        <v>0</v>
      </c>
    </row>
    <row r="36" spans="1:30" s="4" customFormat="1" ht="15" customHeight="1" thickBot="1" x14ac:dyDescent="0.25">
      <c r="A36" s="172"/>
      <c r="B36" s="278"/>
      <c r="C36" s="208"/>
      <c r="D36" s="381">
        <f t="shared" si="14"/>
        <v>0</v>
      </c>
      <c r="E36" s="281">
        <v>0</v>
      </c>
      <c r="F36" s="229"/>
      <c r="G36" s="230"/>
      <c r="H36" s="381">
        <f t="shared" si="15"/>
        <v>0</v>
      </c>
      <c r="I36" s="281">
        <v>0</v>
      </c>
      <c r="J36" s="231"/>
      <c r="K36" s="281"/>
      <c r="L36" s="270"/>
      <c r="M36" s="375"/>
      <c r="N36" s="376"/>
      <c r="O36" s="376"/>
      <c r="P36" s="376"/>
      <c r="Q36" s="376"/>
      <c r="R36" s="376"/>
      <c r="S36" s="376"/>
      <c r="T36" s="376"/>
      <c r="U36" s="376"/>
      <c r="V36" s="375"/>
      <c r="W36" s="376"/>
      <c r="X36" s="376"/>
      <c r="Y36" s="376"/>
      <c r="Z36" s="375"/>
      <c r="AA36" s="376"/>
      <c r="AB36" s="251">
        <f t="shared" si="7"/>
        <v>0</v>
      </c>
      <c r="AC36" s="247">
        <f t="shared" si="8"/>
        <v>0</v>
      </c>
      <c r="AD36" s="248">
        <f t="shared" si="3"/>
        <v>0</v>
      </c>
    </row>
    <row r="37" spans="1:30" s="26" customFormat="1" ht="15" customHeight="1" x14ac:dyDescent="0.2">
      <c r="A37" s="197" t="s">
        <v>127</v>
      </c>
      <c r="B37" s="354" t="s">
        <v>128</v>
      </c>
      <c r="C37" s="209">
        <f t="shared" ref="C37:J37" si="27">SUM(C38:C41)</f>
        <v>0</v>
      </c>
      <c r="D37" s="327">
        <f>SUM(D38:D41)</f>
        <v>0</v>
      </c>
      <c r="E37" s="209">
        <f>SUM(E38:E41)</f>
        <v>0</v>
      </c>
      <c r="F37" s="209">
        <f t="shared" si="27"/>
        <v>0</v>
      </c>
      <c r="G37" s="209">
        <f t="shared" si="27"/>
        <v>0</v>
      </c>
      <c r="H37" s="327">
        <f>SUM(H38:H41)</f>
        <v>0</v>
      </c>
      <c r="I37" s="209">
        <f t="shared" si="27"/>
        <v>0</v>
      </c>
      <c r="J37" s="209">
        <f t="shared" si="27"/>
        <v>0</v>
      </c>
      <c r="K37" s="209"/>
      <c r="L37" s="268">
        <f>SUM(L38:L41)</f>
        <v>0</v>
      </c>
      <c r="M37" s="268">
        <f>SUM(M38:M41)</f>
        <v>0</v>
      </c>
      <c r="N37" s="272">
        <f>SUM(N38:N41)</f>
        <v>0</v>
      </c>
      <c r="O37" s="272">
        <f t="shared" ref="O37:U37" si="28">SUM(O38:O41)</f>
        <v>0</v>
      </c>
      <c r="P37" s="272">
        <f t="shared" si="28"/>
        <v>0</v>
      </c>
      <c r="Q37" s="272">
        <f t="shared" si="28"/>
        <v>0</v>
      </c>
      <c r="R37" s="272">
        <f t="shared" si="28"/>
        <v>0</v>
      </c>
      <c r="S37" s="272">
        <f t="shared" si="28"/>
        <v>0</v>
      </c>
      <c r="T37" s="272">
        <f t="shared" si="28"/>
        <v>0</v>
      </c>
      <c r="U37" s="272">
        <f t="shared" si="28"/>
        <v>0</v>
      </c>
      <c r="V37" s="268">
        <f>SUM(V38:V41)</f>
        <v>0</v>
      </c>
      <c r="W37" s="272">
        <f t="shared" ref="W37:Y37" si="29">SUM(W38:W41)</f>
        <v>0</v>
      </c>
      <c r="X37" s="272">
        <f t="shared" si="29"/>
        <v>0</v>
      </c>
      <c r="Y37" s="272">
        <f t="shared" si="29"/>
        <v>0</v>
      </c>
      <c r="Z37" s="268">
        <f>SUM(Z38:Z41)</f>
        <v>0</v>
      </c>
      <c r="AA37" s="272">
        <f t="shared" ref="AA37" si="30">SUM(AA38:AA41)</f>
        <v>0</v>
      </c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4" customFormat="1" ht="15" customHeight="1" x14ac:dyDescent="0.2">
      <c r="A38" s="355"/>
      <c r="B38" s="349" t="s">
        <v>129</v>
      </c>
      <c r="C38" s="210"/>
      <c r="D38" s="381">
        <f t="shared" si="14"/>
        <v>0</v>
      </c>
      <c r="E38" s="252">
        <v>0</v>
      </c>
      <c r="F38" s="233"/>
      <c r="G38" s="234"/>
      <c r="H38" s="381">
        <f t="shared" si="15"/>
        <v>0</v>
      </c>
      <c r="I38" s="252">
        <v>0</v>
      </c>
      <c r="J38" s="235"/>
      <c r="K38" s="252"/>
      <c r="L38" s="269"/>
      <c r="M38" s="373"/>
      <c r="N38" s="374"/>
      <c r="O38" s="374"/>
      <c r="P38" s="374"/>
      <c r="Q38" s="374"/>
      <c r="R38" s="374"/>
      <c r="S38" s="374"/>
      <c r="T38" s="374"/>
      <c r="U38" s="374"/>
      <c r="V38" s="373"/>
      <c r="W38" s="374"/>
      <c r="X38" s="374"/>
      <c r="Y38" s="374"/>
      <c r="Z38" s="373"/>
      <c r="AA38" s="374"/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4" customFormat="1" ht="15" customHeight="1" x14ac:dyDescent="0.2">
      <c r="A39" s="348"/>
      <c r="B39" s="349" t="s">
        <v>130</v>
      </c>
      <c r="C39" s="352"/>
      <c r="D39" s="381">
        <f t="shared" si="14"/>
        <v>0</v>
      </c>
      <c r="E39" s="252">
        <v>0</v>
      </c>
      <c r="F39" s="233"/>
      <c r="G39" s="234"/>
      <c r="H39" s="381">
        <f t="shared" si="15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ref="AB39:AB40" si="31">SUM(M39:AA39)</f>
        <v>0</v>
      </c>
      <c r="AC39" s="247">
        <f t="shared" ref="AC39:AC40" si="32">+AB39+L39</f>
        <v>0</v>
      </c>
      <c r="AD39" s="248">
        <f t="shared" ref="AD39:AD40" si="33">+E39-AC39</f>
        <v>0</v>
      </c>
    </row>
    <row r="40" spans="1:30" s="4" customFormat="1" ht="15" customHeight="1" x14ac:dyDescent="0.2">
      <c r="A40" s="355"/>
      <c r="B40" s="349" t="s">
        <v>131</v>
      </c>
      <c r="C40" s="352"/>
      <c r="D40" s="381">
        <f t="shared" si="14"/>
        <v>0</v>
      </c>
      <c r="E40" s="252">
        <v>0</v>
      </c>
      <c r="F40" s="233"/>
      <c r="G40" s="234"/>
      <c r="H40" s="381">
        <f t="shared" si="15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si="31"/>
        <v>0</v>
      </c>
      <c r="AC40" s="247">
        <f t="shared" si="32"/>
        <v>0</v>
      </c>
      <c r="AD40" s="248">
        <f t="shared" si="33"/>
        <v>0</v>
      </c>
    </row>
    <row r="41" spans="1:30" s="4" customFormat="1" ht="15" customHeight="1" thickBot="1" x14ac:dyDescent="0.25">
      <c r="A41" s="171"/>
      <c r="B41" s="278"/>
      <c r="C41" s="208"/>
      <c r="D41" s="381">
        <f t="shared" si="14"/>
        <v>0</v>
      </c>
      <c r="E41" s="281">
        <v>0</v>
      </c>
      <c r="F41" s="229"/>
      <c r="G41" s="230"/>
      <c r="H41" s="381">
        <f t="shared" si="15"/>
        <v>0</v>
      </c>
      <c r="I41" s="281">
        <v>0</v>
      </c>
      <c r="J41" s="231"/>
      <c r="K41" s="281"/>
      <c r="L41" s="270"/>
      <c r="M41" s="375"/>
      <c r="N41" s="376"/>
      <c r="O41" s="376"/>
      <c r="P41" s="376"/>
      <c r="Q41" s="376"/>
      <c r="R41" s="376"/>
      <c r="S41" s="376"/>
      <c r="T41" s="376"/>
      <c r="U41" s="376"/>
      <c r="V41" s="375"/>
      <c r="W41" s="376"/>
      <c r="X41" s="376"/>
      <c r="Y41" s="376"/>
      <c r="Z41" s="375"/>
      <c r="AA41" s="376"/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26" customFormat="1" ht="15" customHeight="1" x14ac:dyDescent="0.2">
      <c r="A42" s="197" t="s">
        <v>132</v>
      </c>
      <c r="B42" s="354" t="s">
        <v>133</v>
      </c>
      <c r="C42" s="209">
        <f>SUM(C43:C46)</f>
        <v>800</v>
      </c>
      <c r="D42" s="327">
        <f>SUM(D43:D46)</f>
        <v>-800</v>
      </c>
      <c r="E42" s="209">
        <f>SUM(E43:E46)</f>
        <v>0</v>
      </c>
      <c r="F42" s="209">
        <f>SUM(F43:F46)</f>
        <v>0</v>
      </c>
      <c r="G42" s="209">
        <f>SUM(G43:G46)</f>
        <v>0</v>
      </c>
      <c r="H42" s="327">
        <f>SUM(H43:H46)</f>
        <v>0</v>
      </c>
      <c r="I42" s="209">
        <f>SUM(I43:I46)</f>
        <v>0</v>
      </c>
      <c r="J42" s="209">
        <f>SUM(J43:J46)</f>
        <v>0</v>
      </c>
      <c r="K42" s="209"/>
      <c r="L42" s="268">
        <f>SUM(L43:L46)</f>
        <v>0</v>
      </c>
      <c r="M42" s="268">
        <f>SUM(M43:M46)</f>
        <v>0</v>
      </c>
      <c r="N42" s="272">
        <f>SUM(N43:N46)</f>
        <v>100</v>
      </c>
      <c r="O42" s="272">
        <f>SUM(O43:O46)</f>
        <v>100</v>
      </c>
      <c r="P42" s="272">
        <f>SUM(P43:P46)</f>
        <v>100</v>
      </c>
      <c r="Q42" s="272">
        <f>SUM(Q43:Q46)</f>
        <v>100</v>
      </c>
      <c r="R42" s="272">
        <f>SUM(R43:R46)</f>
        <v>100</v>
      </c>
      <c r="S42" s="272">
        <f>SUM(S43:S46)</f>
        <v>200</v>
      </c>
      <c r="T42" s="272">
        <f>SUM(T43:T46)</f>
        <v>100</v>
      </c>
      <c r="U42" s="272">
        <f>SUM(U43:U46)</f>
        <v>0</v>
      </c>
      <c r="V42" s="268">
        <f>SUM(V43:V46)</f>
        <v>0</v>
      </c>
      <c r="W42" s="272">
        <f>SUM(W43:W46)</f>
        <v>0</v>
      </c>
      <c r="X42" s="272">
        <f>SUM(X43:X46)</f>
        <v>0</v>
      </c>
      <c r="Y42" s="272">
        <f>SUM(Y43:Y46)</f>
        <v>0</v>
      </c>
      <c r="Z42" s="268">
        <f>SUM(Z43:Z46)</f>
        <v>0</v>
      </c>
      <c r="AA42" s="272">
        <f>SUM(AA43:AA46)</f>
        <v>0</v>
      </c>
      <c r="AB42" s="251">
        <f t="shared" si="7"/>
        <v>800</v>
      </c>
      <c r="AC42" s="247">
        <f t="shared" si="8"/>
        <v>800</v>
      </c>
      <c r="AD42" s="248">
        <f t="shared" si="3"/>
        <v>-800</v>
      </c>
    </row>
    <row r="43" spans="1:30" s="4" customFormat="1" ht="15" customHeight="1" x14ac:dyDescent="0.2">
      <c r="A43" s="355"/>
      <c r="B43" s="349" t="s">
        <v>459</v>
      </c>
      <c r="C43" s="210">
        <v>300</v>
      </c>
      <c r="D43" s="381">
        <f t="shared" si="14"/>
        <v>-300</v>
      </c>
      <c r="E43" s="252">
        <v>0</v>
      </c>
      <c r="F43" s="233"/>
      <c r="G43" s="234"/>
      <c r="H43" s="381">
        <f t="shared" si="15"/>
        <v>0</v>
      </c>
      <c r="I43" s="252">
        <v>0</v>
      </c>
      <c r="J43" s="235"/>
      <c r="K43" s="252"/>
      <c r="L43" s="269"/>
      <c r="M43" s="373"/>
      <c r="N43" s="374">
        <v>100</v>
      </c>
      <c r="O43" s="374">
        <v>100</v>
      </c>
      <c r="P43" s="374">
        <v>100</v>
      </c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7"/>
        <v>300</v>
      </c>
      <c r="AC43" s="247">
        <f t="shared" si="8"/>
        <v>300</v>
      </c>
      <c r="AD43" s="248">
        <f t="shared" si="3"/>
        <v>-300</v>
      </c>
    </row>
    <row r="44" spans="1:30" s="4" customFormat="1" ht="15" customHeight="1" x14ac:dyDescent="0.2">
      <c r="A44" s="355"/>
      <c r="B44" s="349" t="s">
        <v>460</v>
      </c>
      <c r="C44" s="352">
        <v>500</v>
      </c>
      <c r="D44" s="381">
        <f t="shared" si="14"/>
        <v>-500</v>
      </c>
      <c r="E44" s="252">
        <v>0</v>
      </c>
      <c r="F44" s="233"/>
      <c r="G44" s="234"/>
      <c r="H44" s="381">
        <f t="shared" si="15"/>
        <v>0</v>
      </c>
      <c r="I44" s="252">
        <v>0</v>
      </c>
      <c r="J44" s="235"/>
      <c r="K44" s="252"/>
      <c r="L44" s="269"/>
      <c r="M44" s="373"/>
      <c r="N44" s="374"/>
      <c r="O44" s="374"/>
      <c r="P44" s="374"/>
      <c r="Q44" s="374">
        <v>100</v>
      </c>
      <c r="R44" s="374">
        <v>100</v>
      </c>
      <c r="S44" s="374">
        <v>200</v>
      </c>
      <c r="T44" s="374">
        <v>100</v>
      </c>
      <c r="U44" s="374"/>
      <c r="V44" s="373"/>
      <c r="W44" s="374"/>
      <c r="X44" s="374"/>
      <c r="Y44" s="374"/>
      <c r="Z44" s="373"/>
      <c r="AA44" s="374"/>
      <c r="AB44" s="251">
        <f t="shared" ref="AB44:AB45" si="34">SUM(M44:AA44)</f>
        <v>500</v>
      </c>
      <c r="AC44" s="247">
        <f t="shared" ref="AC44:AC45" si="35">+AB44+L44</f>
        <v>500</v>
      </c>
      <c r="AD44" s="248">
        <f t="shared" ref="AD44:AD45" si="36">+E44-AC44</f>
        <v>-500</v>
      </c>
    </row>
    <row r="45" spans="1:30" s="4" customFormat="1" ht="15" customHeight="1" x14ac:dyDescent="0.2">
      <c r="A45" s="348"/>
      <c r="B45" s="349" t="s">
        <v>134</v>
      </c>
      <c r="C45" s="352"/>
      <c r="D45" s="381">
        <f t="shared" si="14"/>
        <v>0</v>
      </c>
      <c r="E45" s="252">
        <v>0</v>
      </c>
      <c r="F45" s="233"/>
      <c r="G45" s="234"/>
      <c r="H45" s="381">
        <f t="shared" si="15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34"/>
        <v>0</v>
      </c>
      <c r="AC45" s="247">
        <f t="shared" si="35"/>
        <v>0</v>
      </c>
      <c r="AD45" s="248">
        <f t="shared" si="36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14"/>
        <v>0</v>
      </c>
      <c r="E46" s="281">
        <v>0</v>
      </c>
      <c r="F46" s="229"/>
      <c r="G46" s="230"/>
      <c r="H46" s="381">
        <f t="shared" si="15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/>
      <c r="B47" s="170"/>
      <c r="C47" s="209">
        <f t="shared" ref="C47:J47" si="37">SUM(C48:C50)</f>
        <v>0</v>
      </c>
      <c r="D47" s="327">
        <f>SUM(D48:D50)</f>
        <v>0</v>
      </c>
      <c r="E47" s="209">
        <f>SUM(E48:E50)</f>
        <v>0</v>
      </c>
      <c r="F47" s="209">
        <f t="shared" si="37"/>
        <v>0</v>
      </c>
      <c r="G47" s="209">
        <f t="shared" si="37"/>
        <v>0</v>
      </c>
      <c r="H47" s="327">
        <f>SUM(H48:H50)</f>
        <v>0</v>
      </c>
      <c r="I47" s="209">
        <f t="shared" si="37"/>
        <v>0</v>
      </c>
      <c r="J47" s="209">
        <f t="shared" si="37"/>
        <v>0</v>
      </c>
      <c r="K47" s="209"/>
      <c r="L47" s="268">
        <f>SUM(L48:L50)</f>
        <v>0</v>
      </c>
      <c r="M47" s="268">
        <f>SUM(M48:M50)</f>
        <v>0</v>
      </c>
      <c r="N47" s="272">
        <f>SUM(N48:N50)</f>
        <v>0</v>
      </c>
      <c r="O47" s="272">
        <f t="shared" ref="O47:U47" si="38">SUM(O48:O50)</f>
        <v>0</v>
      </c>
      <c r="P47" s="272">
        <f t="shared" si="38"/>
        <v>0</v>
      </c>
      <c r="Q47" s="272">
        <f t="shared" si="38"/>
        <v>0</v>
      </c>
      <c r="R47" s="272">
        <f t="shared" si="38"/>
        <v>0</v>
      </c>
      <c r="S47" s="272">
        <f t="shared" si="38"/>
        <v>0</v>
      </c>
      <c r="T47" s="272">
        <f t="shared" si="38"/>
        <v>0</v>
      </c>
      <c r="U47" s="272">
        <f t="shared" si="38"/>
        <v>0</v>
      </c>
      <c r="V47" s="268">
        <f>SUM(V48:V50)</f>
        <v>0</v>
      </c>
      <c r="W47" s="272">
        <f t="shared" ref="W47:Y47" si="39">SUM(W48:W50)</f>
        <v>0</v>
      </c>
      <c r="X47" s="272">
        <f t="shared" si="39"/>
        <v>0</v>
      </c>
      <c r="Y47" s="272">
        <f t="shared" si="39"/>
        <v>0</v>
      </c>
      <c r="Z47" s="268">
        <f>SUM(Z48:Z50)</f>
        <v>0</v>
      </c>
      <c r="AA47" s="272">
        <f t="shared" ref="AA47" si="40">SUM(AA48:AA50)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153"/>
      <c r="B48" s="277"/>
      <c r="C48" s="210"/>
      <c r="D48" s="381">
        <f t="shared" si="14"/>
        <v>0</v>
      </c>
      <c r="E48" s="252">
        <v>0</v>
      </c>
      <c r="F48" s="233"/>
      <c r="G48" s="234"/>
      <c r="H48" s="381">
        <f t="shared" si="15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x14ac:dyDescent="0.2">
      <c r="A49" s="153"/>
      <c r="B49" s="351"/>
      <c r="C49" s="352"/>
      <c r="D49" s="381">
        <f t="shared" si="14"/>
        <v>0</v>
      </c>
      <c r="E49" s="252">
        <v>0</v>
      </c>
      <c r="F49" s="233"/>
      <c r="G49" s="234"/>
      <c r="H49" s="381">
        <f t="shared" si="15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ref="AB49" si="41">SUM(M49:AA49)</f>
        <v>0</v>
      </c>
      <c r="AC49" s="247">
        <f t="shared" ref="AC49" si="42">+AB49+L49</f>
        <v>0</v>
      </c>
      <c r="AD49" s="248">
        <f t="shared" ref="AD49" si="43">+E49-AC49</f>
        <v>0</v>
      </c>
    </row>
    <row r="50" spans="1:30" s="4" customFormat="1" ht="15" customHeight="1" thickBot="1" x14ac:dyDescent="0.25">
      <c r="A50" s="171"/>
      <c r="B50" s="278"/>
      <c r="C50" s="208"/>
      <c r="D50" s="381">
        <f t="shared" si="14"/>
        <v>0</v>
      </c>
      <c r="E50" s="281">
        <v>0</v>
      </c>
      <c r="F50" s="229"/>
      <c r="G50" s="230"/>
      <c r="H50" s="381">
        <f t="shared" si="15"/>
        <v>0</v>
      </c>
      <c r="I50" s="281">
        <v>0</v>
      </c>
      <c r="J50" s="231"/>
      <c r="K50" s="281"/>
      <c r="L50" s="270"/>
      <c r="M50" s="375"/>
      <c r="N50" s="376"/>
      <c r="O50" s="376"/>
      <c r="P50" s="376"/>
      <c r="Q50" s="376"/>
      <c r="R50" s="376"/>
      <c r="S50" s="376"/>
      <c r="T50" s="376"/>
      <c r="U50" s="376"/>
      <c r="V50" s="375"/>
      <c r="W50" s="376"/>
      <c r="X50" s="376"/>
      <c r="Y50" s="376"/>
      <c r="Z50" s="375"/>
      <c r="AA50" s="376"/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26" customFormat="1" ht="15" customHeight="1" x14ac:dyDescent="0.2">
      <c r="A51" s="198"/>
      <c r="B51" s="170"/>
      <c r="C51" s="209">
        <f>SUM(C52:C54)</f>
        <v>0</v>
      </c>
      <c r="D51" s="327">
        <f>SUM(D52:D54)</f>
        <v>0</v>
      </c>
      <c r="E51" s="209">
        <f>SUM(E52:E54)</f>
        <v>0</v>
      </c>
      <c r="F51" s="209">
        <f t="shared" ref="F51:G51" si="44">SUM(F52:F54)</f>
        <v>0</v>
      </c>
      <c r="G51" s="209">
        <f t="shared" si="44"/>
        <v>0</v>
      </c>
      <c r="H51" s="327">
        <f>SUM(H52:H54)</f>
        <v>0</v>
      </c>
      <c r="I51" s="209">
        <f>SUM(I52:I54)</f>
        <v>0</v>
      </c>
      <c r="J51" s="209">
        <f t="shared" ref="J51" si="45">SUM(J52:J54)</f>
        <v>0</v>
      </c>
      <c r="K51" s="209"/>
      <c r="L51" s="268">
        <f>SUM(L52:L54)</f>
        <v>0</v>
      </c>
      <c r="M51" s="268">
        <f>SUM(M52:M54)</f>
        <v>0</v>
      </c>
      <c r="N51" s="272">
        <f>SUM(N52:N54)</f>
        <v>0</v>
      </c>
      <c r="O51" s="272">
        <f t="shared" ref="O51:U51" si="46">SUM(O52:O54)</f>
        <v>0</v>
      </c>
      <c r="P51" s="272">
        <f t="shared" si="46"/>
        <v>0</v>
      </c>
      <c r="Q51" s="272">
        <f t="shared" si="46"/>
        <v>0</v>
      </c>
      <c r="R51" s="272">
        <f t="shared" si="46"/>
        <v>0</v>
      </c>
      <c r="S51" s="272">
        <f t="shared" si="46"/>
        <v>0</v>
      </c>
      <c r="T51" s="272">
        <f t="shared" si="46"/>
        <v>0</v>
      </c>
      <c r="U51" s="272">
        <f t="shared" si="46"/>
        <v>0</v>
      </c>
      <c r="V51" s="268">
        <f>SUM(V52:V54)</f>
        <v>0</v>
      </c>
      <c r="W51" s="272">
        <f t="shared" ref="W51:Y51" si="47">SUM(W52:W54)</f>
        <v>0</v>
      </c>
      <c r="X51" s="272">
        <f t="shared" si="47"/>
        <v>0</v>
      </c>
      <c r="Y51" s="272">
        <f t="shared" si="47"/>
        <v>0</v>
      </c>
      <c r="Z51" s="268">
        <f>SUM(Z52:Z54)</f>
        <v>0</v>
      </c>
      <c r="AA51" s="272">
        <f t="shared" ref="AA51" si="48">SUM(AA52:AA54)</f>
        <v>0</v>
      </c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x14ac:dyDescent="0.2">
      <c r="A52" s="153"/>
      <c r="B52" s="277"/>
      <c r="C52" s="210"/>
      <c r="D52" s="381">
        <f t="shared" si="14"/>
        <v>0</v>
      </c>
      <c r="E52" s="252">
        <v>0</v>
      </c>
      <c r="F52" s="233"/>
      <c r="G52" s="234"/>
      <c r="H52" s="381">
        <f t="shared" si="15"/>
        <v>0</v>
      </c>
      <c r="I52" s="252">
        <v>0</v>
      </c>
      <c r="J52" s="235"/>
      <c r="K52" s="252"/>
      <c r="L52" s="269"/>
      <c r="M52" s="373"/>
      <c r="N52" s="374"/>
      <c r="O52" s="374"/>
      <c r="P52" s="374"/>
      <c r="Q52" s="374"/>
      <c r="R52" s="374"/>
      <c r="S52" s="374"/>
      <c r="T52" s="374"/>
      <c r="U52" s="374"/>
      <c r="V52" s="373"/>
      <c r="W52" s="374"/>
      <c r="X52" s="374"/>
      <c r="Y52" s="374"/>
      <c r="Z52" s="373"/>
      <c r="AA52" s="374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4" customFormat="1" ht="15" customHeight="1" x14ac:dyDescent="0.2">
      <c r="A53" s="153"/>
      <c r="B53" s="351"/>
      <c r="C53" s="352"/>
      <c r="D53" s="381">
        <f t="shared" si="14"/>
        <v>0</v>
      </c>
      <c r="E53" s="252">
        <v>0</v>
      </c>
      <c r="F53" s="233"/>
      <c r="G53" s="234"/>
      <c r="H53" s="381">
        <f t="shared" si="15"/>
        <v>0</v>
      </c>
      <c r="I53" s="252">
        <v>0</v>
      </c>
      <c r="J53" s="235"/>
      <c r="K53" s="252"/>
      <c r="L53" s="269"/>
      <c r="M53" s="373"/>
      <c r="N53" s="374"/>
      <c r="O53" s="374"/>
      <c r="P53" s="374"/>
      <c r="Q53" s="374"/>
      <c r="R53" s="374"/>
      <c r="S53" s="374"/>
      <c r="T53" s="374"/>
      <c r="U53" s="374"/>
      <c r="V53" s="373"/>
      <c r="W53" s="374"/>
      <c r="X53" s="374"/>
      <c r="Y53" s="374"/>
      <c r="Z53" s="373"/>
      <c r="AA53" s="374"/>
      <c r="AB53" s="251">
        <f t="shared" ref="AB53" si="49">SUM(M53:AA53)</f>
        <v>0</v>
      </c>
      <c r="AC53" s="247">
        <f t="shared" ref="AC53" si="50">+AB53+L53</f>
        <v>0</v>
      </c>
      <c r="AD53" s="248">
        <f t="shared" ref="AD53" si="51">+E53-AC53</f>
        <v>0</v>
      </c>
    </row>
    <row r="54" spans="1:30" s="4" customFormat="1" ht="15" customHeight="1" thickBot="1" x14ac:dyDescent="0.25">
      <c r="A54" s="171"/>
      <c r="B54" s="278"/>
      <c r="C54" s="208"/>
      <c r="D54" s="381">
        <f t="shared" si="14"/>
        <v>0</v>
      </c>
      <c r="E54" s="281">
        <v>0</v>
      </c>
      <c r="F54" s="229"/>
      <c r="G54" s="230"/>
      <c r="H54" s="381">
        <f t="shared" si="15"/>
        <v>0</v>
      </c>
      <c r="I54" s="281">
        <v>0</v>
      </c>
      <c r="J54" s="231"/>
      <c r="K54" s="281"/>
      <c r="L54" s="270"/>
      <c r="M54" s="375"/>
      <c r="N54" s="376"/>
      <c r="O54" s="376"/>
      <c r="P54" s="376"/>
      <c r="Q54" s="376"/>
      <c r="R54" s="376"/>
      <c r="S54" s="376"/>
      <c r="T54" s="376"/>
      <c r="U54" s="376"/>
      <c r="V54" s="375"/>
      <c r="W54" s="376"/>
      <c r="X54" s="376"/>
      <c r="Y54" s="376"/>
      <c r="Z54" s="375"/>
      <c r="AA54" s="376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26" customFormat="1" ht="15" customHeight="1" x14ac:dyDescent="0.2">
      <c r="A55" s="198"/>
      <c r="B55" s="170"/>
      <c r="C55" s="209">
        <f>SUM(C56:C58)</f>
        <v>0</v>
      </c>
      <c r="D55" s="327">
        <f>SUM(D56:D58)</f>
        <v>0</v>
      </c>
      <c r="E55" s="209">
        <f>SUM(E56:E58)</f>
        <v>0</v>
      </c>
      <c r="F55" s="209">
        <f t="shared" ref="F55:G55" si="52">SUM(F56:F58)</f>
        <v>0</v>
      </c>
      <c r="G55" s="209">
        <f t="shared" si="52"/>
        <v>0</v>
      </c>
      <c r="H55" s="327">
        <f>SUM(H56:H58)</f>
        <v>0</v>
      </c>
      <c r="I55" s="209">
        <f>SUM(I56:I58)</f>
        <v>0</v>
      </c>
      <c r="J55" s="209">
        <f t="shared" ref="J55" si="53">SUM(J56:J58)</f>
        <v>0</v>
      </c>
      <c r="K55" s="209"/>
      <c r="L55" s="268">
        <f>SUM(L56:L58)</f>
        <v>0</v>
      </c>
      <c r="M55" s="268">
        <f>SUM(M56:M58)</f>
        <v>0</v>
      </c>
      <c r="N55" s="272">
        <f>SUM(N56:N58)</f>
        <v>0</v>
      </c>
      <c r="O55" s="272">
        <f t="shared" ref="O55:U55" si="54">SUM(O56:O58)</f>
        <v>0</v>
      </c>
      <c r="P55" s="272">
        <f t="shared" si="54"/>
        <v>0</v>
      </c>
      <c r="Q55" s="272">
        <f t="shared" si="54"/>
        <v>0</v>
      </c>
      <c r="R55" s="272">
        <f t="shared" si="54"/>
        <v>0</v>
      </c>
      <c r="S55" s="272">
        <f t="shared" si="54"/>
        <v>0</v>
      </c>
      <c r="T55" s="272">
        <f t="shared" si="54"/>
        <v>0</v>
      </c>
      <c r="U55" s="272">
        <f t="shared" si="54"/>
        <v>0</v>
      </c>
      <c r="V55" s="268">
        <f>SUM(V56:V58)</f>
        <v>0</v>
      </c>
      <c r="W55" s="272">
        <f t="shared" ref="W55:Y55" si="55">SUM(W56:W58)</f>
        <v>0</v>
      </c>
      <c r="X55" s="272">
        <f t="shared" si="55"/>
        <v>0</v>
      </c>
      <c r="Y55" s="272">
        <f t="shared" si="55"/>
        <v>0</v>
      </c>
      <c r="Z55" s="268">
        <f>SUM(Z56:Z58)</f>
        <v>0</v>
      </c>
      <c r="AA55" s="272">
        <f t="shared" ref="AA55" si="56">SUM(AA56:AA58)</f>
        <v>0</v>
      </c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4" customFormat="1" ht="15" customHeight="1" x14ac:dyDescent="0.2">
      <c r="A56" s="153"/>
      <c r="B56" s="277"/>
      <c r="C56" s="210"/>
      <c r="D56" s="381">
        <f t="shared" si="14"/>
        <v>0</v>
      </c>
      <c r="E56" s="252">
        <v>0</v>
      </c>
      <c r="F56" s="233"/>
      <c r="G56" s="234"/>
      <c r="H56" s="381">
        <f t="shared" si="15"/>
        <v>0</v>
      </c>
      <c r="I56" s="252">
        <v>0</v>
      </c>
      <c r="J56" s="235"/>
      <c r="K56" s="252"/>
      <c r="L56" s="269"/>
      <c r="M56" s="373"/>
      <c r="N56" s="374"/>
      <c r="O56" s="374"/>
      <c r="P56" s="374"/>
      <c r="Q56" s="374"/>
      <c r="R56" s="374"/>
      <c r="S56" s="374"/>
      <c r="T56" s="374"/>
      <c r="U56" s="374"/>
      <c r="V56" s="373"/>
      <c r="W56" s="374"/>
      <c r="X56" s="374"/>
      <c r="Y56" s="374"/>
      <c r="Z56" s="373"/>
      <c r="AA56" s="374"/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x14ac:dyDescent="0.2">
      <c r="A57" s="153"/>
      <c r="B57" s="351"/>
      <c r="C57" s="352"/>
      <c r="D57" s="381">
        <f t="shared" si="14"/>
        <v>0</v>
      </c>
      <c r="E57" s="252">
        <v>0</v>
      </c>
      <c r="F57" s="233"/>
      <c r="G57" s="234"/>
      <c r="H57" s="381">
        <f t="shared" si="15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ref="AB57" si="57">SUM(M57:AA57)</f>
        <v>0</v>
      </c>
      <c r="AC57" s="247">
        <f t="shared" ref="AC57" si="58">+AB57+L57</f>
        <v>0</v>
      </c>
      <c r="AD57" s="248">
        <f t="shared" ref="AD57" si="59">+E57-AC57</f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14"/>
        <v>0</v>
      </c>
      <c r="E58" s="281">
        <v>0</v>
      </c>
      <c r="F58" s="229"/>
      <c r="G58" s="230"/>
      <c r="H58" s="381">
        <f t="shared" si="15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26" customFormat="1" ht="15" customHeight="1" x14ac:dyDescent="0.2">
      <c r="A59" s="198"/>
      <c r="B59" s="170"/>
      <c r="C59" s="209">
        <f t="shared" ref="C59:J59" si="60">SUM(C60:C61)</f>
        <v>0</v>
      </c>
      <c r="D59" s="327">
        <f t="shared" si="60"/>
        <v>0</v>
      </c>
      <c r="E59" s="209">
        <f t="shared" si="60"/>
        <v>0</v>
      </c>
      <c r="F59" s="209">
        <f t="shared" si="60"/>
        <v>0</v>
      </c>
      <c r="G59" s="209">
        <f t="shared" si="60"/>
        <v>0</v>
      </c>
      <c r="H59" s="327">
        <f t="shared" ref="H59" si="61">SUM(H60:H61)</f>
        <v>0</v>
      </c>
      <c r="I59" s="209">
        <f t="shared" si="60"/>
        <v>0</v>
      </c>
      <c r="J59" s="209">
        <f t="shared" si="60"/>
        <v>0</v>
      </c>
      <c r="K59" s="209"/>
      <c r="L59" s="268">
        <f t="shared" ref="L59:AA59" si="62">SUM(L60:L61)</f>
        <v>0</v>
      </c>
      <c r="M59" s="268">
        <f t="shared" si="62"/>
        <v>0</v>
      </c>
      <c r="N59" s="272">
        <f t="shared" si="62"/>
        <v>0</v>
      </c>
      <c r="O59" s="272">
        <f t="shared" si="62"/>
        <v>0</v>
      </c>
      <c r="P59" s="272">
        <f t="shared" si="62"/>
        <v>0</v>
      </c>
      <c r="Q59" s="272">
        <f t="shared" si="62"/>
        <v>0</v>
      </c>
      <c r="R59" s="272">
        <f t="shared" si="62"/>
        <v>0</v>
      </c>
      <c r="S59" s="272">
        <f t="shared" si="62"/>
        <v>0</v>
      </c>
      <c r="T59" s="272">
        <f t="shared" si="62"/>
        <v>0</v>
      </c>
      <c r="U59" s="272">
        <f t="shared" si="62"/>
        <v>0</v>
      </c>
      <c r="V59" s="268">
        <f t="shared" si="62"/>
        <v>0</v>
      </c>
      <c r="W59" s="272">
        <f t="shared" si="62"/>
        <v>0</v>
      </c>
      <c r="X59" s="272">
        <f t="shared" si="62"/>
        <v>0</v>
      </c>
      <c r="Y59" s="272">
        <f t="shared" si="62"/>
        <v>0</v>
      </c>
      <c r="Z59" s="268">
        <f t="shared" si="62"/>
        <v>0</v>
      </c>
      <c r="AA59" s="272">
        <f t="shared" si="62"/>
        <v>0</v>
      </c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4" customFormat="1" ht="15" customHeight="1" x14ac:dyDescent="0.2">
      <c r="A60" s="153"/>
      <c r="B60" s="277"/>
      <c r="C60" s="210"/>
      <c r="D60" s="381">
        <f t="shared" si="14"/>
        <v>0</v>
      </c>
      <c r="E60" s="252">
        <v>0</v>
      </c>
      <c r="F60" s="233"/>
      <c r="G60" s="234"/>
      <c r="H60" s="381">
        <f t="shared" si="15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4" customFormat="1" ht="15" customHeight="1" thickBot="1" x14ac:dyDescent="0.25">
      <c r="A61" s="171"/>
      <c r="B61" s="278"/>
      <c r="C61" s="208"/>
      <c r="D61" s="381">
        <f t="shared" si="14"/>
        <v>0</v>
      </c>
      <c r="E61" s="281">
        <v>0</v>
      </c>
      <c r="F61" s="229"/>
      <c r="G61" s="230"/>
      <c r="H61" s="381">
        <f t="shared" si="15"/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26" customFormat="1" ht="15" customHeight="1" x14ac:dyDescent="0.2">
      <c r="A62" s="198"/>
      <c r="B62" s="170"/>
      <c r="C62" s="209">
        <f t="shared" ref="C62:J62" si="63">SUM(C63:C64)</f>
        <v>0</v>
      </c>
      <c r="D62" s="327">
        <f t="shared" si="63"/>
        <v>0</v>
      </c>
      <c r="E62" s="209">
        <f t="shared" si="63"/>
        <v>0</v>
      </c>
      <c r="F62" s="209">
        <f t="shared" si="63"/>
        <v>0</v>
      </c>
      <c r="G62" s="209">
        <f t="shared" si="63"/>
        <v>0</v>
      </c>
      <c r="H62" s="327">
        <f t="shared" ref="H62" si="64">SUM(H63:H64)</f>
        <v>0</v>
      </c>
      <c r="I62" s="209">
        <f t="shared" si="63"/>
        <v>0</v>
      </c>
      <c r="J62" s="209">
        <f t="shared" si="63"/>
        <v>0</v>
      </c>
      <c r="K62" s="209"/>
      <c r="L62" s="268">
        <f t="shared" ref="L62:AA62" si="65">SUM(L63:L64)</f>
        <v>0</v>
      </c>
      <c r="M62" s="268">
        <f t="shared" si="65"/>
        <v>0</v>
      </c>
      <c r="N62" s="272">
        <f t="shared" si="65"/>
        <v>0</v>
      </c>
      <c r="O62" s="272">
        <f t="shared" si="65"/>
        <v>0</v>
      </c>
      <c r="P62" s="272">
        <f t="shared" si="65"/>
        <v>0</v>
      </c>
      <c r="Q62" s="272">
        <f t="shared" si="65"/>
        <v>0</v>
      </c>
      <c r="R62" s="272">
        <f t="shared" si="65"/>
        <v>0</v>
      </c>
      <c r="S62" s="272">
        <f t="shared" si="65"/>
        <v>0</v>
      </c>
      <c r="T62" s="272">
        <f t="shared" si="65"/>
        <v>0</v>
      </c>
      <c r="U62" s="272">
        <f t="shared" si="65"/>
        <v>0</v>
      </c>
      <c r="V62" s="268">
        <f t="shared" si="65"/>
        <v>0</v>
      </c>
      <c r="W62" s="272">
        <f t="shared" si="65"/>
        <v>0</v>
      </c>
      <c r="X62" s="272">
        <f t="shared" si="65"/>
        <v>0</v>
      </c>
      <c r="Y62" s="272">
        <f t="shared" si="65"/>
        <v>0</v>
      </c>
      <c r="Z62" s="268">
        <f t="shared" si="65"/>
        <v>0</v>
      </c>
      <c r="AA62" s="272">
        <f t="shared" si="65"/>
        <v>0</v>
      </c>
      <c r="AB62" s="251">
        <f t="shared" si="7"/>
        <v>0</v>
      </c>
      <c r="AC62" s="247">
        <f t="shared" si="8"/>
        <v>0</v>
      </c>
      <c r="AD62" s="248">
        <f t="shared" si="3"/>
        <v>0</v>
      </c>
    </row>
    <row r="63" spans="1:30" s="4" customFormat="1" ht="15" customHeight="1" x14ac:dyDescent="0.2">
      <c r="A63" s="152"/>
      <c r="B63" s="277"/>
      <c r="C63" s="210"/>
      <c r="D63" s="381">
        <f t="shared" si="14"/>
        <v>0</v>
      </c>
      <c r="E63" s="252">
        <v>0</v>
      </c>
      <c r="F63" s="233"/>
      <c r="G63" s="234"/>
      <c r="H63" s="381">
        <f t="shared" si="15"/>
        <v>0</v>
      </c>
      <c r="I63" s="252">
        <v>0</v>
      </c>
      <c r="J63" s="235"/>
      <c r="K63" s="252"/>
      <c r="L63" s="269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7"/>
        <v>0</v>
      </c>
      <c r="AC63" s="247">
        <f t="shared" si="8"/>
        <v>0</v>
      </c>
      <c r="AD63" s="248">
        <f t="shared" si="3"/>
        <v>0</v>
      </c>
    </row>
    <row r="64" spans="1:30" s="4" customFormat="1" ht="15" customHeight="1" thickBot="1" x14ac:dyDescent="0.25">
      <c r="A64" s="171"/>
      <c r="B64" s="278"/>
      <c r="C64" s="208"/>
      <c r="D64" s="381">
        <f t="shared" si="14"/>
        <v>0</v>
      </c>
      <c r="E64" s="281">
        <v>0</v>
      </c>
      <c r="F64" s="229"/>
      <c r="G64" s="230"/>
      <c r="H64" s="381">
        <f t="shared" si="15"/>
        <v>0</v>
      </c>
      <c r="I64" s="281">
        <v>0</v>
      </c>
      <c r="J64" s="231"/>
      <c r="K64" s="281"/>
      <c r="L64" s="270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si="7"/>
        <v>0</v>
      </c>
      <c r="AC64" s="247">
        <f t="shared" si="8"/>
        <v>0</v>
      </c>
      <c r="AD64" s="248">
        <f t="shared" si="3"/>
        <v>0</v>
      </c>
    </row>
    <row r="65" spans="1:30" s="26" customFormat="1" ht="15" customHeight="1" x14ac:dyDescent="0.2">
      <c r="A65" s="198"/>
      <c r="B65" s="170"/>
      <c r="C65" s="209">
        <f t="shared" ref="C65:J65" si="66">SUM(C66:C67)</f>
        <v>0</v>
      </c>
      <c r="D65" s="327">
        <f t="shared" si="66"/>
        <v>0</v>
      </c>
      <c r="E65" s="209">
        <f t="shared" si="66"/>
        <v>0</v>
      </c>
      <c r="F65" s="209">
        <f t="shared" si="66"/>
        <v>0</v>
      </c>
      <c r="G65" s="209">
        <f t="shared" si="66"/>
        <v>0</v>
      </c>
      <c r="H65" s="327">
        <f t="shared" ref="H65" si="67">SUM(H66:H67)</f>
        <v>0</v>
      </c>
      <c r="I65" s="209">
        <f t="shared" si="66"/>
        <v>0</v>
      </c>
      <c r="J65" s="209">
        <f t="shared" si="66"/>
        <v>0</v>
      </c>
      <c r="K65" s="209"/>
      <c r="L65" s="268">
        <f t="shared" ref="L65:AA65" si="68">SUM(L66:L67)</f>
        <v>0</v>
      </c>
      <c r="M65" s="268">
        <f t="shared" si="68"/>
        <v>0</v>
      </c>
      <c r="N65" s="272">
        <f t="shared" si="68"/>
        <v>0</v>
      </c>
      <c r="O65" s="272">
        <f t="shared" si="68"/>
        <v>0</v>
      </c>
      <c r="P65" s="272">
        <f t="shared" si="68"/>
        <v>0</v>
      </c>
      <c r="Q65" s="272">
        <f t="shared" si="68"/>
        <v>0</v>
      </c>
      <c r="R65" s="272">
        <f t="shared" si="68"/>
        <v>0</v>
      </c>
      <c r="S65" s="272">
        <f t="shared" si="68"/>
        <v>0</v>
      </c>
      <c r="T65" s="272">
        <f t="shared" si="68"/>
        <v>0</v>
      </c>
      <c r="U65" s="272">
        <f t="shared" si="68"/>
        <v>0</v>
      </c>
      <c r="V65" s="268">
        <f t="shared" si="68"/>
        <v>0</v>
      </c>
      <c r="W65" s="272">
        <f t="shared" si="68"/>
        <v>0</v>
      </c>
      <c r="X65" s="272">
        <f t="shared" si="68"/>
        <v>0</v>
      </c>
      <c r="Y65" s="272">
        <f t="shared" si="68"/>
        <v>0</v>
      </c>
      <c r="Z65" s="268">
        <f t="shared" si="68"/>
        <v>0</v>
      </c>
      <c r="AA65" s="272">
        <f t="shared" si="68"/>
        <v>0</v>
      </c>
      <c r="AB65" s="251">
        <f t="shared" si="7"/>
        <v>0</v>
      </c>
      <c r="AC65" s="247">
        <f t="shared" si="8"/>
        <v>0</v>
      </c>
      <c r="AD65" s="248">
        <f t="shared" si="3"/>
        <v>0</v>
      </c>
    </row>
    <row r="66" spans="1:30" s="4" customFormat="1" ht="15" customHeight="1" x14ac:dyDescent="0.2">
      <c r="A66" s="152"/>
      <c r="B66" s="277"/>
      <c r="C66" s="210"/>
      <c r="D66" s="381">
        <f t="shared" si="14"/>
        <v>0</v>
      </c>
      <c r="E66" s="252">
        <v>0</v>
      </c>
      <c r="F66" s="233"/>
      <c r="G66" s="234"/>
      <c r="H66" s="381">
        <f t="shared" si="15"/>
        <v>0</v>
      </c>
      <c r="I66" s="252">
        <v>0</v>
      </c>
      <c r="J66" s="235"/>
      <c r="K66" s="252"/>
      <c r="L66" s="269"/>
      <c r="M66" s="373"/>
      <c r="N66" s="374"/>
      <c r="O66" s="374"/>
      <c r="P66" s="374"/>
      <c r="Q66" s="374"/>
      <c r="R66" s="374"/>
      <c r="S66" s="374"/>
      <c r="T66" s="374"/>
      <c r="U66" s="374"/>
      <c r="V66" s="373"/>
      <c r="W66" s="374"/>
      <c r="X66" s="374"/>
      <c r="Y66" s="374"/>
      <c r="Z66" s="373"/>
      <c r="AA66" s="374"/>
      <c r="AB66" s="251">
        <f t="shared" si="7"/>
        <v>0</v>
      </c>
      <c r="AC66" s="247">
        <f t="shared" si="8"/>
        <v>0</v>
      </c>
      <c r="AD66" s="248">
        <f t="shared" si="3"/>
        <v>0</v>
      </c>
    </row>
    <row r="67" spans="1:30" s="4" customFormat="1" ht="15" customHeight="1" thickBot="1" x14ac:dyDescent="0.25">
      <c r="A67" s="171"/>
      <c r="B67" s="278"/>
      <c r="C67" s="208"/>
      <c r="D67" s="381">
        <f t="shared" si="14"/>
        <v>0</v>
      </c>
      <c r="E67" s="281">
        <v>0</v>
      </c>
      <c r="F67" s="229"/>
      <c r="G67" s="230"/>
      <c r="H67" s="381">
        <f t="shared" si="15"/>
        <v>0</v>
      </c>
      <c r="I67" s="281">
        <v>0</v>
      </c>
      <c r="J67" s="231"/>
      <c r="K67" s="281"/>
      <c r="L67" s="270"/>
      <c r="M67" s="375"/>
      <c r="N67" s="376"/>
      <c r="O67" s="376"/>
      <c r="P67" s="376"/>
      <c r="Q67" s="376"/>
      <c r="R67" s="376"/>
      <c r="S67" s="376"/>
      <c r="T67" s="376"/>
      <c r="U67" s="376"/>
      <c r="V67" s="375"/>
      <c r="W67" s="376"/>
      <c r="X67" s="376"/>
      <c r="Y67" s="376"/>
      <c r="Z67" s="375"/>
      <c r="AA67" s="376"/>
      <c r="AB67" s="251">
        <f t="shared" si="7"/>
        <v>0</v>
      </c>
      <c r="AC67" s="247">
        <f t="shared" si="8"/>
        <v>0</v>
      </c>
      <c r="AD67" s="248">
        <f t="shared" si="3"/>
        <v>0</v>
      </c>
    </row>
    <row r="68" spans="1:30" s="26" customFormat="1" ht="15" customHeight="1" x14ac:dyDescent="0.2">
      <c r="A68" s="198"/>
      <c r="B68" s="170"/>
      <c r="C68" s="209">
        <f t="shared" ref="C68:J68" si="69">SUM(C69:C70)</f>
        <v>0</v>
      </c>
      <c r="D68" s="327">
        <f t="shared" si="69"/>
        <v>0</v>
      </c>
      <c r="E68" s="209">
        <f t="shared" si="69"/>
        <v>0</v>
      </c>
      <c r="F68" s="209">
        <f t="shared" si="69"/>
        <v>0</v>
      </c>
      <c r="G68" s="209">
        <f t="shared" si="69"/>
        <v>0</v>
      </c>
      <c r="H68" s="327">
        <f t="shared" ref="H68" si="70">SUM(H69:H70)</f>
        <v>0</v>
      </c>
      <c r="I68" s="209">
        <f t="shared" si="69"/>
        <v>0</v>
      </c>
      <c r="J68" s="209">
        <f t="shared" si="69"/>
        <v>0</v>
      </c>
      <c r="K68" s="209"/>
      <c r="L68" s="268">
        <f t="shared" ref="L68:AA68" si="71">SUM(L69:L70)</f>
        <v>0</v>
      </c>
      <c r="M68" s="268">
        <f t="shared" si="71"/>
        <v>0</v>
      </c>
      <c r="N68" s="272">
        <f t="shared" si="71"/>
        <v>0</v>
      </c>
      <c r="O68" s="272">
        <f t="shared" si="71"/>
        <v>0</v>
      </c>
      <c r="P68" s="272">
        <f t="shared" si="71"/>
        <v>0</v>
      </c>
      <c r="Q68" s="272">
        <f t="shared" si="71"/>
        <v>0</v>
      </c>
      <c r="R68" s="272">
        <f t="shared" si="71"/>
        <v>0</v>
      </c>
      <c r="S68" s="272">
        <f t="shared" si="71"/>
        <v>0</v>
      </c>
      <c r="T68" s="272">
        <f t="shared" si="71"/>
        <v>0</v>
      </c>
      <c r="U68" s="272">
        <f t="shared" si="71"/>
        <v>0</v>
      </c>
      <c r="V68" s="268">
        <f t="shared" si="71"/>
        <v>0</v>
      </c>
      <c r="W68" s="272">
        <f t="shared" si="71"/>
        <v>0</v>
      </c>
      <c r="X68" s="272">
        <f t="shared" si="71"/>
        <v>0</v>
      </c>
      <c r="Y68" s="272">
        <f t="shared" si="71"/>
        <v>0</v>
      </c>
      <c r="Z68" s="268">
        <f t="shared" si="71"/>
        <v>0</v>
      </c>
      <c r="AA68" s="272">
        <f t="shared" si="71"/>
        <v>0</v>
      </c>
      <c r="AB68" s="251">
        <f t="shared" si="7"/>
        <v>0</v>
      </c>
      <c r="AC68" s="247">
        <f t="shared" si="8"/>
        <v>0</v>
      </c>
      <c r="AD68" s="248">
        <f t="shared" ref="AD68:AD75" si="72">+E68-AC68</f>
        <v>0</v>
      </c>
    </row>
    <row r="69" spans="1:30" s="4" customFormat="1" ht="15" customHeight="1" x14ac:dyDescent="0.2">
      <c r="A69" s="152"/>
      <c r="B69" s="277"/>
      <c r="C69" s="210"/>
      <c r="D69" s="381">
        <f t="shared" si="14"/>
        <v>0</v>
      </c>
      <c r="E69" s="252">
        <v>0</v>
      </c>
      <c r="F69" s="233"/>
      <c r="G69" s="234"/>
      <c r="H69" s="381">
        <f t="shared" si="15"/>
        <v>0</v>
      </c>
      <c r="I69" s="252">
        <v>0</v>
      </c>
      <c r="J69" s="235"/>
      <c r="K69" s="252"/>
      <c r="L69" s="269"/>
      <c r="M69" s="373"/>
      <c r="N69" s="374"/>
      <c r="O69" s="374"/>
      <c r="P69" s="374"/>
      <c r="Q69" s="374"/>
      <c r="R69" s="374"/>
      <c r="S69" s="374"/>
      <c r="T69" s="374"/>
      <c r="U69" s="374"/>
      <c r="V69" s="373"/>
      <c r="W69" s="374"/>
      <c r="X69" s="374"/>
      <c r="Y69" s="374"/>
      <c r="Z69" s="373"/>
      <c r="AA69" s="374"/>
      <c r="AB69" s="251">
        <f t="shared" si="7"/>
        <v>0</v>
      </c>
      <c r="AC69" s="247">
        <f t="shared" si="8"/>
        <v>0</v>
      </c>
      <c r="AD69" s="248">
        <f t="shared" si="72"/>
        <v>0</v>
      </c>
    </row>
    <row r="70" spans="1:30" s="4" customFormat="1" ht="15" customHeight="1" thickBot="1" x14ac:dyDescent="0.25">
      <c r="A70" s="172"/>
      <c r="B70" s="278"/>
      <c r="C70" s="208"/>
      <c r="D70" s="381">
        <f t="shared" si="14"/>
        <v>0</v>
      </c>
      <c r="E70" s="281">
        <v>0</v>
      </c>
      <c r="F70" s="229"/>
      <c r="G70" s="230"/>
      <c r="H70" s="381">
        <f t="shared" si="15"/>
        <v>0</v>
      </c>
      <c r="I70" s="281">
        <v>0</v>
      </c>
      <c r="J70" s="231"/>
      <c r="K70" s="281"/>
      <c r="L70" s="270"/>
      <c r="M70" s="375"/>
      <c r="N70" s="376"/>
      <c r="O70" s="376"/>
      <c r="P70" s="376"/>
      <c r="Q70" s="376"/>
      <c r="R70" s="376"/>
      <c r="S70" s="376"/>
      <c r="T70" s="376"/>
      <c r="U70" s="376"/>
      <c r="V70" s="375"/>
      <c r="W70" s="376"/>
      <c r="X70" s="376"/>
      <c r="Y70" s="376"/>
      <c r="Z70" s="375"/>
      <c r="AA70" s="376"/>
      <c r="AB70" s="251">
        <f t="shared" ref="AB70:AB75" si="73">SUM(M70:AA70)</f>
        <v>0</v>
      </c>
      <c r="AC70" s="247">
        <f t="shared" ref="AC70:AC75" si="74">+AB70+L70</f>
        <v>0</v>
      </c>
      <c r="AD70" s="248">
        <f t="shared" si="72"/>
        <v>0</v>
      </c>
    </row>
    <row r="71" spans="1:30" s="26" customFormat="1" ht="15" customHeight="1" x14ac:dyDescent="0.2">
      <c r="A71" s="199"/>
      <c r="B71" s="262"/>
      <c r="C71" s="209">
        <f t="shared" ref="C71:J71" si="75">SUM(C72:C73)</f>
        <v>0</v>
      </c>
      <c r="D71" s="327">
        <f t="shared" si="75"/>
        <v>0</v>
      </c>
      <c r="E71" s="209">
        <f t="shared" si="75"/>
        <v>0</v>
      </c>
      <c r="F71" s="211">
        <f t="shared" si="75"/>
        <v>0</v>
      </c>
      <c r="G71" s="211">
        <f t="shared" si="75"/>
        <v>0</v>
      </c>
      <c r="H71" s="327">
        <f t="shared" ref="H71" si="76">SUM(H72:H73)</f>
        <v>0</v>
      </c>
      <c r="I71" s="209">
        <f t="shared" si="75"/>
        <v>0</v>
      </c>
      <c r="J71" s="211">
        <f t="shared" si="75"/>
        <v>0</v>
      </c>
      <c r="K71" s="209"/>
      <c r="L71" s="268">
        <f t="shared" ref="L71:AA71" si="77">SUM(L72:L73)</f>
        <v>0</v>
      </c>
      <c r="M71" s="268">
        <f t="shared" si="77"/>
        <v>0</v>
      </c>
      <c r="N71" s="272">
        <f t="shared" si="77"/>
        <v>0</v>
      </c>
      <c r="O71" s="272">
        <f t="shared" si="77"/>
        <v>0</v>
      </c>
      <c r="P71" s="272">
        <f t="shared" si="77"/>
        <v>0</v>
      </c>
      <c r="Q71" s="272">
        <f t="shared" si="77"/>
        <v>0</v>
      </c>
      <c r="R71" s="272">
        <f t="shared" si="77"/>
        <v>0</v>
      </c>
      <c r="S71" s="272">
        <f t="shared" si="77"/>
        <v>0</v>
      </c>
      <c r="T71" s="272">
        <f t="shared" si="77"/>
        <v>0</v>
      </c>
      <c r="U71" s="272">
        <f t="shared" si="77"/>
        <v>0</v>
      </c>
      <c r="V71" s="268">
        <f t="shared" si="77"/>
        <v>0</v>
      </c>
      <c r="W71" s="272">
        <f t="shared" si="77"/>
        <v>0</v>
      </c>
      <c r="X71" s="272">
        <f t="shared" si="77"/>
        <v>0</v>
      </c>
      <c r="Y71" s="272">
        <f t="shared" si="77"/>
        <v>0</v>
      </c>
      <c r="Z71" s="268">
        <f t="shared" si="77"/>
        <v>0</v>
      </c>
      <c r="AA71" s="272">
        <f t="shared" si="77"/>
        <v>0</v>
      </c>
      <c r="AB71" s="251">
        <f t="shared" si="73"/>
        <v>0</v>
      </c>
      <c r="AC71" s="247">
        <f t="shared" si="74"/>
        <v>0</v>
      </c>
      <c r="AD71" s="248">
        <f t="shared" si="72"/>
        <v>0</v>
      </c>
    </row>
    <row r="72" spans="1:30" s="4" customFormat="1" ht="15" customHeight="1" x14ac:dyDescent="0.2">
      <c r="A72" s="176"/>
      <c r="B72" s="279"/>
      <c r="C72" s="210"/>
      <c r="D72" s="381">
        <f t="shared" si="14"/>
        <v>0</v>
      </c>
      <c r="E72" s="252">
        <v>0</v>
      </c>
      <c r="F72" s="238"/>
      <c r="G72" s="236"/>
      <c r="H72" s="381">
        <f t="shared" si="15"/>
        <v>0</v>
      </c>
      <c r="I72" s="252">
        <v>0</v>
      </c>
      <c r="J72" s="237"/>
      <c r="K72" s="252"/>
      <c r="L72" s="238"/>
      <c r="M72" s="375"/>
      <c r="N72" s="376"/>
      <c r="O72" s="376"/>
      <c r="P72" s="376"/>
      <c r="Q72" s="376"/>
      <c r="R72" s="376"/>
      <c r="S72" s="376"/>
      <c r="T72" s="376"/>
      <c r="U72" s="376"/>
      <c r="V72" s="375"/>
      <c r="W72" s="376"/>
      <c r="X72" s="376"/>
      <c r="Y72" s="376"/>
      <c r="Z72" s="375"/>
      <c r="AA72" s="376"/>
      <c r="AB72" s="251">
        <f t="shared" si="73"/>
        <v>0</v>
      </c>
      <c r="AC72" s="247">
        <f t="shared" si="74"/>
        <v>0</v>
      </c>
      <c r="AD72" s="248">
        <f t="shared" si="72"/>
        <v>0</v>
      </c>
    </row>
    <row r="73" spans="1:30" s="4" customFormat="1" ht="15" customHeight="1" thickBot="1" x14ac:dyDescent="0.25">
      <c r="A73" s="181"/>
      <c r="B73" s="280"/>
      <c r="C73" s="208"/>
      <c r="D73" s="382">
        <f t="shared" si="14"/>
        <v>0</v>
      </c>
      <c r="E73" s="281">
        <v>0</v>
      </c>
      <c r="F73" s="239"/>
      <c r="G73" s="230"/>
      <c r="H73" s="382">
        <f t="shared" si="15"/>
        <v>0</v>
      </c>
      <c r="I73" s="281">
        <v>0</v>
      </c>
      <c r="J73" s="231"/>
      <c r="K73" s="281"/>
      <c r="L73" s="239"/>
      <c r="M73" s="375"/>
      <c r="N73" s="376"/>
      <c r="O73" s="376"/>
      <c r="P73" s="376"/>
      <c r="Q73" s="376"/>
      <c r="R73" s="376"/>
      <c r="S73" s="376"/>
      <c r="T73" s="376"/>
      <c r="U73" s="376"/>
      <c r="V73" s="375"/>
      <c r="W73" s="376"/>
      <c r="X73" s="376"/>
      <c r="Y73" s="376"/>
      <c r="Z73" s="375"/>
      <c r="AA73" s="376"/>
      <c r="AB73" s="251">
        <f t="shared" si="73"/>
        <v>0</v>
      </c>
      <c r="AC73" s="247">
        <f t="shared" si="74"/>
        <v>0</v>
      </c>
      <c r="AD73" s="248">
        <f t="shared" si="72"/>
        <v>0</v>
      </c>
    </row>
    <row r="74" spans="1:30" s="142" customFormat="1" ht="15.75" thickBot="1" x14ac:dyDescent="0.3">
      <c r="A74" s="179"/>
      <c r="B74" s="180"/>
      <c r="C74" s="212"/>
      <c r="D74" s="212"/>
      <c r="E74" s="212"/>
      <c r="F74" s="240"/>
      <c r="G74" s="227"/>
      <c r="H74" s="212"/>
      <c r="I74" s="241"/>
      <c r="J74" s="242"/>
      <c r="K74" s="242"/>
      <c r="L74" s="240"/>
      <c r="M74" s="271"/>
      <c r="N74" s="273"/>
      <c r="O74" s="273"/>
      <c r="P74" s="273"/>
      <c r="Q74" s="273"/>
      <c r="R74" s="273"/>
      <c r="S74" s="273"/>
      <c r="T74" s="273"/>
      <c r="U74" s="273"/>
      <c r="V74" s="271"/>
      <c r="W74" s="273"/>
      <c r="X74" s="273"/>
      <c r="Y74" s="273"/>
      <c r="Z74" s="271"/>
      <c r="AA74" s="273"/>
      <c r="AB74" s="251">
        <f t="shared" si="73"/>
        <v>0</v>
      </c>
      <c r="AC74" s="247">
        <f t="shared" si="74"/>
        <v>0</v>
      </c>
      <c r="AD74" s="248">
        <f t="shared" si="72"/>
        <v>0</v>
      </c>
    </row>
    <row r="75" spans="1:30" s="3" customFormat="1" ht="22.5" customHeight="1" thickBot="1" x14ac:dyDescent="0.3">
      <c r="A75" s="177"/>
      <c r="B75" s="178"/>
      <c r="C75" s="243">
        <f>SUM(C8,C27,C32,C37,C42,C47,C51,C55,C59,C62,C65,C68,C71)</f>
        <v>1300</v>
      </c>
      <c r="D75" s="336">
        <f>SUM(D8,D27,D32,D37,D42,D47,D51,D55,D59,D62,D65,D68,D71)</f>
        <v>-1300</v>
      </c>
      <c r="E75" s="243">
        <f>SUM(E8,E27,E32,E37,E42,E47,E51,E55,E59,E62,E65,E68,E71)</f>
        <v>0</v>
      </c>
      <c r="F75" s="243">
        <f>SUM(F8,F27,F32,F37,F42,F47,F51,F55,F59,F62,F65,F68,F71)</f>
        <v>0</v>
      </c>
      <c r="G75" s="244">
        <f>SUM(G8,G27,G32,G37,G42,G47,G51,G55,G59,G62,G65,G68,G71)</f>
        <v>0</v>
      </c>
      <c r="H75" s="336">
        <f>SUM(H8,H27,H32,H37,H42,H47,H51,H55,H59,H62,H65,H68,H71)</f>
        <v>0</v>
      </c>
      <c r="I75" s="244">
        <f>SUM(I8,I27,I32,I37,I42,I47,I51,I55,I59,I62,I65,I68,I71)</f>
        <v>0</v>
      </c>
      <c r="J75" s="244">
        <f>SUM(J8,J27,J32,J37,J42,J47,J51,J55,J59,J62,J65,J68,J71)</f>
        <v>0</v>
      </c>
      <c r="K75" s="244"/>
      <c r="L75" s="243">
        <f>SUM(L8,L27,L32,L37,L42,L47,L51,L55,L59,L62,L65,L68,L71)</f>
        <v>0</v>
      </c>
      <c r="M75" s="243">
        <f>SUM(M8,M27,M32,M37,M42,M47,M51,M55,M59,M62,M65,M68,M71)</f>
        <v>0</v>
      </c>
      <c r="N75" s="243">
        <f>SUM(N8,N27,N32,N37,N42,N47,N51,N55,N59,N62,N65,N68,N71)</f>
        <v>100</v>
      </c>
      <c r="O75" s="243">
        <f>SUM(O8,O27,O32,O37,O42,O47,O51,O55,O59,O62,O65,O68,O71)</f>
        <v>100</v>
      </c>
      <c r="P75" s="243">
        <f>SUM(P8,P27,P32,P37,P42,P47,P51,P55,P59,P62,P65,P68,P71)</f>
        <v>100</v>
      </c>
      <c r="Q75" s="243">
        <f>SUM(Q8,Q27,Q32,Q37,Q42,Q47,Q51,Q55,Q59,Q62,Q65,Q68,Q71)</f>
        <v>200</v>
      </c>
      <c r="R75" s="243">
        <f>SUM(R8,R27,R32,R37,R42,R47,R51,R55,R59,R62,R65,R68,R71)</f>
        <v>200</v>
      </c>
      <c r="S75" s="243">
        <f>SUM(S8,S27,S32,S37,S42,S47,S51,S55,S59,S62,S65,S68,S71)</f>
        <v>300</v>
      </c>
      <c r="T75" s="243">
        <f>SUM(T8,T27,T32,T37,T42,T47,T51,T55,T59,T62,T65,T68,T71)</f>
        <v>200</v>
      </c>
      <c r="U75" s="243">
        <f>SUM(U8,U27,U32,U37,U42,U47,U51,U55,U59,U62,U65,U68,U71)</f>
        <v>100</v>
      </c>
      <c r="V75" s="243">
        <f>SUM(V8,V27,V32,V37,V42,V47,V51,V55,V59,V62,V65,V68,V71)</f>
        <v>0</v>
      </c>
      <c r="W75" s="243">
        <f>SUM(W8,W27,W32,W37,W42,W47,W51,W55,W59,W62,W65,W68,W71)</f>
        <v>0</v>
      </c>
      <c r="X75" s="243">
        <f>SUM(X8,X27,X32,X37,X42,X47,X51,X55,X59,X62,X65,X68,X71)</f>
        <v>0</v>
      </c>
      <c r="Y75" s="243">
        <f>SUM(Y8,Y27,Y32,Y37,Y42,Y47,Y51,Y55,Y59,Y62,Y65,Y68,Y71)</f>
        <v>0</v>
      </c>
      <c r="Z75" s="243">
        <f>SUM(Z8,Z27,Z32,Z37,Z42,Z47,Z51,Z55,Z59,Z62,Z65,Z68,Z71)</f>
        <v>0</v>
      </c>
      <c r="AA75" s="243">
        <f>SUM(AA8,AA27,AA32,AA37,AA42,AA47,AA51,AA55,AA59,AA62,AA65,AA68,AA71)</f>
        <v>0</v>
      </c>
      <c r="AB75" s="243">
        <f t="shared" si="73"/>
        <v>1300</v>
      </c>
      <c r="AC75" s="243">
        <f t="shared" si="74"/>
        <v>1300</v>
      </c>
      <c r="AD75" s="282">
        <f t="shared" si="72"/>
        <v>-1300</v>
      </c>
    </row>
    <row r="76" spans="1:30" x14ac:dyDescent="0.25">
      <c r="A76" s="8"/>
      <c r="B76" s="8"/>
      <c r="C76" s="431"/>
      <c r="D76" s="431"/>
      <c r="E76" s="431"/>
      <c r="F76" s="431"/>
      <c r="G76" s="432"/>
      <c r="H76" s="433"/>
      <c r="I76" s="433"/>
      <c r="J76" s="433"/>
      <c r="K76" s="434"/>
      <c r="L76" s="21"/>
      <c r="M76" s="21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30" x14ac:dyDescent="0.25">
      <c r="A77" s="8"/>
      <c r="B77" s="8"/>
    </row>
    <row r="78" spans="1:30" ht="15.75" thickBot="1" x14ac:dyDescent="0.3"/>
    <row r="79" spans="1:30" s="143" customFormat="1" ht="15.75" thickBot="1" x14ac:dyDescent="0.3">
      <c r="A79" s="23"/>
      <c r="B79" s="23" t="s">
        <v>59</v>
      </c>
      <c r="C79" s="24"/>
      <c r="D79" s="24"/>
      <c r="E79" s="24"/>
      <c r="F79" s="213">
        <f>+F75*0.2</f>
        <v>0</v>
      </c>
      <c r="G79" s="24"/>
      <c r="H79" s="24"/>
      <c r="I79" s="24"/>
      <c r="J79" s="24"/>
      <c r="K79" s="24"/>
      <c r="L79" s="213">
        <f t="shared" ref="L79:Z79" si="78">+L75*0.2</f>
        <v>0</v>
      </c>
      <c r="M79" s="213">
        <f t="shared" si="78"/>
        <v>0</v>
      </c>
      <c r="N79" s="213">
        <f t="shared" si="78"/>
        <v>20</v>
      </c>
      <c r="O79" s="213">
        <f t="shared" si="78"/>
        <v>20</v>
      </c>
      <c r="P79" s="213">
        <f t="shared" si="78"/>
        <v>20</v>
      </c>
      <c r="Q79" s="213">
        <f t="shared" si="78"/>
        <v>40</v>
      </c>
      <c r="R79" s="213">
        <f t="shared" si="78"/>
        <v>40</v>
      </c>
      <c r="S79" s="213">
        <f t="shared" si="78"/>
        <v>60</v>
      </c>
      <c r="T79" s="213">
        <f t="shared" si="78"/>
        <v>40</v>
      </c>
      <c r="U79" s="213">
        <f t="shared" si="78"/>
        <v>20</v>
      </c>
      <c r="V79" s="213">
        <f t="shared" si="78"/>
        <v>0</v>
      </c>
      <c r="W79" s="213">
        <f t="shared" si="78"/>
        <v>0</v>
      </c>
      <c r="X79" s="213">
        <f t="shared" si="78"/>
        <v>0</v>
      </c>
      <c r="Y79" s="213">
        <f t="shared" si="78"/>
        <v>0</v>
      </c>
      <c r="Z79" s="213">
        <f t="shared" si="78"/>
        <v>0</v>
      </c>
      <c r="AA79" s="213">
        <f>+AA75*0.2</f>
        <v>0</v>
      </c>
      <c r="AB79" s="213">
        <f>+AB75*0.2</f>
        <v>260</v>
      </c>
      <c r="AC79" s="213">
        <f>+AC75*0.2</f>
        <v>260</v>
      </c>
    </row>
    <row r="80" spans="1:30" s="143" customFormat="1" ht="15.75" thickBot="1" x14ac:dyDescent="0.3">
      <c r="A80" s="23"/>
      <c r="B80" s="23" t="s">
        <v>60</v>
      </c>
      <c r="C80" s="24"/>
      <c r="D80" s="24"/>
      <c r="E80" s="24"/>
      <c r="F80" s="213">
        <f>SUM(F75:F79)</f>
        <v>0</v>
      </c>
      <c r="G80" s="24"/>
      <c r="H80" s="24"/>
      <c r="I80" s="24"/>
      <c r="J80" s="24"/>
      <c r="K80" s="24"/>
      <c r="L80" s="213">
        <f t="shared" ref="L80:Z80" si="79">SUM(L75:L79)</f>
        <v>0</v>
      </c>
      <c r="M80" s="213">
        <f t="shared" si="79"/>
        <v>0</v>
      </c>
      <c r="N80" s="213">
        <f t="shared" si="79"/>
        <v>120</v>
      </c>
      <c r="O80" s="213">
        <f t="shared" si="79"/>
        <v>120</v>
      </c>
      <c r="P80" s="213">
        <f t="shared" si="79"/>
        <v>120</v>
      </c>
      <c r="Q80" s="213">
        <f t="shared" si="79"/>
        <v>240</v>
      </c>
      <c r="R80" s="213">
        <f t="shared" si="79"/>
        <v>240</v>
      </c>
      <c r="S80" s="213">
        <f t="shared" si="79"/>
        <v>360</v>
      </c>
      <c r="T80" s="213">
        <f t="shared" si="79"/>
        <v>240</v>
      </c>
      <c r="U80" s="213">
        <f t="shared" si="79"/>
        <v>120</v>
      </c>
      <c r="V80" s="213">
        <f t="shared" si="79"/>
        <v>0</v>
      </c>
      <c r="W80" s="213">
        <f t="shared" si="79"/>
        <v>0</v>
      </c>
      <c r="X80" s="213">
        <f t="shared" si="79"/>
        <v>0</v>
      </c>
      <c r="Y80" s="213">
        <f t="shared" si="79"/>
        <v>0</v>
      </c>
      <c r="Z80" s="213">
        <f t="shared" si="79"/>
        <v>0</v>
      </c>
      <c r="AA80" s="213">
        <f>SUM(AA75:AA79)</f>
        <v>0</v>
      </c>
      <c r="AB80" s="213">
        <f>SUM(AB75:AB79)</f>
        <v>1560</v>
      </c>
      <c r="AC80" s="213">
        <f>SUM(AC75:AC79)</f>
        <v>1560</v>
      </c>
    </row>
  </sheetData>
  <sheetProtection insertRows="0" deleteRows="0" selectLockedCells="1"/>
  <mergeCells count="11">
    <mergeCell ref="V6:Y6"/>
    <mergeCell ref="Z6:AA6"/>
    <mergeCell ref="C76:F76"/>
    <mergeCell ref="G76:K76"/>
    <mergeCell ref="F3:K3"/>
    <mergeCell ref="M3:AA3"/>
    <mergeCell ref="F4:K4"/>
    <mergeCell ref="M5:AA5"/>
    <mergeCell ref="C6:F6"/>
    <mergeCell ref="G6:K6"/>
    <mergeCell ref="M6:U6"/>
  </mergeCells>
  <conditionalFormatting sqref="AD9:AD28 AD41:AD43 AD46:AD48 AD50:AD52 AD54:AD56 AD58:AD75 AD31:AD33 AD36:AD38">
    <cfRule type="cellIs" dxfId="862" priority="139" operator="lessThan">
      <formula>0</formula>
    </cfRule>
  </conditionalFormatting>
  <conditionalFormatting sqref="AD8">
    <cfRule type="cellIs" dxfId="861" priority="138" operator="lessThan">
      <formula>0</formula>
    </cfRule>
  </conditionalFormatting>
  <conditionalFormatting sqref="F3">
    <cfRule type="containsText" dxfId="860" priority="137" operator="containsText" text="Budget">
      <formula>NOT(ISERROR(SEARCH("Budget",F3)))</formula>
    </cfRule>
  </conditionalFormatting>
  <conditionalFormatting sqref="F4">
    <cfRule type="containsText" dxfId="859" priority="136" operator="containsText" text="forecast">
      <formula>NOT(ISERROR(SEARCH("forecast",F4)))</formula>
    </cfRule>
  </conditionalFormatting>
  <conditionalFormatting sqref="F9:F26">
    <cfRule type="cellIs" dxfId="858" priority="134" operator="greaterThan">
      <formula>E9</formula>
    </cfRule>
  </conditionalFormatting>
  <conditionalFormatting sqref="AD39:AD40">
    <cfRule type="cellIs" dxfId="857" priority="89" operator="lessThan">
      <formula>0</formula>
    </cfRule>
  </conditionalFormatting>
  <conditionalFormatting sqref="AD44:AD45">
    <cfRule type="cellIs" dxfId="856" priority="86" operator="lessThan">
      <formula>0</formula>
    </cfRule>
  </conditionalFormatting>
  <conditionalFormatting sqref="AD49">
    <cfRule type="cellIs" dxfId="855" priority="83" operator="lessThan">
      <formula>0</formula>
    </cfRule>
  </conditionalFormatting>
  <conditionalFormatting sqref="AD29:AD30">
    <cfRule type="cellIs" dxfId="854" priority="77" operator="lessThan">
      <formula>0</formula>
    </cfRule>
  </conditionalFormatting>
  <conditionalFormatting sqref="AD57">
    <cfRule type="cellIs" dxfId="853" priority="79" operator="lessThan">
      <formula>0</formula>
    </cfRule>
  </conditionalFormatting>
  <conditionalFormatting sqref="AD34:AD35">
    <cfRule type="cellIs" dxfId="852" priority="74" operator="lessThan">
      <formula>0</formula>
    </cfRule>
  </conditionalFormatting>
  <conditionalFormatting sqref="AD53">
    <cfRule type="cellIs" dxfId="851" priority="71" operator="lessThan">
      <formula>0</formula>
    </cfRule>
  </conditionalFormatting>
  <conditionalFormatting sqref="D8 D43:D46 H43:H46">
    <cfRule type="cellIs" dxfId="850" priority="68" operator="greaterThan">
      <formula>0</formula>
    </cfRule>
  </conditionalFormatting>
  <conditionalFormatting sqref="D9:D26">
    <cfRule type="cellIs" dxfId="849" priority="67" operator="greaterThan">
      <formula>0</formula>
    </cfRule>
  </conditionalFormatting>
  <conditionalFormatting sqref="D27">
    <cfRule type="cellIs" dxfId="848" priority="66" operator="greaterThan">
      <formula>0</formula>
    </cfRule>
  </conditionalFormatting>
  <conditionalFormatting sqref="D28:D31">
    <cfRule type="cellIs" dxfId="847" priority="65" operator="greaterThan">
      <formula>0</formula>
    </cfRule>
  </conditionalFormatting>
  <conditionalFormatting sqref="D32">
    <cfRule type="cellIs" dxfId="846" priority="63" operator="greaterThan">
      <formula>0</formula>
    </cfRule>
  </conditionalFormatting>
  <conditionalFormatting sqref="D33:D36">
    <cfRule type="cellIs" dxfId="845" priority="62" operator="greaterThan">
      <formula>0</formula>
    </cfRule>
  </conditionalFormatting>
  <conditionalFormatting sqref="D37">
    <cfRule type="cellIs" dxfId="844" priority="61" operator="greaterThan">
      <formula>0</formula>
    </cfRule>
  </conditionalFormatting>
  <conditionalFormatting sqref="D38:D41">
    <cfRule type="cellIs" dxfId="843" priority="60" operator="greaterThan">
      <formula>0</formula>
    </cfRule>
  </conditionalFormatting>
  <conditionalFormatting sqref="D42">
    <cfRule type="cellIs" dxfId="842" priority="59" operator="greaterThan">
      <formula>0</formula>
    </cfRule>
  </conditionalFormatting>
  <conditionalFormatting sqref="D47">
    <cfRule type="cellIs" dxfId="841" priority="57" operator="greaterThan">
      <formula>0</formula>
    </cfRule>
  </conditionalFormatting>
  <conditionalFormatting sqref="D48:D50">
    <cfRule type="cellIs" dxfId="840" priority="56" operator="greaterThan">
      <formula>0</formula>
    </cfRule>
  </conditionalFormatting>
  <conditionalFormatting sqref="D51">
    <cfRule type="cellIs" dxfId="839" priority="50" operator="greaterThan">
      <formula>0</formula>
    </cfRule>
  </conditionalFormatting>
  <conditionalFormatting sqref="D52:D54">
    <cfRule type="cellIs" dxfId="838" priority="49" operator="greaterThan">
      <formula>0</formula>
    </cfRule>
  </conditionalFormatting>
  <conditionalFormatting sqref="D55">
    <cfRule type="cellIs" dxfId="837" priority="48" operator="greaterThan">
      <formula>0</formula>
    </cfRule>
  </conditionalFormatting>
  <conditionalFormatting sqref="D56:D58">
    <cfRule type="cellIs" dxfId="836" priority="47" operator="greaterThan">
      <formula>0</formula>
    </cfRule>
  </conditionalFormatting>
  <conditionalFormatting sqref="D59">
    <cfRule type="cellIs" dxfId="835" priority="46" operator="greaterThan">
      <formula>0</formula>
    </cfRule>
  </conditionalFormatting>
  <conditionalFormatting sqref="D60:D61">
    <cfRule type="cellIs" dxfId="834" priority="45" operator="greaterThan">
      <formula>0</formula>
    </cfRule>
  </conditionalFormatting>
  <conditionalFormatting sqref="D75">
    <cfRule type="cellIs" dxfId="833" priority="36" operator="greaterThan">
      <formula>0</formula>
    </cfRule>
  </conditionalFormatting>
  <conditionalFormatting sqref="D62">
    <cfRule type="cellIs" dxfId="832" priority="35" operator="greaterThan">
      <formula>0</formula>
    </cfRule>
  </conditionalFormatting>
  <conditionalFormatting sqref="D63:D64">
    <cfRule type="cellIs" dxfId="831" priority="34" operator="greaterThan">
      <formula>0</formula>
    </cfRule>
  </conditionalFormatting>
  <conditionalFormatting sqref="D65">
    <cfRule type="cellIs" dxfId="830" priority="33" operator="greaterThan">
      <formula>0</formula>
    </cfRule>
  </conditionalFormatting>
  <conditionalFormatting sqref="D66:D67">
    <cfRule type="cellIs" dxfId="829" priority="32" operator="greaterThan">
      <formula>0</formula>
    </cfRule>
  </conditionalFormatting>
  <conditionalFormatting sqref="D68">
    <cfRule type="cellIs" dxfId="828" priority="31" operator="greaterThan">
      <formula>0</formula>
    </cfRule>
  </conditionalFormatting>
  <conditionalFormatting sqref="D69:D70">
    <cfRule type="cellIs" dxfId="827" priority="30" operator="greaterThan">
      <formula>0</formula>
    </cfRule>
  </conditionalFormatting>
  <conditionalFormatting sqref="D71">
    <cfRule type="cellIs" dxfId="826" priority="29" operator="greaterThan">
      <formula>0</formula>
    </cfRule>
  </conditionalFormatting>
  <conditionalFormatting sqref="D72:D73">
    <cfRule type="cellIs" dxfId="825" priority="28" operator="greaterThan">
      <formula>0</formula>
    </cfRule>
  </conditionalFormatting>
  <conditionalFormatting sqref="H8">
    <cfRule type="cellIs" dxfId="824" priority="27" operator="greaterThan">
      <formula>0</formula>
    </cfRule>
  </conditionalFormatting>
  <conditionalFormatting sqref="H9:H26">
    <cfRule type="cellIs" dxfId="823" priority="26" operator="greaterThan">
      <formula>0</formula>
    </cfRule>
  </conditionalFormatting>
  <conditionalFormatting sqref="H27">
    <cfRule type="cellIs" dxfId="822" priority="25" operator="greaterThan">
      <formula>0</formula>
    </cfRule>
  </conditionalFormatting>
  <conditionalFormatting sqref="H28:H31">
    <cfRule type="cellIs" dxfId="821" priority="24" operator="greaterThan">
      <formula>0</formula>
    </cfRule>
  </conditionalFormatting>
  <conditionalFormatting sqref="H32">
    <cfRule type="cellIs" dxfId="820" priority="23" operator="greaterThan">
      <formula>0</formula>
    </cfRule>
  </conditionalFormatting>
  <conditionalFormatting sqref="H33:H36">
    <cfRule type="cellIs" dxfId="819" priority="22" operator="greaterThan">
      <formula>0</formula>
    </cfRule>
  </conditionalFormatting>
  <conditionalFormatting sqref="H37">
    <cfRule type="cellIs" dxfId="818" priority="21" operator="greaterThan">
      <formula>0</formula>
    </cfRule>
  </conditionalFormatting>
  <conditionalFormatting sqref="H38:H41">
    <cfRule type="cellIs" dxfId="817" priority="20" operator="greaterThan">
      <formula>0</formula>
    </cfRule>
  </conditionalFormatting>
  <conditionalFormatting sqref="H42">
    <cfRule type="cellIs" dxfId="816" priority="19" operator="greaterThan">
      <formula>0</formula>
    </cfRule>
  </conditionalFormatting>
  <conditionalFormatting sqref="H47">
    <cfRule type="cellIs" dxfId="815" priority="17" operator="greaterThan">
      <formula>0</formula>
    </cfRule>
  </conditionalFormatting>
  <conditionalFormatting sqref="H48:H50">
    <cfRule type="cellIs" dxfId="814" priority="16" operator="greaterThan">
      <formula>0</formula>
    </cfRule>
  </conditionalFormatting>
  <conditionalFormatting sqref="H51">
    <cfRule type="cellIs" dxfId="813" priority="15" operator="greaterThan">
      <formula>0</formula>
    </cfRule>
  </conditionalFormatting>
  <conditionalFormatting sqref="H52:H54">
    <cfRule type="cellIs" dxfId="812" priority="14" operator="greaterThan">
      <formula>0</formula>
    </cfRule>
  </conditionalFormatting>
  <conditionalFormatting sqref="H55">
    <cfRule type="cellIs" dxfId="811" priority="13" operator="greaterThan">
      <formula>0</formula>
    </cfRule>
  </conditionalFormatting>
  <conditionalFormatting sqref="H56:H58">
    <cfRule type="cellIs" dxfId="810" priority="12" operator="greaterThan">
      <formula>0</formula>
    </cfRule>
  </conditionalFormatting>
  <conditionalFormatting sqref="H59">
    <cfRule type="cellIs" dxfId="809" priority="11" operator="greaterThan">
      <formula>0</formula>
    </cfRule>
  </conditionalFormatting>
  <conditionalFormatting sqref="H60:H61">
    <cfRule type="cellIs" dxfId="808" priority="10" operator="greaterThan">
      <formula>0</formula>
    </cfRule>
  </conditionalFormatting>
  <conditionalFormatting sqref="H75">
    <cfRule type="cellIs" dxfId="807" priority="9" operator="greaterThan">
      <formula>0</formula>
    </cfRule>
  </conditionalFormatting>
  <conditionalFormatting sqref="H62">
    <cfRule type="cellIs" dxfId="806" priority="8" operator="greaterThan">
      <formula>0</formula>
    </cfRule>
  </conditionalFormatting>
  <conditionalFormatting sqref="H63:H64">
    <cfRule type="cellIs" dxfId="805" priority="7" operator="greaterThan">
      <formula>0</formula>
    </cfRule>
  </conditionalFormatting>
  <conditionalFormatting sqref="H65">
    <cfRule type="cellIs" dxfId="804" priority="6" operator="greaterThan">
      <formula>0</formula>
    </cfRule>
  </conditionalFormatting>
  <conditionalFormatting sqref="H66:H67">
    <cfRule type="cellIs" dxfId="803" priority="5" operator="greaterThan">
      <formula>0</formula>
    </cfRule>
  </conditionalFormatting>
  <conditionalFormatting sqref="H68">
    <cfRule type="cellIs" dxfId="802" priority="4" operator="greaterThan">
      <formula>0</formula>
    </cfRule>
  </conditionalFormatting>
  <conditionalFormatting sqref="H69:H70">
    <cfRule type="cellIs" dxfId="801" priority="3" operator="greaterThan">
      <formula>0</formula>
    </cfRule>
  </conditionalFormatting>
  <conditionalFormatting sqref="H71">
    <cfRule type="cellIs" dxfId="800" priority="2" operator="greaterThan">
      <formula>0</formula>
    </cfRule>
  </conditionalFormatting>
  <conditionalFormatting sqref="H72:H73">
    <cfRule type="cellIs" dxfId="799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34"/>
  <sheetViews>
    <sheetView zoomScaleNormal="100" workbookViewId="0">
      <pane xSplit="2" ySplit="7" topLeftCell="C36" activePane="bottomRight" state="frozen"/>
      <selection pane="topRight" activeCell="C1" sqref="C1"/>
      <selection pane="bottomLeft" activeCell="A8" sqref="A8"/>
      <selection pane="bottomRight" activeCell="O14" sqref="O14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IF(E97&gt;C97,"Budget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IF(AD97&lt;0,"Actual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+SUMMARY!A12</f>
        <v>ZK103 - Creative &amp; Production teams and Consultants</v>
      </c>
      <c r="D5" s="343"/>
      <c r="E5" s="337"/>
      <c r="F5" s="337"/>
      <c r="G5" s="33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135</v>
      </c>
      <c r="B8" s="169" t="s">
        <v>136</v>
      </c>
      <c r="C8" s="327">
        <f t="shared" ref="C8:J8" si="0">SUM(C9:C25)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SUM(H9:H25)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SUM(L9:L25)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89" si="3">+E8-AC8</f>
        <v>0</v>
      </c>
    </row>
    <row r="9" spans="1:31" s="4" customFormat="1" ht="15" customHeight="1" x14ac:dyDescent="0.2">
      <c r="A9" s="348"/>
      <c r="B9" s="349" t="s">
        <v>137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138</v>
      </c>
      <c r="C10" s="207"/>
      <c r="D10" s="381">
        <f t="shared" ref="D10:D73" si="4">-C10+E10</f>
        <v>0</v>
      </c>
      <c r="E10" s="259"/>
      <c r="F10" s="223">
        <f t="shared" ref="F10:F25" si="5">SUM(L10:AA10)</f>
        <v>0</v>
      </c>
      <c r="G10" s="227"/>
      <c r="H10" s="381">
        <f t="shared" ref="H10:H73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91" si="7">SUM(M10:AA10)</f>
        <v>0</v>
      </c>
      <c r="AC10" s="247">
        <f t="shared" ref="AC10:AC91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49" t="s">
        <v>139</v>
      </c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48"/>
      <c r="B12" s="349" t="s">
        <v>140</v>
      </c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152"/>
      <c r="B13" s="283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2">
        <v>0</v>
      </c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thickBot="1" x14ac:dyDescent="0.2">
      <c r="A16" s="152"/>
      <c r="B16" s="283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2">
        <v>0</v>
      </c>
      <c r="J16" s="228"/>
      <c r="K16" s="252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2"/>
      <c r="J17" s="228"/>
      <c r="K17" s="252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5"/>
        <v>0</v>
      </c>
      <c r="G20" s="227"/>
      <c r="H20" s="381">
        <f t="shared" si="6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hidden="1" customHeight="1" thickBot="1" x14ac:dyDescent="0.2">
      <c r="A21" s="152"/>
      <c r="B21" s="265"/>
      <c r="C21" s="207"/>
      <c r="D21" s="381">
        <f t="shared" si="4"/>
        <v>0</v>
      </c>
      <c r="E21" s="259"/>
      <c r="F21" s="223">
        <f t="shared" si="5"/>
        <v>0</v>
      </c>
      <c r="G21" s="227"/>
      <c r="H21" s="381">
        <f t="shared" si="6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hidden="1" customHeight="1" x14ac:dyDescent="0.2">
      <c r="A22" s="152"/>
      <c r="B22" s="265"/>
      <c r="C22" s="207"/>
      <c r="D22" s="381">
        <f t="shared" si="4"/>
        <v>0</v>
      </c>
      <c r="E22" s="259"/>
      <c r="F22" s="223">
        <f t="shared" si="5"/>
        <v>0</v>
      </c>
      <c r="G22" s="227"/>
      <c r="H22" s="381">
        <f t="shared" si="6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152"/>
      <c r="B23" s="265"/>
      <c r="C23" s="207"/>
      <c r="D23" s="381">
        <f t="shared" si="4"/>
        <v>0</v>
      </c>
      <c r="E23" s="259"/>
      <c r="F23" s="223">
        <f t="shared" si="5"/>
        <v>0</v>
      </c>
      <c r="G23" s="227"/>
      <c r="H23" s="381">
        <f t="shared" si="6"/>
        <v>0</v>
      </c>
      <c r="I23" s="259"/>
      <c r="J23" s="228"/>
      <c r="K23" s="259"/>
      <c r="L23" s="226"/>
      <c r="M23" s="256"/>
      <c r="N23" s="253"/>
      <c r="O23" s="253"/>
      <c r="P23" s="253"/>
      <c r="Q23" s="253"/>
      <c r="R23" s="253"/>
      <c r="S23" s="253"/>
      <c r="T23" s="253"/>
      <c r="U23" s="257"/>
      <c r="V23" s="256"/>
      <c r="W23" s="253"/>
      <c r="X23" s="253"/>
      <c r="Y23" s="257"/>
      <c r="Z23" s="256"/>
      <c r="AA23" s="257"/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152"/>
      <c r="B24" s="265"/>
      <c r="C24" s="207"/>
      <c r="D24" s="381">
        <f t="shared" si="4"/>
        <v>0</v>
      </c>
      <c r="E24" s="259"/>
      <c r="F24" s="223">
        <f t="shared" si="5"/>
        <v>0</v>
      </c>
      <c r="G24" s="227"/>
      <c r="H24" s="381">
        <f t="shared" si="6"/>
        <v>0</v>
      </c>
      <c r="I24" s="259"/>
      <c r="J24" s="228"/>
      <c r="K24" s="259"/>
      <c r="L24" s="226"/>
      <c r="M24" s="256"/>
      <c r="N24" s="253"/>
      <c r="O24" s="253"/>
      <c r="P24" s="253"/>
      <c r="Q24" s="253"/>
      <c r="R24" s="253"/>
      <c r="S24" s="253"/>
      <c r="T24" s="253"/>
      <c r="U24" s="257"/>
      <c r="V24" s="256"/>
      <c r="W24" s="253"/>
      <c r="X24" s="253"/>
      <c r="Y24" s="257"/>
      <c r="Z24" s="256"/>
      <c r="AA24" s="257"/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thickBot="1" x14ac:dyDescent="0.3">
      <c r="A25" s="172"/>
      <c r="B25" s="284"/>
      <c r="C25" s="264"/>
      <c r="D25" s="381">
        <f t="shared" si="4"/>
        <v>0</v>
      </c>
      <c r="E25" s="281"/>
      <c r="F25" s="229">
        <f t="shared" si="5"/>
        <v>0</v>
      </c>
      <c r="G25" s="230"/>
      <c r="H25" s="381">
        <f t="shared" si="6"/>
        <v>0</v>
      </c>
      <c r="I25" s="281">
        <v>0</v>
      </c>
      <c r="J25" s="231"/>
      <c r="K25" s="281"/>
      <c r="L25" s="229"/>
      <c r="M25" s="267"/>
      <c r="N25" s="253"/>
      <c r="O25" s="253"/>
      <c r="P25" s="253"/>
      <c r="Q25" s="253"/>
      <c r="R25" s="253"/>
      <c r="S25" s="253"/>
      <c r="T25" s="253"/>
      <c r="U25" s="257"/>
      <c r="V25" s="258"/>
      <c r="W25" s="253"/>
      <c r="X25" s="253"/>
      <c r="Y25" s="257"/>
      <c r="Z25" s="258"/>
      <c r="AA25" s="257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4" customFormat="1" ht="15" customHeight="1" x14ac:dyDescent="0.2">
      <c r="A26" s="198" t="s">
        <v>141</v>
      </c>
      <c r="B26" s="354" t="s">
        <v>142</v>
      </c>
      <c r="C26" s="209">
        <f>SUM(C27:C39)</f>
        <v>0</v>
      </c>
      <c r="D26" s="327">
        <f>SUM(D27:D39)</f>
        <v>0</v>
      </c>
      <c r="E26" s="209">
        <f>SUM(E27:E39)</f>
        <v>0</v>
      </c>
      <c r="F26" s="232">
        <f>SUM(F27:F39)</f>
        <v>0</v>
      </c>
      <c r="G26" s="232">
        <f t="shared" ref="G26" si="9">SUM(G27:G39)</f>
        <v>0</v>
      </c>
      <c r="H26" s="327">
        <f>SUM(H27:H39)</f>
        <v>0</v>
      </c>
      <c r="I26" s="209">
        <f>SUM(I27:I39)</f>
        <v>0</v>
      </c>
      <c r="J26" s="232">
        <f t="shared" ref="J26" si="10">SUM(J27:J39)</f>
        <v>0</v>
      </c>
      <c r="K26" s="209"/>
      <c r="L26" s="268">
        <f>SUM(L27:L39)</f>
        <v>0</v>
      </c>
      <c r="M26" s="268">
        <f>SUM(M27:M39)</f>
        <v>0</v>
      </c>
      <c r="N26" s="272">
        <f>SUM(N27:N39)</f>
        <v>0</v>
      </c>
      <c r="O26" s="272">
        <f t="shared" ref="O26:U26" si="11">SUM(O27:O39)</f>
        <v>0</v>
      </c>
      <c r="P26" s="272">
        <f t="shared" si="11"/>
        <v>0</v>
      </c>
      <c r="Q26" s="272">
        <f t="shared" si="11"/>
        <v>0</v>
      </c>
      <c r="R26" s="272">
        <f t="shared" si="11"/>
        <v>0</v>
      </c>
      <c r="S26" s="272">
        <f t="shared" si="11"/>
        <v>0</v>
      </c>
      <c r="T26" s="272">
        <f t="shared" si="11"/>
        <v>0</v>
      </c>
      <c r="U26" s="272">
        <f t="shared" si="11"/>
        <v>0</v>
      </c>
      <c r="V26" s="268">
        <f>SUM(V27:V39)</f>
        <v>0</v>
      </c>
      <c r="W26" s="272">
        <f t="shared" ref="W26:Y26" si="12">SUM(W27:W39)</f>
        <v>0</v>
      </c>
      <c r="X26" s="272">
        <f t="shared" si="12"/>
        <v>0</v>
      </c>
      <c r="Y26" s="272">
        <f t="shared" si="12"/>
        <v>0</v>
      </c>
      <c r="Z26" s="268">
        <f>SUM(Z27:Z39)</f>
        <v>0</v>
      </c>
      <c r="AA26" s="272">
        <f t="shared" ref="AA26" si="13">SUM(AA27:AA39)</f>
        <v>0</v>
      </c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4" customFormat="1" ht="15" customHeight="1" x14ac:dyDescent="0.2">
      <c r="A27" s="348"/>
      <c r="B27" s="349" t="s">
        <v>143</v>
      </c>
      <c r="C27" s="210"/>
      <c r="D27" s="381">
        <f t="shared" si="4"/>
        <v>0</v>
      </c>
      <c r="E27" s="252">
        <v>0</v>
      </c>
      <c r="F27" s="233"/>
      <c r="G27" s="234"/>
      <c r="H27" s="381">
        <f t="shared" si="6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7"/>
        <v>0</v>
      </c>
      <c r="AC27" s="247">
        <f t="shared" si="8"/>
        <v>0</v>
      </c>
      <c r="AD27" s="248">
        <f t="shared" si="3"/>
        <v>0</v>
      </c>
    </row>
    <row r="28" spans="1:30" s="4" customFormat="1" ht="15" customHeight="1" x14ac:dyDescent="0.2">
      <c r="A28" s="348"/>
      <c r="B28" s="349" t="s">
        <v>144</v>
      </c>
      <c r="C28" s="352"/>
      <c r="D28" s="381">
        <f t="shared" si="4"/>
        <v>0</v>
      </c>
      <c r="E28" s="252"/>
      <c r="F28" s="353"/>
      <c r="G28" s="236"/>
      <c r="H28" s="381">
        <f t="shared" si="6"/>
        <v>0</v>
      </c>
      <c r="I28" s="252"/>
      <c r="J28" s="237"/>
      <c r="K28" s="252"/>
      <c r="L28" s="270"/>
      <c r="M28" s="375"/>
      <c r="N28" s="376"/>
      <c r="O28" s="376"/>
      <c r="P28" s="376"/>
      <c r="Q28" s="376"/>
      <c r="R28" s="376"/>
      <c r="S28" s="376"/>
      <c r="T28" s="376"/>
      <c r="U28" s="376"/>
      <c r="V28" s="375"/>
      <c r="W28" s="376"/>
      <c r="X28" s="376"/>
      <c r="Y28" s="376"/>
      <c r="Z28" s="375"/>
      <c r="AA28" s="376"/>
      <c r="AB28" s="251">
        <f t="shared" ref="AB28:AB38" si="14">SUM(M28:AA28)</f>
        <v>0</v>
      </c>
      <c r="AC28" s="247">
        <f t="shared" ref="AC28:AC38" si="15">+AB28+L28</f>
        <v>0</v>
      </c>
      <c r="AD28" s="248">
        <f t="shared" ref="AD28:AD38" si="16">+E28-AC28</f>
        <v>0</v>
      </c>
    </row>
    <row r="29" spans="1:30" s="4" customFormat="1" ht="15" customHeight="1" x14ac:dyDescent="0.2">
      <c r="A29" s="348"/>
      <c r="B29" s="349" t="s">
        <v>145</v>
      </c>
      <c r="C29" s="352"/>
      <c r="D29" s="381">
        <f t="shared" si="4"/>
        <v>0</v>
      </c>
      <c r="E29" s="252"/>
      <c r="F29" s="353"/>
      <c r="G29" s="236"/>
      <c r="H29" s="381">
        <f t="shared" si="6"/>
        <v>0</v>
      </c>
      <c r="I29" s="252"/>
      <c r="J29" s="237"/>
      <c r="K29" s="252"/>
      <c r="L29" s="270"/>
      <c r="M29" s="375"/>
      <c r="N29" s="376"/>
      <c r="O29" s="376"/>
      <c r="P29" s="376"/>
      <c r="Q29" s="376"/>
      <c r="R29" s="376"/>
      <c r="S29" s="376"/>
      <c r="T29" s="376"/>
      <c r="U29" s="376"/>
      <c r="V29" s="375"/>
      <c r="W29" s="376"/>
      <c r="X29" s="376"/>
      <c r="Y29" s="376"/>
      <c r="Z29" s="375"/>
      <c r="AA29" s="376"/>
      <c r="AB29" s="251">
        <f t="shared" si="14"/>
        <v>0</v>
      </c>
      <c r="AC29" s="247">
        <f t="shared" si="15"/>
        <v>0</v>
      </c>
      <c r="AD29" s="248">
        <f t="shared" si="16"/>
        <v>0</v>
      </c>
    </row>
    <row r="30" spans="1:30" s="4" customFormat="1" ht="15" customHeight="1" x14ac:dyDescent="0.2">
      <c r="A30" s="348"/>
      <c r="B30" s="349" t="s">
        <v>146</v>
      </c>
      <c r="C30" s="352"/>
      <c r="D30" s="381">
        <f t="shared" si="4"/>
        <v>0</v>
      </c>
      <c r="E30" s="252"/>
      <c r="F30" s="353"/>
      <c r="G30" s="236"/>
      <c r="H30" s="381">
        <f t="shared" si="6"/>
        <v>0</v>
      </c>
      <c r="I30" s="252"/>
      <c r="J30" s="237"/>
      <c r="K30" s="252"/>
      <c r="L30" s="270"/>
      <c r="M30" s="375"/>
      <c r="N30" s="376"/>
      <c r="O30" s="376"/>
      <c r="P30" s="376"/>
      <c r="Q30" s="376"/>
      <c r="R30" s="376"/>
      <c r="S30" s="376"/>
      <c r="T30" s="376"/>
      <c r="U30" s="376"/>
      <c r="V30" s="375"/>
      <c r="W30" s="376"/>
      <c r="X30" s="376"/>
      <c r="Y30" s="376"/>
      <c r="Z30" s="375"/>
      <c r="AA30" s="376"/>
      <c r="AB30" s="251">
        <f t="shared" si="14"/>
        <v>0</v>
      </c>
      <c r="AC30" s="247">
        <f t="shared" si="15"/>
        <v>0</v>
      </c>
      <c r="AD30" s="248">
        <f t="shared" si="16"/>
        <v>0</v>
      </c>
    </row>
    <row r="31" spans="1:30" s="4" customFormat="1" ht="15" customHeight="1" x14ac:dyDescent="0.2">
      <c r="A31" s="348"/>
      <c r="B31" s="349" t="s">
        <v>147</v>
      </c>
      <c r="C31" s="352"/>
      <c r="D31" s="381">
        <f t="shared" si="4"/>
        <v>0</v>
      </c>
      <c r="E31" s="252"/>
      <c r="F31" s="353"/>
      <c r="G31" s="236"/>
      <c r="H31" s="381">
        <f t="shared" si="6"/>
        <v>0</v>
      </c>
      <c r="I31" s="252"/>
      <c r="J31" s="237"/>
      <c r="K31" s="252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14"/>
        <v>0</v>
      </c>
      <c r="AC31" s="247">
        <f t="shared" si="15"/>
        <v>0</v>
      </c>
      <c r="AD31" s="248">
        <f t="shared" si="16"/>
        <v>0</v>
      </c>
    </row>
    <row r="32" spans="1:30" s="4" customFormat="1" ht="15" customHeight="1" x14ac:dyDescent="0.2">
      <c r="A32" s="348"/>
      <c r="B32" s="349" t="s">
        <v>148</v>
      </c>
      <c r="C32" s="352"/>
      <c r="D32" s="381">
        <f t="shared" si="4"/>
        <v>0</v>
      </c>
      <c r="E32" s="252"/>
      <c r="F32" s="353"/>
      <c r="G32" s="236"/>
      <c r="H32" s="381">
        <f t="shared" si="6"/>
        <v>0</v>
      </c>
      <c r="I32" s="252"/>
      <c r="J32" s="237"/>
      <c r="K32" s="252"/>
      <c r="L32" s="270"/>
      <c r="M32" s="375"/>
      <c r="N32" s="376"/>
      <c r="O32" s="376"/>
      <c r="P32" s="376"/>
      <c r="Q32" s="376"/>
      <c r="R32" s="376"/>
      <c r="S32" s="376"/>
      <c r="T32" s="376"/>
      <c r="U32" s="376"/>
      <c r="V32" s="375"/>
      <c r="W32" s="376"/>
      <c r="X32" s="376"/>
      <c r="Y32" s="376"/>
      <c r="Z32" s="375"/>
      <c r="AA32" s="376"/>
      <c r="AB32" s="251">
        <f t="shared" si="14"/>
        <v>0</v>
      </c>
      <c r="AC32" s="247">
        <f t="shared" si="15"/>
        <v>0</v>
      </c>
      <c r="AD32" s="248">
        <f t="shared" si="16"/>
        <v>0</v>
      </c>
    </row>
    <row r="33" spans="1:30" s="4" customFormat="1" ht="15" customHeight="1" x14ac:dyDescent="0.2">
      <c r="A33" s="348"/>
      <c r="B33" s="349" t="s">
        <v>149</v>
      </c>
      <c r="C33" s="352"/>
      <c r="D33" s="381">
        <f t="shared" si="4"/>
        <v>0</v>
      </c>
      <c r="E33" s="252"/>
      <c r="F33" s="353"/>
      <c r="G33" s="236"/>
      <c r="H33" s="381">
        <f t="shared" si="6"/>
        <v>0</v>
      </c>
      <c r="I33" s="252"/>
      <c r="J33" s="237"/>
      <c r="K33" s="252"/>
      <c r="L33" s="270"/>
      <c r="M33" s="375"/>
      <c r="N33" s="376"/>
      <c r="O33" s="376"/>
      <c r="P33" s="376"/>
      <c r="Q33" s="376"/>
      <c r="R33" s="376"/>
      <c r="S33" s="376"/>
      <c r="T33" s="376"/>
      <c r="U33" s="376"/>
      <c r="V33" s="375"/>
      <c r="W33" s="376"/>
      <c r="X33" s="376"/>
      <c r="Y33" s="376"/>
      <c r="Z33" s="375"/>
      <c r="AA33" s="376"/>
      <c r="AB33" s="251">
        <f t="shared" si="14"/>
        <v>0</v>
      </c>
      <c r="AC33" s="247">
        <f t="shared" si="15"/>
        <v>0</v>
      </c>
      <c r="AD33" s="248">
        <f t="shared" si="16"/>
        <v>0</v>
      </c>
    </row>
    <row r="34" spans="1:30" s="4" customFormat="1" ht="15" customHeight="1" x14ac:dyDescent="0.2">
      <c r="A34" s="348"/>
      <c r="B34" s="349" t="s">
        <v>150</v>
      </c>
      <c r="C34" s="352"/>
      <c r="D34" s="381">
        <f t="shared" si="4"/>
        <v>0</v>
      </c>
      <c r="E34" s="252"/>
      <c r="F34" s="353"/>
      <c r="G34" s="236"/>
      <c r="H34" s="381">
        <f t="shared" si="6"/>
        <v>0</v>
      </c>
      <c r="I34" s="252"/>
      <c r="J34" s="237"/>
      <c r="K34" s="252"/>
      <c r="L34" s="270"/>
      <c r="M34" s="375"/>
      <c r="N34" s="376"/>
      <c r="O34" s="376"/>
      <c r="P34" s="376"/>
      <c r="Q34" s="376"/>
      <c r="R34" s="376"/>
      <c r="S34" s="376"/>
      <c r="T34" s="376"/>
      <c r="U34" s="376"/>
      <c r="V34" s="375"/>
      <c r="W34" s="376"/>
      <c r="X34" s="376"/>
      <c r="Y34" s="376"/>
      <c r="Z34" s="375"/>
      <c r="AA34" s="376"/>
      <c r="AB34" s="251">
        <f t="shared" si="14"/>
        <v>0</v>
      </c>
      <c r="AC34" s="247">
        <f t="shared" si="15"/>
        <v>0</v>
      </c>
      <c r="AD34" s="248">
        <f t="shared" si="16"/>
        <v>0</v>
      </c>
    </row>
    <row r="35" spans="1:30" s="4" customFormat="1" ht="15" customHeight="1" x14ac:dyDescent="0.2">
      <c r="A35" s="348"/>
      <c r="B35" s="349" t="s">
        <v>151</v>
      </c>
      <c r="C35" s="352"/>
      <c r="D35" s="381">
        <f t="shared" si="4"/>
        <v>0</v>
      </c>
      <c r="E35" s="252"/>
      <c r="F35" s="353"/>
      <c r="G35" s="236"/>
      <c r="H35" s="381">
        <f t="shared" si="6"/>
        <v>0</v>
      </c>
      <c r="I35" s="252"/>
      <c r="J35" s="237"/>
      <c r="K35" s="252"/>
      <c r="L35" s="270"/>
      <c r="M35" s="375"/>
      <c r="N35" s="376"/>
      <c r="O35" s="376"/>
      <c r="P35" s="376"/>
      <c r="Q35" s="376"/>
      <c r="R35" s="376"/>
      <c r="S35" s="376"/>
      <c r="T35" s="376"/>
      <c r="U35" s="376"/>
      <c r="V35" s="375"/>
      <c r="W35" s="376"/>
      <c r="X35" s="376"/>
      <c r="Y35" s="376"/>
      <c r="Z35" s="375"/>
      <c r="AA35" s="376"/>
      <c r="AB35" s="251">
        <f t="shared" si="14"/>
        <v>0</v>
      </c>
      <c r="AC35" s="247">
        <f t="shared" si="15"/>
        <v>0</v>
      </c>
      <c r="AD35" s="248">
        <f t="shared" si="16"/>
        <v>0</v>
      </c>
    </row>
    <row r="36" spans="1:30" s="4" customFormat="1" ht="15" customHeight="1" x14ac:dyDescent="0.2">
      <c r="A36" s="348"/>
      <c r="B36" s="349" t="s">
        <v>152</v>
      </c>
      <c r="C36" s="352"/>
      <c r="D36" s="381">
        <f t="shared" si="4"/>
        <v>0</v>
      </c>
      <c r="E36" s="252"/>
      <c r="F36" s="353"/>
      <c r="G36" s="236"/>
      <c r="H36" s="381">
        <f t="shared" si="6"/>
        <v>0</v>
      </c>
      <c r="I36" s="252"/>
      <c r="J36" s="237"/>
      <c r="K36" s="252"/>
      <c r="L36" s="270"/>
      <c r="M36" s="375"/>
      <c r="N36" s="376"/>
      <c r="O36" s="376"/>
      <c r="P36" s="376"/>
      <c r="Q36" s="376"/>
      <c r="R36" s="376"/>
      <c r="S36" s="376"/>
      <c r="T36" s="376"/>
      <c r="U36" s="376"/>
      <c r="V36" s="375"/>
      <c r="W36" s="376"/>
      <c r="X36" s="376"/>
      <c r="Y36" s="376"/>
      <c r="Z36" s="375"/>
      <c r="AA36" s="376"/>
      <c r="AB36" s="251">
        <f t="shared" si="14"/>
        <v>0</v>
      </c>
      <c r="AC36" s="247">
        <f t="shared" si="15"/>
        <v>0</v>
      </c>
      <c r="AD36" s="248">
        <f t="shared" si="16"/>
        <v>0</v>
      </c>
    </row>
    <row r="37" spans="1:30" s="4" customFormat="1" ht="15" customHeight="1" x14ac:dyDescent="0.2">
      <c r="A37" s="348"/>
      <c r="B37" s="349" t="s">
        <v>153</v>
      </c>
      <c r="C37" s="352"/>
      <c r="D37" s="381">
        <f t="shared" si="4"/>
        <v>0</v>
      </c>
      <c r="E37" s="252"/>
      <c r="F37" s="353"/>
      <c r="G37" s="236"/>
      <c r="H37" s="381">
        <f t="shared" si="6"/>
        <v>0</v>
      </c>
      <c r="I37" s="252"/>
      <c r="J37" s="237"/>
      <c r="K37" s="252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14"/>
        <v>0</v>
      </c>
      <c r="AC37" s="247">
        <f t="shared" si="15"/>
        <v>0</v>
      </c>
      <c r="AD37" s="248">
        <f t="shared" si="16"/>
        <v>0</v>
      </c>
    </row>
    <row r="38" spans="1:30" s="4" customFormat="1" ht="15" customHeight="1" x14ac:dyDescent="0.2">
      <c r="A38" s="355"/>
      <c r="B38" s="349" t="s">
        <v>154</v>
      </c>
      <c r="C38" s="352"/>
      <c r="D38" s="381">
        <f t="shared" si="4"/>
        <v>0</v>
      </c>
      <c r="E38" s="252"/>
      <c r="F38" s="353"/>
      <c r="G38" s="236"/>
      <c r="H38" s="381">
        <f t="shared" si="6"/>
        <v>0</v>
      </c>
      <c r="I38" s="252"/>
      <c r="J38" s="237"/>
      <c r="K38" s="252"/>
      <c r="L38" s="270"/>
      <c r="M38" s="375"/>
      <c r="N38" s="376"/>
      <c r="O38" s="376"/>
      <c r="P38" s="376"/>
      <c r="Q38" s="376"/>
      <c r="R38" s="376"/>
      <c r="S38" s="376"/>
      <c r="T38" s="376"/>
      <c r="U38" s="376"/>
      <c r="V38" s="375"/>
      <c r="W38" s="376"/>
      <c r="X38" s="376"/>
      <c r="Y38" s="376"/>
      <c r="Z38" s="375"/>
      <c r="AA38" s="376"/>
      <c r="AB38" s="251">
        <f t="shared" si="14"/>
        <v>0</v>
      </c>
      <c r="AC38" s="247">
        <f t="shared" si="15"/>
        <v>0</v>
      </c>
      <c r="AD38" s="248">
        <f t="shared" si="16"/>
        <v>0</v>
      </c>
    </row>
    <row r="39" spans="1:30" s="4" customFormat="1" ht="15" customHeight="1" thickBot="1" x14ac:dyDescent="0.25">
      <c r="A39" s="172"/>
      <c r="B39" s="278"/>
      <c r="C39" s="208"/>
      <c r="D39" s="381">
        <f t="shared" si="4"/>
        <v>0</v>
      </c>
      <c r="E39" s="281">
        <v>0</v>
      </c>
      <c r="F39" s="229"/>
      <c r="G39" s="230"/>
      <c r="H39" s="381">
        <f t="shared" si="6"/>
        <v>0</v>
      </c>
      <c r="I39" s="281">
        <v>0</v>
      </c>
      <c r="J39" s="231"/>
      <c r="K39" s="281"/>
      <c r="L39" s="270"/>
      <c r="M39" s="375"/>
      <c r="N39" s="376"/>
      <c r="O39" s="376"/>
      <c r="P39" s="376"/>
      <c r="Q39" s="376"/>
      <c r="R39" s="376"/>
      <c r="S39" s="376"/>
      <c r="T39" s="376"/>
      <c r="U39" s="376"/>
      <c r="V39" s="375"/>
      <c r="W39" s="376"/>
      <c r="X39" s="376"/>
      <c r="Y39" s="376"/>
      <c r="Z39" s="375"/>
      <c r="AA39" s="376"/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26" customFormat="1" ht="15" customHeight="1" x14ac:dyDescent="0.2">
      <c r="A40" s="198" t="s">
        <v>155</v>
      </c>
      <c r="B40" s="354" t="s">
        <v>156</v>
      </c>
      <c r="C40" s="209">
        <f>SUM(C41:C45)</f>
        <v>0</v>
      </c>
      <c r="D40" s="327">
        <f>SUM(D41:D45)</f>
        <v>0</v>
      </c>
      <c r="E40" s="209">
        <f>SUM(E41:E45)</f>
        <v>0</v>
      </c>
      <c r="F40" s="209">
        <f t="shared" ref="F40:G40" si="17">SUM(F41:F45)</f>
        <v>0</v>
      </c>
      <c r="G40" s="209">
        <f t="shared" si="17"/>
        <v>0</v>
      </c>
      <c r="H40" s="327">
        <f>SUM(H41:H45)</f>
        <v>0</v>
      </c>
      <c r="I40" s="209">
        <f>SUM(I41:I45)</f>
        <v>0</v>
      </c>
      <c r="J40" s="209">
        <f t="shared" ref="J40" si="18">SUM(J41:J45)</f>
        <v>0</v>
      </c>
      <c r="K40" s="209"/>
      <c r="L40" s="268">
        <f>SUM(L41:L45)</f>
        <v>0</v>
      </c>
      <c r="M40" s="268">
        <f>SUM(M41:M45)</f>
        <v>0</v>
      </c>
      <c r="N40" s="272">
        <f>SUM(N41:N45)</f>
        <v>0</v>
      </c>
      <c r="O40" s="272">
        <f t="shared" ref="O40:U40" si="19">SUM(O41:O45)</f>
        <v>0</v>
      </c>
      <c r="P40" s="272">
        <f t="shared" si="19"/>
        <v>0</v>
      </c>
      <c r="Q40" s="272">
        <f t="shared" si="19"/>
        <v>0</v>
      </c>
      <c r="R40" s="272">
        <f t="shared" si="19"/>
        <v>0</v>
      </c>
      <c r="S40" s="272">
        <f t="shared" si="19"/>
        <v>0</v>
      </c>
      <c r="T40" s="272">
        <f t="shared" si="19"/>
        <v>0</v>
      </c>
      <c r="U40" s="272">
        <f t="shared" si="19"/>
        <v>0</v>
      </c>
      <c r="V40" s="268">
        <f>SUM(V41:V45)</f>
        <v>0</v>
      </c>
      <c r="W40" s="272">
        <f t="shared" ref="W40:Y40" si="20">SUM(W41:W45)</f>
        <v>0</v>
      </c>
      <c r="X40" s="272">
        <f t="shared" si="20"/>
        <v>0</v>
      </c>
      <c r="Y40" s="272">
        <f t="shared" si="20"/>
        <v>0</v>
      </c>
      <c r="Z40" s="268">
        <f>SUM(Z41:Z45)</f>
        <v>0</v>
      </c>
      <c r="AA40" s="272">
        <f t="shared" ref="AA40" si="21">SUM(AA41:AA45)</f>
        <v>0</v>
      </c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4" customFormat="1" ht="15" customHeight="1" x14ac:dyDescent="0.2">
      <c r="A41" s="355"/>
      <c r="B41" s="349" t="s">
        <v>157</v>
      </c>
      <c r="C41" s="210"/>
      <c r="D41" s="381">
        <f t="shared" si="4"/>
        <v>0</v>
      </c>
      <c r="E41" s="252">
        <v>0</v>
      </c>
      <c r="F41" s="233"/>
      <c r="G41" s="234"/>
      <c r="H41" s="381">
        <f t="shared" si="6"/>
        <v>0</v>
      </c>
      <c r="I41" s="252">
        <v>0</v>
      </c>
      <c r="J41" s="235"/>
      <c r="K41" s="252"/>
      <c r="L41" s="269"/>
      <c r="M41" s="373"/>
      <c r="N41" s="374"/>
      <c r="O41" s="374"/>
      <c r="P41" s="374"/>
      <c r="Q41" s="374"/>
      <c r="R41" s="374"/>
      <c r="S41" s="374"/>
      <c r="T41" s="374"/>
      <c r="U41" s="374"/>
      <c r="V41" s="373"/>
      <c r="W41" s="374"/>
      <c r="X41" s="374"/>
      <c r="Y41" s="374"/>
      <c r="Z41" s="373"/>
      <c r="AA41" s="374"/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4" customFormat="1" ht="15" customHeight="1" x14ac:dyDescent="0.2">
      <c r="A42" s="355"/>
      <c r="B42" s="349" t="s">
        <v>158</v>
      </c>
      <c r="C42" s="352"/>
      <c r="D42" s="381">
        <f t="shared" si="4"/>
        <v>0</v>
      </c>
      <c r="E42" s="252">
        <v>0</v>
      </c>
      <c r="F42" s="233"/>
      <c r="G42" s="234"/>
      <c r="H42" s="381">
        <f t="shared" si="6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ref="AB42:AB44" si="22">SUM(M42:AA42)</f>
        <v>0</v>
      </c>
      <c r="AC42" s="247">
        <f t="shared" ref="AC42:AC44" si="23">+AB42+L42</f>
        <v>0</v>
      </c>
      <c r="AD42" s="248">
        <f t="shared" ref="AD42:AD44" si="24">+E42-AC42</f>
        <v>0</v>
      </c>
    </row>
    <row r="43" spans="1:30" s="4" customFormat="1" ht="15" customHeight="1" x14ac:dyDescent="0.2">
      <c r="A43" s="348"/>
      <c r="B43" s="349" t="s">
        <v>159</v>
      </c>
      <c r="C43" s="352"/>
      <c r="D43" s="381">
        <f t="shared" si="4"/>
        <v>0</v>
      </c>
      <c r="E43" s="252">
        <v>0</v>
      </c>
      <c r="F43" s="233"/>
      <c r="G43" s="234"/>
      <c r="H43" s="381">
        <f t="shared" si="6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22"/>
        <v>0</v>
      </c>
      <c r="AC43" s="247">
        <f t="shared" si="23"/>
        <v>0</v>
      </c>
      <c r="AD43" s="248">
        <f t="shared" si="24"/>
        <v>0</v>
      </c>
    </row>
    <row r="44" spans="1:30" s="4" customFormat="1" ht="15" customHeight="1" x14ac:dyDescent="0.2">
      <c r="A44" s="355"/>
      <c r="B44" s="349" t="s">
        <v>160</v>
      </c>
      <c r="C44" s="352"/>
      <c r="D44" s="381">
        <f t="shared" si="4"/>
        <v>0</v>
      </c>
      <c r="E44" s="252">
        <v>0</v>
      </c>
      <c r="F44" s="233"/>
      <c r="G44" s="234"/>
      <c r="H44" s="381">
        <f t="shared" si="6"/>
        <v>0</v>
      </c>
      <c r="I44" s="252">
        <v>0</v>
      </c>
      <c r="J44" s="235"/>
      <c r="K44" s="252"/>
      <c r="L44" s="269"/>
      <c r="M44" s="373"/>
      <c r="N44" s="374"/>
      <c r="O44" s="374"/>
      <c r="P44" s="374"/>
      <c r="Q44" s="374"/>
      <c r="R44" s="374"/>
      <c r="S44" s="374"/>
      <c r="T44" s="374"/>
      <c r="U44" s="374"/>
      <c r="V44" s="373"/>
      <c r="W44" s="374"/>
      <c r="X44" s="374"/>
      <c r="Y44" s="374"/>
      <c r="Z44" s="373"/>
      <c r="AA44" s="374"/>
      <c r="AB44" s="251">
        <f t="shared" si="22"/>
        <v>0</v>
      </c>
      <c r="AC44" s="247">
        <f t="shared" si="23"/>
        <v>0</v>
      </c>
      <c r="AD44" s="248">
        <f t="shared" si="24"/>
        <v>0</v>
      </c>
    </row>
    <row r="45" spans="1:30" s="4" customFormat="1" ht="15" customHeight="1" thickBot="1" x14ac:dyDescent="0.25">
      <c r="A45" s="172"/>
      <c r="B45" s="278"/>
      <c r="C45" s="208"/>
      <c r="D45" s="381">
        <f t="shared" si="4"/>
        <v>0</v>
      </c>
      <c r="E45" s="281">
        <v>0</v>
      </c>
      <c r="F45" s="229"/>
      <c r="G45" s="230"/>
      <c r="H45" s="381">
        <f t="shared" si="6"/>
        <v>0</v>
      </c>
      <c r="I45" s="281">
        <v>0</v>
      </c>
      <c r="J45" s="231"/>
      <c r="K45" s="281"/>
      <c r="L45" s="270"/>
      <c r="M45" s="375"/>
      <c r="N45" s="376"/>
      <c r="O45" s="376"/>
      <c r="P45" s="376"/>
      <c r="Q45" s="376"/>
      <c r="R45" s="376"/>
      <c r="S45" s="376"/>
      <c r="T45" s="376"/>
      <c r="U45" s="376"/>
      <c r="V45" s="375"/>
      <c r="W45" s="376"/>
      <c r="X45" s="376"/>
      <c r="Y45" s="376"/>
      <c r="Z45" s="375"/>
      <c r="AA45" s="376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26" customFormat="1" ht="15" customHeight="1" x14ac:dyDescent="0.2">
      <c r="A46" s="198" t="s">
        <v>161</v>
      </c>
      <c r="B46" s="354" t="s">
        <v>162</v>
      </c>
      <c r="C46" s="209">
        <f t="shared" ref="C46:J46" si="25">SUM(C47:C52)</f>
        <v>0</v>
      </c>
      <c r="D46" s="327">
        <f>SUM(D47:D52)</f>
        <v>0</v>
      </c>
      <c r="E46" s="209">
        <f>SUM(E47:E52)</f>
        <v>0</v>
      </c>
      <c r="F46" s="209">
        <f t="shared" si="25"/>
        <v>0</v>
      </c>
      <c r="G46" s="209">
        <f t="shared" si="25"/>
        <v>0</v>
      </c>
      <c r="H46" s="327">
        <f>SUM(H47:H52)</f>
        <v>0</v>
      </c>
      <c r="I46" s="209">
        <f t="shared" si="25"/>
        <v>0</v>
      </c>
      <c r="J46" s="209">
        <f t="shared" si="25"/>
        <v>0</v>
      </c>
      <c r="K46" s="209"/>
      <c r="L46" s="268">
        <f>SUM(L47:L52)</f>
        <v>0</v>
      </c>
      <c r="M46" s="268">
        <f>SUM(M47:M52)</f>
        <v>0</v>
      </c>
      <c r="N46" s="272">
        <f>SUM(N47:N52)</f>
        <v>0</v>
      </c>
      <c r="O46" s="272">
        <f t="shared" ref="O46:U46" si="26">SUM(O47:O52)</f>
        <v>0</v>
      </c>
      <c r="P46" s="272">
        <f t="shared" si="26"/>
        <v>0</v>
      </c>
      <c r="Q46" s="272">
        <f t="shared" si="26"/>
        <v>0</v>
      </c>
      <c r="R46" s="272">
        <f t="shared" si="26"/>
        <v>0</v>
      </c>
      <c r="S46" s="272">
        <f t="shared" si="26"/>
        <v>0</v>
      </c>
      <c r="T46" s="272">
        <f t="shared" si="26"/>
        <v>0</v>
      </c>
      <c r="U46" s="272">
        <f t="shared" si="26"/>
        <v>0</v>
      </c>
      <c r="V46" s="268">
        <f>SUM(V47:V52)</f>
        <v>0</v>
      </c>
      <c r="W46" s="272">
        <f t="shared" ref="W46:Y46" si="27">SUM(W47:W52)</f>
        <v>0</v>
      </c>
      <c r="X46" s="272">
        <f t="shared" si="27"/>
        <v>0</v>
      </c>
      <c r="Y46" s="272">
        <f t="shared" si="27"/>
        <v>0</v>
      </c>
      <c r="Z46" s="268">
        <f>SUM(Z47:Z52)</f>
        <v>0</v>
      </c>
      <c r="AA46" s="272">
        <f t="shared" ref="AA46" si="28">SUM(AA47:AA52)</f>
        <v>0</v>
      </c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4" customFormat="1" ht="15" customHeight="1" x14ac:dyDescent="0.2">
      <c r="A47" s="355"/>
      <c r="B47" s="349" t="s">
        <v>163</v>
      </c>
      <c r="C47" s="210"/>
      <c r="D47" s="381">
        <f t="shared" si="4"/>
        <v>0</v>
      </c>
      <c r="E47" s="252">
        <v>0</v>
      </c>
      <c r="F47" s="233"/>
      <c r="G47" s="234"/>
      <c r="H47" s="381">
        <f t="shared" si="6"/>
        <v>0</v>
      </c>
      <c r="I47" s="252">
        <v>0</v>
      </c>
      <c r="J47" s="235"/>
      <c r="K47" s="252"/>
      <c r="L47" s="269"/>
      <c r="M47" s="373"/>
      <c r="N47" s="374"/>
      <c r="O47" s="374"/>
      <c r="P47" s="374"/>
      <c r="Q47" s="374"/>
      <c r="R47" s="374"/>
      <c r="S47" s="374"/>
      <c r="T47" s="374"/>
      <c r="U47" s="374"/>
      <c r="V47" s="373"/>
      <c r="W47" s="374"/>
      <c r="X47" s="374"/>
      <c r="Y47" s="374"/>
      <c r="Z47" s="373"/>
      <c r="AA47" s="374"/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355"/>
      <c r="B48" s="349" t="s">
        <v>164</v>
      </c>
      <c r="C48" s="352"/>
      <c r="D48" s="381">
        <f t="shared" si="4"/>
        <v>0</v>
      </c>
      <c r="E48" s="252"/>
      <c r="F48" s="233"/>
      <c r="G48" s="234"/>
      <c r="H48" s="381">
        <f t="shared" si="6"/>
        <v>0</v>
      </c>
      <c r="I48" s="252"/>
      <c r="J48" s="237"/>
      <c r="K48" s="252"/>
      <c r="L48" s="270"/>
      <c r="M48" s="375"/>
      <c r="N48" s="376"/>
      <c r="O48" s="376"/>
      <c r="P48" s="376"/>
      <c r="Q48" s="376"/>
      <c r="R48" s="376"/>
      <c r="S48" s="376"/>
      <c r="T48" s="376"/>
      <c r="U48" s="376"/>
      <c r="V48" s="375"/>
      <c r="W48" s="376"/>
      <c r="X48" s="376"/>
      <c r="Y48" s="376"/>
      <c r="Z48" s="375"/>
      <c r="AA48" s="376"/>
      <c r="AB48" s="251">
        <f t="shared" ref="AB48:AB51" si="29">SUM(M48:AA48)</f>
        <v>0</v>
      </c>
      <c r="AC48" s="247">
        <f t="shared" ref="AC48:AC51" si="30">+AB48+L48</f>
        <v>0</v>
      </c>
      <c r="AD48" s="248">
        <f t="shared" ref="AD48:AD51" si="31">+E48-AC48</f>
        <v>0</v>
      </c>
    </row>
    <row r="49" spans="1:30" s="4" customFormat="1" ht="15" customHeight="1" x14ac:dyDescent="0.2">
      <c r="A49" s="348"/>
      <c r="B49" s="349" t="s">
        <v>165</v>
      </c>
      <c r="C49" s="352"/>
      <c r="D49" s="381">
        <f t="shared" si="4"/>
        <v>0</v>
      </c>
      <c r="E49" s="252"/>
      <c r="F49" s="233"/>
      <c r="G49" s="234"/>
      <c r="H49" s="381">
        <f t="shared" si="6"/>
        <v>0</v>
      </c>
      <c r="I49" s="252"/>
      <c r="J49" s="237"/>
      <c r="K49" s="252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29"/>
        <v>0</v>
      </c>
      <c r="AC49" s="247">
        <f t="shared" si="30"/>
        <v>0</v>
      </c>
      <c r="AD49" s="248">
        <f t="shared" si="31"/>
        <v>0</v>
      </c>
    </row>
    <row r="50" spans="1:30" s="4" customFormat="1" ht="15" customHeight="1" x14ac:dyDescent="0.2">
      <c r="A50" s="348"/>
      <c r="B50" s="349" t="s">
        <v>166</v>
      </c>
      <c r="C50" s="352"/>
      <c r="D50" s="381">
        <f t="shared" si="4"/>
        <v>0</v>
      </c>
      <c r="E50" s="252"/>
      <c r="F50" s="233"/>
      <c r="G50" s="234"/>
      <c r="H50" s="381">
        <f t="shared" si="6"/>
        <v>0</v>
      </c>
      <c r="I50" s="252"/>
      <c r="J50" s="237"/>
      <c r="K50" s="252"/>
      <c r="L50" s="270"/>
      <c r="M50" s="375"/>
      <c r="N50" s="376"/>
      <c r="O50" s="376"/>
      <c r="P50" s="376"/>
      <c r="Q50" s="376"/>
      <c r="R50" s="376"/>
      <c r="S50" s="376"/>
      <c r="T50" s="376"/>
      <c r="U50" s="376"/>
      <c r="V50" s="375"/>
      <c r="W50" s="376"/>
      <c r="X50" s="376"/>
      <c r="Y50" s="376"/>
      <c r="Z50" s="375"/>
      <c r="AA50" s="376"/>
      <c r="AB50" s="251">
        <f t="shared" si="29"/>
        <v>0</v>
      </c>
      <c r="AC50" s="247">
        <f t="shared" si="30"/>
        <v>0</v>
      </c>
      <c r="AD50" s="248">
        <f t="shared" si="31"/>
        <v>0</v>
      </c>
    </row>
    <row r="51" spans="1:30" s="4" customFormat="1" ht="15" customHeight="1" x14ac:dyDescent="0.2">
      <c r="A51" s="348"/>
      <c r="B51" s="349" t="s">
        <v>167</v>
      </c>
      <c r="C51" s="352"/>
      <c r="D51" s="381">
        <f t="shared" si="4"/>
        <v>0</v>
      </c>
      <c r="E51" s="252"/>
      <c r="F51" s="233"/>
      <c r="G51" s="234"/>
      <c r="H51" s="381">
        <f t="shared" si="6"/>
        <v>0</v>
      </c>
      <c r="I51" s="252"/>
      <c r="J51" s="237"/>
      <c r="K51" s="252"/>
      <c r="L51" s="270"/>
      <c r="M51" s="375"/>
      <c r="N51" s="376"/>
      <c r="O51" s="376"/>
      <c r="P51" s="376"/>
      <c r="Q51" s="376"/>
      <c r="R51" s="376"/>
      <c r="S51" s="376"/>
      <c r="T51" s="376"/>
      <c r="U51" s="376"/>
      <c r="V51" s="375"/>
      <c r="W51" s="376"/>
      <c r="X51" s="376"/>
      <c r="Y51" s="376"/>
      <c r="Z51" s="375"/>
      <c r="AA51" s="376"/>
      <c r="AB51" s="251">
        <f t="shared" si="29"/>
        <v>0</v>
      </c>
      <c r="AC51" s="247">
        <f t="shared" si="30"/>
        <v>0</v>
      </c>
      <c r="AD51" s="248">
        <f t="shared" si="31"/>
        <v>0</v>
      </c>
    </row>
    <row r="52" spans="1:30" s="4" customFormat="1" ht="15" customHeight="1" thickBot="1" x14ac:dyDescent="0.25">
      <c r="A52" s="171"/>
      <c r="B52" s="278"/>
      <c r="C52" s="208"/>
      <c r="D52" s="381">
        <f t="shared" si="4"/>
        <v>0</v>
      </c>
      <c r="E52" s="281">
        <v>0</v>
      </c>
      <c r="F52" s="229"/>
      <c r="G52" s="230"/>
      <c r="H52" s="381">
        <f t="shared" si="6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8" t="s">
        <v>168</v>
      </c>
      <c r="B53" s="354" t="s">
        <v>169</v>
      </c>
      <c r="C53" s="209">
        <f t="shared" ref="C53:J53" si="32">SUM(C54:C67)</f>
        <v>0</v>
      </c>
      <c r="D53" s="327">
        <f>SUM(D54:D67)</f>
        <v>0</v>
      </c>
      <c r="E53" s="209">
        <f>SUM(E54:E67)</f>
        <v>0</v>
      </c>
      <c r="F53" s="209">
        <f t="shared" si="32"/>
        <v>0</v>
      </c>
      <c r="G53" s="209">
        <f t="shared" si="32"/>
        <v>0</v>
      </c>
      <c r="H53" s="327">
        <f>SUM(H54:H67)</f>
        <v>0</v>
      </c>
      <c r="I53" s="209">
        <f t="shared" si="32"/>
        <v>0</v>
      </c>
      <c r="J53" s="209">
        <f t="shared" si="32"/>
        <v>0</v>
      </c>
      <c r="K53" s="209"/>
      <c r="L53" s="268">
        <f>SUM(L54:L67)</f>
        <v>0</v>
      </c>
      <c r="M53" s="268">
        <f>SUM(M54:M67)</f>
        <v>0</v>
      </c>
      <c r="N53" s="272">
        <f>SUM(N54:N67)</f>
        <v>0</v>
      </c>
      <c r="O53" s="272">
        <f t="shared" ref="O53:U53" si="33">SUM(O54:O67)</f>
        <v>0</v>
      </c>
      <c r="P53" s="272">
        <f t="shared" si="33"/>
        <v>0</v>
      </c>
      <c r="Q53" s="272">
        <f t="shared" si="33"/>
        <v>0</v>
      </c>
      <c r="R53" s="272">
        <f t="shared" si="33"/>
        <v>0</v>
      </c>
      <c r="S53" s="272">
        <f t="shared" si="33"/>
        <v>0</v>
      </c>
      <c r="T53" s="272">
        <f t="shared" si="33"/>
        <v>0</v>
      </c>
      <c r="U53" s="272">
        <f t="shared" si="33"/>
        <v>0</v>
      </c>
      <c r="V53" s="268">
        <f>SUM(V54:V67)</f>
        <v>0</v>
      </c>
      <c r="W53" s="272">
        <f t="shared" ref="W53:Y53" si="34">SUM(W54:W67)</f>
        <v>0</v>
      </c>
      <c r="X53" s="272">
        <f t="shared" si="34"/>
        <v>0</v>
      </c>
      <c r="Y53" s="272">
        <f t="shared" si="34"/>
        <v>0</v>
      </c>
      <c r="Z53" s="268">
        <f>SUM(Z54:Z67)</f>
        <v>0</v>
      </c>
      <c r="AA53" s="272">
        <f t="shared" ref="AA53" si="35">SUM(AA54:AA67)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348"/>
      <c r="B54" s="349" t="s">
        <v>170</v>
      </c>
      <c r="C54" s="210"/>
      <c r="D54" s="381">
        <f t="shared" si="4"/>
        <v>0</v>
      </c>
      <c r="E54" s="252">
        <v>0</v>
      </c>
      <c r="F54" s="233"/>
      <c r="G54" s="234"/>
      <c r="H54" s="381">
        <f t="shared" si="6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x14ac:dyDescent="0.2">
      <c r="A55" s="348"/>
      <c r="B55" s="349" t="s">
        <v>171</v>
      </c>
      <c r="C55" s="352"/>
      <c r="D55" s="381">
        <f t="shared" si="4"/>
        <v>0</v>
      </c>
      <c r="E55" s="252">
        <v>0</v>
      </c>
      <c r="F55" s="233"/>
      <c r="G55" s="234"/>
      <c r="H55" s="381">
        <f t="shared" si="6"/>
        <v>0</v>
      </c>
      <c r="I55" s="252">
        <v>0</v>
      </c>
      <c r="J55" s="237"/>
      <c r="K55" s="252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ref="AB55:AB66" si="36">SUM(M55:AA55)</f>
        <v>0</v>
      </c>
      <c r="AC55" s="247">
        <f t="shared" ref="AC55:AC66" si="37">+AB55+L55</f>
        <v>0</v>
      </c>
      <c r="AD55" s="248">
        <f t="shared" ref="AD55:AD66" si="38">+E55-AC55</f>
        <v>0</v>
      </c>
    </row>
    <row r="56" spans="1:30" s="4" customFormat="1" ht="15" customHeight="1" x14ac:dyDescent="0.2">
      <c r="A56" s="348"/>
      <c r="B56" s="349" t="s">
        <v>172</v>
      </c>
      <c r="C56" s="352"/>
      <c r="D56" s="381">
        <f t="shared" si="4"/>
        <v>0</v>
      </c>
      <c r="E56" s="252">
        <v>0</v>
      </c>
      <c r="F56" s="233"/>
      <c r="G56" s="234"/>
      <c r="H56" s="381">
        <f t="shared" si="6"/>
        <v>0</v>
      </c>
      <c r="I56" s="252">
        <v>0</v>
      </c>
      <c r="J56" s="237"/>
      <c r="K56" s="252"/>
      <c r="L56" s="270"/>
      <c r="M56" s="375"/>
      <c r="N56" s="376"/>
      <c r="O56" s="376"/>
      <c r="P56" s="376"/>
      <c r="Q56" s="376"/>
      <c r="R56" s="376"/>
      <c r="S56" s="376"/>
      <c r="T56" s="376"/>
      <c r="U56" s="376"/>
      <c r="V56" s="375"/>
      <c r="W56" s="376"/>
      <c r="X56" s="376"/>
      <c r="Y56" s="376"/>
      <c r="Z56" s="375"/>
      <c r="AA56" s="376"/>
      <c r="AB56" s="251">
        <f t="shared" si="36"/>
        <v>0</v>
      </c>
      <c r="AC56" s="247">
        <f t="shared" si="37"/>
        <v>0</v>
      </c>
      <c r="AD56" s="248">
        <f t="shared" si="38"/>
        <v>0</v>
      </c>
    </row>
    <row r="57" spans="1:30" s="4" customFormat="1" ht="15" customHeight="1" x14ac:dyDescent="0.2">
      <c r="A57" s="348"/>
      <c r="B57" s="349" t="s">
        <v>173</v>
      </c>
      <c r="C57" s="352"/>
      <c r="D57" s="381">
        <f t="shared" si="4"/>
        <v>0</v>
      </c>
      <c r="E57" s="252">
        <v>0</v>
      </c>
      <c r="F57" s="233"/>
      <c r="G57" s="234"/>
      <c r="H57" s="381">
        <f t="shared" si="6"/>
        <v>0</v>
      </c>
      <c r="I57" s="252">
        <v>0</v>
      </c>
      <c r="J57" s="237"/>
      <c r="K57" s="252"/>
      <c r="L57" s="270"/>
      <c r="M57" s="375"/>
      <c r="N57" s="376"/>
      <c r="O57" s="376"/>
      <c r="P57" s="376"/>
      <c r="Q57" s="376"/>
      <c r="R57" s="376"/>
      <c r="S57" s="376"/>
      <c r="T57" s="376"/>
      <c r="U57" s="376"/>
      <c r="V57" s="375"/>
      <c r="W57" s="376"/>
      <c r="X57" s="376"/>
      <c r="Y57" s="376"/>
      <c r="Z57" s="375"/>
      <c r="AA57" s="376"/>
      <c r="AB57" s="251">
        <f t="shared" si="36"/>
        <v>0</v>
      </c>
      <c r="AC57" s="247">
        <f t="shared" si="37"/>
        <v>0</v>
      </c>
      <c r="AD57" s="248">
        <f t="shared" si="38"/>
        <v>0</v>
      </c>
    </row>
    <row r="58" spans="1:30" s="4" customFormat="1" ht="15" customHeight="1" x14ac:dyDescent="0.2">
      <c r="A58" s="348"/>
      <c r="B58" s="349" t="s">
        <v>174</v>
      </c>
      <c r="C58" s="352"/>
      <c r="D58" s="381">
        <f t="shared" si="4"/>
        <v>0</v>
      </c>
      <c r="E58" s="252">
        <v>0</v>
      </c>
      <c r="F58" s="233"/>
      <c r="G58" s="234"/>
      <c r="H58" s="381">
        <f t="shared" si="6"/>
        <v>0</v>
      </c>
      <c r="I58" s="252">
        <v>0</v>
      </c>
      <c r="J58" s="237"/>
      <c r="K58" s="252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36"/>
        <v>0</v>
      </c>
      <c r="AC58" s="247">
        <f t="shared" si="37"/>
        <v>0</v>
      </c>
      <c r="AD58" s="248">
        <f t="shared" si="38"/>
        <v>0</v>
      </c>
    </row>
    <row r="59" spans="1:30" s="4" customFormat="1" ht="15" customHeight="1" x14ac:dyDescent="0.2">
      <c r="A59" s="348"/>
      <c r="B59" s="349" t="s">
        <v>175</v>
      </c>
      <c r="C59" s="352"/>
      <c r="D59" s="381">
        <f t="shared" si="4"/>
        <v>0</v>
      </c>
      <c r="E59" s="252">
        <v>0</v>
      </c>
      <c r="F59" s="233"/>
      <c r="G59" s="234"/>
      <c r="H59" s="381">
        <f t="shared" si="6"/>
        <v>0</v>
      </c>
      <c r="I59" s="252">
        <v>0</v>
      </c>
      <c r="J59" s="237"/>
      <c r="K59" s="252"/>
      <c r="L59" s="270"/>
      <c r="M59" s="375"/>
      <c r="N59" s="376"/>
      <c r="O59" s="376"/>
      <c r="P59" s="376"/>
      <c r="Q59" s="376"/>
      <c r="R59" s="376"/>
      <c r="S59" s="376"/>
      <c r="T59" s="376"/>
      <c r="U59" s="376"/>
      <c r="V59" s="375"/>
      <c r="W59" s="376"/>
      <c r="X59" s="376"/>
      <c r="Y59" s="376"/>
      <c r="Z59" s="375"/>
      <c r="AA59" s="376"/>
      <c r="AB59" s="251">
        <f t="shared" si="36"/>
        <v>0</v>
      </c>
      <c r="AC59" s="247">
        <f t="shared" si="37"/>
        <v>0</v>
      </c>
      <c r="AD59" s="248">
        <f t="shared" si="38"/>
        <v>0</v>
      </c>
    </row>
    <row r="60" spans="1:30" s="4" customFormat="1" ht="15" customHeight="1" x14ac:dyDescent="0.2">
      <c r="A60" s="348"/>
      <c r="B60" s="349" t="s">
        <v>176</v>
      </c>
      <c r="C60" s="352"/>
      <c r="D60" s="381">
        <f t="shared" si="4"/>
        <v>0</v>
      </c>
      <c r="E60" s="252">
        <v>0</v>
      </c>
      <c r="F60" s="233"/>
      <c r="G60" s="234"/>
      <c r="H60" s="381">
        <f t="shared" si="6"/>
        <v>0</v>
      </c>
      <c r="I60" s="252">
        <v>0</v>
      </c>
      <c r="J60" s="237"/>
      <c r="K60" s="252"/>
      <c r="L60" s="270"/>
      <c r="M60" s="375"/>
      <c r="N60" s="376"/>
      <c r="O60" s="376"/>
      <c r="P60" s="376"/>
      <c r="Q60" s="376"/>
      <c r="R60" s="376"/>
      <c r="S60" s="376"/>
      <c r="T60" s="376"/>
      <c r="U60" s="376"/>
      <c r="V60" s="375"/>
      <c r="W60" s="376"/>
      <c r="X60" s="376"/>
      <c r="Y60" s="376"/>
      <c r="Z60" s="375"/>
      <c r="AA60" s="376"/>
      <c r="AB60" s="251">
        <f t="shared" si="36"/>
        <v>0</v>
      </c>
      <c r="AC60" s="247">
        <f t="shared" si="37"/>
        <v>0</v>
      </c>
      <c r="AD60" s="248">
        <f t="shared" si="38"/>
        <v>0</v>
      </c>
    </row>
    <row r="61" spans="1:30" s="4" customFormat="1" ht="15" customHeight="1" x14ac:dyDescent="0.2">
      <c r="A61" s="348"/>
      <c r="B61" s="349" t="s">
        <v>177</v>
      </c>
      <c r="C61" s="352"/>
      <c r="D61" s="381">
        <f t="shared" si="4"/>
        <v>0</v>
      </c>
      <c r="E61" s="252">
        <v>0</v>
      </c>
      <c r="F61" s="233"/>
      <c r="G61" s="234"/>
      <c r="H61" s="381">
        <f t="shared" si="6"/>
        <v>0</v>
      </c>
      <c r="I61" s="252">
        <v>0</v>
      </c>
      <c r="J61" s="237"/>
      <c r="K61" s="252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36"/>
        <v>0</v>
      </c>
      <c r="AC61" s="247">
        <f t="shared" si="37"/>
        <v>0</v>
      </c>
      <c r="AD61" s="248">
        <f t="shared" si="38"/>
        <v>0</v>
      </c>
    </row>
    <row r="62" spans="1:30" s="4" customFormat="1" ht="15" customHeight="1" x14ac:dyDescent="0.2">
      <c r="A62" s="348"/>
      <c r="B62" s="349" t="s">
        <v>178</v>
      </c>
      <c r="C62" s="352"/>
      <c r="D62" s="381">
        <f t="shared" si="4"/>
        <v>0</v>
      </c>
      <c r="E62" s="252">
        <v>0</v>
      </c>
      <c r="F62" s="233"/>
      <c r="G62" s="234"/>
      <c r="H62" s="381">
        <f t="shared" si="6"/>
        <v>0</v>
      </c>
      <c r="I62" s="252">
        <v>0</v>
      </c>
      <c r="J62" s="237"/>
      <c r="K62" s="252"/>
      <c r="L62" s="270"/>
      <c r="M62" s="375"/>
      <c r="N62" s="376"/>
      <c r="O62" s="376"/>
      <c r="P62" s="376"/>
      <c r="Q62" s="376"/>
      <c r="R62" s="376"/>
      <c r="S62" s="376"/>
      <c r="T62" s="376"/>
      <c r="U62" s="376"/>
      <c r="V62" s="375"/>
      <c r="W62" s="376"/>
      <c r="X62" s="376"/>
      <c r="Y62" s="376"/>
      <c r="Z62" s="375"/>
      <c r="AA62" s="376"/>
      <c r="AB62" s="251">
        <f t="shared" si="36"/>
        <v>0</v>
      </c>
      <c r="AC62" s="247">
        <f t="shared" si="37"/>
        <v>0</v>
      </c>
      <c r="AD62" s="248">
        <f t="shared" si="38"/>
        <v>0</v>
      </c>
    </row>
    <row r="63" spans="1:30" s="4" customFormat="1" ht="15" customHeight="1" x14ac:dyDescent="0.2">
      <c r="A63" s="348"/>
      <c r="B63" s="349" t="s">
        <v>179</v>
      </c>
      <c r="C63" s="352"/>
      <c r="D63" s="381">
        <f t="shared" si="4"/>
        <v>0</v>
      </c>
      <c r="E63" s="252">
        <v>0</v>
      </c>
      <c r="F63" s="233"/>
      <c r="G63" s="234"/>
      <c r="H63" s="381">
        <f t="shared" si="6"/>
        <v>0</v>
      </c>
      <c r="I63" s="252">
        <v>0</v>
      </c>
      <c r="J63" s="237"/>
      <c r="K63" s="252"/>
      <c r="L63" s="270"/>
      <c r="M63" s="375"/>
      <c r="N63" s="376"/>
      <c r="O63" s="376"/>
      <c r="P63" s="376"/>
      <c r="Q63" s="376"/>
      <c r="R63" s="376"/>
      <c r="S63" s="376"/>
      <c r="T63" s="376"/>
      <c r="U63" s="376"/>
      <c r="V63" s="375"/>
      <c r="W63" s="376"/>
      <c r="X63" s="376"/>
      <c r="Y63" s="376"/>
      <c r="Z63" s="375"/>
      <c r="AA63" s="376"/>
      <c r="AB63" s="251">
        <f t="shared" si="36"/>
        <v>0</v>
      </c>
      <c r="AC63" s="247">
        <f t="shared" si="37"/>
        <v>0</v>
      </c>
      <c r="AD63" s="248">
        <f t="shared" si="38"/>
        <v>0</v>
      </c>
    </row>
    <row r="64" spans="1:30" s="4" customFormat="1" ht="15" customHeight="1" x14ac:dyDescent="0.2">
      <c r="A64" s="348"/>
      <c r="B64" s="349" t="s">
        <v>180</v>
      </c>
      <c r="C64" s="352"/>
      <c r="D64" s="381">
        <f t="shared" si="4"/>
        <v>0</v>
      </c>
      <c r="E64" s="252">
        <v>0</v>
      </c>
      <c r="F64" s="233"/>
      <c r="G64" s="234"/>
      <c r="H64" s="381">
        <f t="shared" si="6"/>
        <v>0</v>
      </c>
      <c r="I64" s="252">
        <v>0</v>
      </c>
      <c r="J64" s="237"/>
      <c r="K64" s="252"/>
      <c r="L64" s="270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si="36"/>
        <v>0</v>
      </c>
      <c r="AC64" s="247">
        <f t="shared" si="37"/>
        <v>0</v>
      </c>
      <c r="AD64" s="248">
        <f t="shared" si="38"/>
        <v>0</v>
      </c>
    </row>
    <row r="65" spans="1:30" s="4" customFormat="1" ht="15" customHeight="1" x14ac:dyDescent="0.2">
      <c r="A65" s="356"/>
      <c r="B65" s="357" t="s">
        <v>181</v>
      </c>
      <c r="C65" s="352"/>
      <c r="D65" s="381">
        <f t="shared" si="4"/>
        <v>0</v>
      </c>
      <c r="E65" s="252">
        <v>0</v>
      </c>
      <c r="F65" s="233"/>
      <c r="G65" s="234"/>
      <c r="H65" s="381">
        <f t="shared" si="6"/>
        <v>0</v>
      </c>
      <c r="I65" s="252">
        <v>0</v>
      </c>
      <c r="J65" s="237"/>
      <c r="K65" s="252"/>
      <c r="L65" s="270"/>
      <c r="M65" s="375"/>
      <c r="N65" s="376"/>
      <c r="O65" s="376"/>
      <c r="P65" s="376"/>
      <c r="Q65" s="376"/>
      <c r="R65" s="376"/>
      <c r="S65" s="376"/>
      <c r="T65" s="376"/>
      <c r="U65" s="376"/>
      <c r="V65" s="375"/>
      <c r="W65" s="376"/>
      <c r="X65" s="376"/>
      <c r="Y65" s="376"/>
      <c r="Z65" s="375"/>
      <c r="AA65" s="376"/>
      <c r="AB65" s="251">
        <f t="shared" si="36"/>
        <v>0</v>
      </c>
      <c r="AC65" s="247">
        <f t="shared" si="37"/>
        <v>0</v>
      </c>
      <c r="AD65" s="248">
        <f t="shared" si="38"/>
        <v>0</v>
      </c>
    </row>
    <row r="66" spans="1:30" s="4" customFormat="1" ht="15" customHeight="1" x14ac:dyDescent="0.2">
      <c r="A66" s="356"/>
      <c r="B66" s="357" t="s">
        <v>182</v>
      </c>
      <c r="C66" s="352"/>
      <c r="D66" s="381">
        <f t="shared" si="4"/>
        <v>0</v>
      </c>
      <c r="E66" s="252">
        <v>0</v>
      </c>
      <c r="F66" s="233"/>
      <c r="G66" s="234"/>
      <c r="H66" s="381">
        <f t="shared" si="6"/>
        <v>0</v>
      </c>
      <c r="I66" s="252">
        <v>0</v>
      </c>
      <c r="J66" s="237"/>
      <c r="K66" s="252"/>
      <c r="L66" s="270"/>
      <c r="M66" s="375"/>
      <c r="N66" s="376"/>
      <c r="O66" s="376"/>
      <c r="P66" s="376"/>
      <c r="Q66" s="376"/>
      <c r="R66" s="376"/>
      <c r="S66" s="376"/>
      <c r="T66" s="376"/>
      <c r="U66" s="376"/>
      <c r="V66" s="375"/>
      <c r="W66" s="376"/>
      <c r="X66" s="376"/>
      <c r="Y66" s="376"/>
      <c r="Z66" s="375"/>
      <c r="AA66" s="376"/>
      <c r="AB66" s="251">
        <f t="shared" si="36"/>
        <v>0</v>
      </c>
      <c r="AC66" s="247">
        <f t="shared" si="37"/>
        <v>0</v>
      </c>
      <c r="AD66" s="248">
        <f t="shared" si="38"/>
        <v>0</v>
      </c>
    </row>
    <row r="67" spans="1:30" s="4" customFormat="1" ht="15" customHeight="1" thickBot="1" x14ac:dyDescent="0.25">
      <c r="A67" s="171"/>
      <c r="B67" s="278"/>
      <c r="C67" s="208"/>
      <c r="D67" s="381">
        <f t="shared" si="4"/>
        <v>0</v>
      </c>
      <c r="E67" s="281">
        <v>0</v>
      </c>
      <c r="F67" s="229"/>
      <c r="G67" s="230"/>
      <c r="H67" s="381">
        <f t="shared" si="6"/>
        <v>0</v>
      </c>
      <c r="I67" s="281">
        <v>0</v>
      </c>
      <c r="J67" s="231"/>
      <c r="K67" s="281"/>
      <c r="L67" s="270"/>
      <c r="M67" s="375"/>
      <c r="N67" s="376"/>
      <c r="O67" s="376"/>
      <c r="P67" s="376"/>
      <c r="Q67" s="376"/>
      <c r="R67" s="376"/>
      <c r="S67" s="376"/>
      <c r="T67" s="376"/>
      <c r="U67" s="376"/>
      <c r="V67" s="375"/>
      <c r="W67" s="376"/>
      <c r="X67" s="376"/>
      <c r="Y67" s="376"/>
      <c r="Z67" s="375"/>
      <c r="AA67" s="376"/>
      <c r="AB67" s="251">
        <f t="shared" si="7"/>
        <v>0</v>
      </c>
      <c r="AC67" s="247">
        <f t="shared" si="8"/>
        <v>0</v>
      </c>
      <c r="AD67" s="248">
        <f t="shared" si="3"/>
        <v>0</v>
      </c>
    </row>
    <row r="68" spans="1:30" s="26" customFormat="1" ht="15" customHeight="1" x14ac:dyDescent="0.2">
      <c r="A68" s="359" t="s">
        <v>183</v>
      </c>
      <c r="B68" s="358" t="s">
        <v>184</v>
      </c>
      <c r="C68" s="209">
        <f t="shared" ref="C68:J68" si="39">SUM(C69:C74)</f>
        <v>0</v>
      </c>
      <c r="D68" s="327">
        <f>SUM(D69:D74)</f>
        <v>0</v>
      </c>
      <c r="E68" s="209">
        <f>SUM(E69:E74)</f>
        <v>0</v>
      </c>
      <c r="F68" s="209">
        <f t="shared" si="39"/>
        <v>0</v>
      </c>
      <c r="G68" s="209">
        <f t="shared" si="39"/>
        <v>0</v>
      </c>
      <c r="H68" s="327">
        <f>SUM(H69:H74)</f>
        <v>0</v>
      </c>
      <c r="I68" s="209">
        <f t="shared" si="39"/>
        <v>0</v>
      </c>
      <c r="J68" s="209">
        <f t="shared" si="39"/>
        <v>0</v>
      </c>
      <c r="K68" s="209"/>
      <c r="L68" s="268">
        <f>SUM(L69:L74)</f>
        <v>0</v>
      </c>
      <c r="M68" s="268">
        <f>SUM(M69:M74)</f>
        <v>0</v>
      </c>
      <c r="N68" s="272">
        <f>SUM(N69:N74)</f>
        <v>0</v>
      </c>
      <c r="O68" s="272">
        <f t="shared" ref="O68:U68" si="40">SUM(O69:O74)</f>
        <v>0</v>
      </c>
      <c r="P68" s="272">
        <f t="shared" si="40"/>
        <v>0</v>
      </c>
      <c r="Q68" s="272">
        <f t="shared" si="40"/>
        <v>0</v>
      </c>
      <c r="R68" s="272">
        <f t="shared" si="40"/>
        <v>0</v>
      </c>
      <c r="S68" s="272">
        <f t="shared" si="40"/>
        <v>0</v>
      </c>
      <c r="T68" s="272">
        <f t="shared" si="40"/>
        <v>0</v>
      </c>
      <c r="U68" s="272">
        <f t="shared" si="40"/>
        <v>0</v>
      </c>
      <c r="V68" s="268">
        <f>SUM(V69:V74)</f>
        <v>0</v>
      </c>
      <c r="W68" s="272">
        <f t="shared" ref="W68:Y68" si="41">SUM(W69:W74)</f>
        <v>0</v>
      </c>
      <c r="X68" s="272">
        <f t="shared" si="41"/>
        <v>0</v>
      </c>
      <c r="Y68" s="272">
        <f t="shared" si="41"/>
        <v>0</v>
      </c>
      <c r="Z68" s="268">
        <f>SUM(Z69:Z74)</f>
        <v>0</v>
      </c>
      <c r="AA68" s="272">
        <f t="shared" ref="AA68" si="42">SUM(AA69:AA74)</f>
        <v>0</v>
      </c>
      <c r="AB68" s="251">
        <f t="shared" si="7"/>
        <v>0</v>
      </c>
      <c r="AC68" s="247">
        <f t="shared" si="8"/>
        <v>0</v>
      </c>
      <c r="AD68" s="248">
        <f t="shared" si="3"/>
        <v>0</v>
      </c>
    </row>
    <row r="69" spans="1:30" s="4" customFormat="1" ht="15" customHeight="1" x14ac:dyDescent="0.2">
      <c r="A69" s="356"/>
      <c r="B69" s="357" t="s">
        <v>163</v>
      </c>
      <c r="C69" s="210"/>
      <c r="D69" s="381">
        <f t="shared" si="4"/>
        <v>0</v>
      </c>
      <c r="E69" s="252">
        <v>0</v>
      </c>
      <c r="F69" s="233"/>
      <c r="G69" s="234"/>
      <c r="H69" s="381">
        <f t="shared" si="6"/>
        <v>0</v>
      </c>
      <c r="I69" s="252">
        <v>0</v>
      </c>
      <c r="J69" s="235"/>
      <c r="K69" s="252"/>
      <c r="L69" s="269"/>
      <c r="M69" s="373"/>
      <c r="N69" s="374"/>
      <c r="O69" s="374"/>
      <c r="P69" s="374"/>
      <c r="Q69" s="374"/>
      <c r="R69" s="374"/>
      <c r="S69" s="374"/>
      <c r="T69" s="374"/>
      <c r="U69" s="374"/>
      <c r="V69" s="373"/>
      <c r="W69" s="374"/>
      <c r="X69" s="374"/>
      <c r="Y69" s="374"/>
      <c r="Z69" s="373"/>
      <c r="AA69" s="374"/>
      <c r="AB69" s="251">
        <f t="shared" si="7"/>
        <v>0</v>
      </c>
      <c r="AC69" s="247">
        <f t="shared" si="8"/>
        <v>0</v>
      </c>
      <c r="AD69" s="248">
        <f t="shared" si="3"/>
        <v>0</v>
      </c>
    </row>
    <row r="70" spans="1:30" s="4" customFormat="1" ht="15" customHeight="1" x14ac:dyDescent="0.2">
      <c r="A70" s="356"/>
      <c r="B70" s="357" t="s">
        <v>185</v>
      </c>
      <c r="C70" s="352"/>
      <c r="D70" s="381">
        <f t="shared" si="4"/>
        <v>0</v>
      </c>
      <c r="E70" s="252">
        <v>0</v>
      </c>
      <c r="F70" s="233"/>
      <c r="G70" s="234"/>
      <c r="H70" s="381">
        <f t="shared" si="6"/>
        <v>0</v>
      </c>
      <c r="I70" s="252">
        <v>0</v>
      </c>
      <c r="J70" s="237"/>
      <c r="K70" s="252"/>
      <c r="L70" s="270"/>
      <c r="M70" s="375"/>
      <c r="N70" s="376"/>
      <c r="O70" s="376"/>
      <c r="P70" s="376"/>
      <c r="Q70" s="376"/>
      <c r="R70" s="376"/>
      <c r="S70" s="376"/>
      <c r="T70" s="376"/>
      <c r="U70" s="376"/>
      <c r="V70" s="375"/>
      <c r="W70" s="376"/>
      <c r="X70" s="376"/>
      <c r="Y70" s="376"/>
      <c r="Z70" s="375"/>
      <c r="AA70" s="376"/>
      <c r="AB70" s="251">
        <f t="shared" ref="AB70:AB73" si="43">SUM(M70:AA70)</f>
        <v>0</v>
      </c>
      <c r="AC70" s="247">
        <f t="shared" ref="AC70:AC73" si="44">+AB70+L70</f>
        <v>0</v>
      </c>
      <c r="AD70" s="248">
        <f t="shared" ref="AD70:AD73" si="45">+E70-AC70</f>
        <v>0</v>
      </c>
    </row>
    <row r="71" spans="1:30" s="4" customFormat="1" ht="15" customHeight="1" x14ac:dyDescent="0.2">
      <c r="A71" s="356"/>
      <c r="B71" s="357" t="s">
        <v>186</v>
      </c>
      <c r="C71" s="352"/>
      <c r="D71" s="381">
        <f t="shared" si="4"/>
        <v>0</v>
      </c>
      <c r="E71" s="252">
        <v>0</v>
      </c>
      <c r="F71" s="233"/>
      <c r="G71" s="234"/>
      <c r="H71" s="381">
        <f t="shared" si="6"/>
        <v>0</v>
      </c>
      <c r="I71" s="252">
        <v>0</v>
      </c>
      <c r="J71" s="237"/>
      <c r="K71" s="252"/>
      <c r="L71" s="270"/>
      <c r="M71" s="375"/>
      <c r="N71" s="376"/>
      <c r="O71" s="376"/>
      <c r="P71" s="376"/>
      <c r="Q71" s="376"/>
      <c r="R71" s="376"/>
      <c r="S71" s="376"/>
      <c r="T71" s="376"/>
      <c r="U71" s="376"/>
      <c r="V71" s="375"/>
      <c r="W71" s="376"/>
      <c r="X71" s="376"/>
      <c r="Y71" s="376"/>
      <c r="Z71" s="375"/>
      <c r="AA71" s="376"/>
      <c r="AB71" s="251">
        <f t="shared" si="43"/>
        <v>0</v>
      </c>
      <c r="AC71" s="247">
        <f t="shared" si="44"/>
        <v>0</v>
      </c>
      <c r="AD71" s="248">
        <f t="shared" si="45"/>
        <v>0</v>
      </c>
    </row>
    <row r="72" spans="1:30" s="4" customFormat="1" ht="15" customHeight="1" x14ac:dyDescent="0.2">
      <c r="A72" s="356"/>
      <c r="B72" s="357" t="s">
        <v>187</v>
      </c>
      <c r="C72" s="352"/>
      <c r="D72" s="381">
        <f t="shared" si="4"/>
        <v>0</v>
      </c>
      <c r="E72" s="252">
        <v>0</v>
      </c>
      <c r="F72" s="233"/>
      <c r="G72" s="234"/>
      <c r="H72" s="381">
        <f t="shared" si="6"/>
        <v>0</v>
      </c>
      <c r="I72" s="252">
        <v>0</v>
      </c>
      <c r="J72" s="237"/>
      <c r="K72" s="252"/>
      <c r="L72" s="270"/>
      <c r="M72" s="375"/>
      <c r="N72" s="376"/>
      <c r="O72" s="376"/>
      <c r="P72" s="376"/>
      <c r="Q72" s="376"/>
      <c r="R72" s="376"/>
      <c r="S72" s="376"/>
      <c r="T72" s="376"/>
      <c r="U72" s="376"/>
      <c r="V72" s="375"/>
      <c r="W72" s="376"/>
      <c r="X72" s="376"/>
      <c r="Y72" s="376"/>
      <c r="Z72" s="375"/>
      <c r="AA72" s="376"/>
      <c r="AB72" s="251">
        <f t="shared" si="43"/>
        <v>0</v>
      </c>
      <c r="AC72" s="247">
        <f t="shared" si="44"/>
        <v>0</v>
      </c>
      <c r="AD72" s="248">
        <f t="shared" si="45"/>
        <v>0</v>
      </c>
    </row>
    <row r="73" spans="1:30" s="4" customFormat="1" ht="15" customHeight="1" x14ac:dyDescent="0.2">
      <c r="A73" s="356"/>
      <c r="B73" s="357" t="s">
        <v>188</v>
      </c>
      <c r="C73" s="352"/>
      <c r="D73" s="381">
        <f t="shared" si="4"/>
        <v>0</v>
      </c>
      <c r="E73" s="252">
        <v>0</v>
      </c>
      <c r="F73" s="233"/>
      <c r="G73" s="234"/>
      <c r="H73" s="381">
        <f t="shared" si="6"/>
        <v>0</v>
      </c>
      <c r="I73" s="252">
        <v>0</v>
      </c>
      <c r="J73" s="237"/>
      <c r="K73" s="252"/>
      <c r="L73" s="270"/>
      <c r="M73" s="375"/>
      <c r="N73" s="376"/>
      <c r="O73" s="376"/>
      <c r="P73" s="376"/>
      <c r="Q73" s="376"/>
      <c r="R73" s="376"/>
      <c r="S73" s="376"/>
      <c r="T73" s="376"/>
      <c r="U73" s="376"/>
      <c r="V73" s="375"/>
      <c r="W73" s="376"/>
      <c r="X73" s="376"/>
      <c r="Y73" s="376"/>
      <c r="Z73" s="375"/>
      <c r="AA73" s="376"/>
      <c r="AB73" s="251">
        <f t="shared" si="43"/>
        <v>0</v>
      </c>
      <c r="AC73" s="247">
        <f t="shared" si="44"/>
        <v>0</v>
      </c>
      <c r="AD73" s="248">
        <f t="shared" si="45"/>
        <v>0</v>
      </c>
    </row>
    <row r="74" spans="1:30" s="4" customFormat="1" ht="15" customHeight="1" thickBot="1" x14ac:dyDescent="0.25">
      <c r="A74" s="171"/>
      <c r="B74" s="278"/>
      <c r="C74" s="208"/>
      <c r="D74" s="381">
        <f t="shared" ref="D74" si="46">-C74+E74</f>
        <v>0</v>
      </c>
      <c r="E74" s="281">
        <v>0</v>
      </c>
      <c r="F74" s="229"/>
      <c r="G74" s="230"/>
      <c r="H74" s="381">
        <f t="shared" ref="H74" si="47">-G74+I74</f>
        <v>0</v>
      </c>
      <c r="I74" s="281">
        <v>0</v>
      </c>
      <c r="J74" s="231"/>
      <c r="K74" s="281"/>
      <c r="L74" s="270"/>
      <c r="M74" s="375"/>
      <c r="N74" s="376"/>
      <c r="O74" s="376"/>
      <c r="P74" s="376"/>
      <c r="Q74" s="376"/>
      <c r="R74" s="376"/>
      <c r="S74" s="376"/>
      <c r="T74" s="376"/>
      <c r="U74" s="376"/>
      <c r="V74" s="375"/>
      <c r="W74" s="376"/>
      <c r="X74" s="376"/>
      <c r="Y74" s="376"/>
      <c r="Z74" s="375"/>
      <c r="AA74" s="376"/>
      <c r="AB74" s="251">
        <f t="shared" si="7"/>
        <v>0</v>
      </c>
      <c r="AC74" s="247">
        <f t="shared" si="8"/>
        <v>0</v>
      </c>
      <c r="AD74" s="248">
        <f t="shared" si="3"/>
        <v>0</v>
      </c>
    </row>
    <row r="75" spans="1:30" s="26" customFormat="1" ht="15" customHeight="1" x14ac:dyDescent="0.2">
      <c r="A75" s="198"/>
      <c r="B75" s="170"/>
      <c r="C75" s="209">
        <f>SUM(C76:C77)</f>
        <v>0</v>
      </c>
      <c r="D75" s="327">
        <f>SUM(D76:D77)</f>
        <v>0</v>
      </c>
      <c r="E75" s="209">
        <f>SUM(E76:E77)</f>
        <v>0</v>
      </c>
      <c r="F75" s="209">
        <f t="shared" ref="F75:G75" si="48">SUM(F76:F77)</f>
        <v>0</v>
      </c>
      <c r="G75" s="209">
        <f t="shared" si="48"/>
        <v>0</v>
      </c>
      <c r="H75" s="327">
        <f>SUM(H76:H77)</f>
        <v>0</v>
      </c>
      <c r="I75" s="209">
        <f>SUM(I76:I77)</f>
        <v>0</v>
      </c>
      <c r="J75" s="209">
        <f t="shared" ref="J75" si="49">SUM(J76:J77)</f>
        <v>0</v>
      </c>
      <c r="K75" s="209"/>
      <c r="L75" s="268">
        <f>SUM(L76:L77)</f>
        <v>0</v>
      </c>
      <c r="M75" s="268">
        <f>SUM(M76:M77)</f>
        <v>0</v>
      </c>
      <c r="N75" s="272">
        <f>SUM(N76:N77)</f>
        <v>0</v>
      </c>
      <c r="O75" s="272">
        <f t="shared" ref="O75:U75" si="50">SUM(O76:O77)</f>
        <v>0</v>
      </c>
      <c r="P75" s="272">
        <f t="shared" si="50"/>
        <v>0</v>
      </c>
      <c r="Q75" s="272">
        <f t="shared" si="50"/>
        <v>0</v>
      </c>
      <c r="R75" s="272">
        <f t="shared" si="50"/>
        <v>0</v>
      </c>
      <c r="S75" s="272">
        <f t="shared" si="50"/>
        <v>0</v>
      </c>
      <c r="T75" s="272">
        <f t="shared" si="50"/>
        <v>0</v>
      </c>
      <c r="U75" s="272">
        <f t="shared" si="50"/>
        <v>0</v>
      </c>
      <c r="V75" s="268">
        <f>SUM(V76:V77)</f>
        <v>0</v>
      </c>
      <c r="W75" s="272">
        <f t="shared" ref="W75:Y75" si="51">SUM(W76:W77)</f>
        <v>0</v>
      </c>
      <c r="X75" s="272">
        <f t="shared" si="51"/>
        <v>0</v>
      </c>
      <c r="Y75" s="272">
        <f t="shared" si="51"/>
        <v>0</v>
      </c>
      <c r="Z75" s="268">
        <f>SUM(Z76:Z77)</f>
        <v>0</v>
      </c>
      <c r="AA75" s="272">
        <f t="shared" ref="AA75" si="52">SUM(AA76:AA77)</f>
        <v>0</v>
      </c>
      <c r="AB75" s="251">
        <f t="shared" si="7"/>
        <v>0</v>
      </c>
      <c r="AC75" s="247">
        <f t="shared" si="8"/>
        <v>0</v>
      </c>
      <c r="AD75" s="248">
        <f t="shared" si="3"/>
        <v>0</v>
      </c>
    </row>
    <row r="76" spans="1:30" s="4" customFormat="1" ht="15" customHeight="1" x14ac:dyDescent="0.2">
      <c r="A76" s="153"/>
      <c r="B76" s="277"/>
      <c r="C76" s="210"/>
      <c r="D76" s="381">
        <f t="shared" ref="D76:D95" si="53">-C76+E76</f>
        <v>0</v>
      </c>
      <c r="E76" s="252">
        <v>0</v>
      </c>
      <c r="F76" s="233"/>
      <c r="G76" s="234"/>
      <c r="H76" s="381">
        <f t="shared" ref="H76:H95" si="54">-G76+I76</f>
        <v>0</v>
      </c>
      <c r="I76" s="252">
        <v>0</v>
      </c>
      <c r="J76" s="235"/>
      <c r="K76" s="252"/>
      <c r="L76" s="269"/>
      <c r="M76" s="373"/>
      <c r="N76" s="374"/>
      <c r="O76" s="374"/>
      <c r="P76" s="374"/>
      <c r="Q76" s="374"/>
      <c r="R76" s="374"/>
      <c r="S76" s="374"/>
      <c r="T76" s="374"/>
      <c r="U76" s="374"/>
      <c r="V76" s="373"/>
      <c r="W76" s="374"/>
      <c r="X76" s="374"/>
      <c r="Y76" s="374"/>
      <c r="Z76" s="373"/>
      <c r="AA76" s="374"/>
      <c r="AB76" s="251">
        <f t="shared" si="7"/>
        <v>0</v>
      </c>
      <c r="AC76" s="247">
        <f t="shared" si="8"/>
        <v>0</v>
      </c>
      <c r="AD76" s="248">
        <f t="shared" si="3"/>
        <v>0</v>
      </c>
    </row>
    <row r="77" spans="1:30" s="4" customFormat="1" ht="15" customHeight="1" thickBot="1" x14ac:dyDescent="0.25">
      <c r="A77" s="171"/>
      <c r="B77" s="278"/>
      <c r="C77" s="208"/>
      <c r="D77" s="381">
        <f t="shared" si="53"/>
        <v>0</v>
      </c>
      <c r="E77" s="281">
        <v>0</v>
      </c>
      <c r="F77" s="229"/>
      <c r="G77" s="230"/>
      <c r="H77" s="381">
        <f t="shared" si="54"/>
        <v>0</v>
      </c>
      <c r="I77" s="281">
        <v>0</v>
      </c>
      <c r="J77" s="231"/>
      <c r="K77" s="281"/>
      <c r="L77" s="270"/>
      <c r="M77" s="375"/>
      <c r="N77" s="376"/>
      <c r="O77" s="376"/>
      <c r="P77" s="376"/>
      <c r="Q77" s="376"/>
      <c r="R77" s="376"/>
      <c r="S77" s="376"/>
      <c r="T77" s="376"/>
      <c r="U77" s="376"/>
      <c r="V77" s="375"/>
      <c r="W77" s="376"/>
      <c r="X77" s="376"/>
      <c r="Y77" s="376"/>
      <c r="Z77" s="375"/>
      <c r="AA77" s="376"/>
      <c r="AB77" s="251">
        <f t="shared" si="7"/>
        <v>0</v>
      </c>
      <c r="AC77" s="247">
        <f t="shared" si="8"/>
        <v>0</v>
      </c>
      <c r="AD77" s="248">
        <f t="shared" si="3"/>
        <v>0</v>
      </c>
    </row>
    <row r="78" spans="1:30" s="26" customFormat="1" ht="15" customHeight="1" x14ac:dyDescent="0.2">
      <c r="A78" s="198"/>
      <c r="B78" s="170"/>
      <c r="C78" s="209">
        <f>SUM(C79:C80)</f>
        <v>0</v>
      </c>
      <c r="D78" s="327">
        <f>SUM(D79:D80)</f>
        <v>0</v>
      </c>
      <c r="E78" s="209">
        <f>SUM(E79:E80)</f>
        <v>0</v>
      </c>
      <c r="F78" s="209">
        <f t="shared" ref="F78:G78" si="55">SUM(F79:F80)</f>
        <v>0</v>
      </c>
      <c r="G78" s="209">
        <f t="shared" si="55"/>
        <v>0</v>
      </c>
      <c r="H78" s="327">
        <f>SUM(H79:H80)</f>
        <v>0</v>
      </c>
      <c r="I78" s="209">
        <f>SUM(I79:I80)</f>
        <v>0</v>
      </c>
      <c r="J78" s="209">
        <f t="shared" ref="J78" si="56">SUM(J79:J80)</f>
        <v>0</v>
      </c>
      <c r="K78" s="209"/>
      <c r="L78" s="268">
        <f>SUM(L79:L80)</f>
        <v>0</v>
      </c>
      <c r="M78" s="268">
        <f>SUM(M79:M80)</f>
        <v>0</v>
      </c>
      <c r="N78" s="272">
        <f>SUM(N79:N80)</f>
        <v>0</v>
      </c>
      <c r="O78" s="272">
        <f t="shared" ref="O78:U78" si="57">SUM(O79:O80)</f>
        <v>0</v>
      </c>
      <c r="P78" s="272">
        <f t="shared" si="57"/>
        <v>0</v>
      </c>
      <c r="Q78" s="272">
        <f t="shared" si="57"/>
        <v>0</v>
      </c>
      <c r="R78" s="272">
        <f t="shared" si="57"/>
        <v>0</v>
      </c>
      <c r="S78" s="272">
        <f t="shared" si="57"/>
        <v>0</v>
      </c>
      <c r="T78" s="272">
        <f t="shared" si="57"/>
        <v>0</v>
      </c>
      <c r="U78" s="272">
        <f t="shared" si="57"/>
        <v>0</v>
      </c>
      <c r="V78" s="268">
        <f>SUM(V79:V80)</f>
        <v>0</v>
      </c>
      <c r="W78" s="272">
        <f t="shared" ref="W78:Y78" si="58">SUM(W79:W80)</f>
        <v>0</v>
      </c>
      <c r="X78" s="272">
        <f t="shared" si="58"/>
        <v>0</v>
      </c>
      <c r="Y78" s="272">
        <f t="shared" si="58"/>
        <v>0</v>
      </c>
      <c r="Z78" s="268">
        <f>SUM(Z79:Z80)</f>
        <v>0</v>
      </c>
      <c r="AA78" s="272">
        <f t="shared" ref="AA78" si="59">SUM(AA79:AA80)</f>
        <v>0</v>
      </c>
      <c r="AB78" s="251">
        <f t="shared" si="7"/>
        <v>0</v>
      </c>
      <c r="AC78" s="247">
        <f t="shared" si="8"/>
        <v>0</v>
      </c>
      <c r="AD78" s="248">
        <f t="shared" si="3"/>
        <v>0</v>
      </c>
    </row>
    <row r="79" spans="1:30" s="4" customFormat="1" ht="15" customHeight="1" x14ac:dyDescent="0.2">
      <c r="A79" s="153"/>
      <c r="B79" s="277"/>
      <c r="C79" s="210"/>
      <c r="D79" s="381">
        <f t="shared" si="53"/>
        <v>0</v>
      </c>
      <c r="E79" s="252">
        <v>0</v>
      </c>
      <c r="F79" s="233"/>
      <c r="G79" s="234"/>
      <c r="H79" s="381">
        <f t="shared" si="54"/>
        <v>0</v>
      </c>
      <c r="I79" s="252">
        <v>0</v>
      </c>
      <c r="J79" s="235"/>
      <c r="K79" s="252"/>
      <c r="L79" s="269"/>
      <c r="M79" s="373"/>
      <c r="N79" s="374"/>
      <c r="O79" s="374"/>
      <c r="P79" s="374"/>
      <c r="Q79" s="374"/>
      <c r="R79" s="374"/>
      <c r="S79" s="374"/>
      <c r="T79" s="374"/>
      <c r="U79" s="374"/>
      <c r="V79" s="373"/>
      <c r="W79" s="374"/>
      <c r="X79" s="374"/>
      <c r="Y79" s="374"/>
      <c r="Z79" s="373"/>
      <c r="AA79" s="374"/>
      <c r="AB79" s="251">
        <f t="shared" si="7"/>
        <v>0</v>
      </c>
      <c r="AC79" s="247">
        <f t="shared" si="8"/>
        <v>0</v>
      </c>
      <c r="AD79" s="248">
        <f t="shared" si="3"/>
        <v>0</v>
      </c>
    </row>
    <row r="80" spans="1:30" s="4" customFormat="1" ht="15" customHeight="1" thickBot="1" x14ac:dyDescent="0.25">
      <c r="A80" s="171"/>
      <c r="B80" s="278"/>
      <c r="C80" s="208"/>
      <c r="D80" s="381">
        <f t="shared" si="53"/>
        <v>0</v>
      </c>
      <c r="E80" s="281">
        <v>0</v>
      </c>
      <c r="F80" s="229"/>
      <c r="G80" s="230"/>
      <c r="H80" s="381">
        <f t="shared" si="54"/>
        <v>0</v>
      </c>
      <c r="I80" s="281">
        <v>0</v>
      </c>
      <c r="J80" s="231"/>
      <c r="K80" s="281"/>
      <c r="L80" s="270"/>
      <c r="M80" s="375"/>
      <c r="N80" s="376"/>
      <c r="O80" s="376"/>
      <c r="P80" s="376"/>
      <c r="Q80" s="376"/>
      <c r="R80" s="376"/>
      <c r="S80" s="376"/>
      <c r="T80" s="376"/>
      <c r="U80" s="376"/>
      <c r="V80" s="375"/>
      <c r="W80" s="376"/>
      <c r="X80" s="376"/>
      <c r="Y80" s="376"/>
      <c r="Z80" s="375"/>
      <c r="AA80" s="376"/>
      <c r="AB80" s="251">
        <f t="shared" si="7"/>
        <v>0</v>
      </c>
      <c r="AC80" s="247">
        <f t="shared" si="8"/>
        <v>0</v>
      </c>
      <c r="AD80" s="248">
        <f t="shared" si="3"/>
        <v>0</v>
      </c>
    </row>
    <row r="81" spans="1:30" s="26" customFormat="1" ht="15" customHeight="1" x14ac:dyDescent="0.2">
      <c r="A81" s="198"/>
      <c r="B81" s="170"/>
      <c r="C81" s="209">
        <f>SUM(C82:C83)</f>
        <v>0</v>
      </c>
      <c r="D81" s="327">
        <f>SUM(D82:D83)</f>
        <v>0</v>
      </c>
      <c r="E81" s="209">
        <f>SUM(E82:E83)</f>
        <v>0</v>
      </c>
      <c r="F81" s="209">
        <f t="shared" ref="F81:G81" si="60">SUM(F82:F83)</f>
        <v>0</v>
      </c>
      <c r="G81" s="209">
        <f t="shared" si="60"/>
        <v>0</v>
      </c>
      <c r="H81" s="327">
        <f>SUM(H82:H83)</f>
        <v>0</v>
      </c>
      <c r="I81" s="209">
        <f>SUM(I82:I83)</f>
        <v>0</v>
      </c>
      <c r="J81" s="209">
        <f t="shared" ref="J81" si="61">SUM(J82:J83)</f>
        <v>0</v>
      </c>
      <c r="K81" s="209"/>
      <c r="L81" s="268">
        <f>SUM(L82:L83)</f>
        <v>0</v>
      </c>
      <c r="M81" s="268">
        <f>SUM(M82:M83)</f>
        <v>0</v>
      </c>
      <c r="N81" s="272">
        <f>SUM(N82:N83)</f>
        <v>0</v>
      </c>
      <c r="O81" s="272">
        <f t="shared" ref="O81:U81" si="62">SUM(O82:O83)</f>
        <v>0</v>
      </c>
      <c r="P81" s="272">
        <f t="shared" si="62"/>
        <v>0</v>
      </c>
      <c r="Q81" s="272">
        <f t="shared" si="62"/>
        <v>0</v>
      </c>
      <c r="R81" s="272">
        <f t="shared" si="62"/>
        <v>0</v>
      </c>
      <c r="S81" s="272">
        <f t="shared" si="62"/>
        <v>0</v>
      </c>
      <c r="T81" s="272">
        <f t="shared" si="62"/>
        <v>0</v>
      </c>
      <c r="U81" s="272">
        <f t="shared" si="62"/>
        <v>0</v>
      </c>
      <c r="V81" s="268">
        <f>SUM(V82:V83)</f>
        <v>0</v>
      </c>
      <c r="W81" s="272">
        <f t="shared" ref="W81:Y81" si="63">SUM(W82:W83)</f>
        <v>0</v>
      </c>
      <c r="X81" s="272">
        <f t="shared" si="63"/>
        <v>0</v>
      </c>
      <c r="Y81" s="272">
        <f t="shared" si="63"/>
        <v>0</v>
      </c>
      <c r="Z81" s="268">
        <f>SUM(Z82:Z83)</f>
        <v>0</v>
      </c>
      <c r="AA81" s="272">
        <f t="shared" ref="AA81" si="64">SUM(AA82:AA83)</f>
        <v>0</v>
      </c>
      <c r="AB81" s="251">
        <f t="shared" si="7"/>
        <v>0</v>
      </c>
      <c r="AC81" s="247">
        <f t="shared" si="8"/>
        <v>0</v>
      </c>
      <c r="AD81" s="248">
        <f t="shared" si="3"/>
        <v>0</v>
      </c>
    </row>
    <row r="82" spans="1:30" s="4" customFormat="1" ht="15" customHeight="1" x14ac:dyDescent="0.2">
      <c r="A82" s="153"/>
      <c r="B82" s="277"/>
      <c r="C82" s="210"/>
      <c r="D82" s="381">
        <f t="shared" si="53"/>
        <v>0</v>
      </c>
      <c r="E82" s="252">
        <v>0</v>
      </c>
      <c r="F82" s="233"/>
      <c r="G82" s="234"/>
      <c r="H82" s="381">
        <f t="shared" si="54"/>
        <v>0</v>
      </c>
      <c r="I82" s="252">
        <v>0</v>
      </c>
      <c r="J82" s="235"/>
      <c r="K82" s="252"/>
      <c r="L82" s="269"/>
      <c r="M82" s="373"/>
      <c r="N82" s="374"/>
      <c r="O82" s="374"/>
      <c r="P82" s="374"/>
      <c r="Q82" s="374"/>
      <c r="R82" s="374"/>
      <c r="S82" s="374"/>
      <c r="T82" s="374"/>
      <c r="U82" s="374"/>
      <c r="V82" s="373"/>
      <c r="W82" s="374"/>
      <c r="X82" s="374"/>
      <c r="Y82" s="374"/>
      <c r="Z82" s="373"/>
      <c r="AA82" s="374"/>
      <c r="AB82" s="251">
        <f t="shared" si="7"/>
        <v>0</v>
      </c>
      <c r="AC82" s="247">
        <f t="shared" si="8"/>
        <v>0</v>
      </c>
      <c r="AD82" s="248">
        <f t="shared" si="3"/>
        <v>0</v>
      </c>
    </row>
    <row r="83" spans="1:30" s="4" customFormat="1" ht="15" customHeight="1" thickBot="1" x14ac:dyDescent="0.25">
      <c r="A83" s="171"/>
      <c r="B83" s="278"/>
      <c r="C83" s="208"/>
      <c r="D83" s="381">
        <f t="shared" si="53"/>
        <v>0</v>
      </c>
      <c r="E83" s="281">
        <v>0</v>
      </c>
      <c r="F83" s="229"/>
      <c r="G83" s="230"/>
      <c r="H83" s="381">
        <f t="shared" si="54"/>
        <v>0</v>
      </c>
      <c r="I83" s="281">
        <v>0</v>
      </c>
      <c r="J83" s="231"/>
      <c r="K83" s="281"/>
      <c r="L83" s="270"/>
      <c r="M83" s="375"/>
      <c r="N83" s="376"/>
      <c r="O83" s="376"/>
      <c r="P83" s="376"/>
      <c r="Q83" s="376"/>
      <c r="R83" s="376"/>
      <c r="S83" s="376"/>
      <c r="T83" s="376"/>
      <c r="U83" s="376"/>
      <c r="V83" s="375"/>
      <c r="W83" s="376"/>
      <c r="X83" s="376"/>
      <c r="Y83" s="376"/>
      <c r="Z83" s="375"/>
      <c r="AA83" s="376"/>
      <c r="AB83" s="251">
        <f t="shared" si="7"/>
        <v>0</v>
      </c>
      <c r="AC83" s="247">
        <f t="shared" si="8"/>
        <v>0</v>
      </c>
      <c r="AD83" s="248">
        <f t="shared" si="3"/>
        <v>0</v>
      </c>
    </row>
    <row r="84" spans="1:30" s="26" customFormat="1" ht="15" customHeight="1" x14ac:dyDescent="0.2">
      <c r="A84" s="198"/>
      <c r="B84" s="170"/>
      <c r="C84" s="209">
        <f>SUM(C85:C86)</f>
        <v>0</v>
      </c>
      <c r="D84" s="327">
        <f>SUM(D85:D86)</f>
        <v>0</v>
      </c>
      <c r="E84" s="209">
        <f>SUM(E85:E86)</f>
        <v>0</v>
      </c>
      <c r="F84" s="209">
        <f t="shared" ref="F84:G84" si="65">SUM(F85:F86)</f>
        <v>0</v>
      </c>
      <c r="G84" s="209">
        <f t="shared" si="65"/>
        <v>0</v>
      </c>
      <c r="H84" s="327">
        <f>SUM(H85:H86)</f>
        <v>0</v>
      </c>
      <c r="I84" s="209">
        <f>SUM(I85:I86)</f>
        <v>0</v>
      </c>
      <c r="J84" s="209">
        <f t="shared" ref="J84" si="66">SUM(J85:J86)</f>
        <v>0</v>
      </c>
      <c r="K84" s="209"/>
      <c r="L84" s="268">
        <f>SUM(L85:L86)</f>
        <v>0</v>
      </c>
      <c r="M84" s="268">
        <f>SUM(M85:M86)</f>
        <v>0</v>
      </c>
      <c r="N84" s="272">
        <f>SUM(N85:N86)</f>
        <v>0</v>
      </c>
      <c r="O84" s="272">
        <f t="shared" ref="O84:U84" si="67">SUM(O85:O86)</f>
        <v>0</v>
      </c>
      <c r="P84" s="272">
        <f t="shared" si="67"/>
        <v>0</v>
      </c>
      <c r="Q84" s="272">
        <f t="shared" si="67"/>
        <v>0</v>
      </c>
      <c r="R84" s="272">
        <f t="shared" si="67"/>
        <v>0</v>
      </c>
      <c r="S84" s="272">
        <f t="shared" si="67"/>
        <v>0</v>
      </c>
      <c r="T84" s="272">
        <f t="shared" si="67"/>
        <v>0</v>
      </c>
      <c r="U84" s="272">
        <f t="shared" si="67"/>
        <v>0</v>
      </c>
      <c r="V84" s="268">
        <f>SUM(V85:V86)</f>
        <v>0</v>
      </c>
      <c r="W84" s="272">
        <f t="shared" ref="W84:Y84" si="68">SUM(W85:W86)</f>
        <v>0</v>
      </c>
      <c r="X84" s="272">
        <f t="shared" si="68"/>
        <v>0</v>
      </c>
      <c r="Y84" s="272">
        <f t="shared" si="68"/>
        <v>0</v>
      </c>
      <c r="Z84" s="268">
        <f>SUM(Z85:Z86)</f>
        <v>0</v>
      </c>
      <c r="AA84" s="272">
        <f t="shared" ref="AA84" si="69">SUM(AA85:AA86)</f>
        <v>0</v>
      </c>
      <c r="AB84" s="251">
        <f t="shared" si="7"/>
        <v>0</v>
      </c>
      <c r="AC84" s="247">
        <f t="shared" si="8"/>
        <v>0</v>
      </c>
      <c r="AD84" s="248">
        <f t="shared" si="3"/>
        <v>0</v>
      </c>
    </row>
    <row r="85" spans="1:30" s="4" customFormat="1" ht="15" customHeight="1" x14ac:dyDescent="0.2">
      <c r="A85" s="152"/>
      <c r="B85" s="277"/>
      <c r="C85" s="210"/>
      <c r="D85" s="381">
        <f t="shared" si="53"/>
        <v>0</v>
      </c>
      <c r="E85" s="252">
        <v>0</v>
      </c>
      <c r="F85" s="233"/>
      <c r="G85" s="234"/>
      <c r="H85" s="381">
        <f t="shared" si="54"/>
        <v>0</v>
      </c>
      <c r="I85" s="252">
        <v>0</v>
      </c>
      <c r="J85" s="235"/>
      <c r="K85" s="252"/>
      <c r="L85" s="269"/>
      <c r="M85" s="373"/>
      <c r="N85" s="374"/>
      <c r="O85" s="374"/>
      <c r="P85" s="374"/>
      <c r="Q85" s="374"/>
      <c r="R85" s="374"/>
      <c r="S85" s="374"/>
      <c r="T85" s="374"/>
      <c r="U85" s="374"/>
      <c r="V85" s="373"/>
      <c r="W85" s="374"/>
      <c r="X85" s="374"/>
      <c r="Y85" s="374"/>
      <c r="Z85" s="373"/>
      <c r="AA85" s="374"/>
      <c r="AB85" s="251">
        <f t="shared" si="7"/>
        <v>0</v>
      </c>
      <c r="AC85" s="247">
        <f t="shared" si="8"/>
        <v>0</v>
      </c>
      <c r="AD85" s="248">
        <f t="shared" si="3"/>
        <v>0</v>
      </c>
    </row>
    <row r="86" spans="1:30" s="4" customFormat="1" ht="15" customHeight="1" thickBot="1" x14ac:dyDescent="0.25">
      <c r="A86" s="171"/>
      <c r="B86" s="278"/>
      <c r="C86" s="208"/>
      <c r="D86" s="381">
        <f t="shared" si="53"/>
        <v>0</v>
      </c>
      <c r="E86" s="281">
        <v>0</v>
      </c>
      <c r="F86" s="229"/>
      <c r="G86" s="230"/>
      <c r="H86" s="381">
        <f t="shared" si="54"/>
        <v>0</v>
      </c>
      <c r="I86" s="281">
        <v>0</v>
      </c>
      <c r="J86" s="231"/>
      <c r="K86" s="281"/>
      <c r="L86" s="270"/>
      <c r="M86" s="375"/>
      <c r="N86" s="376"/>
      <c r="O86" s="376"/>
      <c r="P86" s="376"/>
      <c r="Q86" s="376"/>
      <c r="R86" s="376"/>
      <c r="S86" s="376"/>
      <c r="T86" s="376"/>
      <c r="U86" s="376"/>
      <c r="V86" s="375"/>
      <c r="W86" s="376"/>
      <c r="X86" s="376"/>
      <c r="Y86" s="376"/>
      <c r="Z86" s="375"/>
      <c r="AA86" s="376"/>
      <c r="AB86" s="251">
        <f t="shared" si="7"/>
        <v>0</v>
      </c>
      <c r="AC86" s="247">
        <f t="shared" si="8"/>
        <v>0</v>
      </c>
      <c r="AD86" s="248">
        <f t="shared" si="3"/>
        <v>0</v>
      </c>
    </row>
    <row r="87" spans="1:30" s="26" customFormat="1" ht="15" customHeight="1" x14ac:dyDescent="0.2">
      <c r="A87" s="198"/>
      <c r="B87" s="170"/>
      <c r="C87" s="209">
        <f>SUM(C88:C89)</f>
        <v>0</v>
      </c>
      <c r="D87" s="327">
        <f>SUM(D88:D89)</f>
        <v>0</v>
      </c>
      <c r="E87" s="209">
        <f>SUM(E88:E89)</f>
        <v>0</v>
      </c>
      <c r="F87" s="209">
        <f t="shared" ref="F87:G87" si="70">SUM(F88:F89)</f>
        <v>0</v>
      </c>
      <c r="G87" s="209">
        <f t="shared" si="70"/>
        <v>0</v>
      </c>
      <c r="H87" s="327">
        <f>SUM(H88:H89)</f>
        <v>0</v>
      </c>
      <c r="I87" s="209">
        <f>SUM(I88:I89)</f>
        <v>0</v>
      </c>
      <c r="J87" s="209">
        <f t="shared" ref="J87" si="71">SUM(J88:J89)</f>
        <v>0</v>
      </c>
      <c r="K87" s="209"/>
      <c r="L87" s="268">
        <f>SUM(L88:L89)</f>
        <v>0</v>
      </c>
      <c r="M87" s="268">
        <f>SUM(M88:M89)</f>
        <v>0</v>
      </c>
      <c r="N87" s="272">
        <f>SUM(N88:N89)</f>
        <v>0</v>
      </c>
      <c r="O87" s="272">
        <f t="shared" ref="O87:U87" si="72">SUM(O88:O89)</f>
        <v>0</v>
      </c>
      <c r="P87" s="272">
        <f t="shared" si="72"/>
        <v>0</v>
      </c>
      <c r="Q87" s="272">
        <f t="shared" si="72"/>
        <v>0</v>
      </c>
      <c r="R87" s="272">
        <f t="shared" si="72"/>
        <v>0</v>
      </c>
      <c r="S87" s="272">
        <f t="shared" si="72"/>
        <v>0</v>
      </c>
      <c r="T87" s="272">
        <f t="shared" si="72"/>
        <v>0</v>
      </c>
      <c r="U87" s="272">
        <f t="shared" si="72"/>
        <v>0</v>
      </c>
      <c r="V87" s="268">
        <f>SUM(V88:V89)</f>
        <v>0</v>
      </c>
      <c r="W87" s="272">
        <f t="shared" ref="W87:Y87" si="73">SUM(W88:W89)</f>
        <v>0</v>
      </c>
      <c r="X87" s="272">
        <f t="shared" si="73"/>
        <v>0</v>
      </c>
      <c r="Y87" s="272">
        <f t="shared" si="73"/>
        <v>0</v>
      </c>
      <c r="Z87" s="268">
        <f>SUM(Z88:Z89)</f>
        <v>0</v>
      </c>
      <c r="AA87" s="272">
        <f t="shared" ref="AA87" si="74">SUM(AA88:AA89)</f>
        <v>0</v>
      </c>
      <c r="AB87" s="251">
        <f t="shared" si="7"/>
        <v>0</v>
      </c>
      <c r="AC87" s="247">
        <f t="shared" si="8"/>
        <v>0</v>
      </c>
      <c r="AD87" s="248">
        <f t="shared" si="3"/>
        <v>0</v>
      </c>
    </row>
    <row r="88" spans="1:30" s="4" customFormat="1" ht="15" customHeight="1" x14ac:dyDescent="0.2">
      <c r="A88" s="152"/>
      <c r="B88" s="277"/>
      <c r="C88" s="210"/>
      <c r="D88" s="381">
        <f t="shared" si="53"/>
        <v>0</v>
      </c>
      <c r="E88" s="252">
        <v>0</v>
      </c>
      <c r="F88" s="233"/>
      <c r="G88" s="234"/>
      <c r="H88" s="381">
        <f t="shared" si="54"/>
        <v>0</v>
      </c>
      <c r="I88" s="252">
        <v>0</v>
      </c>
      <c r="J88" s="235"/>
      <c r="K88" s="252"/>
      <c r="L88" s="269"/>
      <c r="M88" s="373"/>
      <c r="N88" s="374"/>
      <c r="O88" s="374"/>
      <c r="P88" s="374"/>
      <c r="Q88" s="374"/>
      <c r="R88" s="374"/>
      <c r="S88" s="374"/>
      <c r="T88" s="374"/>
      <c r="U88" s="374"/>
      <c r="V88" s="373"/>
      <c r="W88" s="374"/>
      <c r="X88" s="374"/>
      <c r="Y88" s="374"/>
      <c r="Z88" s="373"/>
      <c r="AA88" s="374"/>
      <c r="AB88" s="251">
        <f t="shared" si="7"/>
        <v>0</v>
      </c>
      <c r="AC88" s="247">
        <f t="shared" si="8"/>
        <v>0</v>
      </c>
      <c r="AD88" s="248">
        <f t="shared" si="3"/>
        <v>0</v>
      </c>
    </row>
    <row r="89" spans="1:30" s="4" customFormat="1" ht="15" customHeight="1" thickBot="1" x14ac:dyDescent="0.25">
      <c r="A89" s="171"/>
      <c r="B89" s="278"/>
      <c r="C89" s="208"/>
      <c r="D89" s="381">
        <f t="shared" si="53"/>
        <v>0</v>
      </c>
      <c r="E89" s="281">
        <v>0</v>
      </c>
      <c r="F89" s="229"/>
      <c r="G89" s="230"/>
      <c r="H89" s="381">
        <f t="shared" si="54"/>
        <v>0</v>
      </c>
      <c r="I89" s="281">
        <v>0</v>
      </c>
      <c r="J89" s="231"/>
      <c r="K89" s="281"/>
      <c r="L89" s="270"/>
      <c r="M89" s="375"/>
      <c r="N89" s="376"/>
      <c r="O89" s="376"/>
      <c r="P89" s="376"/>
      <c r="Q89" s="376"/>
      <c r="R89" s="376"/>
      <c r="S89" s="376"/>
      <c r="T89" s="376"/>
      <c r="U89" s="376"/>
      <c r="V89" s="375"/>
      <c r="W89" s="376"/>
      <c r="X89" s="376"/>
      <c r="Y89" s="376"/>
      <c r="Z89" s="375"/>
      <c r="AA89" s="376"/>
      <c r="AB89" s="251">
        <f t="shared" si="7"/>
        <v>0</v>
      </c>
      <c r="AC89" s="247">
        <f t="shared" si="8"/>
        <v>0</v>
      </c>
      <c r="AD89" s="248">
        <f t="shared" si="3"/>
        <v>0</v>
      </c>
    </row>
    <row r="90" spans="1:30" s="26" customFormat="1" ht="15" customHeight="1" x14ac:dyDescent="0.2">
      <c r="A90" s="198"/>
      <c r="B90" s="170"/>
      <c r="C90" s="209">
        <f>SUM(C91:C92)</f>
        <v>0</v>
      </c>
      <c r="D90" s="327">
        <f>SUM(D91:D92)</f>
        <v>0</v>
      </c>
      <c r="E90" s="209">
        <f>SUM(E91:E92)</f>
        <v>0</v>
      </c>
      <c r="F90" s="209">
        <f t="shared" ref="F90:G90" si="75">SUM(F91:F92)</f>
        <v>0</v>
      </c>
      <c r="G90" s="209">
        <f t="shared" si="75"/>
        <v>0</v>
      </c>
      <c r="H90" s="327">
        <f>SUM(H91:H92)</f>
        <v>0</v>
      </c>
      <c r="I90" s="209">
        <f>SUM(I91:I92)</f>
        <v>0</v>
      </c>
      <c r="J90" s="209">
        <f t="shared" ref="J90" si="76">SUM(J91:J92)</f>
        <v>0</v>
      </c>
      <c r="K90" s="209"/>
      <c r="L90" s="268">
        <f>SUM(L91:L92)</f>
        <v>0</v>
      </c>
      <c r="M90" s="268">
        <f>SUM(M91:M92)</f>
        <v>0</v>
      </c>
      <c r="N90" s="272">
        <f>SUM(N91:N92)</f>
        <v>0</v>
      </c>
      <c r="O90" s="272">
        <f t="shared" ref="O90:U90" si="77">SUM(O91:O92)</f>
        <v>0</v>
      </c>
      <c r="P90" s="272">
        <f t="shared" si="77"/>
        <v>0</v>
      </c>
      <c r="Q90" s="272">
        <f t="shared" si="77"/>
        <v>0</v>
      </c>
      <c r="R90" s="272">
        <f t="shared" si="77"/>
        <v>0</v>
      </c>
      <c r="S90" s="272">
        <f t="shared" si="77"/>
        <v>0</v>
      </c>
      <c r="T90" s="272">
        <f t="shared" si="77"/>
        <v>0</v>
      </c>
      <c r="U90" s="272">
        <f t="shared" si="77"/>
        <v>0</v>
      </c>
      <c r="V90" s="268">
        <f>SUM(V91:V92)</f>
        <v>0</v>
      </c>
      <c r="W90" s="272">
        <f t="shared" ref="W90:Y90" si="78">SUM(W91:W92)</f>
        <v>0</v>
      </c>
      <c r="X90" s="272">
        <f t="shared" si="78"/>
        <v>0</v>
      </c>
      <c r="Y90" s="272">
        <f t="shared" si="78"/>
        <v>0</v>
      </c>
      <c r="Z90" s="268">
        <f>SUM(Z91:Z92)</f>
        <v>0</v>
      </c>
      <c r="AA90" s="272">
        <f t="shared" ref="AA90" si="79">SUM(AA91:AA92)</f>
        <v>0</v>
      </c>
      <c r="AB90" s="251">
        <f t="shared" si="7"/>
        <v>0</v>
      </c>
      <c r="AC90" s="247">
        <f t="shared" si="8"/>
        <v>0</v>
      </c>
      <c r="AD90" s="248">
        <f t="shared" ref="AD90:AD97" si="80">+E90-AC90</f>
        <v>0</v>
      </c>
    </row>
    <row r="91" spans="1:30" s="4" customFormat="1" ht="15" customHeight="1" x14ac:dyDescent="0.2">
      <c r="A91" s="152"/>
      <c r="B91" s="277"/>
      <c r="C91" s="210"/>
      <c r="D91" s="381">
        <f t="shared" si="53"/>
        <v>0</v>
      </c>
      <c r="E91" s="252">
        <v>0</v>
      </c>
      <c r="F91" s="233"/>
      <c r="G91" s="234"/>
      <c r="H91" s="381">
        <f t="shared" si="54"/>
        <v>0</v>
      </c>
      <c r="I91" s="252">
        <v>0</v>
      </c>
      <c r="J91" s="235"/>
      <c r="K91" s="252"/>
      <c r="L91" s="269"/>
      <c r="M91" s="373"/>
      <c r="N91" s="374"/>
      <c r="O91" s="374"/>
      <c r="P91" s="374"/>
      <c r="Q91" s="374"/>
      <c r="R91" s="374"/>
      <c r="S91" s="374"/>
      <c r="T91" s="374"/>
      <c r="U91" s="374"/>
      <c r="V91" s="373"/>
      <c r="W91" s="374"/>
      <c r="X91" s="374"/>
      <c r="Y91" s="374"/>
      <c r="Z91" s="373"/>
      <c r="AA91" s="374"/>
      <c r="AB91" s="251">
        <f t="shared" si="7"/>
        <v>0</v>
      </c>
      <c r="AC91" s="247">
        <f t="shared" si="8"/>
        <v>0</v>
      </c>
      <c r="AD91" s="248">
        <f t="shared" si="80"/>
        <v>0</v>
      </c>
    </row>
    <row r="92" spans="1:30" s="4" customFormat="1" ht="15" customHeight="1" thickBot="1" x14ac:dyDescent="0.25">
      <c r="A92" s="172"/>
      <c r="B92" s="278"/>
      <c r="C92" s="208"/>
      <c r="D92" s="381">
        <f t="shared" si="53"/>
        <v>0</v>
      </c>
      <c r="E92" s="281">
        <v>0</v>
      </c>
      <c r="F92" s="229"/>
      <c r="G92" s="230"/>
      <c r="H92" s="381">
        <f t="shared" si="54"/>
        <v>0</v>
      </c>
      <c r="I92" s="281">
        <v>0</v>
      </c>
      <c r="J92" s="231"/>
      <c r="K92" s="281"/>
      <c r="L92" s="270"/>
      <c r="M92" s="375"/>
      <c r="N92" s="376"/>
      <c r="O92" s="376"/>
      <c r="P92" s="376"/>
      <c r="Q92" s="376"/>
      <c r="R92" s="376"/>
      <c r="S92" s="376"/>
      <c r="T92" s="376"/>
      <c r="U92" s="376"/>
      <c r="V92" s="375"/>
      <c r="W92" s="376"/>
      <c r="X92" s="376"/>
      <c r="Y92" s="376"/>
      <c r="Z92" s="375"/>
      <c r="AA92" s="376"/>
      <c r="AB92" s="251">
        <f t="shared" ref="AB92:AB97" si="81">SUM(M92:AA92)</f>
        <v>0</v>
      </c>
      <c r="AC92" s="247">
        <f t="shared" ref="AC92:AC97" si="82">+AB92+L92</f>
        <v>0</v>
      </c>
      <c r="AD92" s="248">
        <f t="shared" si="80"/>
        <v>0</v>
      </c>
    </row>
    <row r="93" spans="1:30" s="26" customFormat="1" ht="15" customHeight="1" x14ac:dyDescent="0.2">
      <c r="A93" s="199"/>
      <c r="B93" s="262"/>
      <c r="C93" s="209">
        <f>SUM(C94:C95)</f>
        <v>0</v>
      </c>
      <c r="D93" s="327">
        <f>SUM(D94:D95)</f>
        <v>0</v>
      </c>
      <c r="E93" s="209">
        <f>SUM(E94:E95)</f>
        <v>0</v>
      </c>
      <c r="F93" s="211">
        <f t="shared" ref="F93:G93" si="83">SUM(F94:F95)</f>
        <v>0</v>
      </c>
      <c r="G93" s="211">
        <f t="shared" si="83"/>
        <v>0</v>
      </c>
      <c r="H93" s="327">
        <f>SUM(H94:H95)</f>
        <v>0</v>
      </c>
      <c r="I93" s="209">
        <f>SUM(I94:I95)</f>
        <v>0</v>
      </c>
      <c r="J93" s="211">
        <f t="shared" ref="J93" si="84">SUM(J94:J95)</f>
        <v>0</v>
      </c>
      <c r="K93" s="209"/>
      <c r="L93" s="268">
        <f>SUM(L94:L95)</f>
        <v>0</v>
      </c>
      <c r="M93" s="268">
        <f>SUM(M94:M95)</f>
        <v>0</v>
      </c>
      <c r="N93" s="272">
        <f>SUM(N94:N95)</f>
        <v>0</v>
      </c>
      <c r="O93" s="272">
        <f t="shared" ref="O93:U93" si="85">SUM(O94:O95)</f>
        <v>0</v>
      </c>
      <c r="P93" s="272">
        <f t="shared" si="85"/>
        <v>0</v>
      </c>
      <c r="Q93" s="272">
        <f t="shared" si="85"/>
        <v>0</v>
      </c>
      <c r="R93" s="272">
        <f t="shared" si="85"/>
        <v>0</v>
      </c>
      <c r="S93" s="272">
        <f t="shared" si="85"/>
        <v>0</v>
      </c>
      <c r="T93" s="272">
        <f t="shared" si="85"/>
        <v>0</v>
      </c>
      <c r="U93" s="272">
        <f t="shared" si="85"/>
        <v>0</v>
      </c>
      <c r="V93" s="268">
        <f>SUM(V94:V95)</f>
        <v>0</v>
      </c>
      <c r="W93" s="272">
        <f t="shared" ref="W93:Y93" si="86">SUM(W94:W95)</f>
        <v>0</v>
      </c>
      <c r="X93" s="272">
        <f t="shared" si="86"/>
        <v>0</v>
      </c>
      <c r="Y93" s="272">
        <f t="shared" si="86"/>
        <v>0</v>
      </c>
      <c r="Z93" s="268">
        <f>SUM(Z94:Z95)</f>
        <v>0</v>
      </c>
      <c r="AA93" s="272">
        <f t="shared" ref="AA93" si="87">SUM(AA94:AA95)</f>
        <v>0</v>
      </c>
      <c r="AB93" s="251">
        <f t="shared" si="81"/>
        <v>0</v>
      </c>
      <c r="AC93" s="247">
        <f t="shared" si="82"/>
        <v>0</v>
      </c>
      <c r="AD93" s="248">
        <f t="shared" si="80"/>
        <v>0</v>
      </c>
    </row>
    <row r="94" spans="1:30" s="4" customFormat="1" ht="15" customHeight="1" x14ac:dyDescent="0.2">
      <c r="A94" s="176"/>
      <c r="B94" s="279"/>
      <c r="C94" s="210"/>
      <c r="D94" s="381">
        <f t="shared" si="53"/>
        <v>0</v>
      </c>
      <c r="E94" s="252">
        <v>0</v>
      </c>
      <c r="F94" s="238"/>
      <c r="G94" s="236"/>
      <c r="H94" s="381">
        <f t="shared" si="54"/>
        <v>0</v>
      </c>
      <c r="I94" s="252">
        <v>0</v>
      </c>
      <c r="J94" s="237"/>
      <c r="K94" s="252"/>
      <c r="L94" s="238"/>
      <c r="M94" s="375"/>
      <c r="N94" s="376"/>
      <c r="O94" s="376"/>
      <c r="P94" s="376"/>
      <c r="Q94" s="376"/>
      <c r="R94" s="376"/>
      <c r="S94" s="376"/>
      <c r="T94" s="376"/>
      <c r="U94" s="376"/>
      <c r="V94" s="375"/>
      <c r="W94" s="376"/>
      <c r="X94" s="376"/>
      <c r="Y94" s="376"/>
      <c r="Z94" s="375"/>
      <c r="AA94" s="376"/>
      <c r="AB94" s="251">
        <f t="shared" si="81"/>
        <v>0</v>
      </c>
      <c r="AC94" s="247">
        <f t="shared" si="82"/>
        <v>0</v>
      </c>
      <c r="AD94" s="248">
        <f t="shared" si="80"/>
        <v>0</v>
      </c>
    </row>
    <row r="95" spans="1:30" s="4" customFormat="1" ht="15" customHeight="1" thickBot="1" x14ac:dyDescent="0.25">
      <c r="A95" s="181"/>
      <c r="B95" s="280"/>
      <c r="C95" s="208"/>
      <c r="D95" s="382">
        <f t="shared" si="53"/>
        <v>0</v>
      </c>
      <c r="E95" s="281">
        <v>0</v>
      </c>
      <c r="F95" s="239"/>
      <c r="G95" s="230"/>
      <c r="H95" s="382">
        <f t="shared" si="54"/>
        <v>0</v>
      </c>
      <c r="I95" s="281">
        <v>0</v>
      </c>
      <c r="J95" s="231"/>
      <c r="K95" s="281"/>
      <c r="L95" s="239"/>
      <c r="M95" s="375"/>
      <c r="N95" s="376"/>
      <c r="O95" s="376"/>
      <c r="P95" s="376"/>
      <c r="Q95" s="376"/>
      <c r="R95" s="376"/>
      <c r="S95" s="376"/>
      <c r="T95" s="376"/>
      <c r="U95" s="376"/>
      <c r="V95" s="375"/>
      <c r="W95" s="376"/>
      <c r="X95" s="376"/>
      <c r="Y95" s="376"/>
      <c r="Z95" s="375"/>
      <c r="AA95" s="376"/>
      <c r="AB95" s="251">
        <f t="shared" si="81"/>
        <v>0</v>
      </c>
      <c r="AC95" s="247">
        <f t="shared" si="82"/>
        <v>0</v>
      </c>
      <c r="AD95" s="248">
        <f t="shared" si="80"/>
        <v>0</v>
      </c>
    </row>
    <row r="96" spans="1:30" s="142" customFormat="1" ht="15.75" thickBot="1" x14ac:dyDescent="0.3">
      <c r="A96" s="179"/>
      <c r="B96" s="180"/>
      <c r="C96" s="212"/>
      <c r="D96" s="212"/>
      <c r="E96" s="212"/>
      <c r="F96" s="240"/>
      <c r="G96" s="227"/>
      <c r="H96" s="212"/>
      <c r="I96" s="241"/>
      <c r="J96" s="242"/>
      <c r="K96" s="242"/>
      <c r="L96" s="240"/>
      <c r="M96" s="271"/>
      <c r="N96" s="273"/>
      <c r="O96" s="273"/>
      <c r="P96" s="273"/>
      <c r="Q96" s="273"/>
      <c r="R96" s="273"/>
      <c r="S96" s="273"/>
      <c r="T96" s="273"/>
      <c r="U96" s="273"/>
      <c r="V96" s="271"/>
      <c r="W96" s="273"/>
      <c r="X96" s="273"/>
      <c r="Y96" s="273"/>
      <c r="Z96" s="271"/>
      <c r="AA96" s="273"/>
      <c r="AB96" s="251">
        <f t="shared" si="81"/>
        <v>0</v>
      </c>
      <c r="AC96" s="247">
        <f t="shared" si="82"/>
        <v>0</v>
      </c>
      <c r="AD96" s="248">
        <f t="shared" si="80"/>
        <v>0</v>
      </c>
    </row>
    <row r="97" spans="1:30" s="3" customFormat="1" ht="22.5" customHeight="1" thickBot="1" x14ac:dyDescent="0.3">
      <c r="A97" s="177"/>
      <c r="B97" s="178"/>
      <c r="C97" s="243">
        <f t="shared" ref="C97:J97" si="88">SUM(C8,C26,C40,C46,C53,C68,C75,C78,C81,C84,C87,C90,C93)</f>
        <v>0</v>
      </c>
      <c r="D97" s="336">
        <f t="shared" si="88"/>
        <v>0</v>
      </c>
      <c r="E97" s="243">
        <f t="shared" si="88"/>
        <v>0</v>
      </c>
      <c r="F97" s="243">
        <f t="shared" si="88"/>
        <v>0</v>
      </c>
      <c r="G97" s="244">
        <f t="shared" si="88"/>
        <v>0</v>
      </c>
      <c r="H97" s="336">
        <f t="shared" ref="H97" si="89">SUM(H8,H26,H40,H46,H53,H68,H75,H78,H81,H84,H87,H90,H93)</f>
        <v>0</v>
      </c>
      <c r="I97" s="244">
        <f t="shared" si="88"/>
        <v>0</v>
      </c>
      <c r="J97" s="244">
        <f t="shared" si="88"/>
        <v>0</v>
      </c>
      <c r="K97" s="244"/>
      <c r="L97" s="243">
        <f t="shared" ref="L97:AA97" si="90">SUM(L8,L26,L40,L46,L53,L68,L75,L78,L81,L84,L87,L90,L93)</f>
        <v>0</v>
      </c>
      <c r="M97" s="243">
        <f t="shared" si="90"/>
        <v>0</v>
      </c>
      <c r="N97" s="243">
        <f t="shared" si="90"/>
        <v>0</v>
      </c>
      <c r="O97" s="243">
        <f t="shared" si="90"/>
        <v>0</v>
      </c>
      <c r="P97" s="243">
        <f t="shared" si="90"/>
        <v>0</v>
      </c>
      <c r="Q97" s="243">
        <f t="shared" si="90"/>
        <v>0</v>
      </c>
      <c r="R97" s="243">
        <f t="shared" si="90"/>
        <v>0</v>
      </c>
      <c r="S97" s="243">
        <f t="shared" si="90"/>
        <v>0</v>
      </c>
      <c r="T97" s="243">
        <f t="shared" si="90"/>
        <v>0</v>
      </c>
      <c r="U97" s="243">
        <f t="shared" si="90"/>
        <v>0</v>
      </c>
      <c r="V97" s="243">
        <f t="shared" si="90"/>
        <v>0</v>
      </c>
      <c r="W97" s="243">
        <f t="shared" si="90"/>
        <v>0</v>
      </c>
      <c r="X97" s="243">
        <f t="shared" si="90"/>
        <v>0</v>
      </c>
      <c r="Y97" s="243">
        <f t="shared" si="90"/>
        <v>0</v>
      </c>
      <c r="Z97" s="243">
        <f t="shared" si="90"/>
        <v>0</v>
      </c>
      <c r="AA97" s="243">
        <f t="shared" si="90"/>
        <v>0</v>
      </c>
      <c r="AB97" s="243">
        <f t="shared" si="81"/>
        <v>0</v>
      </c>
      <c r="AC97" s="243">
        <f t="shared" si="82"/>
        <v>0</v>
      </c>
      <c r="AD97" s="282">
        <f t="shared" si="80"/>
        <v>0</v>
      </c>
    </row>
    <row r="98" spans="1:30" x14ac:dyDescent="0.25">
      <c r="A98" s="8"/>
      <c r="B98" s="8"/>
      <c r="C98" s="431"/>
      <c r="D98" s="431"/>
      <c r="E98" s="431"/>
      <c r="F98" s="431"/>
      <c r="G98" s="432"/>
      <c r="H98" s="433"/>
      <c r="I98" s="433"/>
      <c r="J98" s="433"/>
      <c r="K98" s="434"/>
      <c r="L98" s="21"/>
      <c r="M98" s="21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30" x14ac:dyDescent="0.25">
      <c r="A99" s="8"/>
      <c r="B99" s="8"/>
    </row>
    <row r="100" spans="1:30" ht="15.75" thickBot="1" x14ac:dyDescent="0.3"/>
    <row r="101" spans="1:30" s="143" customFormat="1" ht="15.75" thickBot="1" x14ac:dyDescent="0.3">
      <c r="A101" s="23"/>
      <c r="B101" s="23" t="s">
        <v>59</v>
      </c>
      <c r="C101" s="24"/>
      <c r="D101" s="24"/>
      <c r="E101" s="24"/>
      <c r="F101" s="213">
        <f>+F97*0.2</f>
        <v>0</v>
      </c>
      <c r="G101" s="24"/>
      <c r="H101" s="24"/>
      <c r="I101" s="24"/>
      <c r="J101" s="24"/>
      <c r="K101" s="24"/>
      <c r="L101" s="213">
        <f t="shared" ref="L101:Z101" si="91">+L97*0.2</f>
        <v>0</v>
      </c>
      <c r="M101" s="213">
        <f t="shared" si="91"/>
        <v>0</v>
      </c>
      <c r="N101" s="213">
        <f t="shared" si="91"/>
        <v>0</v>
      </c>
      <c r="O101" s="213">
        <f t="shared" si="91"/>
        <v>0</v>
      </c>
      <c r="P101" s="213">
        <f t="shared" si="91"/>
        <v>0</v>
      </c>
      <c r="Q101" s="213">
        <f t="shared" si="91"/>
        <v>0</v>
      </c>
      <c r="R101" s="213">
        <f t="shared" si="91"/>
        <v>0</v>
      </c>
      <c r="S101" s="213">
        <f t="shared" si="91"/>
        <v>0</v>
      </c>
      <c r="T101" s="213">
        <f t="shared" si="91"/>
        <v>0</v>
      </c>
      <c r="U101" s="213">
        <f t="shared" si="91"/>
        <v>0</v>
      </c>
      <c r="V101" s="213">
        <f t="shared" si="91"/>
        <v>0</v>
      </c>
      <c r="W101" s="213">
        <f t="shared" si="91"/>
        <v>0</v>
      </c>
      <c r="X101" s="213">
        <f t="shared" si="91"/>
        <v>0</v>
      </c>
      <c r="Y101" s="213">
        <f t="shared" si="91"/>
        <v>0</v>
      </c>
      <c r="Z101" s="213">
        <f t="shared" si="91"/>
        <v>0</v>
      </c>
      <c r="AA101" s="213">
        <f>+AA97*0.2</f>
        <v>0</v>
      </c>
      <c r="AB101" s="213">
        <f>+AB97*0.2</f>
        <v>0</v>
      </c>
      <c r="AC101" s="213">
        <f>+AC97*0.2</f>
        <v>0</v>
      </c>
    </row>
    <row r="102" spans="1:30" s="143" customFormat="1" ht="15.75" thickBot="1" x14ac:dyDescent="0.3">
      <c r="A102" s="23"/>
      <c r="B102" s="23" t="s">
        <v>60</v>
      </c>
      <c r="C102" s="24"/>
      <c r="D102" s="24"/>
      <c r="E102" s="24"/>
      <c r="F102" s="213">
        <f>SUM(F97:F101)</f>
        <v>0</v>
      </c>
      <c r="G102" s="24"/>
      <c r="H102" s="24"/>
      <c r="I102" s="24"/>
      <c r="J102" s="24"/>
      <c r="K102" s="24"/>
      <c r="L102" s="213">
        <f t="shared" ref="L102:Z102" si="92">SUM(L97:L101)</f>
        <v>0</v>
      </c>
      <c r="M102" s="213">
        <f t="shared" si="92"/>
        <v>0</v>
      </c>
      <c r="N102" s="213">
        <f t="shared" si="92"/>
        <v>0</v>
      </c>
      <c r="O102" s="213">
        <f t="shared" si="92"/>
        <v>0</v>
      </c>
      <c r="P102" s="213">
        <f t="shared" si="92"/>
        <v>0</v>
      </c>
      <c r="Q102" s="213">
        <f t="shared" si="92"/>
        <v>0</v>
      </c>
      <c r="R102" s="213">
        <f t="shared" si="92"/>
        <v>0</v>
      </c>
      <c r="S102" s="213">
        <f t="shared" si="92"/>
        <v>0</v>
      </c>
      <c r="T102" s="213">
        <f t="shared" si="92"/>
        <v>0</v>
      </c>
      <c r="U102" s="213">
        <f t="shared" si="92"/>
        <v>0</v>
      </c>
      <c r="V102" s="213">
        <f t="shared" si="92"/>
        <v>0</v>
      </c>
      <c r="W102" s="213">
        <f t="shared" si="92"/>
        <v>0</v>
      </c>
      <c r="X102" s="213">
        <f t="shared" si="92"/>
        <v>0</v>
      </c>
      <c r="Y102" s="213">
        <f t="shared" si="92"/>
        <v>0</v>
      </c>
      <c r="Z102" s="213">
        <f t="shared" si="92"/>
        <v>0</v>
      </c>
      <c r="AA102" s="213">
        <f>SUM(AA97:AA101)</f>
        <v>0</v>
      </c>
      <c r="AB102" s="213">
        <f>SUM(AB97:AB101)</f>
        <v>0</v>
      </c>
      <c r="AC102" s="213">
        <f>SUM(AC97:AC101)</f>
        <v>0</v>
      </c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</sheetData>
  <sheetProtection insertRows="0" deleteRows="0" selectLockedCells="1"/>
  <mergeCells count="11">
    <mergeCell ref="V6:Y6"/>
    <mergeCell ref="Z6:AA6"/>
    <mergeCell ref="C98:F98"/>
    <mergeCell ref="G98:K98"/>
    <mergeCell ref="F3:K3"/>
    <mergeCell ref="M3:AA3"/>
    <mergeCell ref="F4:K4"/>
    <mergeCell ref="M5:AA5"/>
    <mergeCell ref="C6:F6"/>
    <mergeCell ref="G6:K6"/>
    <mergeCell ref="M6:U6"/>
  </mergeCells>
  <conditionalFormatting sqref="AD9:AD41 AD45:AD97">
    <cfRule type="cellIs" dxfId="798" priority="113" operator="lessThan">
      <formula>0</formula>
    </cfRule>
  </conditionalFormatting>
  <conditionalFormatting sqref="AD8">
    <cfRule type="cellIs" dxfId="797" priority="112" operator="lessThan">
      <formula>0</formula>
    </cfRule>
  </conditionalFormatting>
  <conditionalFormatting sqref="F3">
    <cfRule type="containsText" dxfId="796" priority="111" operator="containsText" text="Budget">
      <formula>NOT(ISERROR(SEARCH("Budget",F3)))</formula>
    </cfRule>
  </conditionalFormatting>
  <conditionalFormatting sqref="F4">
    <cfRule type="containsText" dxfId="795" priority="110" operator="containsText" text="forecast">
      <formula>NOT(ISERROR(SEARCH("forecast",F4)))</formula>
    </cfRule>
  </conditionalFormatting>
  <conditionalFormatting sqref="F9:F25">
    <cfRule type="cellIs" dxfId="794" priority="108" operator="greaterThan">
      <formula>E9</formula>
    </cfRule>
  </conditionalFormatting>
  <conditionalFormatting sqref="AD42:AD44">
    <cfRule type="cellIs" dxfId="793" priority="57" operator="lessThan">
      <formula>0</formula>
    </cfRule>
  </conditionalFormatting>
  <conditionalFormatting sqref="D8">
    <cfRule type="cellIs" dxfId="792" priority="54" operator="greaterThan">
      <formula>0</formula>
    </cfRule>
  </conditionalFormatting>
  <conditionalFormatting sqref="D9:D25">
    <cfRule type="cellIs" dxfId="791" priority="53" operator="greaterThan">
      <formula>0</formula>
    </cfRule>
  </conditionalFormatting>
  <conditionalFormatting sqref="D26">
    <cfRule type="cellIs" dxfId="790" priority="52" operator="greaterThan">
      <formula>0</formula>
    </cfRule>
  </conditionalFormatting>
  <conditionalFormatting sqref="D27:D39">
    <cfRule type="cellIs" dxfId="789" priority="51" operator="greaterThan">
      <formula>0</formula>
    </cfRule>
  </conditionalFormatting>
  <conditionalFormatting sqref="D40">
    <cfRule type="cellIs" dxfId="788" priority="50" operator="greaterThan">
      <formula>0</formula>
    </cfRule>
  </conditionalFormatting>
  <conditionalFormatting sqref="D41:D45">
    <cfRule type="cellIs" dxfId="787" priority="49" operator="greaterThan">
      <formula>0</formula>
    </cfRule>
  </conditionalFormatting>
  <conditionalFormatting sqref="D46">
    <cfRule type="cellIs" dxfId="786" priority="48" operator="greaterThan">
      <formula>0</formula>
    </cfRule>
  </conditionalFormatting>
  <conditionalFormatting sqref="D47:D52">
    <cfRule type="cellIs" dxfId="785" priority="47" operator="greaterThan">
      <formula>0</formula>
    </cfRule>
  </conditionalFormatting>
  <conditionalFormatting sqref="D53">
    <cfRule type="cellIs" dxfId="784" priority="46" operator="greaterThan">
      <formula>0</formula>
    </cfRule>
  </conditionalFormatting>
  <conditionalFormatting sqref="D54:D67">
    <cfRule type="cellIs" dxfId="783" priority="45" operator="greaterThan">
      <formula>0</formula>
    </cfRule>
  </conditionalFormatting>
  <conditionalFormatting sqref="D68">
    <cfRule type="cellIs" dxfId="782" priority="44" operator="greaterThan">
      <formula>0</formula>
    </cfRule>
  </conditionalFormatting>
  <conditionalFormatting sqref="D69:D74">
    <cfRule type="cellIs" dxfId="781" priority="43" operator="greaterThan">
      <formula>0</formula>
    </cfRule>
  </conditionalFormatting>
  <conditionalFormatting sqref="D75">
    <cfRule type="cellIs" dxfId="780" priority="42" operator="greaterThan">
      <formula>0</formula>
    </cfRule>
  </conditionalFormatting>
  <conditionalFormatting sqref="D76:D77">
    <cfRule type="cellIs" dxfId="779" priority="41" operator="greaterThan">
      <formula>0</formula>
    </cfRule>
  </conditionalFormatting>
  <conditionalFormatting sqref="D78">
    <cfRule type="cellIs" dxfId="778" priority="40" operator="greaterThan">
      <formula>0</formula>
    </cfRule>
  </conditionalFormatting>
  <conditionalFormatting sqref="D79:D80">
    <cfRule type="cellIs" dxfId="777" priority="39" operator="greaterThan">
      <formula>0</formula>
    </cfRule>
  </conditionalFormatting>
  <conditionalFormatting sqref="D81">
    <cfRule type="cellIs" dxfId="776" priority="38" operator="greaterThan">
      <formula>0</formula>
    </cfRule>
  </conditionalFormatting>
  <conditionalFormatting sqref="D82:D83">
    <cfRule type="cellIs" dxfId="775" priority="37" operator="greaterThan">
      <formula>0</formula>
    </cfRule>
  </conditionalFormatting>
  <conditionalFormatting sqref="D84">
    <cfRule type="cellIs" dxfId="774" priority="36" operator="greaterThan">
      <formula>0</formula>
    </cfRule>
  </conditionalFormatting>
  <conditionalFormatting sqref="D85:D86">
    <cfRule type="cellIs" dxfId="773" priority="35" operator="greaterThan">
      <formula>0</formula>
    </cfRule>
  </conditionalFormatting>
  <conditionalFormatting sqref="D87">
    <cfRule type="cellIs" dxfId="772" priority="34" operator="greaterThan">
      <formula>0</formula>
    </cfRule>
  </conditionalFormatting>
  <conditionalFormatting sqref="D88:D89">
    <cfRule type="cellIs" dxfId="771" priority="33" operator="greaterThan">
      <formula>0</formula>
    </cfRule>
  </conditionalFormatting>
  <conditionalFormatting sqref="D90">
    <cfRule type="cellIs" dxfId="770" priority="32" operator="greaterThan">
      <formula>0</formula>
    </cfRule>
  </conditionalFormatting>
  <conditionalFormatting sqref="D91:D92">
    <cfRule type="cellIs" dxfId="769" priority="31" operator="greaterThan">
      <formula>0</formula>
    </cfRule>
  </conditionalFormatting>
  <conditionalFormatting sqref="D93">
    <cfRule type="cellIs" dxfId="768" priority="30" operator="greaterThan">
      <formula>0</formula>
    </cfRule>
  </conditionalFormatting>
  <conditionalFormatting sqref="D94:D95">
    <cfRule type="cellIs" dxfId="767" priority="29" operator="greaterThan">
      <formula>0</formula>
    </cfRule>
  </conditionalFormatting>
  <conditionalFormatting sqref="D97">
    <cfRule type="cellIs" dxfId="766" priority="28" operator="greaterThan">
      <formula>0</formula>
    </cfRule>
  </conditionalFormatting>
  <conditionalFormatting sqref="H8">
    <cfRule type="cellIs" dxfId="765" priority="27" operator="greaterThan">
      <formula>0</formula>
    </cfRule>
  </conditionalFormatting>
  <conditionalFormatting sqref="H9:H25">
    <cfRule type="cellIs" dxfId="764" priority="26" operator="greaterThan">
      <formula>0</formula>
    </cfRule>
  </conditionalFormatting>
  <conditionalFormatting sqref="H26">
    <cfRule type="cellIs" dxfId="763" priority="25" operator="greaterThan">
      <formula>0</formula>
    </cfRule>
  </conditionalFormatting>
  <conditionalFormatting sqref="H27:H39">
    <cfRule type="cellIs" dxfId="762" priority="24" operator="greaterThan">
      <formula>0</formula>
    </cfRule>
  </conditionalFormatting>
  <conditionalFormatting sqref="H40">
    <cfRule type="cellIs" dxfId="761" priority="23" operator="greaterThan">
      <formula>0</formula>
    </cfRule>
  </conditionalFormatting>
  <conditionalFormatting sqref="H41:H45">
    <cfRule type="cellIs" dxfId="760" priority="22" operator="greaterThan">
      <formula>0</formula>
    </cfRule>
  </conditionalFormatting>
  <conditionalFormatting sqref="H46">
    <cfRule type="cellIs" dxfId="759" priority="21" operator="greaterThan">
      <formula>0</formula>
    </cfRule>
  </conditionalFormatting>
  <conditionalFormatting sqref="H47:H52">
    <cfRule type="cellIs" dxfId="758" priority="20" operator="greaterThan">
      <formula>0</formula>
    </cfRule>
  </conditionalFormatting>
  <conditionalFormatting sqref="H53">
    <cfRule type="cellIs" dxfId="757" priority="19" operator="greaterThan">
      <formula>0</formula>
    </cfRule>
  </conditionalFormatting>
  <conditionalFormatting sqref="H54:H67">
    <cfRule type="cellIs" dxfId="756" priority="18" operator="greaterThan">
      <formula>0</formula>
    </cfRule>
  </conditionalFormatting>
  <conditionalFormatting sqref="H68">
    <cfRule type="cellIs" dxfId="755" priority="17" operator="greaterThan">
      <formula>0</formula>
    </cfRule>
  </conditionalFormatting>
  <conditionalFormatting sqref="H69:H74">
    <cfRule type="cellIs" dxfId="754" priority="16" operator="greaterThan">
      <formula>0</formula>
    </cfRule>
  </conditionalFormatting>
  <conditionalFormatting sqref="H75">
    <cfRule type="cellIs" dxfId="753" priority="15" operator="greaterThan">
      <formula>0</formula>
    </cfRule>
  </conditionalFormatting>
  <conditionalFormatting sqref="H76:H77">
    <cfRule type="cellIs" dxfId="752" priority="14" operator="greaterThan">
      <formula>0</formula>
    </cfRule>
  </conditionalFormatting>
  <conditionalFormatting sqref="H78">
    <cfRule type="cellIs" dxfId="751" priority="13" operator="greaterThan">
      <formula>0</formula>
    </cfRule>
  </conditionalFormatting>
  <conditionalFormatting sqref="H79:H80">
    <cfRule type="cellIs" dxfId="750" priority="12" operator="greaterThan">
      <formula>0</formula>
    </cfRule>
  </conditionalFormatting>
  <conditionalFormatting sqref="H81">
    <cfRule type="cellIs" dxfId="749" priority="11" operator="greaterThan">
      <formula>0</formula>
    </cfRule>
  </conditionalFormatting>
  <conditionalFormatting sqref="H82:H83">
    <cfRule type="cellIs" dxfId="748" priority="10" operator="greaterThan">
      <formula>0</formula>
    </cfRule>
  </conditionalFormatting>
  <conditionalFormatting sqref="H84">
    <cfRule type="cellIs" dxfId="747" priority="9" operator="greaterThan">
      <formula>0</formula>
    </cfRule>
  </conditionalFormatting>
  <conditionalFormatting sqref="H85:H86">
    <cfRule type="cellIs" dxfId="746" priority="8" operator="greaterThan">
      <formula>0</formula>
    </cfRule>
  </conditionalFormatting>
  <conditionalFormatting sqref="H87">
    <cfRule type="cellIs" dxfId="745" priority="7" operator="greaterThan">
      <formula>0</formula>
    </cfRule>
  </conditionalFormatting>
  <conditionalFormatting sqref="H88:H89">
    <cfRule type="cellIs" dxfId="744" priority="6" operator="greaterThan">
      <formula>0</formula>
    </cfRule>
  </conditionalFormatting>
  <conditionalFormatting sqref="H90">
    <cfRule type="cellIs" dxfId="743" priority="5" operator="greaterThan">
      <formula>0</formula>
    </cfRule>
  </conditionalFormatting>
  <conditionalFormatting sqref="H91:H92">
    <cfRule type="cellIs" dxfId="742" priority="4" operator="greaterThan">
      <formula>0</formula>
    </cfRule>
  </conditionalFormatting>
  <conditionalFormatting sqref="H93">
    <cfRule type="cellIs" dxfId="741" priority="3" operator="greaterThan">
      <formula>0</formula>
    </cfRule>
  </conditionalFormatting>
  <conditionalFormatting sqref="H94:H95">
    <cfRule type="cellIs" dxfId="740" priority="2" operator="greaterThan">
      <formula>0</formula>
    </cfRule>
  </conditionalFormatting>
  <conditionalFormatting sqref="H97">
    <cfRule type="cellIs" dxfId="739" priority="1" operator="greaterThan">
      <formula>0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68"/>
  <sheetViews>
    <sheetView zoomScaleNormal="100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I27" sqref="I27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IF(E63&gt;C63,"Budget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IF(AD63&lt;0,"Actual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+SUMMARY!A13</f>
        <v>ZK104 - Performers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189</v>
      </c>
      <c r="B8" s="169" t="s">
        <v>190</v>
      </c>
      <c r="C8" s="327">
        <f t="shared" ref="C8:J8" si="0">SUM(C9:C16)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SUM(H9:H16)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SUM(L9:L16)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55" si="3">+E8-AC8</f>
        <v>0</v>
      </c>
    </row>
    <row r="9" spans="1:31" s="4" customFormat="1" ht="15" customHeight="1" x14ac:dyDescent="0.2">
      <c r="A9" s="348"/>
      <c r="B9" s="349" t="s">
        <v>191</v>
      </c>
      <c r="C9" s="207"/>
      <c r="D9" s="381">
        <f t="shared" ref="D9:D16" si="4">-C9+E9</f>
        <v>0</v>
      </c>
      <c r="E9" s="252"/>
      <c r="F9" s="223">
        <f>SUM(L9:AA9)</f>
        <v>0</v>
      </c>
      <c r="G9" s="224"/>
      <c r="H9" s="381">
        <f t="shared" ref="H9:H16" si="5"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192</v>
      </c>
      <c r="C10" s="207"/>
      <c r="D10" s="381">
        <f t="shared" si="4"/>
        <v>0</v>
      </c>
      <c r="E10" s="259"/>
      <c r="F10" s="223">
        <f t="shared" ref="F10:F16" si="6">SUM(L10:AA10)</f>
        <v>0</v>
      </c>
      <c r="G10" s="227"/>
      <c r="H10" s="381">
        <f t="shared" si="5"/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57" si="7">SUM(M10:AA10)</f>
        <v>0</v>
      </c>
      <c r="AC10" s="247">
        <f t="shared" ref="AC10:AC57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49" t="s">
        <v>193</v>
      </c>
      <c r="C11" s="207"/>
      <c r="D11" s="381">
        <f t="shared" si="4"/>
        <v>0</v>
      </c>
      <c r="E11" s="259"/>
      <c r="F11" s="223">
        <f t="shared" si="6"/>
        <v>0</v>
      </c>
      <c r="G11" s="227"/>
      <c r="H11" s="381">
        <f t="shared" si="5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48"/>
      <c r="B12" s="349" t="s">
        <v>194</v>
      </c>
      <c r="C12" s="207"/>
      <c r="D12" s="381">
        <f t="shared" si="4"/>
        <v>0</v>
      </c>
      <c r="E12" s="259"/>
      <c r="F12" s="223">
        <f t="shared" si="6"/>
        <v>0</v>
      </c>
      <c r="G12" s="227"/>
      <c r="H12" s="381">
        <f t="shared" si="5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6"/>
        <v>0</v>
      </c>
      <c r="G13" s="227"/>
      <c r="H13" s="381">
        <f t="shared" si="5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customHeight="1" x14ac:dyDescent="0.2">
      <c r="A14" s="152"/>
      <c r="B14" s="265"/>
      <c r="C14" s="207"/>
      <c r="D14" s="381">
        <f t="shared" si="4"/>
        <v>0</v>
      </c>
      <c r="E14" s="259"/>
      <c r="F14" s="223">
        <f t="shared" si="6"/>
        <v>0</v>
      </c>
      <c r="G14" s="227"/>
      <c r="H14" s="381">
        <f t="shared" si="5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6"/>
        <v>0</v>
      </c>
      <c r="G15" s="227"/>
      <c r="H15" s="381">
        <f t="shared" si="5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customHeight="1" thickBot="1" x14ac:dyDescent="0.3">
      <c r="A16" s="172"/>
      <c r="B16" s="284"/>
      <c r="C16" s="264"/>
      <c r="D16" s="381">
        <f t="shared" si="4"/>
        <v>0</v>
      </c>
      <c r="E16" s="281"/>
      <c r="F16" s="229">
        <f t="shared" si="6"/>
        <v>0</v>
      </c>
      <c r="G16" s="230"/>
      <c r="H16" s="381">
        <f t="shared" si="5"/>
        <v>0</v>
      </c>
      <c r="I16" s="281">
        <v>0</v>
      </c>
      <c r="J16" s="231"/>
      <c r="K16" s="281"/>
      <c r="L16" s="229"/>
      <c r="M16" s="267"/>
      <c r="N16" s="253"/>
      <c r="O16" s="253"/>
      <c r="P16" s="253"/>
      <c r="Q16" s="253"/>
      <c r="R16" s="253"/>
      <c r="S16" s="253"/>
      <c r="T16" s="253"/>
      <c r="U16" s="257"/>
      <c r="V16" s="258"/>
      <c r="W16" s="253"/>
      <c r="X16" s="253"/>
      <c r="Y16" s="257"/>
      <c r="Z16" s="258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customHeight="1" x14ac:dyDescent="0.2">
      <c r="A17" s="198" t="s">
        <v>195</v>
      </c>
      <c r="B17" s="354" t="s">
        <v>196</v>
      </c>
      <c r="C17" s="209">
        <f>SUM(C18:C25)</f>
        <v>0</v>
      </c>
      <c r="D17" s="327">
        <f>SUM(D18:D25)</f>
        <v>0</v>
      </c>
      <c r="E17" s="209">
        <f>SUM(E18:E25)</f>
        <v>0</v>
      </c>
      <c r="F17" s="232">
        <f>SUM(F18:F25)</f>
        <v>0</v>
      </c>
      <c r="G17" s="232">
        <f t="shared" ref="G17" si="9">SUM(G18:G25)</f>
        <v>0</v>
      </c>
      <c r="H17" s="327">
        <f>SUM(H18:H25)</f>
        <v>0</v>
      </c>
      <c r="I17" s="209">
        <f>SUM(I18:I25)</f>
        <v>0</v>
      </c>
      <c r="J17" s="232">
        <f t="shared" ref="J17" si="10">SUM(J18:J25)</f>
        <v>0</v>
      </c>
      <c r="K17" s="209"/>
      <c r="L17" s="268">
        <f>SUM(L18:L25)</f>
        <v>0</v>
      </c>
      <c r="M17" s="268">
        <f>SUM(M18:M25)</f>
        <v>0</v>
      </c>
      <c r="N17" s="272">
        <f>SUM(N18:N25)</f>
        <v>0</v>
      </c>
      <c r="O17" s="272">
        <f t="shared" ref="O17:U17" si="11">SUM(O18:O25)</f>
        <v>0</v>
      </c>
      <c r="P17" s="272">
        <f t="shared" si="11"/>
        <v>0</v>
      </c>
      <c r="Q17" s="272">
        <f t="shared" si="11"/>
        <v>0</v>
      </c>
      <c r="R17" s="272">
        <f t="shared" si="11"/>
        <v>0</v>
      </c>
      <c r="S17" s="272">
        <f t="shared" si="11"/>
        <v>0</v>
      </c>
      <c r="T17" s="272">
        <f t="shared" si="11"/>
        <v>0</v>
      </c>
      <c r="U17" s="272">
        <f t="shared" si="11"/>
        <v>0</v>
      </c>
      <c r="V17" s="268">
        <f>SUM(V18:V25)</f>
        <v>0</v>
      </c>
      <c r="W17" s="272">
        <f t="shared" ref="W17:Y17" si="12">SUM(W18:W25)</f>
        <v>0</v>
      </c>
      <c r="X17" s="272">
        <f t="shared" si="12"/>
        <v>0</v>
      </c>
      <c r="Y17" s="272">
        <f t="shared" si="12"/>
        <v>0</v>
      </c>
      <c r="Z17" s="268">
        <f>SUM(Z18:Z25)</f>
        <v>0</v>
      </c>
      <c r="AA17" s="272">
        <f t="shared" ref="AA17" si="13">SUM(AA18:AA25)</f>
        <v>0</v>
      </c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customHeight="1" x14ac:dyDescent="0.2">
      <c r="A18" s="348"/>
      <c r="B18" s="349" t="s">
        <v>191</v>
      </c>
      <c r="C18" s="210"/>
      <c r="D18" s="381">
        <f t="shared" ref="D18:D25" si="14">-C18+E18</f>
        <v>0</v>
      </c>
      <c r="E18" s="252">
        <v>0</v>
      </c>
      <c r="F18" s="233"/>
      <c r="G18" s="234"/>
      <c r="H18" s="381">
        <f t="shared" ref="H18:H25" si="15">-G18+I18</f>
        <v>0</v>
      </c>
      <c r="I18" s="252">
        <v>0</v>
      </c>
      <c r="J18" s="235"/>
      <c r="K18" s="252"/>
      <c r="L18" s="269"/>
      <c r="M18" s="373"/>
      <c r="N18" s="374"/>
      <c r="O18" s="374"/>
      <c r="P18" s="374"/>
      <c r="Q18" s="374"/>
      <c r="R18" s="374"/>
      <c r="S18" s="374"/>
      <c r="T18" s="374"/>
      <c r="U18" s="374"/>
      <c r="V18" s="373"/>
      <c r="W18" s="374"/>
      <c r="X18" s="374"/>
      <c r="Y18" s="374"/>
      <c r="Z18" s="373"/>
      <c r="AA18" s="374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customHeight="1" x14ac:dyDescent="0.2">
      <c r="A19" s="348"/>
      <c r="B19" s="349" t="s">
        <v>192</v>
      </c>
      <c r="C19" s="352"/>
      <c r="D19" s="381">
        <f t="shared" si="14"/>
        <v>0</v>
      </c>
      <c r="E19" s="252">
        <v>0</v>
      </c>
      <c r="F19" s="233"/>
      <c r="G19" s="234"/>
      <c r="H19" s="381">
        <f t="shared" si="15"/>
        <v>0</v>
      </c>
      <c r="I19" s="252">
        <v>0</v>
      </c>
      <c r="J19" s="235"/>
      <c r="K19" s="252"/>
      <c r="L19" s="269"/>
      <c r="M19" s="373"/>
      <c r="N19" s="374"/>
      <c r="O19" s="374"/>
      <c r="P19" s="374"/>
      <c r="Q19" s="374"/>
      <c r="R19" s="374"/>
      <c r="S19" s="374"/>
      <c r="T19" s="374"/>
      <c r="U19" s="374"/>
      <c r="V19" s="373"/>
      <c r="W19" s="374"/>
      <c r="X19" s="374"/>
      <c r="Y19" s="374"/>
      <c r="Z19" s="373"/>
      <c r="AA19" s="374"/>
      <c r="AB19" s="251">
        <f t="shared" ref="AB19:AB24" si="16">SUM(M19:AA19)</f>
        <v>0</v>
      </c>
      <c r="AC19" s="247">
        <f t="shared" ref="AC19:AC24" si="17">+AB19+L19</f>
        <v>0</v>
      </c>
      <c r="AD19" s="248">
        <f t="shared" ref="AD19:AD24" si="18">+E19-AC19</f>
        <v>0</v>
      </c>
    </row>
    <row r="20" spans="1:30" s="4" customFormat="1" ht="15" customHeight="1" x14ac:dyDescent="0.2">
      <c r="A20" s="348"/>
      <c r="B20" s="349" t="s">
        <v>193</v>
      </c>
      <c r="C20" s="352"/>
      <c r="D20" s="381">
        <f t="shared" si="14"/>
        <v>0</v>
      </c>
      <c r="E20" s="252">
        <v>0</v>
      </c>
      <c r="F20" s="233"/>
      <c r="G20" s="234"/>
      <c r="H20" s="381">
        <f t="shared" si="15"/>
        <v>0</v>
      </c>
      <c r="I20" s="252">
        <v>0</v>
      </c>
      <c r="J20" s="235"/>
      <c r="K20" s="252"/>
      <c r="L20" s="269"/>
      <c r="M20" s="373"/>
      <c r="N20" s="374"/>
      <c r="O20" s="374"/>
      <c r="P20" s="374"/>
      <c r="Q20" s="374"/>
      <c r="R20" s="374"/>
      <c r="S20" s="374"/>
      <c r="T20" s="374"/>
      <c r="U20" s="374"/>
      <c r="V20" s="373"/>
      <c r="W20" s="374"/>
      <c r="X20" s="374"/>
      <c r="Y20" s="374"/>
      <c r="Z20" s="373"/>
      <c r="AA20" s="374"/>
      <c r="AB20" s="251">
        <f t="shared" si="16"/>
        <v>0</v>
      </c>
      <c r="AC20" s="247">
        <f t="shared" si="17"/>
        <v>0</v>
      </c>
      <c r="AD20" s="248">
        <f t="shared" si="18"/>
        <v>0</v>
      </c>
    </row>
    <row r="21" spans="1:30" s="4" customFormat="1" ht="15" customHeight="1" x14ac:dyDescent="0.2">
      <c r="A21" s="348"/>
      <c r="B21" s="349" t="s">
        <v>197</v>
      </c>
      <c r="C21" s="352"/>
      <c r="D21" s="381">
        <f t="shared" si="14"/>
        <v>0</v>
      </c>
      <c r="E21" s="252">
        <v>0</v>
      </c>
      <c r="F21" s="233"/>
      <c r="G21" s="234"/>
      <c r="H21" s="381">
        <f t="shared" si="15"/>
        <v>0</v>
      </c>
      <c r="I21" s="252">
        <v>0</v>
      </c>
      <c r="J21" s="235"/>
      <c r="K21" s="252"/>
      <c r="L21" s="269"/>
      <c r="M21" s="373"/>
      <c r="N21" s="374"/>
      <c r="O21" s="374"/>
      <c r="P21" s="374"/>
      <c r="Q21" s="374"/>
      <c r="R21" s="374"/>
      <c r="S21" s="374"/>
      <c r="T21" s="374"/>
      <c r="U21" s="374"/>
      <c r="V21" s="373"/>
      <c r="W21" s="374"/>
      <c r="X21" s="374"/>
      <c r="Y21" s="374"/>
      <c r="Z21" s="373"/>
      <c r="AA21" s="374"/>
      <c r="AB21" s="251">
        <f t="shared" si="16"/>
        <v>0</v>
      </c>
      <c r="AC21" s="247">
        <f t="shared" si="17"/>
        <v>0</v>
      </c>
      <c r="AD21" s="248">
        <f t="shared" si="18"/>
        <v>0</v>
      </c>
    </row>
    <row r="22" spans="1:30" s="4" customFormat="1" ht="15" customHeight="1" x14ac:dyDescent="0.2">
      <c r="A22" s="348"/>
      <c r="B22" s="349" t="s">
        <v>198</v>
      </c>
      <c r="C22" s="352"/>
      <c r="D22" s="381">
        <f t="shared" si="14"/>
        <v>0</v>
      </c>
      <c r="E22" s="252">
        <v>0</v>
      </c>
      <c r="F22" s="233"/>
      <c r="G22" s="234"/>
      <c r="H22" s="381">
        <f t="shared" si="15"/>
        <v>0</v>
      </c>
      <c r="I22" s="252">
        <v>0</v>
      </c>
      <c r="J22" s="235"/>
      <c r="K22" s="252"/>
      <c r="L22" s="269"/>
      <c r="M22" s="373"/>
      <c r="N22" s="374"/>
      <c r="O22" s="374"/>
      <c r="P22" s="374"/>
      <c r="Q22" s="374"/>
      <c r="R22" s="374"/>
      <c r="S22" s="374"/>
      <c r="T22" s="374"/>
      <c r="U22" s="374"/>
      <c r="V22" s="373"/>
      <c r="W22" s="374"/>
      <c r="X22" s="374"/>
      <c r="Y22" s="374"/>
      <c r="Z22" s="373"/>
      <c r="AA22" s="374"/>
      <c r="AB22" s="251">
        <f t="shared" si="16"/>
        <v>0</v>
      </c>
      <c r="AC22" s="247">
        <f t="shared" si="17"/>
        <v>0</v>
      </c>
      <c r="AD22" s="248">
        <f t="shared" si="18"/>
        <v>0</v>
      </c>
    </row>
    <row r="23" spans="1:30" s="4" customFormat="1" ht="15" customHeight="1" x14ac:dyDescent="0.2">
      <c r="A23" s="348"/>
      <c r="B23" s="349" t="s">
        <v>199</v>
      </c>
      <c r="C23" s="352"/>
      <c r="D23" s="381">
        <f t="shared" si="14"/>
        <v>0</v>
      </c>
      <c r="E23" s="252">
        <v>0</v>
      </c>
      <c r="F23" s="233"/>
      <c r="G23" s="234"/>
      <c r="H23" s="381">
        <f t="shared" si="15"/>
        <v>0</v>
      </c>
      <c r="I23" s="252">
        <v>0</v>
      </c>
      <c r="J23" s="235"/>
      <c r="K23" s="252"/>
      <c r="L23" s="269"/>
      <c r="M23" s="373"/>
      <c r="N23" s="374"/>
      <c r="O23" s="374"/>
      <c r="P23" s="374"/>
      <c r="Q23" s="374"/>
      <c r="R23" s="374"/>
      <c r="S23" s="374"/>
      <c r="T23" s="374"/>
      <c r="U23" s="374"/>
      <c r="V23" s="373"/>
      <c r="W23" s="374"/>
      <c r="X23" s="374"/>
      <c r="Y23" s="374"/>
      <c r="Z23" s="373"/>
      <c r="AA23" s="374"/>
      <c r="AB23" s="251">
        <f t="shared" si="16"/>
        <v>0</v>
      </c>
      <c r="AC23" s="247">
        <f t="shared" si="17"/>
        <v>0</v>
      </c>
      <c r="AD23" s="248">
        <f t="shared" si="18"/>
        <v>0</v>
      </c>
    </row>
    <row r="24" spans="1:30" s="4" customFormat="1" ht="15" customHeight="1" x14ac:dyDescent="0.2">
      <c r="A24" s="348"/>
      <c r="B24" s="349" t="s">
        <v>200</v>
      </c>
      <c r="C24" s="352"/>
      <c r="D24" s="381">
        <f t="shared" si="14"/>
        <v>0</v>
      </c>
      <c r="E24" s="252">
        <v>0</v>
      </c>
      <c r="F24" s="233"/>
      <c r="G24" s="234"/>
      <c r="H24" s="381">
        <f t="shared" si="15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16"/>
        <v>0</v>
      </c>
      <c r="AC24" s="247">
        <f t="shared" si="17"/>
        <v>0</v>
      </c>
      <c r="AD24" s="248">
        <f t="shared" si="18"/>
        <v>0</v>
      </c>
    </row>
    <row r="25" spans="1:30" s="4" customFormat="1" ht="15" customHeight="1" thickBot="1" x14ac:dyDescent="0.25">
      <c r="A25" s="172"/>
      <c r="B25" s="278"/>
      <c r="C25" s="208"/>
      <c r="D25" s="381">
        <f t="shared" si="14"/>
        <v>0</v>
      </c>
      <c r="E25" s="281">
        <v>0</v>
      </c>
      <c r="F25" s="229"/>
      <c r="G25" s="230"/>
      <c r="H25" s="381">
        <f t="shared" si="15"/>
        <v>0</v>
      </c>
      <c r="I25" s="281">
        <v>0</v>
      </c>
      <c r="J25" s="231"/>
      <c r="K25" s="281"/>
      <c r="L25" s="270"/>
      <c r="M25" s="375"/>
      <c r="N25" s="376"/>
      <c r="O25" s="376"/>
      <c r="P25" s="376"/>
      <c r="Q25" s="376"/>
      <c r="R25" s="376"/>
      <c r="S25" s="376"/>
      <c r="T25" s="376"/>
      <c r="U25" s="376"/>
      <c r="V25" s="375"/>
      <c r="W25" s="376"/>
      <c r="X25" s="376"/>
      <c r="Y25" s="376"/>
      <c r="Z25" s="375"/>
      <c r="AA25" s="376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26" customFormat="1" ht="15" customHeight="1" x14ac:dyDescent="0.2">
      <c r="A26" s="198" t="s">
        <v>201</v>
      </c>
      <c r="B26" s="354" t="s">
        <v>202</v>
      </c>
      <c r="C26" s="209">
        <f>SUM(C27:C31)</f>
        <v>0</v>
      </c>
      <c r="D26" s="327">
        <f>SUM(D27:D31)</f>
        <v>0</v>
      </c>
      <c r="E26" s="209">
        <f>SUM(E27:E31)</f>
        <v>0</v>
      </c>
      <c r="F26" s="209">
        <f t="shared" ref="F26:G26" si="19">SUM(F27:F31)</f>
        <v>0</v>
      </c>
      <c r="G26" s="209">
        <f t="shared" si="19"/>
        <v>0</v>
      </c>
      <c r="H26" s="327">
        <f>SUM(H27:H31)</f>
        <v>0</v>
      </c>
      <c r="I26" s="209">
        <f>SUM(I27:I31)</f>
        <v>0</v>
      </c>
      <c r="J26" s="209">
        <f t="shared" ref="J26" si="20">SUM(J27:J31)</f>
        <v>0</v>
      </c>
      <c r="K26" s="209"/>
      <c r="L26" s="268">
        <f>SUM(L27:L31)</f>
        <v>0</v>
      </c>
      <c r="M26" s="268">
        <f>SUM(M27:M31)</f>
        <v>0</v>
      </c>
      <c r="N26" s="272">
        <f>SUM(N27:N31)</f>
        <v>0</v>
      </c>
      <c r="O26" s="272">
        <f t="shared" ref="O26:U26" si="21">SUM(O27:O31)</f>
        <v>0</v>
      </c>
      <c r="P26" s="272">
        <f t="shared" si="21"/>
        <v>0</v>
      </c>
      <c r="Q26" s="272">
        <f t="shared" si="21"/>
        <v>0</v>
      </c>
      <c r="R26" s="272">
        <f t="shared" si="21"/>
        <v>0</v>
      </c>
      <c r="S26" s="272">
        <f t="shared" si="21"/>
        <v>0</v>
      </c>
      <c r="T26" s="272">
        <f t="shared" si="21"/>
        <v>0</v>
      </c>
      <c r="U26" s="272">
        <f t="shared" si="21"/>
        <v>0</v>
      </c>
      <c r="V26" s="268">
        <f>SUM(V27:V31)</f>
        <v>0</v>
      </c>
      <c r="W26" s="272">
        <f t="shared" ref="W26:Y26" si="22">SUM(W27:W31)</f>
        <v>0</v>
      </c>
      <c r="X26" s="272">
        <f t="shared" si="22"/>
        <v>0</v>
      </c>
      <c r="Y26" s="272">
        <f t="shared" si="22"/>
        <v>0</v>
      </c>
      <c r="Z26" s="268">
        <f>SUM(Z27:Z31)</f>
        <v>0</v>
      </c>
      <c r="AA26" s="272">
        <f t="shared" ref="AA26" si="23">SUM(AA27:AA31)</f>
        <v>0</v>
      </c>
      <c r="AB26" s="251">
        <f t="shared" si="7"/>
        <v>0</v>
      </c>
      <c r="AC26" s="247">
        <f t="shared" si="8"/>
        <v>0</v>
      </c>
      <c r="AD26" s="248">
        <f t="shared" si="3"/>
        <v>0</v>
      </c>
    </row>
    <row r="27" spans="1:30" s="4" customFormat="1" ht="15" customHeight="1" x14ac:dyDescent="0.2">
      <c r="A27" s="355"/>
      <c r="B27" s="349" t="s">
        <v>164</v>
      </c>
      <c r="C27" s="210"/>
      <c r="D27" s="381">
        <f>-C27+E27</f>
        <v>0</v>
      </c>
      <c r="E27" s="252">
        <v>0</v>
      </c>
      <c r="F27" s="233"/>
      <c r="G27" s="234"/>
      <c r="H27" s="381">
        <f>-G27+I27</f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7"/>
        <v>0</v>
      </c>
      <c r="AC27" s="247">
        <f t="shared" si="8"/>
        <v>0</v>
      </c>
      <c r="AD27" s="248">
        <f t="shared" si="3"/>
        <v>0</v>
      </c>
    </row>
    <row r="28" spans="1:30" s="4" customFormat="1" ht="15" customHeight="1" x14ac:dyDescent="0.2">
      <c r="A28" s="355"/>
      <c r="B28" s="349" t="s">
        <v>165</v>
      </c>
      <c r="C28" s="352"/>
      <c r="D28" s="381">
        <f>-C28+E28</f>
        <v>0</v>
      </c>
      <c r="E28" s="252">
        <v>0</v>
      </c>
      <c r="F28" s="233"/>
      <c r="G28" s="234"/>
      <c r="H28" s="381">
        <f>-G28+I28</f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ref="AB28:AB30" si="24">SUM(M28:AA28)</f>
        <v>0</v>
      </c>
      <c r="AC28" s="247">
        <f t="shared" ref="AC28:AC30" si="25">+AB28+L28</f>
        <v>0</v>
      </c>
      <c r="AD28" s="248">
        <f t="shared" ref="AD28:AD30" si="26">+E28-AC28</f>
        <v>0</v>
      </c>
    </row>
    <row r="29" spans="1:30" s="4" customFormat="1" ht="15" customHeight="1" x14ac:dyDescent="0.2">
      <c r="A29" s="348"/>
      <c r="B29" s="349" t="s">
        <v>166</v>
      </c>
      <c r="C29" s="352"/>
      <c r="D29" s="381">
        <f>-C29+E29</f>
        <v>0</v>
      </c>
      <c r="E29" s="252">
        <v>0</v>
      </c>
      <c r="F29" s="233"/>
      <c r="G29" s="234"/>
      <c r="H29" s="381">
        <f>-G29+I29</f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24"/>
        <v>0</v>
      </c>
      <c r="AC29" s="247">
        <f t="shared" si="25"/>
        <v>0</v>
      </c>
      <c r="AD29" s="248">
        <f t="shared" si="26"/>
        <v>0</v>
      </c>
    </row>
    <row r="30" spans="1:30" s="4" customFormat="1" ht="15" customHeight="1" x14ac:dyDescent="0.2">
      <c r="A30" s="355"/>
      <c r="B30" s="349" t="s">
        <v>167</v>
      </c>
      <c r="C30" s="352"/>
      <c r="D30" s="381">
        <f>-C30+E30</f>
        <v>0</v>
      </c>
      <c r="E30" s="252">
        <v>0</v>
      </c>
      <c r="F30" s="233"/>
      <c r="G30" s="234"/>
      <c r="H30" s="381">
        <f>-G30+I30</f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24"/>
        <v>0</v>
      </c>
      <c r="AC30" s="247">
        <f t="shared" si="25"/>
        <v>0</v>
      </c>
      <c r="AD30" s="248">
        <f t="shared" si="26"/>
        <v>0</v>
      </c>
    </row>
    <row r="31" spans="1:30" s="4" customFormat="1" ht="15" customHeight="1" thickBot="1" x14ac:dyDescent="0.25">
      <c r="A31" s="172"/>
      <c r="B31" s="278"/>
      <c r="C31" s="208"/>
      <c r="D31" s="381">
        <f>-C31+E31</f>
        <v>0</v>
      </c>
      <c r="E31" s="281">
        <v>0</v>
      </c>
      <c r="F31" s="229"/>
      <c r="G31" s="230"/>
      <c r="H31" s="381">
        <f>-G31+I31</f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7"/>
      <c r="B32" s="170"/>
      <c r="C32" s="209">
        <f t="shared" ref="C32:J32" si="27">SUM(C33:C34)</f>
        <v>0</v>
      </c>
      <c r="D32" s="327">
        <f>SUM(D33:D34)</f>
        <v>0</v>
      </c>
      <c r="E32" s="209">
        <f>SUM(E33:E34)</f>
        <v>0</v>
      </c>
      <c r="F32" s="209">
        <f t="shared" si="27"/>
        <v>0</v>
      </c>
      <c r="G32" s="209">
        <f t="shared" si="27"/>
        <v>0</v>
      </c>
      <c r="H32" s="327">
        <f>SUM(H33:H34)</f>
        <v>0</v>
      </c>
      <c r="I32" s="209">
        <f t="shared" si="27"/>
        <v>0</v>
      </c>
      <c r="J32" s="209">
        <f t="shared" si="27"/>
        <v>0</v>
      </c>
      <c r="K32" s="209"/>
      <c r="L32" s="268">
        <f>SUM(L33:L34)</f>
        <v>0</v>
      </c>
      <c r="M32" s="268">
        <f>SUM(M33:M34)</f>
        <v>0</v>
      </c>
      <c r="N32" s="272">
        <f>SUM(N33:N34)</f>
        <v>0</v>
      </c>
      <c r="O32" s="272">
        <f t="shared" ref="O32:U32" si="28">SUM(O33:O34)</f>
        <v>0</v>
      </c>
      <c r="P32" s="272">
        <f t="shared" si="28"/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68">
        <f>SUM(V33:V34)</f>
        <v>0</v>
      </c>
      <c r="W32" s="272">
        <f t="shared" ref="W32:Y32" si="29">SUM(W33:W34)</f>
        <v>0</v>
      </c>
      <c r="X32" s="272">
        <f t="shared" si="29"/>
        <v>0</v>
      </c>
      <c r="Y32" s="272">
        <f t="shared" si="29"/>
        <v>0</v>
      </c>
      <c r="Z32" s="268">
        <f>SUM(Z33:Z34)</f>
        <v>0</v>
      </c>
      <c r="AA32" s="272">
        <f t="shared" ref="AA32" si="30">SUM(AA33:AA34)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152"/>
      <c r="B33" s="277"/>
      <c r="C33" s="210"/>
      <c r="D33" s="381">
        <f>-C33+E33</f>
        <v>0</v>
      </c>
      <c r="E33" s="252">
        <v>0</v>
      </c>
      <c r="F33" s="233"/>
      <c r="G33" s="234"/>
      <c r="H33" s="381">
        <f>-G33+I33</f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thickBot="1" x14ac:dyDescent="0.25">
      <c r="A34" s="171"/>
      <c r="B34" s="278"/>
      <c r="C34" s="208"/>
      <c r="D34" s="381">
        <f>-C34+E34</f>
        <v>0</v>
      </c>
      <c r="E34" s="281">
        <v>0</v>
      </c>
      <c r="F34" s="229"/>
      <c r="G34" s="230"/>
      <c r="H34" s="381">
        <f>-G34+I34</f>
        <v>0</v>
      </c>
      <c r="I34" s="281">
        <v>0</v>
      </c>
      <c r="J34" s="231"/>
      <c r="K34" s="281"/>
      <c r="L34" s="270"/>
      <c r="M34" s="375"/>
      <c r="N34" s="376"/>
      <c r="O34" s="376"/>
      <c r="P34" s="376"/>
      <c r="Q34" s="376"/>
      <c r="R34" s="376"/>
      <c r="S34" s="376"/>
      <c r="T34" s="376"/>
      <c r="U34" s="376"/>
      <c r="V34" s="375"/>
      <c r="W34" s="376"/>
      <c r="X34" s="376"/>
      <c r="Y34" s="376"/>
      <c r="Z34" s="375"/>
      <c r="AA34" s="376"/>
      <c r="AB34" s="251">
        <f t="shared" si="7"/>
        <v>0</v>
      </c>
      <c r="AC34" s="247">
        <f t="shared" si="8"/>
        <v>0</v>
      </c>
      <c r="AD34" s="248">
        <f t="shared" si="3"/>
        <v>0</v>
      </c>
    </row>
    <row r="35" spans="1:30" s="26" customFormat="1" ht="15" customHeight="1" x14ac:dyDescent="0.2">
      <c r="A35" s="197"/>
      <c r="B35" s="170"/>
      <c r="C35" s="209">
        <f t="shared" ref="C35:J35" si="31">SUM(C36:C37)</f>
        <v>0</v>
      </c>
      <c r="D35" s="327">
        <f>SUM(D36:D37)</f>
        <v>0</v>
      </c>
      <c r="E35" s="209">
        <f>SUM(E36:E37)</f>
        <v>0</v>
      </c>
      <c r="F35" s="209">
        <f t="shared" si="31"/>
        <v>0</v>
      </c>
      <c r="G35" s="209">
        <f t="shared" si="31"/>
        <v>0</v>
      </c>
      <c r="H35" s="327">
        <f>SUM(H36:H37)</f>
        <v>0</v>
      </c>
      <c r="I35" s="209">
        <f t="shared" si="31"/>
        <v>0</v>
      </c>
      <c r="J35" s="209">
        <f t="shared" si="31"/>
        <v>0</v>
      </c>
      <c r="K35" s="209"/>
      <c r="L35" s="268">
        <f>SUM(L36:L37)</f>
        <v>0</v>
      </c>
      <c r="M35" s="268">
        <f>SUM(M36:M37)</f>
        <v>0</v>
      </c>
      <c r="N35" s="272">
        <f>SUM(N36:N37)</f>
        <v>0</v>
      </c>
      <c r="O35" s="272">
        <f t="shared" ref="O35:U35" si="32">SUM(O36:O37)</f>
        <v>0</v>
      </c>
      <c r="P35" s="272">
        <f t="shared" si="32"/>
        <v>0</v>
      </c>
      <c r="Q35" s="272">
        <f t="shared" si="32"/>
        <v>0</v>
      </c>
      <c r="R35" s="272">
        <f t="shared" si="32"/>
        <v>0</v>
      </c>
      <c r="S35" s="272">
        <f t="shared" si="32"/>
        <v>0</v>
      </c>
      <c r="T35" s="272">
        <f t="shared" si="32"/>
        <v>0</v>
      </c>
      <c r="U35" s="272">
        <f t="shared" si="32"/>
        <v>0</v>
      </c>
      <c r="V35" s="268">
        <f>SUM(V36:V37)</f>
        <v>0</v>
      </c>
      <c r="W35" s="272">
        <f t="shared" ref="W35:Y35" si="33">SUM(W36:W37)</f>
        <v>0</v>
      </c>
      <c r="X35" s="272">
        <f t="shared" si="33"/>
        <v>0</v>
      </c>
      <c r="Y35" s="272">
        <f t="shared" si="33"/>
        <v>0</v>
      </c>
      <c r="Z35" s="268">
        <f>SUM(Z36:Z37)</f>
        <v>0</v>
      </c>
      <c r="AA35" s="272">
        <f t="shared" ref="AA35" si="34">SUM(AA36:AA37)</f>
        <v>0</v>
      </c>
      <c r="AB35" s="251">
        <f t="shared" si="7"/>
        <v>0</v>
      </c>
      <c r="AC35" s="247">
        <f t="shared" si="8"/>
        <v>0</v>
      </c>
      <c r="AD35" s="248">
        <f t="shared" si="3"/>
        <v>0</v>
      </c>
    </row>
    <row r="36" spans="1:30" s="4" customFormat="1" ht="15" customHeight="1" x14ac:dyDescent="0.2">
      <c r="A36" s="152"/>
      <c r="B36" s="277"/>
      <c r="C36" s="210"/>
      <c r="D36" s="381">
        <f>-C36+E36</f>
        <v>0</v>
      </c>
      <c r="E36" s="252">
        <v>0</v>
      </c>
      <c r="F36" s="233"/>
      <c r="G36" s="234"/>
      <c r="H36" s="381">
        <f>-G36+I36</f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7"/>
        <v>0</v>
      </c>
      <c r="AC36" s="247">
        <f t="shared" si="8"/>
        <v>0</v>
      </c>
      <c r="AD36" s="248">
        <f t="shared" si="3"/>
        <v>0</v>
      </c>
    </row>
    <row r="37" spans="1:30" s="4" customFormat="1" ht="15" customHeight="1" thickBot="1" x14ac:dyDescent="0.25">
      <c r="A37" s="171"/>
      <c r="B37" s="278"/>
      <c r="C37" s="208"/>
      <c r="D37" s="381">
        <f>-C37+E37</f>
        <v>0</v>
      </c>
      <c r="E37" s="281">
        <v>0</v>
      </c>
      <c r="F37" s="229"/>
      <c r="G37" s="230"/>
      <c r="H37" s="381">
        <f>-G37+I37</f>
        <v>0</v>
      </c>
      <c r="I37" s="281">
        <v>0</v>
      </c>
      <c r="J37" s="231"/>
      <c r="K37" s="281"/>
      <c r="L37" s="270"/>
      <c r="M37" s="375"/>
      <c r="N37" s="376"/>
      <c r="O37" s="376"/>
      <c r="P37" s="376"/>
      <c r="Q37" s="376"/>
      <c r="R37" s="376"/>
      <c r="S37" s="376"/>
      <c r="T37" s="376"/>
      <c r="U37" s="376"/>
      <c r="V37" s="375"/>
      <c r="W37" s="376"/>
      <c r="X37" s="376"/>
      <c r="Y37" s="376"/>
      <c r="Z37" s="375"/>
      <c r="AA37" s="376"/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26" customFormat="1" ht="15" customHeight="1" x14ac:dyDescent="0.2">
      <c r="A38" s="198"/>
      <c r="B38" s="170"/>
      <c r="C38" s="209">
        <f t="shared" ref="C38:J38" si="35">SUM(C39:C40)</f>
        <v>0</v>
      </c>
      <c r="D38" s="327">
        <f>SUM(D39:D40)</f>
        <v>0</v>
      </c>
      <c r="E38" s="209">
        <f>SUM(E39:E40)</f>
        <v>0</v>
      </c>
      <c r="F38" s="209">
        <f t="shared" si="35"/>
        <v>0</v>
      </c>
      <c r="G38" s="209">
        <f t="shared" si="35"/>
        <v>0</v>
      </c>
      <c r="H38" s="327">
        <f>SUM(H39:H40)</f>
        <v>0</v>
      </c>
      <c r="I38" s="209">
        <f t="shared" si="35"/>
        <v>0</v>
      </c>
      <c r="J38" s="209">
        <f t="shared" si="35"/>
        <v>0</v>
      </c>
      <c r="K38" s="209"/>
      <c r="L38" s="268">
        <f>SUM(L39:L40)</f>
        <v>0</v>
      </c>
      <c r="M38" s="268">
        <f>SUM(M39:M40)</f>
        <v>0</v>
      </c>
      <c r="N38" s="272">
        <f>SUM(N39:N40)</f>
        <v>0</v>
      </c>
      <c r="O38" s="272">
        <f t="shared" ref="O38:U38" si="36">SUM(O39:O40)</f>
        <v>0</v>
      </c>
      <c r="P38" s="272">
        <f t="shared" si="36"/>
        <v>0</v>
      </c>
      <c r="Q38" s="272">
        <f t="shared" si="36"/>
        <v>0</v>
      </c>
      <c r="R38" s="272">
        <f t="shared" si="36"/>
        <v>0</v>
      </c>
      <c r="S38" s="272">
        <f t="shared" si="36"/>
        <v>0</v>
      </c>
      <c r="T38" s="272">
        <f t="shared" si="36"/>
        <v>0</v>
      </c>
      <c r="U38" s="272">
        <f t="shared" si="36"/>
        <v>0</v>
      </c>
      <c r="V38" s="268">
        <f>SUM(V39:V40)</f>
        <v>0</v>
      </c>
      <c r="W38" s="272">
        <f t="shared" ref="W38:Y38" si="37">SUM(W39:W40)</f>
        <v>0</v>
      </c>
      <c r="X38" s="272">
        <f t="shared" si="37"/>
        <v>0</v>
      </c>
      <c r="Y38" s="272">
        <f t="shared" si="37"/>
        <v>0</v>
      </c>
      <c r="Z38" s="268">
        <f>SUM(Z39:Z40)</f>
        <v>0</v>
      </c>
      <c r="AA38" s="272">
        <f t="shared" ref="AA38" si="38">SUM(AA39:AA40)</f>
        <v>0</v>
      </c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4" customFormat="1" ht="15" customHeight="1" x14ac:dyDescent="0.2">
      <c r="A39" s="153"/>
      <c r="B39" s="277"/>
      <c r="C39" s="210"/>
      <c r="D39" s="381">
        <f>-C39+E39</f>
        <v>0</v>
      </c>
      <c r="E39" s="252">
        <v>0</v>
      </c>
      <c r="F39" s="233"/>
      <c r="G39" s="234"/>
      <c r="H39" s="381">
        <f>-G39+I39</f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7"/>
        <v>0</v>
      </c>
      <c r="AC39" s="247">
        <f t="shared" si="8"/>
        <v>0</v>
      </c>
      <c r="AD39" s="248">
        <f t="shared" si="3"/>
        <v>0</v>
      </c>
    </row>
    <row r="40" spans="1:30" s="4" customFormat="1" ht="15" customHeight="1" thickBot="1" x14ac:dyDescent="0.25">
      <c r="A40" s="171"/>
      <c r="B40" s="278"/>
      <c r="C40" s="208"/>
      <c r="D40" s="381">
        <f>-C40+E40</f>
        <v>0</v>
      </c>
      <c r="E40" s="281">
        <v>0</v>
      </c>
      <c r="F40" s="229"/>
      <c r="G40" s="230"/>
      <c r="H40" s="381">
        <f>-G40+I40</f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26" customFormat="1" ht="15" customHeight="1" x14ac:dyDescent="0.2">
      <c r="A41" s="198"/>
      <c r="B41" s="170"/>
      <c r="C41" s="209">
        <f>SUM(C42:C43)</f>
        <v>0</v>
      </c>
      <c r="D41" s="327">
        <f>SUM(D42:D43)</f>
        <v>0</v>
      </c>
      <c r="E41" s="209">
        <f>SUM(E42:E43)</f>
        <v>0</v>
      </c>
      <c r="F41" s="209">
        <f t="shared" ref="F41:G41" si="39">SUM(F42:F43)</f>
        <v>0</v>
      </c>
      <c r="G41" s="209">
        <f t="shared" si="39"/>
        <v>0</v>
      </c>
      <c r="H41" s="327">
        <f>SUM(H42:H43)</f>
        <v>0</v>
      </c>
      <c r="I41" s="209">
        <f>SUM(I42:I43)</f>
        <v>0</v>
      </c>
      <c r="J41" s="209">
        <f t="shared" ref="J41" si="40">SUM(J42:J43)</f>
        <v>0</v>
      </c>
      <c r="K41" s="209"/>
      <c r="L41" s="268">
        <f>SUM(L42:L43)</f>
        <v>0</v>
      </c>
      <c r="M41" s="268">
        <f>SUM(M42:M43)</f>
        <v>0</v>
      </c>
      <c r="N41" s="272">
        <f>SUM(N42:N43)</f>
        <v>0</v>
      </c>
      <c r="O41" s="272">
        <f t="shared" ref="O41:U41" si="41">SUM(O42:O43)</f>
        <v>0</v>
      </c>
      <c r="P41" s="272">
        <f t="shared" si="41"/>
        <v>0</v>
      </c>
      <c r="Q41" s="272">
        <f t="shared" si="41"/>
        <v>0</v>
      </c>
      <c r="R41" s="272">
        <f t="shared" si="41"/>
        <v>0</v>
      </c>
      <c r="S41" s="272">
        <f t="shared" si="41"/>
        <v>0</v>
      </c>
      <c r="T41" s="272">
        <f t="shared" si="41"/>
        <v>0</v>
      </c>
      <c r="U41" s="272">
        <f t="shared" si="41"/>
        <v>0</v>
      </c>
      <c r="V41" s="268">
        <f>SUM(V42:V43)</f>
        <v>0</v>
      </c>
      <c r="W41" s="272">
        <f t="shared" ref="W41:Y41" si="42">SUM(W42:W43)</f>
        <v>0</v>
      </c>
      <c r="X41" s="272">
        <f t="shared" si="42"/>
        <v>0</v>
      </c>
      <c r="Y41" s="272">
        <f t="shared" si="42"/>
        <v>0</v>
      </c>
      <c r="Z41" s="268">
        <f>SUM(Z42:Z43)</f>
        <v>0</v>
      </c>
      <c r="AA41" s="272">
        <f t="shared" ref="AA41" si="43">SUM(AA42:AA43)</f>
        <v>0</v>
      </c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4" customFormat="1" ht="15" customHeight="1" x14ac:dyDescent="0.2">
      <c r="A42" s="153"/>
      <c r="B42" s="277"/>
      <c r="C42" s="210"/>
      <c r="D42" s="381">
        <f>-C42+E42</f>
        <v>0</v>
      </c>
      <c r="E42" s="252">
        <v>0</v>
      </c>
      <c r="F42" s="233"/>
      <c r="G42" s="234"/>
      <c r="H42" s="381">
        <f>-G42+I42</f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thickBot="1" x14ac:dyDescent="0.25">
      <c r="A43" s="171"/>
      <c r="B43" s="278"/>
      <c r="C43" s="208"/>
      <c r="D43" s="381">
        <f>-C43+E43</f>
        <v>0</v>
      </c>
      <c r="E43" s="281">
        <v>0</v>
      </c>
      <c r="F43" s="229"/>
      <c r="G43" s="230"/>
      <c r="H43" s="381">
        <f>-G43+I43</f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26" customFormat="1" ht="15" customHeight="1" x14ac:dyDescent="0.2">
      <c r="A44" s="198"/>
      <c r="B44" s="170"/>
      <c r="C44" s="209">
        <f>SUM(C45:C46)</f>
        <v>0</v>
      </c>
      <c r="D44" s="327">
        <f>SUM(D45:D46)</f>
        <v>0</v>
      </c>
      <c r="E44" s="209">
        <f>SUM(E45:E46)</f>
        <v>0</v>
      </c>
      <c r="F44" s="209">
        <f t="shared" ref="F44:G44" si="44">SUM(F45:F46)</f>
        <v>0</v>
      </c>
      <c r="G44" s="209">
        <f t="shared" si="44"/>
        <v>0</v>
      </c>
      <c r="H44" s="327">
        <f>SUM(H45:H46)</f>
        <v>0</v>
      </c>
      <c r="I44" s="209">
        <f>SUM(I45:I46)</f>
        <v>0</v>
      </c>
      <c r="J44" s="209">
        <f t="shared" ref="J44" si="45">SUM(J45:J46)</f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46">SUM(O45:O46)</f>
        <v>0</v>
      </c>
      <c r="P44" s="272">
        <f t="shared" si="46"/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68">
        <f>SUM(V45:V46)</f>
        <v>0</v>
      </c>
      <c r="W44" s="272">
        <f t="shared" ref="W44:Y44" si="47">SUM(W45:W46)</f>
        <v>0</v>
      </c>
      <c r="X44" s="272">
        <f t="shared" si="47"/>
        <v>0</v>
      </c>
      <c r="Y44" s="272">
        <f t="shared" si="47"/>
        <v>0</v>
      </c>
      <c r="Z44" s="268">
        <f>SUM(Z45:Z46)</f>
        <v>0</v>
      </c>
      <c r="AA44" s="272">
        <f t="shared" ref="AA44" si="48">SUM(AA45:AA46)</f>
        <v>0</v>
      </c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4" customFormat="1" ht="15" customHeight="1" x14ac:dyDescent="0.2">
      <c r="A45" s="153"/>
      <c r="B45" s="277"/>
      <c r="C45" s="210"/>
      <c r="D45" s="381">
        <f>-C45+E45</f>
        <v>0</v>
      </c>
      <c r="E45" s="252">
        <v>0</v>
      </c>
      <c r="F45" s="233"/>
      <c r="G45" s="234"/>
      <c r="H45" s="381">
        <f>-G45+I45</f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thickBot="1" x14ac:dyDescent="0.25">
      <c r="A46" s="171"/>
      <c r="B46" s="278"/>
      <c r="C46" s="208"/>
      <c r="D46" s="381">
        <f>-C46+E46</f>
        <v>0</v>
      </c>
      <c r="E46" s="281">
        <v>0</v>
      </c>
      <c r="F46" s="229"/>
      <c r="G46" s="230"/>
      <c r="H46" s="381">
        <f>-G46+I46</f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/>
      <c r="B47" s="170"/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G47" si="49">SUM(F48:F49)</f>
        <v>0</v>
      </c>
      <c r="G47" s="209">
        <f t="shared" si="49"/>
        <v>0</v>
      </c>
      <c r="H47" s="327">
        <f>SUM(H48:H49)</f>
        <v>0</v>
      </c>
      <c r="I47" s="209">
        <f>SUM(I48:I49)</f>
        <v>0</v>
      </c>
      <c r="J47" s="209">
        <f t="shared" ref="J47" si="50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51">SUM(O48:O49)</f>
        <v>0</v>
      </c>
      <c r="P47" s="272">
        <f t="shared" si="51"/>
        <v>0</v>
      </c>
      <c r="Q47" s="272">
        <f t="shared" si="51"/>
        <v>0</v>
      </c>
      <c r="R47" s="272">
        <f t="shared" si="51"/>
        <v>0</v>
      </c>
      <c r="S47" s="272">
        <f t="shared" si="51"/>
        <v>0</v>
      </c>
      <c r="T47" s="272">
        <f t="shared" si="51"/>
        <v>0</v>
      </c>
      <c r="U47" s="272">
        <f t="shared" si="51"/>
        <v>0</v>
      </c>
      <c r="V47" s="268">
        <f>SUM(V48:V49)</f>
        <v>0</v>
      </c>
      <c r="W47" s="272">
        <f t="shared" ref="W47:Y47" si="52">SUM(W48:W49)</f>
        <v>0</v>
      </c>
      <c r="X47" s="272">
        <f t="shared" si="52"/>
        <v>0</v>
      </c>
      <c r="Y47" s="272">
        <f t="shared" si="52"/>
        <v>0</v>
      </c>
      <c r="Z47" s="268">
        <f>SUM(Z48:Z49)</f>
        <v>0</v>
      </c>
      <c r="AA47" s="272">
        <f t="shared" ref="AA47" si="53">SUM(AA48:AA49)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153"/>
      <c r="B48" s="277"/>
      <c r="C48" s="210"/>
      <c r="D48" s="381">
        <f>-C48+E48</f>
        <v>0</v>
      </c>
      <c r="E48" s="252">
        <v>0</v>
      </c>
      <c r="F48" s="233"/>
      <c r="G48" s="234"/>
      <c r="H48" s="381">
        <f>-G48+I48</f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thickBot="1" x14ac:dyDescent="0.25">
      <c r="A49" s="171"/>
      <c r="B49" s="278"/>
      <c r="C49" s="208"/>
      <c r="D49" s="381">
        <f>-C49+E49</f>
        <v>0</v>
      </c>
      <c r="E49" s="281">
        <v>0</v>
      </c>
      <c r="F49" s="229"/>
      <c r="G49" s="230"/>
      <c r="H49" s="381">
        <f>-G49+I49</f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G50" si="54">SUM(F51:F52)</f>
        <v>0</v>
      </c>
      <c r="G50" s="209">
        <f t="shared" si="54"/>
        <v>0</v>
      </c>
      <c r="H50" s="327">
        <f>SUM(H51:H52)</f>
        <v>0</v>
      </c>
      <c r="I50" s="209">
        <f>SUM(I51:I52)</f>
        <v>0</v>
      </c>
      <c r="J50" s="209">
        <f t="shared" ref="J50" si="55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56">SUM(O51:O52)</f>
        <v>0</v>
      </c>
      <c r="P50" s="272">
        <f t="shared" si="56"/>
        <v>0</v>
      </c>
      <c r="Q50" s="272">
        <f t="shared" si="56"/>
        <v>0</v>
      </c>
      <c r="R50" s="272">
        <f t="shared" si="56"/>
        <v>0</v>
      </c>
      <c r="S50" s="272">
        <f t="shared" si="56"/>
        <v>0</v>
      </c>
      <c r="T50" s="272">
        <f t="shared" si="56"/>
        <v>0</v>
      </c>
      <c r="U50" s="272">
        <f t="shared" si="56"/>
        <v>0</v>
      </c>
      <c r="V50" s="268">
        <f>SUM(V51:V52)</f>
        <v>0</v>
      </c>
      <c r="W50" s="272">
        <f t="shared" ref="W50:Y50" si="57">SUM(W51:W52)</f>
        <v>0</v>
      </c>
      <c r="X50" s="272">
        <f t="shared" si="57"/>
        <v>0</v>
      </c>
      <c r="Y50" s="272">
        <f t="shared" si="57"/>
        <v>0</v>
      </c>
      <c r="Z50" s="268">
        <f>SUM(Z51:Z52)</f>
        <v>0</v>
      </c>
      <c r="AA50" s="272">
        <f t="shared" ref="AA50" si="58">SUM(AA51:AA52)</f>
        <v>0</v>
      </c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4" customFormat="1" ht="15" customHeight="1" x14ac:dyDescent="0.2">
      <c r="A51" s="152"/>
      <c r="B51" s="277"/>
      <c r="C51" s="210"/>
      <c r="D51" s="381">
        <f>-C51+E51</f>
        <v>0</v>
      </c>
      <c r="E51" s="252">
        <v>0</v>
      </c>
      <c r="F51" s="233"/>
      <c r="G51" s="234"/>
      <c r="H51" s="381">
        <f>-G51+I51</f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thickBot="1" x14ac:dyDescent="0.25">
      <c r="A52" s="171"/>
      <c r="B52" s="278"/>
      <c r="C52" s="208"/>
      <c r="D52" s="381">
        <f>-C52+E52</f>
        <v>0</v>
      </c>
      <c r="E52" s="281">
        <v>0</v>
      </c>
      <c r="F52" s="229"/>
      <c r="G52" s="230"/>
      <c r="H52" s="381">
        <f>-G52+I52</f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8"/>
      <c r="B53" s="170"/>
      <c r="C53" s="209">
        <f>SUM(C54:C55)</f>
        <v>0</v>
      </c>
      <c r="D53" s="327">
        <f>SUM(D54:D55)</f>
        <v>0</v>
      </c>
      <c r="E53" s="209">
        <f>SUM(E54:E55)</f>
        <v>0</v>
      </c>
      <c r="F53" s="209">
        <f t="shared" ref="F53:G53" si="59">SUM(F54:F55)</f>
        <v>0</v>
      </c>
      <c r="G53" s="209">
        <f t="shared" si="59"/>
        <v>0</v>
      </c>
      <c r="H53" s="327">
        <f>SUM(H54:H55)</f>
        <v>0</v>
      </c>
      <c r="I53" s="209">
        <f>SUM(I54:I55)</f>
        <v>0</v>
      </c>
      <c r="J53" s="209">
        <f t="shared" ref="J53" si="60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61">SUM(O54:O55)</f>
        <v>0</v>
      </c>
      <c r="P53" s="272">
        <f t="shared" si="61"/>
        <v>0</v>
      </c>
      <c r="Q53" s="272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68">
        <f>SUM(V54:V55)</f>
        <v>0</v>
      </c>
      <c r="W53" s="272">
        <f t="shared" ref="W53:Y53" si="62">SUM(W54:W55)</f>
        <v>0</v>
      </c>
      <c r="X53" s="272">
        <f t="shared" si="62"/>
        <v>0</v>
      </c>
      <c r="Y53" s="272">
        <f t="shared" si="62"/>
        <v>0</v>
      </c>
      <c r="Z53" s="268">
        <f>SUM(Z54:Z55)</f>
        <v>0</v>
      </c>
      <c r="AA53" s="272">
        <f t="shared" ref="AA53" si="63">SUM(AA54:AA55)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152"/>
      <c r="B54" s="277"/>
      <c r="C54" s="210"/>
      <c r="D54" s="381">
        <f>-C54+E54</f>
        <v>0</v>
      </c>
      <c r="E54" s="252">
        <v>0</v>
      </c>
      <c r="F54" s="233"/>
      <c r="G54" s="234"/>
      <c r="H54" s="381">
        <f>-G54+I54</f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thickBot="1" x14ac:dyDescent="0.25">
      <c r="A55" s="171"/>
      <c r="B55" s="278"/>
      <c r="C55" s="208"/>
      <c r="D55" s="381">
        <f>-C55+E55</f>
        <v>0</v>
      </c>
      <c r="E55" s="281">
        <v>0</v>
      </c>
      <c r="F55" s="229"/>
      <c r="G55" s="230"/>
      <c r="H55" s="381">
        <f>-G55+I55</f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26" customFormat="1" ht="15" customHeight="1" x14ac:dyDescent="0.2">
      <c r="A56" s="198"/>
      <c r="B56" s="170"/>
      <c r="C56" s="209">
        <f>SUM(C57:C58)</f>
        <v>0</v>
      </c>
      <c r="D56" s="327">
        <f>SUM(D57:D58)</f>
        <v>0</v>
      </c>
      <c r="E56" s="209">
        <f>SUM(E57:E58)</f>
        <v>0</v>
      </c>
      <c r="F56" s="209">
        <f t="shared" ref="F56:G56" si="64">SUM(F57:F58)</f>
        <v>0</v>
      </c>
      <c r="G56" s="209">
        <f t="shared" si="64"/>
        <v>0</v>
      </c>
      <c r="H56" s="327">
        <f>SUM(H57:H58)</f>
        <v>0</v>
      </c>
      <c r="I56" s="209">
        <f>SUM(I57:I58)</f>
        <v>0</v>
      </c>
      <c r="J56" s="209">
        <f t="shared" ref="J56" si="65">SUM(J57:J58)</f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66">SUM(O57:O58)</f>
        <v>0</v>
      </c>
      <c r="P56" s="272">
        <f t="shared" si="66"/>
        <v>0</v>
      </c>
      <c r="Q56" s="272">
        <f t="shared" si="66"/>
        <v>0</v>
      </c>
      <c r="R56" s="272">
        <f t="shared" si="66"/>
        <v>0</v>
      </c>
      <c r="S56" s="272">
        <f t="shared" si="66"/>
        <v>0</v>
      </c>
      <c r="T56" s="272">
        <f t="shared" si="66"/>
        <v>0</v>
      </c>
      <c r="U56" s="272">
        <f t="shared" si="66"/>
        <v>0</v>
      </c>
      <c r="V56" s="268">
        <f>SUM(V57:V58)</f>
        <v>0</v>
      </c>
      <c r="W56" s="272">
        <f t="shared" ref="W56:Y56" si="67">SUM(W57:W58)</f>
        <v>0</v>
      </c>
      <c r="X56" s="272">
        <f t="shared" si="67"/>
        <v>0</v>
      </c>
      <c r="Y56" s="272">
        <f t="shared" si="67"/>
        <v>0</v>
      </c>
      <c r="Z56" s="268">
        <f>SUM(Z57:Z58)</f>
        <v>0</v>
      </c>
      <c r="AA56" s="272">
        <f t="shared" ref="AA56" si="68">SUM(AA57:AA58)</f>
        <v>0</v>
      </c>
      <c r="AB56" s="251">
        <f t="shared" si="7"/>
        <v>0</v>
      </c>
      <c r="AC56" s="247">
        <f t="shared" si="8"/>
        <v>0</v>
      </c>
      <c r="AD56" s="248">
        <f t="shared" ref="AD56:AD63" si="69">+E56-AC56</f>
        <v>0</v>
      </c>
    </row>
    <row r="57" spans="1:30" s="4" customFormat="1" ht="15" customHeight="1" x14ac:dyDescent="0.2">
      <c r="A57" s="152"/>
      <c r="B57" s="277"/>
      <c r="C57" s="210"/>
      <c r="D57" s="381">
        <f>-C57+E57</f>
        <v>0</v>
      </c>
      <c r="E57" s="252">
        <v>0</v>
      </c>
      <c r="F57" s="233"/>
      <c r="G57" s="234"/>
      <c r="H57" s="381">
        <f>-G57+I57</f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7"/>
        <v>0</v>
      </c>
      <c r="AC57" s="247">
        <f t="shared" si="8"/>
        <v>0</v>
      </c>
      <c r="AD57" s="248">
        <f t="shared" si="69"/>
        <v>0</v>
      </c>
    </row>
    <row r="58" spans="1:30" s="4" customFormat="1" ht="15" customHeight="1" thickBot="1" x14ac:dyDescent="0.25">
      <c r="A58" s="172"/>
      <c r="B58" s="278"/>
      <c r="C58" s="208"/>
      <c r="D58" s="381">
        <f>-C58+E58</f>
        <v>0</v>
      </c>
      <c r="E58" s="281">
        <v>0</v>
      </c>
      <c r="F58" s="229"/>
      <c r="G58" s="230"/>
      <c r="H58" s="381">
        <f>-G58+I58</f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ref="AB58:AB63" si="70">SUM(M58:AA58)</f>
        <v>0</v>
      </c>
      <c r="AC58" s="247">
        <f t="shared" ref="AC58:AC63" si="71">+AB58+L58</f>
        <v>0</v>
      </c>
      <c r="AD58" s="248">
        <f t="shared" si="69"/>
        <v>0</v>
      </c>
    </row>
    <row r="59" spans="1:30" s="26" customFormat="1" ht="15" customHeight="1" x14ac:dyDescent="0.2">
      <c r="A59" s="199"/>
      <c r="B59" s="262"/>
      <c r="C59" s="209">
        <f>SUM(C60:C61)</f>
        <v>0</v>
      </c>
      <c r="D59" s="327">
        <f>SUM(D60:D61)</f>
        <v>0</v>
      </c>
      <c r="E59" s="209">
        <f>SUM(E60:E61)</f>
        <v>0</v>
      </c>
      <c r="F59" s="211">
        <f t="shared" ref="F59:G59" si="72">SUM(F60:F61)</f>
        <v>0</v>
      </c>
      <c r="G59" s="211">
        <f t="shared" si="72"/>
        <v>0</v>
      </c>
      <c r="H59" s="327">
        <f>SUM(H60:H61)</f>
        <v>0</v>
      </c>
      <c r="I59" s="209">
        <f>SUM(I60:I61)</f>
        <v>0</v>
      </c>
      <c r="J59" s="211">
        <f t="shared" ref="J59" si="73">SUM(J60:J61)</f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74">SUM(O60:O61)</f>
        <v>0</v>
      </c>
      <c r="P59" s="272">
        <f t="shared" si="74"/>
        <v>0</v>
      </c>
      <c r="Q59" s="272">
        <f t="shared" si="74"/>
        <v>0</v>
      </c>
      <c r="R59" s="272">
        <f t="shared" si="74"/>
        <v>0</v>
      </c>
      <c r="S59" s="272">
        <f t="shared" si="74"/>
        <v>0</v>
      </c>
      <c r="T59" s="272">
        <f t="shared" si="74"/>
        <v>0</v>
      </c>
      <c r="U59" s="272">
        <f t="shared" si="74"/>
        <v>0</v>
      </c>
      <c r="V59" s="268">
        <f>SUM(V60:V61)</f>
        <v>0</v>
      </c>
      <c r="W59" s="272">
        <f t="shared" ref="W59:Y59" si="75">SUM(W60:W61)</f>
        <v>0</v>
      </c>
      <c r="X59" s="272">
        <f t="shared" si="75"/>
        <v>0</v>
      </c>
      <c r="Y59" s="272">
        <f t="shared" si="75"/>
        <v>0</v>
      </c>
      <c r="Z59" s="268">
        <f>SUM(Z60:Z61)</f>
        <v>0</v>
      </c>
      <c r="AA59" s="272">
        <f t="shared" ref="AA59" si="76">SUM(AA60:AA61)</f>
        <v>0</v>
      </c>
      <c r="AB59" s="251">
        <f t="shared" si="70"/>
        <v>0</v>
      </c>
      <c r="AC59" s="247">
        <f t="shared" si="71"/>
        <v>0</v>
      </c>
      <c r="AD59" s="248">
        <f t="shared" si="69"/>
        <v>0</v>
      </c>
    </row>
    <row r="60" spans="1:30" s="4" customFormat="1" ht="15" customHeight="1" x14ac:dyDescent="0.2">
      <c r="A60" s="176"/>
      <c r="B60" s="279"/>
      <c r="C60" s="210"/>
      <c r="D60" s="381">
        <f>-C60+E60</f>
        <v>0</v>
      </c>
      <c r="E60" s="252">
        <v>0</v>
      </c>
      <c r="F60" s="238"/>
      <c r="G60" s="236"/>
      <c r="H60" s="381">
        <f>-G60+I60</f>
        <v>0</v>
      </c>
      <c r="I60" s="252">
        <v>0</v>
      </c>
      <c r="J60" s="237"/>
      <c r="K60" s="252"/>
      <c r="L60" s="238"/>
      <c r="M60" s="375"/>
      <c r="N60" s="376"/>
      <c r="O60" s="376"/>
      <c r="P60" s="376"/>
      <c r="Q60" s="376"/>
      <c r="R60" s="376"/>
      <c r="S60" s="376"/>
      <c r="T60" s="376"/>
      <c r="U60" s="376"/>
      <c r="V60" s="375"/>
      <c r="W60" s="376"/>
      <c r="X60" s="376"/>
      <c r="Y60" s="376"/>
      <c r="Z60" s="375"/>
      <c r="AA60" s="376"/>
      <c r="AB60" s="251">
        <f t="shared" si="70"/>
        <v>0</v>
      </c>
      <c r="AC60" s="247">
        <f t="shared" si="71"/>
        <v>0</v>
      </c>
      <c r="AD60" s="248">
        <f t="shared" si="69"/>
        <v>0</v>
      </c>
    </row>
    <row r="61" spans="1:30" s="4" customFormat="1" ht="15" customHeight="1" thickBot="1" x14ac:dyDescent="0.25">
      <c r="A61" s="181"/>
      <c r="B61" s="280"/>
      <c r="C61" s="208"/>
      <c r="D61" s="382">
        <f>-C61+E61</f>
        <v>0</v>
      </c>
      <c r="E61" s="281">
        <v>0</v>
      </c>
      <c r="F61" s="239"/>
      <c r="G61" s="230"/>
      <c r="H61" s="382">
        <f>-G61+I61</f>
        <v>0</v>
      </c>
      <c r="I61" s="281">
        <v>0</v>
      </c>
      <c r="J61" s="231"/>
      <c r="K61" s="281"/>
      <c r="L61" s="239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70"/>
        <v>0</v>
      </c>
      <c r="AC61" s="247">
        <f t="shared" si="71"/>
        <v>0</v>
      </c>
      <c r="AD61" s="248">
        <f t="shared" si="69"/>
        <v>0</v>
      </c>
    </row>
    <row r="62" spans="1:30" s="142" customFormat="1" ht="15.75" thickBot="1" x14ac:dyDescent="0.3">
      <c r="A62" s="179"/>
      <c r="B62" s="180"/>
      <c r="C62" s="212"/>
      <c r="D62" s="212"/>
      <c r="E62" s="212"/>
      <c r="F62" s="240"/>
      <c r="G62" s="227"/>
      <c r="H62" s="212"/>
      <c r="I62" s="241"/>
      <c r="J62" s="242"/>
      <c r="K62" s="242"/>
      <c r="L62" s="240"/>
      <c r="M62" s="271"/>
      <c r="N62" s="273"/>
      <c r="O62" s="273"/>
      <c r="P62" s="273"/>
      <c r="Q62" s="273"/>
      <c r="R62" s="273"/>
      <c r="S62" s="273"/>
      <c r="T62" s="273"/>
      <c r="U62" s="273"/>
      <c r="V62" s="271"/>
      <c r="W62" s="273"/>
      <c r="X62" s="273"/>
      <c r="Y62" s="273"/>
      <c r="Z62" s="271"/>
      <c r="AA62" s="273"/>
      <c r="AB62" s="251">
        <f t="shared" si="70"/>
        <v>0</v>
      </c>
      <c r="AC62" s="247">
        <f t="shared" si="71"/>
        <v>0</v>
      </c>
      <c r="AD62" s="248">
        <f t="shared" si="69"/>
        <v>0</v>
      </c>
    </row>
    <row r="63" spans="1:30" s="3" customFormat="1" ht="22.5" customHeight="1" thickBot="1" x14ac:dyDescent="0.3">
      <c r="A63" s="177"/>
      <c r="B63" s="178"/>
      <c r="C63" s="243">
        <f t="shared" ref="C63:J63" si="77">SUM(C8,C17,C26,C32,C35,C38,C41,C44,C47,C50,C53,C56,C59)</f>
        <v>0</v>
      </c>
      <c r="D63" s="336">
        <f t="shared" si="77"/>
        <v>0</v>
      </c>
      <c r="E63" s="243">
        <f t="shared" si="77"/>
        <v>0</v>
      </c>
      <c r="F63" s="243">
        <f t="shared" si="77"/>
        <v>0</v>
      </c>
      <c r="G63" s="244">
        <f t="shared" si="77"/>
        <v>0</v>
      </c>
      <c r="H63" s="336">
        <f t="shared" ref="H63" si="78">SUM(H8,H17,H26,H32,H35,H38,H41,H44,H47,H50,H53,H56,H59)</f>
        <v>0</v>
      </c>
      <c r="I63" s="244">
        <f t="shared" si="77"/>
        <v>0</v>
      </c>
      <c r="J63" s="244">
        <f t="shared" si="77"/>
        <v>0</v>
      </c>
      <c r="K63" s="244"/>
      <c r="L63" s="243">
        <f t="shared" ref="L63:AA63" si="79">SUM(L8,L17,L26,L32,L35,L38,L41,L44,L47,L50,L53,L56,L59)</f>
        <v>0</v>
      </c>
      <c r="M63" s="243">
        <f t="shared" si="79"/>
        <v>0</v>
      </c>
      <c r="N63" s="243">
        <f t="shared" si="79"/>
        <v>0</v>
      </c>
      <c r="O63" s="243">
        <f t="shared" si="79"/>
        <v>0</v>
      </c>
      <c r="P63" s="243">
        <f t="shared" si="79"/>
        <v>0</v>
      </c>
      <c r="Q63" s="243">
        <f t="shared" si="79"/>
        <v>0</v>
      </c>
      <c r="R63" s="243">
        <f t="shared" si="79"/>
        <v>0</v>
      </c>
      <c r="S63" s="243">
        <f t="shared" si="79"/>
        <v>0</v>
      </c>
      <c r="T63" s="243">
        <f t="shared" si="79"/>
        <v>0</v>
      </c>
      <c r="U63" s="243">
        <f t="shared" si="79"/>
        <v>0</v>
      </c>
      <c r="V63" s="243">
        <f t="shared" si="79"/>
        <v>0</v>
      </c>
      <c r="W63" s="243">
        <f t="shared" si="79"/>
        <v>0</v>
      </c>
      <c r="X63" s="243">
        <f t="shared" si="79"/>
        <v>0</v>
      </c>
      <c r="Y63" s="243">
        <f t="shared" si="79"/>
        <v>0</v>
      </c>
      <c r="Z63" s="243">
        <f t="shared" si="79"/>
        <v>0</v>
      </c>
      <c r="AA63" s="243">
        <f t="shared" si="79"/>
        <v>0</v>
      </c>
      <c r="AB63" s="243">
        <f t="shared" si="70"/>
        <v>0</v>
      </c>
      <c r="AC63" s="243">
        <f t="shared" si="71"/>
        <v>0</v>
      </c>
      <c r="AD63" s="282">
        <f t="shared" si="69"/>
        <v>0</v>
      </c>
    </row>
    <row r="64" spans="1:30" x14ac:dyDescent="0.25">
      <c r="A64" s="8"/>
      <c r="B64" s="8"/>
      <c r="C64" s="431"/>
      <c r="D64" s="431"/>
      <c r="E64" s="431"/>
      <c r="F64" s="431"/>
      <c r="G64" s="432"/>
      <c r="H64" s="433"/>
      <c r="I64" s="433"/>
      <c r="J64" s="433"/>
      <c r="K64" s="434"/>
      <c r="L64" s="21"/>
      <c r="M64" s="21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9" x14ac:dyDescent="0.25">
      <c r="A65" s="8"/>
      <c r="B65" s="8"/>
    </row>
    <row r="66" spans="1:29" ht="15.75" thickBot="1" x14ac:dyDescent="0.3"/>
    <row r="67" spans="1:29" s="143" customFormat="1" ht="15.75" thickBot="1" x14ac:dyDescent="0.3">
      <c r="A67" s="23"/>
      <c r="B67" s="23" t="s">
        <v>59</v>
      </c>
      <c r="C67" s="24"/>
      <c r="D67" s="24"/>
      <c r="E67" s="24"/>
      <c r="F67" s="213">
        <f>+F63*0.2</f>
        <v>0</v>
      </c>
      <c r="G67" s="24"/>
      <c r="H67" s="24"/>
      <c r="I67" s="24"/>
      <c r="J67" s="24"/>
      <c r="K67" s="24"/>
      <c r="L67" s="213">
        <f t="shared" ref="L67:Z67" si="80">+L63*0.2</f>
        <v>0</v>
      </c>
      <c r="M67" s="213">
        <f t="shared" si="80"/>
        <v>0</v>
      </c>
      <c r="N67" s="213">
        <f t="shared" si="80"/>
        <v>0</v>
      </c>
      <c r="O67" s="213">
        <f t="shared" si="80"/>
        <v>0</v>
      </c>
      <c r="P67" s="213">
        <f t="shared" si="80"/>
        <v>0</v>
      </c>
      <c r="Q67" s="213">
        <f t="shared" si="80"/>
        <v>0</v>
      </c>
      <c r="R67" s="213">
        <f t="shared" si="80"/>
        <v>0</v>
      </c>
      <c r="S67" s="213">
        <f t="shared" si="80"/>
        <v>0</v>
      </c>
      <c r="T67" s="213">
        <f t="shared" si="80"/>
        <v>0</v>
      </c>
      <c r="U67" s="213">
        <f t="shared" si="80"/>
        <v>0</v>
      </c>
      <c r="V67" s="213">
        <f t="shared" si="80"/>
        <v>0</v>
      </c>
      <c r="W67" s="213">
        <f t="shared" si="80"/>
        <v>0</v>
      </c>
      <c r="X67" s="213">
        <f t="shared" si="80"/>
        <v>0</v>
      </c>
      <c r="Y67" s="213">
        <f t="shared" si="80"/>
        <v>0</v>
      </c>
      <c r="Z67" s="213">
        <f t="shared" si="80"/>
        <v>0</v>
      </c>
      <c r="AA67" s="213">
        <f>+AA63*0.2</f>
        <v>0</v>
      </c>
      <c r="AB67" s="213">
        <f>+AB63*0.2</f>
        <v>0</v>
      </c>
      <c r="AC67" s="213">
        <f>+AC63*0.2</f>
        <v>0</v>
      </c>
    </row>
    <row r="68" spans="1:29" s="143" customFormat="1" ht="15.75" thickBot="1" x14ac:dyDescent="0.3">
      <c r="A68" s="23"/>
      <c r="B68" s="23" t="s">
        <v>60</v>
      </c>
      <c r="C68" s="24"/>
      <c r="D68" s="24"/>
      <c r="E68" s="24"/>
      <c r="F68" s="213">
        <f>SUM(F63:F67)</f>
        <v>0</v>
      </c>
      <c r="G68" s="24"/>
      <c r="H68" s="24"/>
      <c r="I68" s="24"/>
      <c r="J68" s="24"/>
      <c r="K68" s="24"/>
      <c r="L68" s="213">
        <f t="shared" ref="L68:Z68" si="81">SUM(L63:L67)</f>
        <v>0</v>
      </c>
      <c r="M68" s="213">
        <f t="shared" si="81"/>
        <v>0</v>
      </c>
      <c r="N68" s="213">
        <f t="shared" si="81"/>
        <v>0</v>
      </c>
      <c r="O68" s="213">
        <f t="shared" si="81"/>
        <v>0</v>
      </c>
      <c r="P68" s="213">
        <f t="shared" si="81"/>
        <v>0</v>
      </c>
      <c r="Q68" s="213">
        <f t="shared" si="81"/>
        <v>0</v>
      </c>
      <c r="R68" s="213">
        <f t="shared" si="81"/>
        <v>0</v>
      </c>
      <c r="S68" s="213">
        <f t="shared" si="81"/>
        <v>0</v>
      </c>
      <c r="T68" s="213">
        <f t="shared" si="81"/>
        <v>0</v>
      </c>
      <c r="U68" s="213">
        <f t="shared" si="81"/>
        <v>0</v>
      </c>
      <c r="V68" s="213">
        <f t="shared" si="81"/>
        <v>0</v>
      </c>
      <c r="W68" s="213">
        <f t="shared" si="81"/>
        <v>0</v>
      </c>
      <c r="X68" s="213">
        <f t="shared" si="81"/>
        <v>0</v>
      </c>
      <c r="Y68" s="213">
        <f t="shared" si="81"/>
        <v>0</v>
      </c>
      <c r="Z68" s="213">
        <f t="shared" si="81"/>
        <v>0</v>
      </c>
      <c r="AA68" s="213">
        <f>SUM(AA63:AA67)</f>
        <v>0</v>
      </c>
      <c r="AB68" s="213">
        <f>SUM(AB63:AB67)</f>
        <v>0</v>
      </c>
      <c r="AC68" s="213">
        <f>SUM(AC63:AC67)</f>
        <v>0</v>
      </c>
    </row>
  </sheetData>
  <sheetProtection insertRows="0" deleteRows="0" selectLockedCells="1"/>
  <mergeCells count="11">
    <mergeCell ref="V6:Y6"/>
    <mergeCell ref="Z6:AA6"/>
    <mergeCell ref="C64:F64"/>
    <mergeCell ref="G64:K64"/>
    <mergeCell ref="F3:K3"/>
    <mergeCell ref="M3:AA3"/>
    <mergeCell ref="F4:K4"/>
    <mergeCell ref="M5:AA5"/>
    <mergeCell ref="C6:F6"/>
    <mergeCell ref="G6:K6"/>
    <mergeCell ref="M6:U6"/>
  </mergeCells>
  <conditionalFormatting sqref="AD9:AD18 AD25:AD27 AD31:AD63">
    <cfRule type="cellIs" dxfId="738" priority="137" operator="lessThan">
      <formula>0</formula>
    </cfRule>
  </conditionalFormatting>
  <conditionalFormatting sqref="AD8">
    <cfRule type="cellIs" dxfId="737" priority="136" operator="lessThan">
      <formula>0</formula>
    </cfRule>
  </conditionalFormatting>
  <conditionalFormatting sqref="F3">
    <cfRule type="containsText" dxfId="736" priority="135" operator="containsText" text="Budget">
      <formula>NOT(ISERROR(SEARCH("Budget",F3)))</formula>
    </cfRule>
  </conditionalFormatting>
  <conditionalFormatting sqref="F4">
    <cfRule type="containsText" dxfId="735" priority="134" operator="containsText" text="forecast">
      <formula>NOT(ISERROR(SEARCH("forecast",F4)))</formula>
    </cfRule>
  </conditionalFormatting>
  <conditionalFormatting sqref="F9:F16">
    <cfRule type="cellIs" dxfId="734" priority="132" operator="greaterThan">
      <formula>E9</formula>
    </cfRule>
  </conditionalFormatting>
  <conditionalFormatting sqref="AD19:AD24">
    <cfRule type="cellIs" dxfId="733" priority="87" operator="lessThan">
      <formula>0</formula>
    </cfRule>
  </conditionalFormatting>
  <conditionalFormatting sqref="AD28:AD30">
    <cfRule type="cellIs" dxfId="732" priority="84" operator="lessThan">
      <formula>0</formula>
    </cfRule>
  </conditionalFormatting>
  <conditionalFormatting sqref="D8">
    <cfRule type="cellIs" dxfId="731" priority="81" operator="greaterThan">
      <formula>0</formula>
    </cfRule>
  </conditionalFormatting>
  <conditionalFormatting sqref="D9:D16">
    <cfRule type="cellIs" dxfId="730" priority="80" operator="greaterThan">
      <formula>0</formula>
    </cfRule>
  </conditionalFormatting>
  <conditionalFormatting sqref="D17">
    <cfRule type="cellIs" dxfId="729" priority="79" operator="greaterThan">
      <formula>0</formula>
    </cfRule>
  </conditionalFormatting>
  <conditionalFormatting sqref="D18:D25">
    <cfRule type="cellIs" dxfId="728" priority="78" operator="greaterThan">
      <formula>0</formula>
    </cfRule>
  </conditionalFormatting>
  <conditionalFormatting sqref="D26">
    <cfRule type="cellIs" dxfId="727" priority="77" operator="greaterThan">
      <formula>0</formula>
    </cfRule>
  </conditionalFormatting>
  <conditionalFormatting sqref="D27:D31">
    <cfRule type="cellIs" dxfId="726" priority="76" operator="greaterThan">
      <formula>0</formula>
    </cfRule>
  </conditionalFormatting>
  <conditionalFormatting sqref="D32">
    <cfRule type="cellIs" dxfId="725" priority="75" operator="greaterThan">
      <formula>0</formula>
    </cfRule>
  </conditionalFormatting>
  <conditionalFormatting sqref="D33:D34">
    <cfRule type="cellIs" dxfId="724" priority="74" operator="greaterThan">
      <formula>0</formula>
    </cfRule>
  </conditionalFormatting>
  <conditionalFormatting sqref="D35">
    <cfRule type="cellIs" dxfId="723" priority="73" operator="greaterThan">
      <formula>0</formula>
    </cfRule>
  </conditionalFormatting>
  <conditionalFormatting sqref="D36:D37">
    <cfRule type="cellIs" dxfId="722" priority="72" operator="greaterThan">
      <formula>0</formula>
    </cfRule>
  </conditionalFormatting>
  <conditionalFormatting sqref="D38">
    <cfRule type="cellIs" dxfId="721" priority="71" operator="greaterThan">
      <formula>0</formula>
    </cfRule>
  </conditionalFormatting>
  <conditionalFormatting sqref="D39:D40">
    <cfRule type="cellIs" dxfId="720" priority="70" operator="greaterThan">
      <formula>0</formula>
    </cfRule>
  </conditionalFormatting>
  <conditionalFormatting sqref="D41">
    <cfRule type="cellIs" dxfId="719" priority="69" operator="greaterThan">
      <formula>0</formula>
    </cfRule>
  </conditionalFormatting>
  <conditionalFormatting sqref="D42:D43">
    <cfRule type="cellIs" dxfId="718" priority="68" operator="greaterThan">
      <formula>0</formula>
    </cfRule>
  </conditionalFormatting>
  <conditionalFormatting sqref="D44">
    <cfRule type="cellIs" dxfId="717" priority="67" operator="greaterThan">
      <formula>0</formula>
    </cfRule>
  </conditionalFormatting>
  <conditionalFormatting sqref="D45:D46">
    <cfRule type="cellIs" dxfId="716" priority="66" operator="greaterThan">
      <formula>0</formula>
    </cfRule>
  </conditionalFormatting>
  <conditionalFormatting sqref="D47">
    <cfRule type="cellIs" dxfId="715" priority="65" operator="greaterThan">
      <formula>0</formula>
    </cfRule>
  </conditionalFormatting>
  <conditionalFormatting sqref="D48:D49">
    <cfRule type="cellIs" dxfId="714" priority="64" operator="greaterThan">
      <formula>0</formula>
    </cfRule>
  </conditionalFormatting>
  <conditionalFormatting sqref="D50">
    <cfRule type="cellIs" dxfId="713" priority="63" operator="greaterThan">
      <formula>0</formula>
    </cfRule>
  </conditionalFormatting>
  <conditionalFormatting sqref="D51:D52">
    <cfRule type="cellIs" dxfId="712" priority="62" operator="greaterThan">
      <formula>0</formula>
    </cfRule>
  </conditionalFormatting>
  <conditionalFormatting sqref="D53">
    <cfRule type="cellIs" dxfId="711" priority="61" operator="greaterThan">
      <formula>0</formula>
    </cfRule>
  </conditionalFormatting>
  <conditionalFormatting sqref="D54:D55">
    <cfRule type="cellIs" dxfId="710" priority="60" operator="greaterThan">
      <formula>0</formula>
    </cfRule>
  </conditionalFormatting>
  <conditionalFormatting sqref="D56">
    <cfRule type="cellIs" dxfId="709" priority="59" operator="greaterThan">
      <formula>0</formula>
    </cfRule>
  </conditionalFormatting>
  <conditionalFormatting sqref="D57:D58">
    <cfRule type="cellIs" dxfId="708" priority="58" operator="greaterThan">
      <formula>0</formula>
    </cfRule>
  </conditionalFormatting>
  <conditionalFormatting sqref="D59">
    <cfRule type="cellIs" dxfId="707" priority="57" operator="greaterThan">
      <formula>0</formula>
    </cfRule>
  </conditionalFormatting>
  <conditionalFormatting sqref="D60:D61">
    <cfRule type="cellIs" dxfId="706" priority="56" operator="greaterThan">
      <formula>0</formula>
    </cfRule>
  </conditionalFormatting>
  <conditionalFormatting sqref="D63">
    <cfRule type="cellIs" dxfId="705" priority="55" operator="greaterThan">
      <formula>0</formula>
    </cfRule>
  </conditionalFormatting>
  <conditionalFormatting sqref="H8">
    <cfRule type="cellIs" dxfId="704" priority="27" operator="greaterThan">
      <formula>0</formula>
    </cfRule>
  </conditionalFormatting>
  <conditionalFormatting sqref="H9:H16">
    <cfRule type="cellIs" dxfId="703" priority="26" operator="greaterThan">
      <formula>0</formula>
    </cfRule>
  </conditionalFormatting>
  <conditionalFormatting sqref="H17">
    <cfRule type="cellIs" dxfId="702" priority="25" operator="greaterThan">
      <formula>0</formula>
    </cfRule>
  </conditionalFormatting>
  <conditionalFormatting sqref="H18:H25">
    <cfRule type="cellIs" dxfId="701" priority="24" operator="greaterThan">
      <formula>0</formula>
    </cfRule>
  </conditionalFormatting>
  <conditionalFormatting sqref="H26">
    <cfRule type="cellIs" dxfId="700" priority="23" operator="greaterThan">
      <formula>0</formula>
    </cfRule>
  </conditionalFormatting>
  <conditionalFormatting sqref="H27:H31">
    <cfRule type="cellIs" dxfId="699" priority="22" operator="greaterThan">
      <formula>0</formula>
    </cfRule>
  </conditionalFormatting>
  <conditionalFormatting sqref="H32">
    <cfRule type="cellIs" dxfId="698" priority="21" operator="greaterThan">
      <formula>0</formula>
    </cfRule>
  </conditionalFormatting>
  <conditionalFormatting sqref="H33:H34">
    <cfRule type="cellIs" dxfId="697" priority="20" operator="greaterThan">
      <formula>0</formula>
    </cfRule>
  </conditionalFormatting>
  <conditionalFormatting sqref="H35">
    <cfRule type="cellIs" dxfId="696" priority="19" operator="greaterThan">
      <formula>0</formula>
    </cfRule>
  </conditionalFormatting>
  <conditionalFormatting sqref="H36:H37">
    <cfRule type="cellIs" dxfId="695" priority="18" operator="greaterThan">
      <formula>0</formula>
    </cfRule>
  </conditionalFormatting>
  <conditionalFormatting sqref="H38">
    <cfRule type="cellIs" dxfId="694" priority="17" operator="greaterThan">
      <formula>0</formula>
    </cfRule>
  </conditionalFormatting>
  <conditionalFormatting sqref="H39:H40">
    <cfRule type="cellIs" dxfId="693" priority="16" operator="greaterThan">
      <formula>0</formula>
    </cfRule>
  </conditionalFormatting>
  <conditionalFormatting sqref="H41">
    <cfRule type="cellIs" dxfId="692" priority="15" operator="greaterThan">
      <formula>0</formula>
    </cfRule>
  </conditionalFormatting>
  <conditionalFormatting sqref="H42:H43">
    <cfRule type="cellIs" dxfId="691" priority="14" operator="greaterThan">
      <formula>0</formula>
    </cfRule>
  </conditionalFormatting>
  <conditionalFormatting sqref="H44">
    <cfRule type="cellIs" dxfId="690" priority="13" operator="greaterThan">
      <formula>0</formula>
    </cfRule>
  </conditionalFormatting>
  <conditionalFormatting sqref="H45:H46">
    <cfRule type="cellIs" dxfId="689" priority="12" operator="greaterThan">
      <formula>0</formula>
    </cfRule>
  </conditionalFormatting>
  <conditionalFormatting sqref="H47">
    <cfRule type="cellIs" dxfId="688" priority="11" operator="greaterThan">
      <formula>0</formula>
    </cfRule>
  </conditionalFormatting>
  <conditionalFormatting sqref="H48:H49">
    <cfRule type="cellIs" dxfId="687" priority="10" operator="greaterThan">
      <formula>0</formula>
    </cfRule>
  </conditionalFormatting>
  <conditionalFormatting sqref="H50">
    <cfRule type="cellIs" dxfId="686" priority="9" operator="greaterThan">
      <formula>0</formula>
    </cfRule>
  </conditionalFormatting>
  <conditionalFormatting sqref="H51:H52">
    <cfRule type="cellIs" dxfId="685" priority="8" operator="greaterThan">
      <formula>0</formula>
    </cfRule>
  </conditionalFormatting>
  <conditionalFormatting sqref="H53">
    <cfRule type="cellIs" dxfId="684" priority="7" operator="greaterThan">
      <formula>0</formula>
    </cfRule>
  </conditionalFormatting>
  <conditionalFormatting sqref="H54:H55">
    <cfRule type="cellIs" dxfId="683" priority="6" operator="greaterThan">
      <formula>0</formula>
    </cfRule>
  </conditionalFormatting>
  <conditionalFormatting sqref="H56">
    <cfRule type="cellIs" dxfId="682" priority="5" operator="greaterThan">
      <formula>0</formula>
    </cfRule>
  </conditionalFormatting>
  <conditionalFormatting sqref="H57:H58">
    <cfRule type="cellIs" dxfId="681" priority="4" operator="greaterThan">
      <formula>0</formula>
    </cfRule>
  </conditionalFormatting>
  <conditionalFormatting sqref="H59">
    <cfRule type="cellIs" dxfId="680" priority="3" operator="greaterThan">
      <formula>0</formula>
    </cfRule>
  </conditionalFormatting>
  <conditionalFormatting sqref="H60:H61">
    <cfRule type="cellIs" dxfId="679" priority="2" operator="greaterThan">
      <formula>0</formula>
    </cfRule>
  </conditionalFormatting>
  <conditionalFormatting sqref="H63">
    <cfRule type="cellIs" dxfId="678" priority="1" operator="greaterThan">
      <formula>0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74"/>
  <sheetViews>
    <sheetView zoomScaleNormal="100" workbookViewId="0">
      <pane xSplit="4" ySplit="7" topLeftCell="E27" activePane="bottomRight" state="frozen"/>
      <selection pane="topRight" activeCell="E1" sqref="E1"/>
      <selection pane="bottomLeft" activeCell="A8" sqref="A8"/>
      <selection pane="bottomRight" activeCell="K9" sqref="K9:K67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IF(E69&gt;C69,"Budget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IF(AD69&lt;0,"Actual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+SUMMARY!A14</f>
        <v>ZK105 - Rehearsal Costs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203</v>
      </c>
      <c r="B8" s="169" t="s">
        <v>204</v>
      </c>
      <c r="C8" s="327">
        <f t="shared" ref="C8:J8" si="0">SUM(C9:C23)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SUM(H9:H23)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SUM(L9:L23)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61" si="3">+E8-AC8</f>
        <v>0</v>
      </c>
    </row>
    <row r="9" spans="1:31" s="4" customFormat="1" ht="15" customHeight="1" x14ac:dyDescent="0.2">
      <c r="A9" s="348"/>
      <c r="B9" s="349" t="s">
        <v>205</v>
      </c>
      <c r="C9" s="207"/>
      <c r="D9" s="381">
        <f t="shared" ref="D9:D23" si="4">-C9+E9</f>
        <v>0</v>
      </c>
      <c r="E9" s="252"/>
      <c r="F9" s="223">
        <f>SUM(L9:AA9)</f>
        <v>0</v>
      </c>
      <c r="G9" s="224"/>
      <c r="H9" s="381">
        <f t="shared" ref="H9:H23" si="5"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206</v>
      </c>
      <c r="C10" s="207"/>
      <c r="D10" s="381">
        <f t="shared" si="4"/>
        <v>0</v>
      </c>
      <c r="E10" s="259"/>
      <c r="F10" s="223">
        <f t="shared" ref="F10:F23" si="6">SUM(L10:AA10)</f>
        <v>0</v>
      </c>
      <c r="G10" s="227"/>
      <c r="H10" s="381">
        <f t="shared" si="5"/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63" si="7">SUM(M10:AA10)</f>
        <v>0</v>
      </c>
      <c r="AC10" s="247">
        <f t="shared" ref="AC10:AC63" si="8">+AB10+L10</f>
        <v>0</v>
      </c>
      <c r="AD10" s="248">
        <f t="shared" si="3"/>
        <v>0</v>
      </c>
    </row>
    <row r="11" spans="1:31" s="4" customFormat="1" ht="15" customHeight="1" x14ac:dyDescent="0.2">
      <c r="A11" s="348"/>
      <c r="B11" s="349" t="s">
        <v>207</v>
      </c>
      <c r="C11" s="207"/>
      <c r="D11" s="381">
        <f t="shared" si="4"/>
        <v>0</v>
      </c>
      <c r="E11" s="259"/>
      <c r="F11" s="223">
        <f t="shared" si="6"/>
        <v>0</v>
      </c>
      <c r="G11" s="227"/>
      <c r="H11" s="381">
        <f t="shared" si="5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customHeight="1" x14ac:dyDescent="0.2">
      <c r="A12" s="348"/>
      <c r="B12" s="349" t="s">
        <v>208</v>
      </c>
      <c r="C12" s="207"/>
      <c r="D12" s="381">
        <f t="shared" si="4"/>
        <v>0</v>
      </c>
      <c r="E12" s="259"/>
      <c r="F12" s="223">
        <f t="shared" si="6"/>
        <v>0</v>
      </c>
      <c r="G12" s="227"/>
      <c r="H12" s="381">
        <f t="shared" si="5"/>
        <v>0</v>
      </c>
      <c r="I12" s="252">
        <v>0</v>
      </c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6"/>
        <v>0</v>
      </c>
      <c r="G13" s="227"/>
      <c r="H13" s="381">
        <f t="shared" si="5"/>
        <v>0</v>
      </c>
      <c r="I13" s="252">
        <v>0</v>
      </c>
      <c r="J13" s="228"/>
      <c r="K13" s="252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x14ac:dyDescent="0.2">
      <c r="A14" s="152"/>
      <c r="B14" s="283"/>
      <c r="C14" s="207"/>
      <c r="D14" s="381">
        <f t="shared" si="4"/>
        <v>0</v>
      </c>
      <c r="E14" s="259"/>
      <c r="F14" s="223">
        <f t="shared" si="6"/>
        <v>0</v>
      </c>
      <c r="G14" s="227"/>
      <c r="H14" s="381">
        <f t="shared" si="5"/>
        <v>0</v>
      </c>
      <c r="I14" s="252">
        <v>0</v>
      </c>
      <c r="J14" s="228"/>
      <c r="K14" s="252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6"/>
        <v>0</v>
      </c>
      <c r="G15" s="227"/>
      <c r="H15" s="381">
        <f t="shared" si="5"/>
        <v>0</v>
      </c>
      <c r="I15" s="252"/>
      <c r="J15" s="228"/>
      <c r="K15" s="252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thickBot="1" x14ac:dyDescent="0.2">
      <c r="A16" s="152"/>
      <c r="B16" s="265"/>
      <c r="C16" s="207"/>
      <c r="D16" s="381">
        <f t="shared" si="4"/>
        <v>0</v>
      </c>
      <c r="E16" s="259"/>
      <c r="F16" s="223">
        <f t="shared" si="6"/>
        <v>0</v>
      </c>
      <c r="G16" s="227"/>
      <c r="H16" s="381">
        <f t="shared" si="5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thickBot="1" x14ac:dyDescent="0.2">
      <c r="A17" s="152"/>
      <c r="B17" s="265"/>
      <c r="C17" s="207"/>
      <c r="D17" s="381">
        <f t="shared" si="4"/>
        <v>0</v>
      </c>
      <c r="E17" s="259"/>
      <c r="F17" s="223">
        <f t="shared" si="6"/>
        <v>0</v>
      </c>
      <c r="G17" s="227"/>
      <c r="H17" s="381">
        <f t="shared" si="5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hidden="1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6"/>
        <v>0</v>
      </c>
      <c r="G18" s="227"/>
      <c r="H18" s="381">
        <f t="shared" si="5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hidden="1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6"/>
        <v>0</v>
      </c>
      <c r="G19" s="227"/>
      <c r="H19" s="381">
        <f t="shared" si="5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hidden="1" customHeight="1" x14ac:dyDescent="0.2">
      <c r="A20" s="152"/>
      <c r="B20" s="265"/>
      <c r="C20" s="207"/>
      <c r="D20" s="381">
        <f t="shared" si="4"/>
        <v>0</v>
      </c>
      <c r="E20" s="259"/>
      <c r="F20" s="223">
        <f t="shared" si="6"/>
        <v>0</v>
      </c>
      <c r="G20" s="227"/>
      <c r="H20" s="381">
        <f t="shared" si="5"/>
        <v>0</v>
      </c>
      <c r="I20" s="259"/>
      <c r="J20" s="228"/>
      <c r="K20" s="259"/>
      <c r="L20" s="226"/>
      <c r="M20" s="256"/>
      <c r="N20" s="253"/>
      <c r="O20" s="253"/>
      <c r="P20" s="253"/>
      <c r="Q20" s="253"/>
      <c r="R20" s="253"/>
      <c r="S20" s="253"/>
      <c r="T20" s="253"/>
      <c r="U20" s="257"/>
      <c r="V20" s="256"/>
      <c r="W20" s="253"/>
      <c r="X20" s="253"/>
      <c r="Y20" s="257"/>
      <c r="Z20" s="256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52"/>
      <c r="B21" s="265"/>
      <c r="C21" s="207"/>
      <c r="D21" s="381">
        <f t="shared" si="4"/>
        <v>0</v>
      </c>
      <c r="E21" s="259"/>
      <c r="F21" s="223">
        <f t="shared" si="6"/>
        <v>0</v>
      </c>
      <c r="G21" s="227"/>
      <c r="H21" s="381">
        <f t="shared" si="5"/>
        <v>0</v>
      </c>
      <c r="I21" s="259"/>
      <c r="J21" s="228"/>
      <c r="K21" s="259"/>
      <c r="L21" s="226"/>
      <c r="M21" s="256"/>
      <c r="N21" s="253"/>
      <c r="O21" s="253"/>
      <c r="P21" s="253"/>
      <c r="Q21" s="253"/>
      <c r="R21" s="253"/>
      <c r="S21" s="253"/>
      <c r="T21" s="253"/>
      <c r="U21" s="257"/>
      <c r="V21" s="256"/>
      <c r="W21" s="253"/>
      <c r="X21" s="253"/>
      <c r="Y21" s="257"/>
      <c r="Z21" s="256"/>
      <c r="AA21" s="257"/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x14ac:dyDescent="0.2">
      <c r="A22" s="152"/>
      <c r="B22" s="265"/>
      <c r="C22" s="207"/>
      <c r="D22" s="381">
        <f t="shared" si="4"/>
        <v>0</v>
      </c>
      <c r="E22" s="259"/>
      <c r="F22" s="223">
        <f t="shared" si="6"/>
        <v>0</v>
      </c>
      <c r="G22" s="227"/>
      <c r="H22" s="381">
        <f t="shared" si="5"/>
        <v>0</v>
      </c>
      <c r="I22" s="259"/>
      <c r="J22" s="228"/>
      <c r="K22" s="259"/>
      <c r="L22" s="226"/>
      <c r="M22" s="256"/>
      <c r="N22" s="253"/>
      <c r="O22" s="253"/>
      <c r="P22" s="253"/>
      <c r="Q22" s="253"/>
      <c r="R22" s="253"/>
      <c r="S22" s="253"/>
      <c r="T22" s="253"/>
      <c r="U22" s="257"/>
      <c r="V22" s="256"/>
      <c r="W22" s="253"/>
      <c r="X22" s="253"/>
      <c r="Y22" s="257"/>
      <c r="Z22" s="256"/>
      <c r="AA22" s="257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thickBot="1" x14ac:dyDescent="0.3">
      <c r="A23" s="172"/>
      <c r="B23" s="284"/>
      <c r="C23" s="264"/>
      <c r="D23" s="381">
        <f t="shared" si="4"/>
        <v>0</v>
      </c>
      <c r="E23" s="281"/>
      <c r="F23" s="229">
        <f t="shared" si="6"/>
        <v>0</v>
      </c>
      <c r="G23" s="230"/>
      <c r="H23" s="381">
        <f t="shared" si="5"/>
        <v>0</v>
      </c>
      <c r="I23" s="281">
        <v>0</v>
      </c>
      <c r="J23" s="231"/>
      <c r="K23" s="281"/>
      <c r="L23" s="229"/>
      <c r="M23" s="267"/>
      <c r="N23" s="253"/>
      <c r="O23" s="253"/>
      <c r="P23" s="253"/>
      <c r="Q23" s="253"/>
      <c r="R23" s="253"/>
      <c r="S23" s="253"/>
      <c r="T23" s="253"/>
      <c r="U23" s="257"/>
      <c r="V23" s="258"/>
      <c r="W23" s="253"/>
      <c r="X23" s="253"/>
      <c r="Y23" s="257"/>
      <c r="Z23" s="258"/>
      <c r="AA23" s="257"/>
      <c r="AB23" s="251">
        <f t="shared" si="7"/>
        <v>0</v>
      </c>
      <c r="AC23" s="247">
        <f t="shared" si="8"/>
        <v>0</v>
      </c>
      <c r="AD23" s="248">
        <f t="shared" si="3"/>
        <v>0</v>
      </c>
    </row>
    <row r="24" spans="1:30" s="4" customFormat="1" ht="15" customHeight="1" x14ac:dyDescent="0.2">
      <c r="A24" s="198" t="s">
        <v>209</v>
      </c>
      <c r="B24" s="354" t="s">
        <v>210</v>
      </c>
      <c r="C24" s="209">
        <f>SUM(C25:C31)</f>
        <v>0</v>
      </c>
      <c r="D24" s="327">
        <f>SUM(D25:D31)</f>
        <v>0</v>
      </c>
      <c r="E24" s="209">
        <f>SUM(E25:E31)</f>
        <v>0</v>
      </c>
      <c r="F24" s="232">
        <f>SUM(F25:F31)</f>
        <v>0</v>
      </c>
      <c r="G24" s="232">
        <f t="shared" ref="G24" si="9">SUM(G25:G31)</f>
        <v>0</v>
      </c>
      <c r="H24" s="327">
        <f>SUM(H25:H31)</f>
        <v>0</v>
      </c>
      <c r="I24" s="209">
        <f>SUM(I25:I31)</f>
        <v>0</v>
      </c>
      <c r="J24" s="232">
        <f t="shared" ref="J24" si="10">SUM(J25:J31)</f>
        <v>0</v>
      </c>
      <c r="K24" s="209"/>
      <c r="L24" s="268">
        <f>SUM(L25:L31)</f>
        <v>0</v>
      </c>
      <c r="M24" s="268">
        <f>SUM(M25:M31)</f>
        <v>0</v>
      </c>
      <c r="N24" s="272">
        <f>SUM(N25:N31)</f>
        <v>0</v>
      </c>
      <c r="O24" s="272">
        <f t="shared" ref="O24:U24" si="11">SUM(O25:O31)</f>
        <v>0</v>
      </c>
      <c r="P24" s="272">
        <f t="shared" si="11"/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68">
        <f>SUM(V25:V31)</f>
        <v>0</v>
      </c>
      <c r="W24" s="272">
        <f t="shared" ref="W24:Y24" si="12">SUM(W25:W31)</f>
        <v>0</v>
      </c>
      <c r="X24" s="272">
        <f t="shared" si="12"/>
        <v>0</v>
      </c>
      <c r="Y24" s="272">
        <f t="shared" si="12"/>
        <v>0</v>
      </c>
      <c r="Z24" s="268">
        <f>SUM(Z25:Z31)</f>
        <v>0</v>
      </c>
      <c r="AA24" s="272">
        <f t="shared" ref="AA24" si="13">SUM(AA25:AA31)</f>
        <v>0</v>
      </c>
      <c r="AB24" s="251">
        <f t="shared" si="7"/>
        <v>0</v>
      </c>
      <c r="AC24" s="247">
        <f t="shared" si="8"/>
        <v>0</v>
      </c>
      <c r="AD24" s="248">
        <f t="shared" si="3"/>
        <v>0</v>
      </c>
    </row>
    <row r="25" spans="1:30" s="4" customFormat="1" ht="15" customHeight="1" x14ac:dyDescent="0.2">
      <c r="A25" s="348"/>
      <c r="B25" s="349" t="s">
        <v>211</v>
      </c>
      <c r="C25" s="210"/>
      <c r="D25" s="381">
        <f t="shared" ref="D25:D67" si="14">-C25+E25</f>
        <v>0</v>
      </c>
      <c r="E25" s="252">
        <v>0</v>
      </c>
      <c r="F25" s="233"/>
      <c r="G25" s="234"/>
      <c r="H25" s="381">
        <f t="shared" ref="H25:H67" si="15">-G25+I25</f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si="7"/>
        <v>0</v>
      </c>
      <c r="AC25" s="247">
        <f t="shared" si="8"/>
        <v>0</v>
      </c>
      <c r="AD25" s="248">
        <f t="shared" si="3"/>
        <v>0</v>
      </c>
    </row>
    <row r="26" spans="1:30" s="4" customFormat="1" ht="15" customHeight="1" x14ac:dyDescent="0.2">
      <c r="A26" s="348"/>
      <c r="B26" s="349" t="s">
        <v>212</v>
      </c>
      <c r="C26" s="352"/>
      <c r="D26" s="381">
        <f t="shared" si="14"/>
        <v>0</v>
      </c>
      <c r="E26" s="252">
        <v>0</v>
      </c>
      <c r="F26" s="233"/>
      <c r="G26" s="234"/>
      <c r="H26" s="381">
        <f t="shared" si="15"/>
        <v>0</v>
      </c>
      <c r="I26" s="252">
        <v>0</v>
      </c>
      <c r="J26" s="235"/>
      <c r="K26" s="252"/>
      <c r="L26" s="269"/>
      <c r="M26" s="373"/>
      <c r="N26" s="374"/>
      <c r="O26" s="374"/>
      <c r="P26" s="374"/>
      <c r="Q26" s="374"/>
      <c r="R26" s="374"/>
      <c r="S26" s="374"/>
      <c r="T26" s="374"/>
      <c r="U26" s="374"/>
      <c r="V26" s="373"/>
      <c r="W26" s="374"/>
      <c r="X26" s="374"/>
      <c r="Y26" s="374"/>
      <c r="Z26" s="373"/>
      <c r="AA26" s="374"/>
      <c r="AB26" s="251">
        <f t="shared" ref="AB26:AB30" si="16">SUM(M26:AA26)</f>
        <v>0</v>
      </c>
      <c r="AC26" s="247">
        <f t="shared" ref="AC26:AC30" si="17">+AB26+L26</f>
        <v>0</v>
      </c>
      <c r="AD26" s="248">
        <f t="shared" ref="AD26:AD30" si="18">+E26-AC26</f>
        <v>0</v>
      </c>
    </row>
    <row r="27" spans="1:30" s="4" customFormat="1" ht="15" customHeight="1" x14ac:dyDescent="0.2">
      <c r="A27" s="348"/>
      <c r="B27" s="349" t="s">
        <v>213</v>
      </c>
      <c r="C27" s="352"/>
      <c r="D27" s="381">
        <f t="shared" si="14"/>
        <v>0</v>
      </c>
      <c r="E27" s="252">
        <v>0</v>
      </c>
      <c r="F27" s="233"/>
      <c r="G27" s="234"/>
      <c r="H27" s="381">
        <f t="shared" si="15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6"/>
        <v>0</v>
      </c>
      <c r="AC27" s="247">
        <f t="shared" si="17"/>
        <v>0</v>
      </c>
      <c r="AD27" s="248">
        <f t="shared" si="18"/>
        <v>0</v>
      </c>
    </row>
    <row r="28" spans="1:30" s="4" customFormat="1" ht="15" customHeight="1" x14ac:dyDescent="0.2">
      <c r="A28" s="348"/>
      <c r="B28" s="349" t="s">
        <v>214</v>
      </c>
      <c r="C28" s="352"/>
      <c r="D28" s="381">
        <f t="shared" si="14"/>
        <v>0</v>
      </c>
      <c r="E28" s="252">
        <v>0</v>
      </c>
      <c r="F28" s="233"/>
      <c r="G28" s="234"/>
      <c r="H28" s="381">
        <f t="shared" si="15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16"/>
        <v>0</v>
      </c>
      <c r="AC28" s="247">
        <f t="shared" si="17"/>
        <v>0</v>
      </c>
      <c r="AD28" s="248">
        <f t="shared" si="18"/>
        <v>0</v>
      </c>
    </row>
    <row r="29" spans="1:30" s="4" customFormat="1" ht="15" customHeight="1" x14ac:dyDescent="0.2">
      <c r="A29" s="348"/>
      <c r="B29" s="349" t="s">
        <v>215</v>
      </c>
      <c r="C29" s="352"/>
      <c r="D29" s="381">
        <f t="shared" si="14"/>
        <v>0</v>
      </c>
      <c r="E29" s="252">
        <v>0</v>
      </c>
      <c r="F29" s="233"/>
      <c r="G29" s="234"/>
      <c r="H29" s="381">
        <f t="shared" si="15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16"/>
        <v>0</v>
      </c>
      <c r="AC29" s="247">
        <f t="shared" si="17"/>
        <v>0</v>
      </c>
      <c r="AD29" s="248">
        <f t="shared" si="18"/>
        <v>0</v>
      </c>
    </row>
    <row r="30" spans="1:30" s="4" customFormat="1" ht="15" customHeight="1" x14ac:dyDescent="0.2">
      <c r="A30" s="348"/>
      <c r="B30" s="349" t="s">
        <v>216</v>
      </c>
      <c r="C30" s="352"/>
      <c r="D30" s="381">
        <f t="shared" si="14"/>
        <v>0</v>
      </c>
      <c r="E30" s="252">
        <v>0</v>
      </c>
      <c r="F30" s="233"/>
      <c r="G30" s="234"/>
      <c r="H30" s="381">
        <f t="shared" si="15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6"/>
        <v>0</v>
      </c>
      <c r="AC30" s="247">
        <f t="shared" si="17"/>
        <v>0</v>
      </c>
      <c r="AD30" s="248">
        <f t="shared" si="18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14"/>
        <v>0</v>
      </c>
      <c r="E31" s="281">
        <v>0</v>
      </c>
      <c r="F31" s="229"/>
      <c r="G31" s="230"/>
      <c r="H31" s="381">
        <f t="shared" si="15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8" t="s">
        <v>217</v>
      </c>
      <c r="B32" s="354" t="s">
        <v>218</v>
      </c>
      <c r="C32" s="209">
        <f>SUM(C33:C36)</f>
        <v>0</v>
      </c>
      <c r="D32" s="327">
        <f>SUM(D33:D36)</f>
        <v>0</v>
      </c>
      <c r="E32" s="209">
        <f>SUM(E33:E36)</f>
        <v>0</v>
      </c>
      <c r="F32" s="209">
        <f t="shared" ref="F32:G32" si="19">SUM(F33:F36)</f>
        <v>0</v>
      </c>
      <c r="G32" s="209">
        <f t="shared" si="19"/>
        <v>0</v>
      </c>
      <c r="H32" s="327">
        <f>SUM(H33:H36)</f>
        <v>0</v>
      </c>
      <c r="I32" s="209">
        <f>SUM(I33:I36)</f>
        <v>0</v>
      </c>
      <c r="J32" s="209">
        <f t="shared" ref="J32" si="20">SUM(J33:J36)</f>
        <v>0</v>
      </c>
      <c r="K32" s="209"/>
      <c r="L32" s="268">
        <f>SUM(L33:L36)</f>
        <v>0</v>
      </c>
      <c r="M32" s="268">
        <f>SUM(M33:M36)</f>
        <v>0</v>
      </c>
      <c r="N32" s="272">
        <f>SUM(N33:N36)</f>
        <v>0</v>
      </c>
      <c r="O32" s="272">
        <f t="shared" ref="O32:U32" si="21">SUM(O33:O36)</f>
        <v>0</v>
      </c>
      <c r="P32" s="272">
        <f t="shared" si="21"/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68">
        <f>SUM(V33:V36)</f>
        <v>0</v>
      </c>
      <c r="W32" s="272">
        <f t="shared" ref="W32:Y32" si="22">SUM(W33:W36)</f>
        <v>0</v>
      </c>
      <c r="X32" s="272">
        <f t="shared" si="22"/>
        <v>0</v>
      </c>
      <c r="Y32" s="272">
        <f t="shared" si="22"/>
        <v>0</v>
      </c>
      <c r="Z32" s="268">
        <f>SUM(Z33:Z36)</f>
        <v>0</v>
      </c>
      <c r="AA32" s="272">
        <f t="shared" ref="AA32" si="23">SUM(AA33:AA36)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348"/>
      <c r="B33" s="349" t="s">
        <v>219</v>
      </c>
      <c r="C33" s="210"/>
      <c r="D33" s="381">
        <f t="shared" si="14"/>
        <v>0</v>
      </c>
      <c r="E33" s="252">
        <v>0</v>
      </c>
      <c r="F33" s="233"/>
      <c r="G33" s="234"/>
      <c r="H33" s="381">
        <f t="shared" si="15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348"/>
      <c r="B34" s="349" t="s">
        <v>220</v>
      </c>
      <c r="C34" s="352"/>
      <c r="D34" s="381">
        <f t="shared" si="14"/>
        <v>0</v>
      </c>
      <c r="E34" s="252">
        <v>0</v>
      </c>
      <c r="F34" s="233"/>
      <c r="G34" s="234"/>
      <c r="H34" s="381">
        <f t="shared" si="15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ref="AB34:AB35" si="24">SUM(M34:AA34)</f>
        <v>0</v>
      </c>
      <c r="AC34" s="247">
        <f t="shared" ref="AC34:AC35" si="25">+AB34+L34</f>
        <v>0</v>
      </c>
      <c r="AD34" s="248">
        <f t="shared" ref="AD34:AD35" si="26">+E34-AC34</f>
        <v>0</v>
      </c>
    </row>
    <row r="35" spans="1:30" s="4" customFormat="1" ht="15" customHeight="1" x14ac:dyDescent="0.2">
      <c r="A35" s="355"/>
      <c r="B35" s="349" t="s">
        <v>221</v>
      </c>
      <c r="C35" s="352"/>
      <c r="D35" s="381">
        <f t="shared" si="14"/>
        <v>0</v>
      </c>
      <c r="E35" s="252">
        <v>0</v>
      </c>
      <c r="F35" s="233"/>
      <c r="G35" s="234"/>
      <c r="H35" s="381">
        <f t="shared" si="15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4"/>
        <v>0</v>
      </c>
      <c r="AC35" s="247">
        <f t="shared" si="25"/>
        <v>0</v>
      </c>
      <c r="AD35" s="248">
        <f t="shared" si="26"/>
        <v>0</v>
      </c>
    </row>
    <row r="36" spans="1:30" s="4" customFormat="1" ht="15" customHeight="1" thickBot="1" x14ac:dyDescent="0.25">
      <c r="A36" s="172"/>
      <c r="B36" s="278"/>
      <c r="C36" s="208"/>
      <c r="D36" s="381">
        <f t="shared" si="14"/>
        <v>0</v>
      </c>
      <c r="E36" s="281">
        <v>0</v>
      </c>
      <c r="F36" s="229"/>
      <c r="G36" s="230"/>
      <c r="H36" s="381">
        <f t="shared" si="15"/>
        <v>0</v>
      </c>
      <c r="I36" s="281">
        <v>0</v>
      </c>
      <c r="J36" s="231"/>
      <c r="K36" s="281"/>
      <c r="L36" s="270"/>
      <c r="M36" s="375"/>
      <c r="N36" s="376"/>
      <c r="O36" s="376"/>
      <c r="P36" s="376"/>
      <c r="Q36" s="376"/>
      <c r="R36" s="376"/>
      <c r="S36" s="376"/>
      <c r="T36" s="376"/>
      <c r="U36" s="376"/>
      <c r="V36" s="375"/>
      <c r="W36" s="376"/>
      <c r="X36" s="376"/>
      <c r="Y36" s="376"/>
      <c r="Z36" s="375"/>
      <c r="AA36" s="376"/>
      <c r="AB36" s="251">
        <f t="shared" si="7"/>
        <v>0</v>
      </c>
      <c r="AC36" s="247">
        <f t="shared" si="8"/>
        <v>0</v>
      </c>
      <c r="AD36" s="248">
        <f t="shared" si="3"/>
        <v>0</v>
      </c>
    </row>
    <row r="37" spans="1:30" s="26" customFormat="1" ht="15" customHeight="1" x14ac:dyDescent="0.2">
      <c r="A37" s="198" t="s">
        <v>222</v>
      </c>
      <c r="B37" s="354" t="s">
        <v>223</v>
      </c>
      <c r="C37" s="209">
        <f t="shared" ref="C37:J37" si="27">SUM(C38:C40)</f>
        <v>0</v>
      </c>
      <c r="D37" s="327">
        <f>SUM(D38:D40)</f>
        <v>0</v>
      </c>
      <c r="E37" s="209">
        <f>SUM(E38:E40)</f>
        <v>0</v>
      </c>
      <c r="F37" s="209">
        <f t="shared" si="27"/>
        <v>0</v>
      </c>
      <c r="G37" s="209">
        <f t="shared" si="27"/>
        <v>0</v>
      </c>
      <c r="H37" s="327">
        <f>SUM(H38:H40)</f>
        <v>0</v>
      </c>
      <c r="I37" s="209">
        <f t="shared" si="27"/>
        <v>0</v>
      </c>
      <c r="J37" s="209">
        <f t="shared" si="27"/>
        <v>0</v>
      </c>
      <c r="K37" s="209"/>
      <c r="L37" s="268">
        <f>SUM(L38:L40)</f>
        <v>0</v>
      </c>
      <c r="M37" s="268">
        <f>SUM(M38:M40)</f>
        <v>0</v>
      </c>
      <c r="N37" s="272">
        <f>SUM(N38:N40)</f>
        <v>0</v>
      </c>
      <c r="O37" s="272">
        <f t="shared" ref="O37:U37" si="28">SUM(O38:O40)</f>
        <v>0</v>
      </c>
      <c r="P37" s="272">
        <f t="shared" si="28"/>
        <v>0</v>
      </c>
      <c r="Q37" s="272">
        <f t="shared" si="28"/>
        <v>0</v>
      </c>
      <c r="R37" s="272">
        <f t="shared" si="28"/>
        <v>0</v>
      </c>
      <c r="S37" s="272">
        <f t="shared" si="28"/>
        <v>0</v>
      </c>
      <c r="T37" s="272">
        <f t="shared" si="28"/>
        <v>0</v>
      </c>
      <c r="U37" s="272">
        <f t="shared" si="28"/>
        <v>0</v>
      </c>
      <c r="V37" s="268">
        <f>SUM(V38:V40)</f>
        <v>0</v>
      </c>
      <c r="W37" s="272">
        <f t="shared" ref="W37:Y37" si="29">SUM(W38:W40)</f>
        <v>0</v>
      </c>
      <c r="X37" s="272">
        <f t="shared" si="29"/>
        <v>0</v>
      </c>
      <c r="Y37" s="272">
        <f t="shared" si="29"/>
        <v>0</v>
      </c>
      <c r="Z37" s="268">
        <f>SUM(Z38:Z40)</f>
        <v>0</v>
      </c>
      <c r="AA37" s="272">
        <f t="shared" ref="AA37" si="30">SUM(AA38:AA40)</f>
        <v>0</v>
      </c>
      <c r="AB37" s="251">
        <f t="shared" si="7"/>
        <v>0</v>
      </c>
      <c r="AC37" s="247">
        <f t="shared" si="8"/>
        <v>0</v>
      </c>
      <c r="AD37" s="248">
        <f t="shared" si="3"/>
        <v>0</v>
      </c>
    </row>
    <row r="38" spans="1:30" s="4" customFormat="1" ht="15" customHeight="1" x14ac:dyDescent="0.2">
      <c r="A38" s="355"/>
      <c r="B38" s="349" t="s">
        <v>224</v>
      </c>
      <c r="C38" s="210"/>
      <c r="D38" s="381">
        <f t="shared" si="14"/>
        <v>0</v>
      </c>
      <c r="E38" s="252">
        <v>0</v>
      </c>
      <c r="F38" s="233"/>
      <c r="G38" s="234"/>
      <c r="H38" s="381">
        <f t="shared" si="15"/>
        <v>0</v>
      </c>
      <c r="I38" s="252">
        <v>0</v>
      </c>
      <c r="J38" s="235"/>
      <c r="K38" s="252"/>
      <c r="L38" s="269"/>
      <c r="M38" s="373"/>
      <c r="N38" s="374"/>
      <c r="O38" s="374"/>
      <c r="P38" s="374"/>
      <c r="Q38" s="374"/>
      <c r="R38" s="374"/>
      <c r="S38" s="374"/>
      <c r="T38" s="374"/>
      <c r="U38" s="374"/>
      <c r="V38" s="373"/>
      <c r="W38" s="374"/>
      <c r="X38" s="374"/>
      <c r="Y38" s="374"/>
      <c r="Z38" s="373"/>
      <c r="AA38" s="374"/>
      <c r="AB38" s="251">
        <f t="shared" si="7"/>
        <v>0</v>
      </c>
      <c r="AC38" s="247">
        <f t="shared" si="8"/>
        <v>0</v>
      </c>
      <c r="AD38" s="248">
        <f t="shared" si="3"/>
        <v>0</v>
      </c>
    </row>
    <row r="39" spans="1:30" s="4" customFormat="1" ht="15" customHeight="1" x14ac:dyDescent="0.2">
      <c r="A39" s="355"/>
      <c r="B39" s="349" t="s">
        <v>225</v>
      </c>
      <c r="C39" s="352"/>
      <c r="D39" s="381">
        <f t="shared" si="14"/>
        <v>0</v>
      </c>
      <c r="E39" s="252">
        <v>0</v>
      </c>
      <c r="F39" s="233"/>
      <c r="G39" s="234"/>
      <c r="H39" s="381">
        <f t="shared" si="15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ref="AB39" si="31">SUM(M39:AA39)</f>
        <v>0</v>
      </c>
      <c r="AC39" s="247">
        <f t="shared" ref="AC39" si="32">+AB39+L39</f>
        <v>0</v>
      </c>
      <c r="AD39" s="248">
        <f t="shared" ref="AD39" si="33">+E39-AC39</f>
        <v>0</v>
      </c>
    </row>
    <row r="40" spans="1:30" s="4" customFormat="1" ht="15" customHeight="1" thickBot="1" x14ac:dyDescent="0.25">
      <c r="A40" s="171"/>
      <c r="B40" s="278"/>
      <c r="C40" s="208"/>
      <c r="D40" s="381">
        <f t="shared" si="14"/>
        <v>0</v>
      </c>
      <c r="E40" s="281">
        <v>0</v>
      </c>
      <c r="F40" s="229"/>
      <c r="G40" s="230"/>
      <c r="H40" s="381">
        <f t="shared" si="15"/>
        <v>0</v>
      </c>
      <c r="I40" s="281">
        <v>0</v>
      </c>
      <c r="J40" s="231"/>
      <c r="K40" s="281"/>
      <c r="L40" s="270"/>
      <c r="M40" s="375"/>
      <c r="N40" s="376"/>
      <c r="O40" s="376"/>
      <c r="P40" s="376"/>
      <c r="Q40" s="376"/>
      <c r="R40" s="376"/>
      <c r="S40" s="376"/>
      <c r="T40" s="376"/>
      <c r="U40" s="376"/>
      <c r="V40" s="375"/>
      <c r="W40" s="376"/>
      <c r="X40" s="376"/>
      <c r="Y40" s="376"/>
      <c r="Z40" s="375"/>
      <c r="AA40" s="376"/>
      <c r="AB40" s="251">
        <f t="shared" si="7"/>
        <v>0</v>
      </c>
      <c r="AC40" s="247">
        <f t="shared" si="8"/>
        <v>0</v>
      </c>
      <c r="AD40" s="248">
        <f t="shared" si="3"/>
        <v>0</v>
      </c>
    </row>
    <row r="41" spans="1:30" s="26" customFormat="1" ht="15" customHeight="1" x14ac:dyDescent="0.2">
      <c r="A41" s="197"/>
      <c r="B41" s="170"/>
      <c r="C41" s="209">
        <f t="shared" ref="C41:J41" si="34">SUM(C42:C43)</f>
        <v>0</v>
      </c>
      <c r="D41" s="327">
        <f>SUM(D42:D43)</f>
        <v>0</v>
      </c>
      <c r="E41" s="209">
        <f>SUM(E42:E43)</f>
        <v>0</v>
      </c>
      <c r="F41" s="209">
        <f t="shared" si="34"/>
        <v>0</v>
      </c>
      <c r="G41" s="209">
        <f t="shared" si="34"/>
        <v>0</v>
      </c>
      <c r="H41" s="327">
        <f>SUM(H42:H43)</f>
        <v>0</v>
      </c>
      <c r="I41" s="209">
        <f t="shared" si="34"/>
        <v>0</v>
      </c>
      <c r="J41" s="209">
        <f t="shared" si="34"/>
        <v>0</v>
      </c>
      <c r="K41" s="209"/>
      <c r="L41" s="268">
        <f>SUM(L42:L43)</f>
        <v>0</v>
      </c>
      <c r="M41" s="268">
        <f>SUM(M42:M43)</f>
        <v>0</v>
      </c>
      <c r="N41" s="272">
        <f>SUM(N42:N43)</f>
        <v>0</v>
      </c>
      <c r="O41" s="272">
        <f t="shared" ref="O41:U41" si="35">SUM(O42:O43)</f>
        <v>0</v>
      </c>
      <c r="P41" s="272">
        <f t="shared" si="35"/>
        <v>0</v>
      </c>
      <c r="Q41" s="272">
        <f t="shared" si="35"/>
        <v>0</v>
      </c>
      <c r="R41" s="272">
        <f t="shared" si="35"/>
        <v>0</v>
      </c>
      <c r="S41" s="272">
        <f t="shared" si="35"/>
        <v>0</v>
      </c>
      <c r="T41" s="272">
        <f t="shared" si="35"/>
        <v>0</v>
      </c>
      <c r="U41" s="272">
        <f t="shared" si="35"/>
        <v>0</v>
      </c>
      <c r="V41" s="268">
        <f>SUM(V42:V43)</f>
        <v>0</v>
      </c>
      <c r="W41" s="272">
        <f t="shared" ref="W41:Y41" si="36">SUM(W42:W43)</f>
        <v>0</v>
      </c>
      <c r="X41" s="272">
        <f t="shared" si="36"/>
        <v>0</v>
      </c>
      <c r="Y41" s="272">
        <f t="shared" si="36"/>
        <v>0</v>
      </c>
      <c r="Z41" s="268">
        <f>SUM(Z42:Z43)</f>
        <v>0</v>
      </c>
      <c r="AA41" s="272">
        <f t="shared" ref="AA41" si="37">SUM(AA42:AA43)</f>
        <v>0</v>
      </c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4" customFormat="1" ht="15" customHeight="1" x14ac:dyDescent="0.2">
      <c r="A42" s="152"/>
      <c r="B42" s="277"/>
      <c r="C42" s="210"/>
      <c r="D42" s="381">
        <f t="shared" si="14"/>
        <v>0</v>
      </c>
      <c r="E42" s="252">
        <v>0</v>
      </c>
      <c r="F42" s="233"/>
      <c r="G42" s="234"/>
      <c r="H42" s="381">
        <f t="shared" si="15"/>
        <v>0</v>
      </c>
      <c r="I42" s="252">
        <v>0</v>
      </c>
      <c r="J42" s="235"/>
      <c r="K42" s="252"/>
      <c r="L42" s="269"/>
      <c r="M42" s="373"/>
      <c r="N42" s="374"/>
      <c r="O42" s="374"/>
      <c r="P42" s="374"/>
      <c r="Q42" s="374"/>
      <c r="R42" s="374"/>
      <c r="S42" s="374"/>
      <c r="T42" s="374"/>
      <c r="U42" s="374"/>
      <c r="V42" s="373"/>
      <c r="W42" s="374"/>
      <c r="X42" s="374"/>
      <c r="Y42" s="374"/>
      <c r="Z42" s="373"/>
      <c r="AA42" s="374"/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thickBot="1" x14ac:dyDescent="0.25">
      <c r="A43" s="171"/>
      <c r="B43" s="278"/>
      <c r="C43" s="208"/>
      <c r="D43" s="381">
        <f t="shared" si="14"/>
        <v>0</v>
      </c>
      <c r="E43" s="281">
        <v>0</v>
      </c>
      <c r="F43" s="229"/>
      <c r="G43" s="230"/>
      <c r="H43" s="381">
        <f t="shared" si="15"/>
        <v>0</v>
      </c>
      <c r="I43" s="281">
        <v>0</v>
      </c>
      <c r="J43" s="231"/>
      <c r="K43" s="281"/>
      <c r="L43" s="270"/>
      <c r="M43" s="375"/>
      <c r="N43" s="376"/>
      <c r="O43" s="376"/>
      <c r="P43" s="376"/>
      <c r="Q43" s="376"/>
      <c r="R43" s="376"/>
      <c r="S43" s="376"/>
      <c r="T43" s="376"/>
      <c r="U43" s="376"/>
      <c r="V43" s="375"/>
      <c r="W43" s="376"/>
      <c r="X43" s="376"/>
      <c r="Y43" s="376"/>
      <c r="Z43" s="375"/>
      <c r="AA43" s="376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26" customFormat="1" ht="15" customHeight="1" x14ac:dyDescent="0.2">
      <c r="A44" s="198"/>
      <c r="B44" s="170"/>
      <c r="C44" s="209">
        <f t="shared" ref="C44:J44" si="38">SUM(C45:C46)</f>
        <v>0</v>
      </c>
      <c r="D44" s="327">
        <f>SUM(D45:D46)</f>
        <v>0</v>
      </c>
      <c r="E44" s="209">
        <f>SUM(E45:E46)</f>
        <v>0</v>
      </c>
      <c r="F44" s="209">
        <f t="shared" si="38"/>
        <v>0</v>
      </c>
      <c r="G44" s="209">
        <f t="shared" si="38"/>
        <v>0</v>
      </c>
      <c r="H44" s="327">
        <f>SUM(H45:H46)</f>
        <v>0</v>
      </c>
      <c r="I44" s="209">
        <f t="shared" si="38"/>
        <v>0</v>
      </c>
      <c r="J44" s="209">
        <f t="shared" si="38"/>
        <v>0</v>
      </c>
      <c r="K44" s="209"/>
      <c r="L44" s="268">
        <f>SUM(L45:L46)</f>
        <v>0</v>
      </c>
      <c r="M44" s="268">
        <f>SUM(M45:M46)</f>
        <v>0</v>
      </c>
      <c r="N44" s="272">
        <f>SUM(N45:N46)</f>
        <v>0</v>
      </c>
      <c r="O44" s="272">
        <f t="shared" ref="O44:U44" si="39">SUM(O45:O46)</f>
        <v>0</v>
      </c>
      <c r="P44" s="272">
        <f t="shared" si="39"/>
        <v>0</v>
      </c>
      <c r="Q44" s="272">
        <f t="shared" si="39"/>
        <v>0</v>
      </c>
      <c r="R44" s="272">
        <f t="shared" si="39"/>
        <v>0</v>
      </c>
      <c r="S44" s="272">
        <f t="shared" si="39"/>
        <v>0</v>
      </c>
      <c r="T44" s="272">
        <f t="shared" si="39"/>
        <v>0</v>
      </c>
      <c r="U44" s="272">
        <f t="shared" si="39"/>
        <v>0</v>
      </c>
      <c r="V44" s="268">
        <f>SUM(V45:V46)</f>
        <v>0</v>
      </c>
      <c r="W44" s="272">
        <f t="shared" ref="W44:Y44" si="40">SUM(W45:W46)</f>
        <v>0</v>
      </c>
      <c r="X44" s="272">
        <f t="shared" si="40"/>
        <v>0</v>
      </c>
      <c r="Y44" s="272">
        <f t="shared" si="40"/>
        <v>0</v>
      </c>
      <c r="Z44" s="268">
        <f>SUM(Z45:Z46)</f>
        <v>0</v>
      </c>
      <c r="AA44" s="272">
        <f t="shared" ref="AA44" si="41">SUM(AA45:AA46)</f>
        <v>0</v>
      </c>
      <c r="AB44" s="251">
        <f t="shared" si="7"/>
        <v>0</v>
      </c>
      <c r="AC44" s="247">
        <f t="shared" si="8"/>
        <v>0</v>
      </c>
      <c r="AD44" s="248">
        <f t="shared" si="3"/>
        <v>0</v>
      </c>
    </row>
    <row r="45" spans="1:30" s="4" customFormat="1" ht="15" customHeight="1" x14ac:dyDescent="0.2">
      <c r="A45" s="153"/>
      <c r="B45" s="277"/>
      <c r="C45" s="210"/>
      <c r="D45" s="381">
        <f t="shared" si="14"/>
        <v>0</v>
      </c>
      <c r="E45" s="252">
        <v>0</v>
      </c>
      <c r="F45" s="233"/>
      <c r="G45" s="234"/>
      <c r="H45" s="381">
        <f t="shared" si="15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7"/>
        <v>0</v>
      </c>
      <c r="AC45" s="247">
        <f t="shared" si="8"/>
        <v>0</v>
      </c>
      <c r="AD45" s="248">
        <f t="shared" si="3"/>
        <v>0</v>
      </c>
    </row>
    <row r="46" spans="1:30" s="4" customFormat="1" ht="15" customHeight="1" thickBot="1" x14ac:dyDescent="0.25">
      <c r="A46" s="171"/>
      <c r="B46" s="278"/>
      <c r="C46" s="208"/>
      <c r="D46" s="381">
        <f t="shared" si="14"/>
        <v>0</v>
      </c>
      <c r="E46" s="281">
        <v>0</v>
      </c>
      <c r="F46" s="229"/>
      <c r="G46" s="230"/>
      <c r="H46" s="381">
        <f t="shared" si="15"/>
        <v>0</v>
      </c>
      <c r="I46" s="281">
        <v>0</v>
      </c>
      <c r="J46" s="231"/>
      <c r="K46" s="281"/>
      <c r="L46" s="270"/>
      <c r="M46" s="375"/>
      <c r="N46" s="376"/>
      <c r="O46" s="376"/>
      <c r="P46" s="376"/>
      <c r="Q46" s="376"/>
      <c r="R46" s="376"/>
      <c r="S46" s="376"/>
      <c r="T46" s="376"/>
      <c r="U46" s="376"/>
      <c r="V46" s="375"/>
      <c r="W46" s="376"/>
      <c r="X46" s="376"/>
      <c r="Y46" s="376"/>
      <c r="Z46" s="375"/>
      <c r="AA46" s="376"/>
      <c r="AB46" s="251">
        <f t="shared" si="7"/>
        <v>0</v>
      </c>
      <c r="AC46" s="247">
        <f t="shared" si="8"/>
        <v>0</v>
      </c>
      <c r="AD46" s="248">
        <f t="shared" si="3"/>
        <v>0</v>
      </c>
    </row>
    <row r="47" spans="1:30" s="26" customFormat="1" ht="15" customHeight="1" x14ac:dyDescent="0.2">
      <c r="A47" s="198"/>
      <c r="B47" s="170"/>
      <c r="C47" s="209">
        <f>SUM(C48:C49)</f>
        <v>0</v>
      </c>
      <c r="D47" s="327">
        <f>SUM(D48:D49)</f>
        <v>0</v>
      </c>
      <c r="E47" s="209">
        <f>SUM(E48:E49)</f>
        <v>0</v>
      </c>
      <c r="F47" s="209">
        <f t="shared" ref="F47:G47" si="42">SUM(F48:F49)</f>
        <v>0</v>
      </c>
      <c r="G47" s="209">
        <f t="shared" si="42"/>
        <v>0</v>
      </c>
      <c r="H47" s="327">
        <f>SUM(H48:H49)</f>
        <v>0</v>
      </c>
      <c r="I47" s="209">
        <f>SUM(I48:I49)</f>
        <v>0</v>
      </c>
      <c r="J47" s="209">
        <f t="shared" ref="J47" si="43">SUM(J48:J49)</f>
        <v>0</v>
      </c>
      <c r="K47" s="209"/>
      <c r="L47" s="268">
        <f>SUM(L48:L49)</f>
        <v>0</v>
      </c>
      <c r="M47" s="268">
        <f>SUM(M48:M49)</f>
        <v>0</v>
      </c>
      <c r="N47" s="272">
        <f>SUM(N48:N49)</f>
        <v>0</v>
      </c>
      <c r="O47" s="272">
        <f t="shared" ref="O47:U47" si="44">SUM(O48:O49)</f>
        <v>0</v>
      </c>
      <c r="P47" s="272">
        <f t="shared" si="44"/>
        <v>0</v>
      </c>
      <c r="Q47" s="272">
        <f t="shared" si="44"/>
        <v>0</v>
      </c>
      <c r="R47" s="272">
        <f t="shared" si="44"/>
        <v>0</v>
      </c>
      <c r="S47" s="272">
        <f t="shared" si="44"/>
        <v>0</v>
      </c>
      <c r="T47" s="272">
        <f t="shared" si="44"/>
        <v>0</v>
      </c>
      <c r="U47" s="272">
        <f t="shared" si="44"/>
        <v>0</v>
      </c>
      <c r="V47" s="268">
        <f>SUM(V48:V49)</f>
        <v>0</v>
      </c>
      <c r="W47" s="272">
        <f t="shared" ref="W47:Y47" si="45">SUM(W48:W49)</f>
        <v>0</v>
      </c>
      <c r="X47" s="272">
        <f t="shared" si="45"/>
        <v>0</v>
      </c>
      <c r="Y47" s="272">
        <f t="shared" si="45"/>
        <v>0</v>
      </c>
      <c r="Z47" s="268">
        <f>SUM(Z48:Z49)</f>
        <v>0</v>
      </c>
      <c r="AA47" s="272">
        <f t="shared" ref="AA47" si="46">SUM(AA48:AA49)</f>
        <v>0</v>
      </c>
      <c r="AB47" s="251">
        <f t="shared" si="7"/>
        <v>0</v>
      </c>
      <c r="AC47" s="247">
        <f t="shared" si="8"/>
        <v>0</v>
      </c>
      <c r="AD47" s="248">
        <f t="shared" si="3"/>
        <v>0</v>
      </c>
    </row>
    <row r="48" spans="1:30" s="4" customFormat="1" ht="15" customHeight="1" x14ac:dyDescent="0.2">
      <c r="A48" s="153"/>
      <c r="B48" s="277"/>
      <c r="C48" s="210"/>
      <c r="D48" s="381">
        <f t="shared" si="14"/>
        <v>0</v>
      </c>
      <c r="E48" s="252">
        <v>0</v>
      </c>
      <c r="F48" s="233"/>
      <c r="G48" s="234"/>
      <c r="H48" s="381">
        <f t="shared" si="15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7"/>
        <v>0</v>
      </c>
      <c r="AC48" s="247">
        <f t="shared" si="8"/>
        <v>0</v>
      </c>
      <c r="AD48" s="248">
        <f t="shared" si="3"/>
        <v>0</v>
      </c>
    </row>
    <row r="49" spans="1:30" s="4" customFormat="1" ht="15" customHeight="1" thickBot="1" x14ac:dyDescent="0.25">
      <c r="A49" s="171"/>
      <c r="B49" s="278"/>
      <c r="C49" s="208"/>
      <c r="D49" s="381">
        <f t="shared" si="14"/>
        <v>0</v>
      </c>
      <c r="E49" s="281">
        <v>0</v>
      </c>
      <c r="F49" s="229"/>
      <c r="G49" s="230"/>
      <c r="H49" s="381">
        <f t="shared" si="15"/>
        <v>0</v>
      </c>
      <c r="I49" s="281">
        <v>0</v>
      </c>
      <c r="J49" s="231"/>
      <c r="K49" s="281"/>
      <c r="L49" s="270"/>
      <c r="M49" s="375"/>
      <c r="N49" s="376"/>
      <c r="O49" s="376"/>
      <c r="P49" s="376"/>
      <c r="Q49" s="376"/>
      <c r="R49" s="376"/>
      <c r="S49" s="376"/>
      <c r="T49" s="376"/>
      <c r="U49" s="376"/>
      <c r="V49" s="375"/>
      <c r="W49" s="376"/>
      <c r="X49" s="376"/>
      <c r="Y49" s="376"/>
      <c r="Z49" s="375"/>
      <c r="AA49" s="376"/>
      <c r="AB49" s="251">
        <f t="shared" si="7"/>
        <v>0</v>
      </c>
      <c r="AC49" s="247">
        <f t="shared" si="8"/>
        <v>0</v>
      </c>
      <c r="AD49" s="248">
        <f t="shared" si="3"/>
        <v>0</v>
      </c>
    </row>
    <row r="50" spans="1:30" s="26" customFormat="1" ht="15" customHeight="1" x14ac:dyDescent="0.2">
      <c r="A50" s="198"/>
      <c r="B50" s="170"/>
      <c r="C50" s="209">
        <f>SUM(C51:C52)</f>
        <v>0</v>
      </c>
      <c r="D50" s="327">
        <f>SUM(D51:D52)</f>
        <v>0</v>
      </c>
      <c r="E50" s="209">
        <f>SUM(E51:E52)</f>
        <v>0</v>
      </c>
      <c r="F50" s="209">
        <f t="shared" ref="F50:G50" si="47">SUM(F51:F52)</f>
        <v>0</v>
      </c>
      <c r="G50" s="209">
        <f t="shared" si="47"/>
        <v>0</v>
      </c>
      <c r="H50" s="327">
        <f>SUM(H51:H52)</f>
        <v>0</v>
      </c>
      <c r="I50" s="209">
        <f>SUM(I51:I52)</f>
        <v>0</v>
      </c>
      <c r="J50" s="209">
        <f t="shared" ref="J50" si="48">SUM(J51:J52)</f>
        <v>0</v>
      </c>
      <c r="K50" s="209"/>
      <c r="L50" s="268">
        <f>SUM(L51:L52)</f>
        <v>0</v>
      </c>
      <c r="M50" s="268">
        <f>SUM(M51:M52)</f>
        <v>0</v>
      </c>
      <c r="N50" s="272">
        <f>SUM(N51:N52)</f>
        <v>0</v>
      </c>
      <c r="O50" s="272">
        <f t="shared" ref="O50:U50" si="49">SUM(O51:O52)</f>
        <v>0</v>
      </c>
      <c r="P50" s="272">
        <f t="shared" si="49"/>
        <v>0</v>
      </c>
      <c r="Q50" s="272">
        <f t="shared" si="49"/>
        <v>0</v>
      </c>
      <c r="R50" s="272">
        <f t="shared" si="49"/>
        <v>0</v>
      </c>
      <c r="S50" s="272">
        <f t="shared" si="49"/>
        <v>0</v>
      </c>
      <c r="T50" s="272">
        <f t="shared" si="49"/>
        <v>0</v>
      </c>
      <c r="U50" s="272">
        <f t="shared" si="49"/>
        <v>0</v>
      </c>
      <c r="V50" s="268">
        <f>SUM(V51:V52)</f>
        <v>0</v>
      </c>
      <c r="W50" s="272">
        <f t="shared" ref="W50:Y50" si="50">SUM(W51:W52)</f>
        <v>0</v>
      </c>
      <c r="X50" s="272">
        <f t="shared" si="50"/>
        <v>0</v>
      </c>
      <c r="Y50" s="272">
        <f t="shared" si="50"/>
        <v>0</v>
      </c>
      <c r="Z50" s="268">
        <f>SUM(Z51:Z52)</f>
        <v>0</v>
      </c>
      <c r="AA50" s="272">
        <f t="shared" ref="AA50" si="51">SUM(AA51:AA52)</f>
        <v>0</v>
      </c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4" customFormat="1" ht="15" customHeight="1" x14ac:dyDescent="0.2">
      <c r="A51" s="153"/>
      <c r="B51" s="277"/>
      <c r="C51" s="210"/>
      <c r="D51" s="381">
        <f t="shared" si="14"/>
        <v>0</v>
      </c>
      <c r="E51" s="252">
        <v>0</v>
      </c>
      <c r="F51" s="233"/>
      <c r="G51" s="234"/>
      <c r="H51" s="381">
        <f t="shared" si="15"/>
        <v>0</v>
      </c>
      <c r="I51" s="252">
        <v>0</v>
      </c>
      <c r="J51" s="235"/>
      <c r="K51" s="252"/>
      <c r="L51" s="269"/>
      <c r="M51" s="373"/>
      <c r="N51" s="374"/>
      <c r="O51" s="374"/>
      <c r="P51" s="374"/>
      <c r="Q51" s="374"/>
      <c r="R51" s="374"/>
      <c r="S51" s="374"/>
      <c r="T51" s="374"/>
      <c r="U51" s="374"/>
      <c r="V51" s="373"/>
      <c r="W51" s="374"/>
      <c r="X51" s="374"/>
      <c r="Y51" s="374"/>
      <c r="Z51" s="373"/>
      <c r="AA51" s="374"/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thickBot="1" x14ac:dyDescent="0.25">
      <c r="A52" s="171"/>
      <c r="B52" s="278"/>
      <c r="C52" s="208"/>
      <c r="D52" s="381">
        <f t="shared" si="14"/>
        <v>0</v>
      </c>
      <c r="E52" s="281">
        <v>0</v>
      </c>
      <c r="F52" s="229"/>
      <c r="G52" s="230"/>
      <c r="H52" s="381">
        <f t="shared" si="15"/>
        <v>0</v>
      </c>
      <c r="I52" s="281">
        <v>0</v>
      </c>
      <c r="J52" s="231"/>
      <c r="K52" s="281"/>
      <c r="L52" s="270"/>
      <c r="M52" s="375"/>
      <c r="N52" s="376"/>
      <c r="O52" s="376"/>
      <c r="P52" s="376"/>
      <c r="Q52" s="376"/>
      <c r="R52" s="376"/>
      <c r="S52" s="376"/>
      <c r="T52" s="376"/>
      <c r="U52" s="376"/>
      <c r="V52" s="375"/>
      <c r="W52" s="376"/>
      <c r="X52" s="376"/>
      <c r="Y52" s="376"/>
      <c r="Z52" s="375"/>
      <c r="AA52" s="376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26" customFormat="1" ht="15" customHeight="1" x14ac:dyDescent="0.2">
      <c r="A53" s="198"/>
      <c r="B53" s="170"/>
      <c r="C53" s="209">
        <f>SUM(C54:C55)</f>
        <v>0</v>
      </c>
      <c r="D53" s="327">
        <f>SUM(D54:D55)</f>
        <v>0</v>
      </c>
      <c r="E53" s="209">
        <f>SUM(E54:E55)</f>
        <v>0</v>
      </c>
      <c r="F53" s="209">
        <f t="shared" ref="F53:G53" si="52">SUM(F54:F55)</f>
        <v>0</v>
      </c>
      <c r="G53" s="209">
        <f t="shared" si="52"/>
        <v>0</v>
      </c>
      <c r="H53" s="327">
        <f>SUM(H54:H55)</f>
        <v>0</v>
      </c>
      <c r="I53" s="209">
        <f>SUM(I54:I55)</f>
        <v>0</v>
      </c>
      <c r="J53" s="209">
        <f t="shared" ref="J53" si="53">SUM(J54:J55)</f>
        <v>0</v>
      </c>
      <c r="K53" s="209"/>
      <c r="L53" s="268">
        <f>SUM(L54:L55)</f>
        <v>0</v>
      </c>
      <c r="M53" s="268">
        <f>SUM(M54:M55)</f>
        <v>0</v>
      </c>
      <c r="N53" s="272">
        <f>SUM(N54:N55)</f>
        <v>0</v>
      </c>
      <c r="O53" s="272">
        <f t="shared" ref="O53:U53" si="54">SUM(O54:O55)</f>
        <v>0</v>
      </c>
      <c r="P53" s="272">
        <f t="shared" si="54"/>
        <v>0</v>
      </c>
      <c r="Q53" s="272">
        <f t="shared" si="54"/>
        <v>0</v>
      </c>
      <c r="R53" s="272">
        <f t="shared" si="54"/>
        <v>0</v>
      </c>
      <c r="S53" s="272">
        <f t="shared" si="54"/>
        <v>0</v>
      </c>
      <c r="T53" s="272">
        <f t="shared" si="54"/>
        <v>0</v>
      </c>
      <c r="U53" s="272">
        <f t="shared" si="54"/>
        <v>0</v>
      </c>
      <c r="V53" s="268">
        <f>SUM(V54:V55)</f>
        <v>0</v>
      </c>
      <c r="W53" s="272">
        <f t="shared" ref="W53:Y53" si="55">SUM(W54:W55)</f>
        <v>0</v>
      </c>
      <c r="X53" s="272">
        <f t="shared" si="55"/>
        <v>0</v>
      </c>
      <c r="Y53" s="272">
        <f t="shared" si="55"/>
        <v>0</v>
      </c>
      <c r="Z53" s="268">
        <f>SUM(Z54:Z55)</f>
        <v>0</v>
      </c>
      <c r="AA53" s="272">
        <f t="shared" ref="AA53" si="56">SUM(AA54:AA55)</f>
        <v>0</v>
      </c>
      <c r="AB53" s="251">
        <f t="shared" si="7"/>
        <v>0</v>
      </c>
      <c r="AC53" s="247">
        <f t="shared" si="8"/>
        <v>0</v>
      </c>
      <c r="AD53" s="248">
        <f t="shared" si="3"/>
        <v>0</v>
      </c>
    </row>
    <row r="54" spans="1:30" s="4" customFormat="1" ht="15" customHeight="1" x14ac:dyDescent="0.2">
      <c r="A54" s="153"/>
      <c r="B54" s="277"/>
      <c r="C54" s="210"/>
      <c r="D54" s="381">
        <f t="shared" si="14"/>
        <v>0</v>
      </c>
      <c r="E54" s="252">
        <v>0</v>
      </c>
      <c r="F54" s="233"/>
      <c r="G54" s="234"/>
      <c r="H54" s="381">
        <f t="shared" si="15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7"/>
        <v>0</v>
      </c>
      <c r="AC54" s="247">
        <f t="shared" si="8"/>
        <v>0</v>
      </c>
      <c r="AD54" s="248">
        <f t="shared" si="3"/>
        <v>0</v>
      </c>
    </row>
    <row r="55" spans="1:30" s="4" customFormat="1" ht="15" customHeight="1" thickBot="1" x14ac:dyDescent="0.25">
      <c r="A55" s="171"/>
      <c r="B55" s="278"/>
      <c r="C55" s="208"/>
      <c r="D55" s="381">
        <f t="shared" si="14"/>
        <v>0</v>
      </c>
      <c r="E55" s="281">
        <v>0</v>
      </c>
      <c r="F55" s="229"/>
      <c r="G55" s="230"/>
      <c r="H55" s="381">
        <f t="shared" si="15"/>
        <v>0</v>
      </c>
      <c r="I55" s="281">
        <v>0</v>
      </c>
      <c r="J55" s="231"/>
      <c r="K55" s="281"/>
      <c r="L55" s="270"/>
      <c r="M55" s="375"/>
      <c r="N55" s="376"/>
      <c r="O55" s="376"/>
      <c r="P55" s="376"/>
      <c r="Q55" s="376"/>
      <c r="R55" s="376"/>
      <c r="S55" s="376"/>
      <c r="T55" s="376"/>
      <c r="U55" s="376"/>
      <c r="V55" s="375"/>
      <c r="W55" s="376"/>
      <c r="X55" s="376"/>
      <c r="Y55" s="376"/>
      <c r="Z55" s="375"/>
      <c r="AA55" s="376"/>
      <c r="AB55" s="251">
        <f t="shared" si="7"/>
        <v>0</v>
      </c>
      <c r="AC55" s="247">
        <f t="shared" si="8"/>
        <v>0</v>
      </c>
      <c r="AD55" s="248">
        <f t="shared" si="3"/>
        <v>0</v>
      </c>
    </row>
    <row r="56" spans="1:30" s="26" customFormat="1" ht="15" customHeight="1" x14ac:dyDescent="0.2">
      <c r="A56" s="198"/>
      <c r="B56" s="170"/>
      <c r="C56" s="209">
        <f>SUM(C57:C58)</f>
        <v>0</v>
      </c>
      <c r="D56" s="327">
        <f>SUM(D57:D58)</f>
        <v>0</v>
      </c>
      <c r="E56" s="209">
        <f>SUM(E57:E58)</f>
        <v>0</v>
      </c>
      <c r="F56" s="209">
        <f t="shared" ref="F56:G56" si="57">SUM(F57:F58)</f>
        <v>0</v>
      </c>
      <c r="G56" s="209">
        <f t="shared" si="57"/>
        <v>0</v>
      </c>
      <c r="H56" s="327">
        <f>SUM(H57:H58)</f>
        <v>0</v>
      </c>
      <c r="I56" s="209">
        <f>SUM(I57:I58)</f>
        <v>0</v>
      </c>
      <c r="J56" s="209">
        <f t="shared" ref="J56" si="58">SUM(J57:J58)</f>
        <v>0</v>
      </c>
      <c r="K56" s="209"/>
      <c r="L56" s="268">
        <f>SUM(L57:L58)</f>
        <v>0</v>
      </c>
      <c r="M56" s="268">
        <f>SUM(M57:M58)</f>
        <v>0</v>
      </c>
      <c r="N56" s="272">
        <f>SUM(N57:N58)</f>
        <v>0</v>
      </c>
      <c r="O56" s="272">
        <f t="shared" ref="O56:U56" si="59">SUM(O57:O58)</f>
        <v>0</v>
      </c>
      <c r="P56" s="272">
        <f t="shared" si="59"/>
        <v>0</v>
      </c>
      <c r="Q56" s="272">
        <f t="shared" si="59"/>
        <v>0</v>
      </c>
      <c r="R56" s="272">
        <f t="shared" si="59"/>
        <v>0</v>
      </c>
      <c r="S56" s="272">
        <f t="shared" si="59"/>
        <v>0</v>
      </c>
      <c r="T56" s="272">
        <f t="shared" si="59"/>
        <v>0</v>
      </c>
      <c r="U56" s="272">
        <f t="shared" si="59"/>
        <v>0</v>
      </c>
      <c r="V56" s="268">
        <f>SUM(V57:V58)</f>
        <v>0</v>
      </c>
      <c r="W56" s="272">
        <f t="shared" ref="W56:Y56" si="60">SUM(W57:W58)</f>
        <v>0</v>
      </c>
      <c r="X56" s="272">
        <f t="shared" si="60"/>
        <v>0</v>
      </c>
      <c r="Y56" s="272">
        <f t="shared" si="60"/>
        <v>0</v>
      </c>
      <c r="Z56" s="268">
        <f>SUM(Z57:Z58)</f>
        <v>0</v>
      </c>
      <c r="AA56" s="272">
        <f t="shared" ref="AA56" si="61">SUM(AA57:AA58)</f>
        <v>0</v>
      </c>
      <c r="AB56" s="251">
        <f t="shared" si="7"/>
        <v>0</v>
      </c>
      <c r="AC56" s="247">
        <f t="shared" si="8"/>
        <v>0</v>
      </c>
      <c r="AD56" s="248">
        <f t="shared" si="3"/>
        <v>0</v>
      </c>
    </row>
    <row r="57" spans="1:30" s="4" customFormat="1" ht="15" customHeight="1" x14ac:dyDescent="0.2">
      <c r="A57" s="152"/>
      <c r="B57" s="277"/>
      <c r="C57" s="210"/>
      <c r="D57" s="381">
        <f t="shared" si="14"/>
        <v>0</v>
      </c>
      <c r="E57" s="252">
        <v>0</v>
      </c>
      <c r="F57" s="233"/>
      <c r="G57" s="234"/>
      <c r="H57" s="381">
        <f t="shared" si="15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7"/>
        <v>0</v>
      </c>
      <c r="AC57" s="247">
        <f t="shared" si="8"/>
        <v>0</v>
      </c>
      <c r="AD57" s="248">
        <f t="shared" si="3"/>
        <v>0</v>
      </c>
    </row>
    <row r="58" spans="1:30" s="4" customFormat="1" ht="15" customHeight="1" thickBot="1" x14ac:dyDescent="0.25">
      <c r="A58" s="171"/>
      <c r="B58" s="278"/>
      <c r="C58" s="208"/>
      <c r="D58" s="381">
        <f t="shared" si="14"/>
        <v>0</v>
      </c>
      <c r="E58" s="281">
        <v>0</v>
      </c>
      <c r="F58" s="229"/>
      <c r="G58" s="230"/>
      <c r="H58" s="381">
        <f t="shared" si="15"/>
        <v>0</v>
      </c>
      <c r="I58" s="281">
        <v>0</v>
      </c>
      <c r="J58" s="231"/>
      <c r="K58" s="281"/>
      <c r="L58" s="270"/>
      <c r="M58" s="375"/>
      <c r="N58" s="376"/>
      <c r="O58" s="376"/>
      <c r="P58" s="376"/>
      <c r="Q58" s="376"/>
      <c r="R58" s="376"/>
      <c r="S58" s="376"/>
      <c r="T58" s="376"/>
      <c r="U58" s="376"/>
      <c r="V58" s="375"/>
      <c r="W58" s="376"/>
      <c r="X58" s="376"/>
      <c r="Y58" s="376"/>
      <c r="Z58" s="375"/>
      <c r="AA58" s="376"/>
      <c r="AB58" s="251">
        <f t="shared" si="7"/>
        <v>0</v>
      </c>
      <c r="AC58" s="247">
        <f t="shared" si="8"/>
        <v>0</v>
      </c>
      <c r="AD58" s="248">
        <f t="shared" si="3"/>
        <v>0</v>
      </c>
    </row>
    <row r="59" spans="1:30" s="26" customFormat="1" ht="15" customHeight="1" x14ac:dyDescent="0.2">
      <c r="A59" s="198"/>
      <c r="B59" s="170"/>
      <c r="C59" s="209">
        <f>SUM(C60:C61)</f>
        <v>0</v>
      </c>
      <c r="D59" s="327">
        <f>SUM(D60:D61)</f>
        <v>0</v>
      </c>
      <c r="E59" s="209">
        <f>SUM(E60:E61)</f>
        <v>0</v>
      </c>
      <c r="F59" s="209">
        <f t="shared" ref="F59:G59" si="62">SUM(F60:F61)</f>
        <v>0</v>
      </c>
      <c r="G59" s="209">
        <f t="shared" si="62"/>
        <v>0</v>
      </c>
      <c r="H59" s="327">
        <f>SUM(H60:H61)</f>
        <v>0</v>
      </c>
      <c r="I59" s="209">
        <f>SUM(I60:I61)</f>
        <v>0</v>
      </c>
      <c r="J59" s="209">
        <f t="shared" ref="J59" si="63">SUM(J60:J61)</f>
        <v>0</v>
      </c>
      <c r="K59" s="209"/>
      <c r="L59" s="268">
        <f>SUM(L60:L61)</f>
        <v>0</v>
      </c>
      <c r="M59" s="268">
        <f>SUM(M60:M61)</f>
        <v>0</v>
      </c>
      <c r="N59" s="272">
        <f>SUM(N60:N61)</f>
        <v>0</v>
      </c>
      <c r="O59" s="272">
        <f t="shared" ref="O59:U59" si="64">SUM(O60:O61)</f>
        <v>0</v>
      </c>
      <c r="P59" s="272">
        <f t="shared" si="64"/>
        <v>0</v>
      </c>
      <c r="Q59" s="272">
        <f t="shared" si="64"/>
        <v>0</v>
      </c>
      <c r="R59" s="272">
        <f t="shared" si="64"/>
        <v>0</v>
      </c>
      <c r="S59" s="272">
        <f t="shared" si="64"/>
        <v>0</v>
      </c>
      <c r="T59" s="272">
        <f t="shared" si="64"/>
        <v>0</v>
      </c>
      <c r="U59" s="272">
        <f t="shared" si="64"/>
        <v>0</v>
      </c>
      <c r="V59" s="268">
        <f>SUM(V60:V61)</f>
        <v>0</v>
      </c>
      <c r="W59" s="272">
        <f t="shared" ref="W59:Y59" si="65">SUM(W60:W61)</f>
        <v>0</v>
      </c>
      <c r="X59" s="272">
        <f t="shared" si="65"/>
        <v>0</v>
      </c>
      <c r="Y59" s="272">
        <f t="shared" si="65"/>
        <v>0</v>
      </c>
      <c r="Z59" s="268">
        <f>SUM(Z60:Z61)</f>
        <v>0</v>
      </c>
      <c r="AA59" s="272">
        <f t="shared" ref="AA59" si="66">SUM(AA60:AA61)</f>
        <v>0</v>
      </c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4" customFormat="1" ht="15" customHeight="1" x14ac:dyDescent="0.2">
      <c r="A60" s="152"/>
      <c r="B60" s="277"/>
      <c r="C60" s="210"/>
      <c r="D60" s="381">
        <f t="shared" si="14"/>
        <v>0</v>
      </c>
      <c r="E60" s="252">
        <v>0</v>
      </c>
      <c r="F60" s="233"/>
      <c r="G60" s="234"/>
      <c r="H60" s="381">
        <f t="shared" si="15"/>
        <v>0</v>
      </c>
      <c r="I60" s="252">
        <v>0</v>
      </c>
      <c r="J60" s="235"/>
      <c r="K60" s="252"/>
      <c r="L60" s="269"/>
      <c r="M60" s="373"/>
      <c r="N60" s="374"/>
      <c r="O60" s="374"/>
      <c r="P60" s="374"/>
      <c r="Q60" s="374"/>
      <c r="R60" s="374"/>
      <c r="S60" s="374"/>
      <c r="T60" s="374"/>
      <c r="U60" s="374"/>
      <c r="V60" s="373"/>
      <c r="W60" s="374"/>
      <c r="X60" s="374"/>
      <c r="Y60" s="374"/>
      <c r="Z60" s="373"/>
      <c r="AA60" s="374"/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4" customFormat="1" ht="15" customHeight="1" thickBot="1" x14ac:dyDescent="0.25">
      <c r="A61" s="171"/>
      <c r="B61" s="278"/>
      <c r="C61" s="208"/>
      <c r="D61" s="381">
        <f t="shared" si="14"/>
        <v>0</v>
      </c>
      <c r="E61" s="281">
        <v>0</v>
      </c>
      <c r="F61" s="229"/>
      <c r="G61" s="230"/>
      <c r="H61" s="381">
        <f t="shared" si="15"/>
        <v>0</v>
      </c>
      <c r="I61" s="281">
        <v>0</v>
      </c>
      <c r="J61" s="231"/>
      <c r="K61" s="281"/>
      <c r="L61" s="270"/>
      <c r="M61" s="375"/>
      <c r="N61" s="376"/>
      <c r="O61" s="376"/>
      <c r="P61" s="376"/>
      <c r="Q61" s="376"/>
      <c r="R61" s="376"/>
      <c r="S61" s="376"/>
      <c r="T61" s="376"/>
      <c r="U61" s="376"/>
      <c r="V61" s="375"/>
      <c r="W61" s="376"/>
      <c r="X61" s="376"/>
      <c r="Y61" s="376"/>
      <c r="Z61" s="375"/>
      <c r="AA61" s="376"/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26" customFormat="1" ht="15" customHeight="1" x14ac:dyDescent="0.2">
      <c r="A62" s="198"/>
      <c r="B62" s="170"/>
      <c r="C62" s="209">
        <f>SUM(C63:C64)</f>
        <v>0</v>
      </c>
      <c r="D62" s="327">
        <f>SUM(D63:D64)</f>
        <v>0</v>
      </c>
      <c r="E62" s="209">
        <f>SUM(E63:E64)</f>
        <v>0</v>
      </c>
      <c r="F62" s="209">
        <f t="shared" ref="F62:G62" si="67">SUM(F63:F64)</f>
        <v>0</v>
      </c>
      <c r="G62" s="209">
        <f t="shared" si="67"/>
        <v>0</v>
      </c>
      <c r="H62" s="327">
        <f>SUM(H63:H64)</f>
        <v>0</v>
      </c>
      <c r="I62" s="209">
        <f>SUM(I63:I64)</f>
        <v>0</v>
      </c>
      <c r="J62" s="209">
        <f t="shared" ref="J62" si="68">SUM(J63:J64)</f>
        <v>0</v>
      </c>
      <c r="K62" s="209"/>
      <c r="L62" s="268">
        <f>SUM(L63:L64)</f>
        <v>0</v>
      </c>
      <c r="M62" s="268">
        <f>SUM(M63:M64)</f>
        <v>0</v>
      </c>
      <c r="N62" s="272">
        <f>SUM(N63:N64)</f>
        <v>0</v>
      </c>
      <c r="O62" s="272">
        <f t="shared" ref="O62:U62" si="69">SUM(O63:O64)</f>
        <v>0</v>
      </c>
      <c r="P62" s="272">
        <f t="shared" si="69"/>
        <v>0</v>
      </c>
      <c r="Q62" s="272">
        <f t="shared" si="69"/>
        <v>0</v>
      </c>
      <c r="R62" s="272">
        <f t="shared" si="69"/>
        <v>0</v>
      </c>
      <c r="S62" s="272">
        <f t="shared" si="69"/>
        <v>0</v>
      </c>
      <c r="T62" s="272">
        <f t="shared" si="69"/>
        <v>0</v>
      </c>
      <c r="U62" s="272">
        <f t="shared" si="69"/>
        <v>0</v>
      </c>
      <c r="V62" s="268">
        <f>SUM(V63:V64)</f>
        <v>0</v>
      </c>
      <c r="W62" s="272">
        <f t="shared" ref="W62:Y62" si="70">SUM(W63:W64)</f>
        <v>0</v>
      </c>
      <c r="X62" s="272">
        <f t="shared" si="70"/>
        <v>0</v>
      </c>
      <c r="Y62" s="272">
        <f t="shared" si="70"/>
        <v>0</v>
      </c>
      <c r="Z62" s="268">
        <f>SUM(Z63:Z64)</f>
        <v>0</v>
      </c>
      <c r="AA62" s="272">
        <f t="shared" ref="AA62" si="71">SUM(AA63:AA64)</f>
        <v>0</v>
      </c>
      <c r="AB62" s="251">
        <f t="shared" si="7"/>
        <v>0</v>
      </c>
      <c r="AC62" s="247">
        <f t="shared" si="8"/>
        <v>0</v>
      </c>
      <c r="AD62" s="248">
        <f t="shared" ref="AD62:AD69" si="72">+E62-AC62</f>
        <v>0</v>
      </c>
    </row>
    <row r="63" spans="1:30" s="4" customFormat="1" ht="15" customHeight="1" x14ac:dyDescent="0.2">
      <c r="A63" s="152"/>
      <c r="B63" s="277"/>
      <c r="C63" s="210"/>
      <c r="D63" s="381">
        <f t="shared" si="14"/>
        <v>0</v>
      </c>
      <c r="E63" s="252">
        <v>0</v>
      </c>
      <c r="F63" s="233"/>
      <c r="G63" s="234"/>
      <c r="H63" s="381">
        <f t="shared" si="15"/>
        <v>0</v>
      </c>
      <c r="I63" s="252">
        <v>0</v>
      </c>
      <c r="J63" s="235"/>
      <c r="K63" s="252"/>
      <c r="L63" s="269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7"/>
        <v>0</v>
      </c>
      <c r="AC63" s="247">
        <f t="shared" si="8"/>
        <v>0</v>
      </c>
      <c r="AD63" s="248">
        <f t="shared" si="72"/>
        <v>0</v>
      </c>
    </row>
    <row r="64" spans="1:30" s="4" customFormat="1" ht="15" customHeight="1" thickBot="1" x14ac:dyDescent="0.25">
      <c r="A64" s="172"/>
      <c r="B64" s="278"/>
      <c r="C64" s="208"/>
      <c r="D64" s="381">
        <f t="shared" si="14"/>
        <v>0</v>
      </c>
      <c r="E64" s="281">
        <v>0</v>
      </c>
      <c r="F64" s="229"/>
      <c r="G64" s="230"/>
      <c r="H64" s="381">
        <f t="shared" si="15"/>
        <v>0</v>
      </c>
      <c r="I64" s="281">
        <v>0</v>
      </c>
      <c r="J64" s="231"/>
      <c r="K64" s="281"/>
      <c r="L64" s="270"/>
      <c r="M64" s="375"/>
      <c r="N64" s="376"/>
      <c r="O64" s="376"/>
      <c r="P64" s="376"/>
      <c r="Q64" s="376"/>
      <c r="R64" s="376"/>
      <c r="S64" s="376"/>
      <c r="T64" s="376"/>
      <c r="U64" s="376"/>
      <c r="V64" s="375"/>
      <c r="W64" s="376"/>
      <c r="X64" s="376"/>
      <c r="Y64" s="376"/>
      <c r="Z64" s="375"/>
      <c r="AA64" s="376"/>
      <c r="AB64" s="251">
        <f t="shared" ref="AB64:AB69" si="73">SUM(M64:AA64)</f>
        <v>0</v>
      </c>
      <c r="AC64" s="247">
        <f t="shared" ref="AC64:AC69" si="74">+AB64+L64</f>
        <v>0</v>
      </c>
      <c r="AD64" s="248">
        <f t="shared" si="72"/>
        <v>0</v>
      </c>
    </row>
    <row r="65" spans="1:30" s="26" customFormat="1" ht="15" customHeight="1" x14ac:dyDescent="0.2">
      <c r="A65" s="199"/>
      <c r="B65" s="262"/>
      <c r="C65" s="209">
        <f>SUM(C66:C67)</f>
        <v>0</v>
      </c>
      <c r="D65" s="327">
        <f>SUM(D66:D67)</f>
        <v>0</v>
      </c>
      <c r="E65" s="209">
        <f>SUM(E66:E67)</f>
        <v>0</v>
      </c>
      <c r="F65" s="211">
        <f t="shared" ref="F65:G65" si="75">SUM(F66:F67)</f>
        <v>0</v>
      </c>
      <c r="G65" s="211">
        <f t="shared" si="75"/>
        <v>0</v>
      </c>
      <c r="H65" s="327">
        <f>SUM(H66:H67)</f>
        <v>0</v>
      </c>
      <c r="I65" s="209">
        <f>SUM(I66:I67)</f>
        <v>0</v>
      </c>
      <c r="J65" s="211">
        <f t="shared" ref="J65" si="76">SUM(J66:J67)</f>
        <v>0</v>
      </c>
      <c r="K65" s="209"/>
      <c r="L65" s="268">
        <f>SUM(L66:L67)</f>
        <v>0</v>
      </c>
      <c r="M65" s="268">
        <f>SUM(M66:M67)</f>
        <v>0</v>
      </c>
      <c r="N65" s="272">
        <f>SUM(N66:N67)</f>
        <v>0</v>
      </c>
      <c r="O65" s="272">
        <f t="shared" ref="O65:U65" si="77">SUM(O66:O67)</f>
        <v>0</v>
      </c>
      <c r="P65" s="272">
        <f t="shared" si="77"/>
        <v>0</v>
      </c>
      <c r="Q65" s="272">
        <f t="shared" si="77"/>
        <v>0</v>
      </c>
      <c r="R65" s="272">
        <f t="shared" si="77"/>
        <v>0</v>
      </c>
      <c r="S65" s="272">
        <f t="shared" si="77"/>
        <v>0</v>
      </c>
      <c r="T65" s="272">
        <f t="shared" si="77"/>
        <v>0</v>
      </c>
      <c r="U65" s="272">
        <f t="shared" si="77"/>
        <v>0</v>
      </c>
      <c r="V65" s="268">
        <f>SUM(V66:V67)</f>
        <v>0</v>
      </c>
      <c r="W65" s="272">
        <f t="shared" ref="W65:Y65" si="78">SUM(W66:W67)</f>
        <v>0</v>
      </c>
      <c r="X65" s="272">
        <f t="shared" si="78"/>
        <v>0</v>
      </c>
      <c r="Y65" s="272">
        <f t="shared" si="78"/>
        <v>0</v>
      </c>
      <c r="Z65" s="268">
        <f>SUM(Z66:Z67)</f>
        <v>0</v>
      </c>
      <c r="AA65" s="272">
        <f t="shared" ref="AA65" si="79">SUM(AA66:AA67)</f>
        <v>0</v>
      </c>
      <c r="AB65" s="251">
        <f t="shared" si="73"/>
        <v>0</v>
      </c>
      <c r="AC65" s="247">
        <f t="shared" si="74"/>
        <v>0</v>
      </c>
      <c r="AD65" s="248">
        <f t="shared" si="72"/>
        <v>0</v>
      </c>
    </row>
    <row r="66" spans="1:30" s="4" customFormat="1" ht="15" customHeight="1" x14ac:dyDescent="0.2">
      <c r="A66" s="176"/>
      <c r="B66" s="279"/>
      <c r="C66" s="210"/>
      <c r="D66" s="381">
        <f t="shared" si="14"/>
        <v>0</v>
      </c>
      <c r="E66" s="252">
        <v>0</v>
      </c>
      <c r="F66" s="238"/>
      <c r="G66" s="236"/>
      <c r="H66" s="381">
        <f t="shared" si="15"/>
        <v>0</v>
      </c>
      <c r="I66" s="252">
        <v>0</v>
      </c>
      <c r="J66" s="237"/>
      <c r="K66" s="252"/>
      <c r="L66" s="238"/>
      <c r="M66" s="375"/>
      <c r="N66" s="376"/>
      <c r="O66" s="376"/>
      <c r="P66" s="376"/>
      <c r="Q66" s="376"/>
      <c r="R66" s="376"/>
      <c r="S66" s="376"/>
      <c r="T66" s="376"/>
      <c r="U66" s="376"/>
      <c r="V66" s="375"/>
      <c r="W66" s="376"/>
      <c r="X66" s="376"/>
      <c r="Y66" s="376"/>
      <c r="Z66" s="375"/>
      <c r="AA66" s="376"/>
      <c r="AB66" s="251">
        <f t="shared" si="73"/>
        <v>0</v>
      </c>
      <c r="AC66" s="247">
        <f t="shared" si="74"/>
        <v>0</v>
      </c>
      <c r="AD66" s="248">
        <f t="shared" si="72"/>
        <v>0</v>
      </c>
    </row>
    <row r="67" spans="1:30" s="4" customFormat="1" ht="15" customHeight="1" thickBot="1" x14ac:dyDescent="0.25">
      <c r="A67" s="181"/>
      <c r="B67" s="280"/>
      <c r="C67" s="208"/>
      <c r="D67" s="382">
        <f t="shared" si="14"/>
        <v>0</v>
      </c>
      <c r="E67" s="281">
        <v>0</v>
      </c>
      <c r="F67" s="239"/>
      <c r="G67" s="230"/>
      <c r="H67" s="382">
        <f t="shared" si="15"/>
        <v>0</v>
      </c>
      <c r="I67" s="281">
        <v>0</v>
      </c>
      <c r="J67" s="231"/>
      <c r="K67" s="281"/>
      <c r="L67" s="239"/>
      <c r="M67" s="375"/>
      <c r="N67" s="376"/>
      <c r="O67" s="376"/>
      <c r="P67" s="376"/>
      <c r="Q67" s="376"/>
      <c r="R67" s="376"/>
      <c r="S67" s="376"/>
      <c r="T67" s="376"/>
      <c r="U67" s="376"/>
      <c r="V67" s="375"/>
      <c r="W67" s="376"/>
      <c r="X67" s="376"/>
      <c r="Y67" s="376"/>
      <c r="Z67" s="375"/>
      <c r="AA67" s="376"/>
      <c r="AB67" s="251">
        <f t="shared" si="73"/>
        <v>0</v>
      </c>
      <c r="AC67" s="247">
        <f t="shared" si="74"/>
        <v>0</v>
      </c>
      <c r="AD67" s="248">
        <f t="shared" si="72"/>
        <v>0</v>
      </c>
    </row>
    <row r="68" spans="1:30" s="142" customFormat="1" ht="15.75" thickBot="1" x14ac:dyDescent="0.3">
      <c r="A68" s="179"/>
      <c r="B68" s="180"/>
      <c r="C68" s="212"/>
      <c r="D68" s="212"/>
      <c r="E68" s="212"/>
      <c r="F68" s="240"/>
      <c r="G68" s="227"/>
      <c r="H68" s="212"/>
      <c r="I68" s="241"/>
      <c r="J68" s="242"/>
      <c r="K68" s="242"/>
      <c r="L68" s="240"/>
      <c r="M68" s="271"/>
      <c r="N68" s="273"/>
      <c r="O68" s="273"/>
      <c r="P68" s="273"/>
      <c r="Q68" s="273"/>
      <c r="R68" s="273"/>
      <c r="S68" s="273"/>
      <c r="T68" s="273"/>
      <c r="U68" s="273"/>
      <c r="V68" s="271"/>
      <c r="W68" s="273"/>
      <c r="X68" s="273"/>
      <c r="Y68" s="273"/>
      <c r="Z68" s="271"/>
      <c r="AA68" s="273"/>
      <c r="AB68" s="251">
        <f t="shared" si="73"/>
        <v>0</v>
      </c>
      <c r="AC68" s="247">
        <f t="shared" si="74"/>
        <v>0</v>
      </c>
      <c r="AD68" s="248">
        <f t="shared" si="72"/>
        <v>0</v>
      </c>
    </row>
    <row r="69" spans="1:30" s="3" customFormat="1" ht="22.5" customHeight="1" thickBot="1" x14ac:dyDescent="0.3">
      <c r="A69" s="177"/>
      <c r="B69" s="178"/>
      <c r="C69" s="243">
        <f t="shared" ref="C69:J69" si="80">SUM(C8,C24,C32,C37,C41,C44,C47,C50,C53,C56,C59,C62,C65)</f>
        <v>0</v>
      </c>
      <c r="D69" s="336">
        <f t="shared" si="80"/>
        <v>0</v>
      </c>
      <c r="E69" s="243">
        <f t="shared" si="80"/>
        <v>0</v>
      </c>
      <c r="F69" s="243">
        <f t="shared" si="80"/>
        <v>0</v>
      </c>
      <c r="G69" s="244">
        <f t="shared" si="80"/>
        <v>0</v>
      </c>
      <c r="H69" s="336">
        <f t="shared" ref="H69" si="81">SUM(H8,H24,H32,H37,H41,H44,H47,H50,H53,H56,H59,H62,H65)</f>
        <v>0</v>
      </c>
      <c r="I69" s="244">
        <f t="shared" si="80"/>
        <v>0</v>
      </c>
      <c r="J69" s="244">
        <f t="shared" si="80"/>
        <v>0</v>
      </c>
      <c r="K69" s="244"/>
      <c r="L69" s="243">
        <f t="shared" ref="L69:AA69" si="82">SUM(L8,L24,L32,L37,L41,L44,L47,L50,L53,L56,L59,L62,L65)</f>
        <v>0</v>
      </c>
      <c r="M69" s="243">
        <f t="shared" si="82"/>
        <v>0</v>
      </c>
      <c r="N69" s="243">
        <f t="shared" si="82"/>
        <v>0</v>
      </c>
      <c r="O69" s="243">
        <f t="shared" si="82"/>
        <v>0</v>
      </c>
      <c r="P69" s="243">
        <f t="shared" si="82"/>
        <v>0</v>
      </c>
      <c r="Q69" s="243">
        <f t="shared" si="82"/>
        <v>0</v>
      </c>
      <c r="R69" s="243">
        <f t="shared" si="82"/>
        <v>0</v>
      </c>
      <c r="S69" s="243">
        <f t="shared" si="82"/>
        <v>0</v>
      </c>
      <c r="T69" s="243">
        <f t="shared" si="82"/>
        <v>0</v>
      </c>
      <c r="U69" s="243">
        <f t="shared" si="82"/>
        <v>0</v>
      </c>
      <c r="V69" s="243">
        <f t="shared" si="82"/>
        <v>0</v>
      </c>
      <c r="W69" s="243">
        <f t="shared" si="82"/>
        <v>0</v>
      </c>
      <c r="X69" s="243">
        <f t="shared" si="82"/>
        <v>0</v>
      </c>
      <c r="Y69" s="243">
        <f t="shared" si="82"/>
        <v>0</v>
      </c>
      <c r="Z69" s="243">
        <f t="shared" si="82"/>
        <v>0</v>
      </c>
      <c r="AA69" s="243">
        <f t="shared" si="82"/>
        <v>0</v>
      </c>
      <c r="AB69" s="243">
        <f t="shared" si="73"/>
        <v>0</v>
      </c>
      <c r="AC69" s="243">
        <f t="shared" si="74"/>
        <v>0</v>
      </c>
      <c r="AD69" s="282">
        <f t="shared" si="72"/>
        <v>0</v>
      </c>
    </row>
    <row r="70" spans="1:30" x14ac:dyDescent="0.25">
      <c r="A70" s="8"/>
      <c r="B70" s="8"/>
      <c r="C70" s="431"/>
      <c r="D70" s="431"/>
      <c r="E70" s="431"/>
      <c r="F70" s="431"/>
      <c r="G70" s="432"/>
      <c r="H70" s="433"/>
      <c r="I70" s="433"/>
      <c r="J70" s="433"/>
      <c r="K70" s="434"/>
      <c r="L70" s="21"/>
      <c r="M70" s="21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30" x14ac:dyDescent="0.25">
      <c r="A71" s="8"/>
      <c r="B71" s="8"/>
    </row>
    <row r="72" spans="1:30" ht="15.75" thickBot="1" x14ac:dyDescent="0.3"/>
    <row r="73" spans="1:30" s="143" customFormat="1" ht="15.75" thickBot="1" x14ac:dyDescent="0.3">
      <c r="A73" s="23"/>
      <c r="B73" s="23" t="s">
        <v>59</v>
      </c>
      <c r="C73" s="24"/>
      <c r="D73" s="24"/>
      <c r="E73" s="24"/>
      <c r="F73" s="213">
        <f>+F69*0.2</f>
        <v>0</v>
      </c>
      <c r="G73" s="24"/>
      <c r="H73" s="24"/>
      <c r="I73" s="24"/>
      <c r="J73" s="24"/>
      <c r="K73" s="24"/>
      <c r="L73" s="213">
        <f t="shared" ref="L73:Z73" si="83">+L69*0.2</f>
        <v>0</v>
      </c>
      <c r="M73" s="213">
        <f t="shared" si="83"/>
        <v>0</v>
      </c>
      <c r="N73" s="213">
        <f t="shared" si="83"/>
        <v>0</v>
      </c>
      <c r="O73" s="213">
        <f t="shared" si="83"/>
        <v>0</v>
      </c>
      <c r="P73" s="213">
        <f t="shared" si="83"/>
        <v>0</v>
      </c>
      <c r="Q73" s="213">
        <f t="shared" si="83"/>
        <v>0</v>
      </c>
      <c r="R73" s="213">
        <f t="shared" si="83"/>
        <v>0</v>
      </c>
      <c r="S73" s="213">
        <f t="shared" si="83"/>
        <v>0</v>
      </c>
      <c r="T73" s="213">
        <f t="shared" si="83"/>
        <v>0</v>
      </c>
      <c r="U73" s="213">
        <f t="shared" si="83"/>
        <v>0</v>
      </c>
      <c r="V73" s="213">
        <f t="shared" si="83"/>
        <v>0</v>
      </c>
      <c r="W73" s="213">
        <f t="shared" si="83"/>
        <v>0</v>
      </c>
      <c r="X73" s="213">
        <f t="shared" si="83"/>
        <v>0</v>
      </c>
      <c r="Y73" s="213">
        <f t="shared" si="83"/>
        <v>0</v>
      </c>
      <c r="Z73" s="213">
        <f t="shared" si="83"/>
        <v>0</v>
      </c>
      <c r="AA73" s="213">
        <f>+AA69*0.2</f>
        <v>0</v>
      </c>
      <c r="AB73" s="213">
        <f>+AB69*0.2</f>
        <v>0</v>
      </c>
      <c r="AC73" s="213">
        <f>+AC69*0.2</f>
        <v>0</v>
      </c>
    </row>
    <row r="74" spans="1:30" s="143" customFormat="1" ht="15.75" thickBot="1" x14ac:dyDescent="0.3">
      <c r="A74" s="23"/>
      <c r="B74" s="23" t="s">
        <v>60</v>
      </c>
      <c r="C74" s="24"/>
      <c r="D74" s="24"/>
      <c r="E74" s="24"/>
      <c r="F74" s="213">
        <f>SUM(F69:F73)</f>
        <v>0</v>
      </c>
      <c r="G74" s="24"/>
      <c r="H74" s="24"/>
      <c r="I74" s="24"/>
      <c r="J74" s="24"/>
      <c r="K74" s="24"/>
      <c r="L74" s="213">
        <f t="shared" ref="L74:Z74" si="84">SUM(L69:L73)</f>
        <v>0</v>
      </c>
      <c r="M74" s="213">
        <f t="shared" si="84"/>
        <v>0</v>
      </c>
      <c r="N74" s="213">
        <f t="shared" si="84"/>
        <v>0</v>
      </c>
      <c r="O74" s="213">
        <f t="shared" si="84"/>
        <v>0</v>
      </c>
      <c r="P74" s="213">
        <f t="shared" si="84"/>
        <v>0</v>
      </c>
      <c r="Q74" s="213">
        <f t="shared" si="84"/>
        <v>0</v>
      </c>
      <c r="R74" s="213">
        <f t="shared" si="84"/>
        <v>0</v>
      </c>
      <c r="S74" s="213">
        <f t="shared" si="84"/>
        <v>0</v>
      </c>
      <c r="T74" s="213">
        <f t="shared" si="84"/>
        <v>0</v>
      </c>
      <c r="U74" s="213">
        <f t="shared" si="84"/>
        <v>0</v>
      </c>
      <c r="V74" s="213">
        <f t="shared" si="84"/>
        <v>0</v>
      </c>
      <c r="W74" s="213">
        <f t="shared" si="84"/>
        <v>0</v>
      </c>
      <c r="X74" s="213">
        <f t="shared" si="84"/>
        <v>0</v>
      </c>
      <c r="Y74" s="213">
        <f t="shared" si="84"/>
        <v>0</v>
      </c>
      <c r="Z74" s="213">
        <f t="shared" si="84"/>
        <v>0</v>
      </c>
      <c r="AA74" s="213">
        <f>SUM(AA69:AA73)</f>
        <v>0</v>
      </c>
      <c r="AB74" s="213">
        <f>SUM(AB69:AB73)</f>
        <v>0</v>
      </c>
      <c r="AC74" s="213">
        <f>SUM(AC69:AC73)</f>
        <v>0</v>
      </c>
    </row>
  </sheetData>
  <sheetProtection insertRows="0" deleteRows="0" selectLockedCells="1"/>
  <mergeCells count="11">
    <mergeCell ref="V6:Y6"/>
    <mergeCell ref="Z6:AA6"/>
    <mergeCell ref="C70:F70"/>
    <mergeCell ref="G70:K70"/>
    <mergeCell ref="F3:K3"/>
    <mergeCell ref="M3:AA3"/>
    <mergeCell ref="F4:K4"/>
    <mergeCell ref="M5:AA5"/>
    <mergeCell ref="C6:F6"/>
    <mergeCell ref="G6:K6"/>
    <mergeCell ref="M6:U6"/>
  </mergeCells>
  <conditionalFormatting sqref="AD9:AD25 AD31:AD33 AD36:AD38 AD40:AD69">
    <cfRule type="cellIs" dxfId="677" priority="121" operator="lessThan">
      <formula>0</formula>
    </cfRule>
  </conditionalFormatting>
  <conditionalFormatting sqref="AD8">
    <cfRule type="cellIs" dxfId="676" priority="120" operator="lessThan">
      <formula>0</formula>
    </cfRule>
  </conditionalFormatting>
  <conditionalFormatting sqref="F3">
    <cfRule type="containsText" dxfId="675" priority="119" operator="containsText" text="Budget">
      <formula>NOT(ISERROR(SEARCH("Budget",F3)))</formula>
    </cfRule>
  </conditionalFormatting>
  <conditionalFormatting sqref="F4">
    <cfRule type="containsText" dxfId="674" priority="118" operator="containsText" text="forecast">
      <formula>NOT(ISERROR(SEARCH("forecast",F4)))</formula>
    </cfRule>
  </conditionalFormatting>
  <conditionalFormatting sqref="F9:F23">
    <cfRule type="cellIs" dxfId="673" priority="116" operator="greaterThan">
      <formula>E9</formula>
    </cfRule>
  </conditionalFormatting>
  <conditionalFormatting sqref="AD26:AD30">
    <cfRule type="cellIs" dxfId="672" priority="71" operator="lessThan">
      <formula>0</formula>
    </cfRule>
  </conditionalFormatting>
  <conditionalFormatting sqref="AD34:AD35">
    <cfRule type="cellIs" dxfId="671" priority="68" operator="lessThan">
      <formula>0</formula>
    </cfRule>
  </conditionalFormatting>
  <conditionalFormatting sqref="AD39">
    <cfRule type="cellIs" dxfId="670" priority="65" operator="lessThan">
      <formula>0</formula>
    </cfRule>
  </conditionalFormatting>
  <conditionalFormatting sqref="D8">
    <cfRule type="cellIs" dxfId="669" priority="62" operator="greaterThan">
      <formula>0</formula>
    </cfRule>
  </conditionalFormatting>
  <conditionalFormatting sqref="D9:D23">
    <cfRule type="cellIs" dxfId="668" priority="61" operator="greaterThan">
      <formula>0</formula>
    </cfRule>
  </conditionalFormatting>
  <conditionalFormatting sqref="D24">
    <cfRule type="cellIs" dxfId="667" priority="60" operator="greaterThan">
      <formula>0</formula>
    </cfRule>
  </conditionalFormatting>
  <conditionalFormatting sqref="D25:D31">
    <cfRule type="cellIs" dxfId="666" priority="59" operator="greaterThan">
      <formula>0</formula>
    </cfRule>
  </conditionalFormatting>
  <conditionalFormatting sqref="D32">
    <cfRule type="cellIs" dxfId="665" priority="58" operator="greaterThan">
      <formula>0</formula>
    </cfRule>
  </conditionalFormatting>
  <conditionalFormatting sqref="D33:D36">
    <cfRule type="cellIs" dxfId="664" priority="57" operator="greaterThan">
      <formula>0</formula>
    </cfRule>
  </conditionalFormatting>
  <conditionalFormatting sqref="D37">
    <cfRule type="cellIs" dxfId="663" priority="56" operator="greaterThan">
      <formula>0</formula>
    </cfRule>
  </conditionalFormatting>
  <conditionalFormatting sqref="D38:D40">
    <cfRule type="cellIs" dxfId="662" priority="55" operator="greaterThan">
      <formula>0</formula>
    </cfRule>
  </conditionalFormatting>
  <conditionalFormatting sqref="D41">
    <cfRule type="cellIs" dxfId="661" priority="54" operator="greaterThan">
      <formula>0</formula>
    </cfRule>
  </conditionalFormatting>
  <conditionalFormatting sqref="D42:D43">
    <cfRule type="cellIs" dxfId="660" priority="53" operator="greaterThan">
      <formula>0</formula>
    </cfRule>
  </conditionalFormatting>
  <conditionalFormatting sqref="D45:D46">
    <cfRule type="cellIs" dxfId="659" priority="51" operator="greaterThan">
      <formula>0</formula>
    </cfRule>
  </conditionalFormatting>
  <conditionalFormatting sqref="D48:D49">
    <cfRule type="cellIs" dxfId="658" priority="49" operator="greaterThan">
      <formula>0</formula>
    </cfRule>
  </conditionalFormatting>
  <conditionalFormatting sqref="D51:D52">
    <cfRule type="cellIs" dxfId="657" priority="47" operator="greaterThan">
      <formula>0</formula>
    </cfRule>
  </conditionalFormatting>
  <conditionalFormatting sqref="D54:D55">
    <cfRule type="cellIs" dxfId="656" priority="45" operator="greaterThan">
      <formula>0</formula>
    </cfRule>
  </conditionalFormatting>
  <conditionalFormatting sqref="D57:D58">
    <cfRule type="cellIs" dxfId="655" priority="43" operator="greaterThan">
      <formula>0</formula>
    </cfRule>
  </conditionalFormatting>
  <conditionalFormatting sqref="D60:D61">
    <cfRule type="cellIs" dxfId="654" priority="41" operator="greaterThan">
      <formula>0</formula>
    </cfRule>
  </conditionalFormatting>
  <conditionalFormatting sqref="D63:D64">
    <cfRule type="cellIs" dxfId="653" priority="39" operator="greaterThan">
      <formula>0</formula>
    </cfRule>
  </conditionalFormatting>
  <conditionalFormatting sqref="D66:D67">
    <cfRule type="cellIs" dxfId="652" priority="37" operator="greaterThan">
      <formula>0</formula>
    </cfRule>
  </conditionalFormatting>
  <conditionalFormatting sqref="D69">
    <cfRule type="cellIs" dxfId="651" priority="36" operator="greaterThan">
      <formula>0</formula>
    </cfRule>
  </conditionalFormatting>
  <conditionalFormatting sqref="D44">
    <cfRule type="cellIs" dxfId="650" priority="35" operator="greaterThan">
      <formula>0</formula>
    </cfRule>
  </conditionalFormatting>
  <conditionalFormatting sqref="D47">
    <cfRule type="cellIs" dxfId="649" priority="34" operator="greaterThan">
      <formula>0</formula>
    </cfRule>
  </conditionalFormatting>
  <conditionalFormatting sqref="D50">
    <cfRule type="cellIs" dxfId="648" priority="33" operator="greaterThan">
      <formula>0</formula>
    </cfRule>
  </conditionalFormatting>
  <conditionalFormatting sqref="D53">
    <cfRule type="cellIs" dxfId="647" priority="32" operator="greaterThan">
      <formula>0</formula>
    </cfRule>
  </conditionalFormatting>
  <conditionalFormatting sqref="D56">
    <cfRule type="cellIs" dxfId="646" priority="31" operator="greaterThan">
      <formula>0</formula>
    </cfRule>
  </conditionalFormatting>
  <conditionalFormatting sqref="D59">
    <cfRule type="cellIs" dxfId="645" priority="30" operator="greaterThan">
      <formula>0</formula>
    </cfRule>
  </conditionalFormatting>
  <conditionalFormatting sqref="D62">
    <cfRule type="cellIs" dxfId="644" priority="29" operator="greaterThan">
      <formula>0</formula>
    </cfRule>
  </conditionalFormatting>
  <conditionalFormatting sqref="D65">
    <cfRule type="cellIs" dxfId="643" priority="28" operator="greaterThan">
      <formula>0</formula>
    </cfRule>
  </conditionalFormatting>
  <conditionalFormatting sqref="H8">
    <cfRule type="cellIs" dxfId="642" priority="27" operator="greaterThan">
      <formula>0</formula>
    </cfRule>
  </conditionalFormatting>
  <conditionalFormatting sqref="H9:H23">
    <cfRule type="cellIs" dxfId="641" priority="26" operator="greaterThan">
      <formula>0</formula>
    </cfRule>
  </conditionalFormatting>
  <conditionalFormatting sqref="H24">
    <cfRule type="cellIs" dxfId="640" priority="25" operator="greaterThan">
      <formula>0</formula>
    </cfRule>
  </conditionalFormatting>
  <conditionalFormatting sqref="H25:H31">
    <cfRule type="cellIs" dxfId="639" priority="24" operator="greaterThan">
      <formula>0</formula>
    </cfRule>
  </conditionalFormatting>
  <conditionalFormatting sqref="H32">
    <cfRule type="cellIs" dxfId="638" priority="23" operator="greaterThan">
      <formula>0</formula>
    </cfRule>
  </conditionalFormatting>
  <conditionalFormatting sqref="H33:H36">
    <cfRule type="cellIs" dxfId="637" priority="22" operator="greaterThan">
      <formula>0</formula>
    </cfRule>
  </conditionalFormatting>
  <conditionalFormatting sqref="H37">
    <cfRule type="cellIs" dxfId="636" priority="21" operator="greaterThan">
      <formula>0</formula>
    </cfRule>
  </conditionalFormatting>
  <conditionalFormatting sqref="H38:H40">
    <cfRule type="cellIs" dxfId="635" priority="20" operator="greaterThan">
      <formula>0</formula>
    </cfRule>
  </conditionalFormatting>
  <conditionalFormatting sqref="H41">
    <cfRule type="cellIs" dxfId="634" priority="19" operator="greaterThan">
      <formula>0</formula>
    </cfRule>
  </conditionalFormatting>
  <conditionalFormatting sqref="H42:H43">
    <cfRule type="cellIs" dxfId="633" priority="18" operator="greaterThan">
      <formula>0</formula>
    </cfRule>
  </conditionalFormatting>
  <conditionalFormatting sqref="H45:H46">
    <cfRule type="cellIs" dxfId="632" priority="17" operator="greaterThan">
      <formula>0</formula>
    </cfRule>
  </conditionalFormatting>
  <conditionalFormatting sqref="H48:H49">
    <cfRule type="cellIs" dxfId="631" priority="16" operator="greaterThan">
      <formula>0</formula>
    </cfRule>
  </conditionalFormatting>
  <conditionalFormatting sqref="H51:H52">
    <cfRule type="cellIs" dxfId="630" priority="15" operator="greaterThan">
      <formula>0</formula>
    </cfRule>
  </conditionalFormatting>
  <conditionalFormatting sqref="H54:H55">
    <cfRule type="cellIs" dxfId="629" priority="14" operator="greaterThan">
      <formula>0</formula>
    </cfRule>
  </conditionalFormatting>
  <conditionalFormatting sqref="H57:H58">
    <cfRule type="cellIs" dxfId="628" priority="13" operator="greaterThan">
      <formula>0</formula>
    </cfRule>
  </conditionalFormatting>
  <conditionalFormatting sqref="H60:H61">
    <cfRule type="cellIs" dxfId="627" priority="12" operator="greaterThan">
      <formula>0</formula>
    </cfRule>
  </conditionalFormatting>
  <conditionalFormatting sqref="H63:H64">
    <cfRule type="cellIs" dxfId="626" priority="11" operator="greaterThan">
      <formula>0</formula>
    </cfRule>
  </conditionalFormatting>
  <conditionalFormatting sqref="H66:H67">
    <cfRule type="cellIs" dxfId="625" priority="10" operator="greaterThan">
      <formula>0</formula>
    </cfRule>
  </conditionalFormatting>
  <conditionalFormatting sqref="H69">
    <cfRule type="cellIs" dxfId="624" priority="9" operator="greaterThan">
      <formula>0</formula>
    </cfRule>
  </conditionalFormatting>
  <conditionalFormatting sqref="H44">
    <cfRule type="cellIs" dxfId="623" priority="8" operator="greaterThan">
      <formula>0</formula>
    </cfRule>
  </conditionalFormatting>
  <conditionalFormatting sqref="H47">
    <cfRule type="cellIs" dxfId="622" priority="7" operator="greaterThan">
      <formula>0</formula>
    </cfRule>
  </conditionalFormatting>
  <conditionalFormatting sqref="H50">
    <cfRule type="cellIs" dxfId="621" priority="6" operator="greaterThan">
      <formula>0</formula>
    </cfRule>
  </conditionalFormatting>
  <conditionalFormatting sqref="H53">
    <cfRule type="cellIs" dxfId="620" priority="5" operator="greaterThan">
      <formula>0</formula>
    </cfRule>
  </conditionalFormatting>
  <conditionalFormatting sqref="H56">
    <cfRule type="cellIs" dxfId="619" priority="4" operator="greaterThan">
      <formula>0</formula>
    </cfRule>
  </conditionalFormatting>
  <conditionalFormatting sqref="H59">
    <cfRule type="cellIs" dxfId="618" priority="3" operator="greaterThan">
      <formula>0</formula>
    </cfRule>
  </conditionalFormatting>
  <conditionalFormatting sqref="H62">
    <cfRule type="cellIs" dxfId="617" priority="2" operator="greaterThan">
      <formula>0</formula>
    </cfRule>
  </conditionalFormatting>
  <conditionalFormatting sqref="H65">
    <cfRule type="cellIs" dxfId="616" priority="1" operator="greaterThan">
      <formula>0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20"/>
  <sheetViews>
    <sheetView tabSelected="1" zoomScaleNormal="100" workbookViewId="0">
      <pane xSplit="2" ySplit="7" topLeftCell="C87" activePane="bottomRight" state="frozen"/>
      <selection pane="topRight" activeCell="C1" sqref="C1"/>
      <selection pane="bottomLeft" activeCell="A8" sqref="A8"/>
      <selection pane="bottomRight" activeCell="J87" sqref="J87"/>
    </sheetView>
  </sheetViews>
  <sheetFormatPr defaultColWidth="7.28515625" defaultRowHeight="15" x14ac:dyDescent="0.25"/>
  <cols>
    <col min="1" max="1" width="5.28515625" style="23" customWidth="1"/>
    <col min="2" max="2" width="23.28515625" style="23" customWidth="1"/>
    <col min="3" max="4" width="8.7109375" style="214" customWidth="1"/>
    <col min="5" max="5" width="9.5703125" style="214" customWidth="1"/>
    <col min="6" max="6" width="8.7109375" style="214" customWidth="1"/>
    <col min="7" max="8" width="7.85546875" style="214" customWidth="1"/>
    <col min="9" max="9" width="7.7109375" style="214" customWidth="1"/>
    <col min="10" max="10" width="7.28515625" style="214" customWidth="1"/>
    <col min="11" max="11" width="6" style="214" customWidth="1"/>
    <col min="12" max="12" width="7.5703125" style="214" customWidth="1"/>
    <col min="13" max="13" width="9" style="25" bestFit="1" customWidth="1"/>
    <col min="14" max="27" width="7.42578125" style="25" customWidth="1"/>
    <col min="28" max="28" width="9" style="1" bestFit="1" customWidth="1"/>
    <col min="29" max="29" width="9" bestFit="1" customWidth="1"/>
    <col min="30" max="30" width="9.5703125" customWidth="1"/>
    <col min="31" max="31" width="20.5703125" customWidth="1"/>
  </cols>
  <sheetData>
    <row r="1" spans="1:31" x14ac:dyDescent="0.25">
      <c r="A1" s="8"/>
      <c r="B1" s="9" t="s">
        <v>15</v>
      </c>
      <c r="C1" s="340" t="str">
        <f>'Cover Sheet'!$C$3</f>
        <v>Network Neighbourhood Touring</v>
      </c>
      <c r="D1" s="342"/>
      <c r="E1" s="341"/>
      <c r="F1" s="260" t="s">
        <v>56</v>
      </c>
      <c r="G1" s="260"/>
      <c r="H1" s="260"/>
      <c r="I1" s="260"/>
      <c r="J1" s="204"/>
      <c r="K1" s="204"/>
      <c r="L1" s="20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31" x14ac:dyDescent="0.25">
      <c r="A2" s="8"/>
      <c r="B2" s="8"/>
      <c r="C2" s="151"/>
      <c r="D2" s="151"/>
      <c r="E2" s="215"/>
      <c r="G2" s="204"/>
      <c r="H2" s="204"/>
      <c r="I2" s="204"/>
      <c r="J2" s="204"/>
      <c r="K2" s="204"/>
      <c r="L2" s="20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1" x14ac:dyDescent="0.25">
      <c r="A3" s="8"/>
      <c r="B3" s="9" t="s">
        <v>10</v>
      </c>
      <c r="C3" s="150" t="str">
        <f>+'Cover Sheet'!$C$5</f>
        <v>number</v>
      </c>
      <c r="D3" s="215"/>
      <c r="E3" s="215"/>
      <c r="F3" s="447" t="str">
        <f>IF(E115&gt;C115,"Budget Revisions add cost.",":)")</f>
        <v>:)</v>
      </c>
      <c r="G3" s="447"/>
      <c r="H3" s="447"/>
      <c r="I3" s="447"/>
      <c r="J3" s="447"/>
      <c r="K3" s="448"/>
      <c r="L3" s="226"/>
      <c r="M3" s="435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31" x14ac:dyDescent="0.25">
      <c r="A4" s="8"/>
      <c r="B4" s="9"/>
      <c r="C4" s="149"/>
      <c r="D4" s="215"/>
      <c r="E4" s="215"/>
      <c r="F4" s="447" t="str">
        <f>IF(AD115&lt;0,"Actual plus expected cost is more than forecast",":)")</f>
        <v>:)</v>
      </c>
      <c r="G4" s="447"/>
      <c r="H4" s="447"/>
      <c r="I4" s="447"/>
      <c r="J4" s="447"/>
      <c r="K4" s="448"/>
      <c r="L4" s="226"/>
      <c r="M4" s="334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1:31" x14ac:dyDescent="0.25">
      <c r="A5" s="8"/>
      <c r="B5" s="9" t="s">
        <v>70</v>
      </c>
      <c r="C5" s="338" t="str">
        <f>+SUMMARY!A15</f>
        <v>ZK106 - Technical and Production</v>
      </c>
      <c r="D5" s="343"/>
      <c r="E5" s="337"/>
      <c r="F5" s="216"/>
      <c r="G5" s="217"/>
      <c r="H5" s="204"/>
      <c r="I5" s="204"/>
      <c r="J5" s="204"/>
      <c r="K5" s="204"/>
      <c r="L5" s="226"/>
      <c r="M5" s="437" t="s">
        <v>9</v>
      </c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</row>
    <row r="6" spans="1:31" x14ac:dyDescent="0.25">
      <c r="A6" s="8"/>
      <c r="B6" s="8"/>
      <c r="C6" s="439" t="s">
        <v>21</v>
      </c>
      <c r="D6" s="440"/>
      <c r="E6" s="440"/>
      <c r="F6" s="441"/>
      <c r="G6" s="444" t="s">
        <v>22</v>
      </c>
      <c r="H6" s="445"/>
      <c r="I6" s="445"/>
      <c r="J6" s="445"/>
      <c r="K6" s="446"/>
      <c r="L6" s="226"/>
      <c r="M6" s="442" t="s">
        <v>57</v>
      </c>
      <c r="N6" s="443"/>
      <c r="O6" s="443"/>
      <c r="P6" s="443"/>
      <c r="Q6" s="443"/>
      <c r="R6" s="443"/>
      <c r="S6" s="443"/>
      <c r="T6" s="443"/>
      <c r="U6" s="443"/>
      <c r="V6" s="442" t="s">
        <v>58</v>
      </c>
      <c r="W6" s="443"/>
      <c r="X6" s="443"/>
      <c r="Y6" s="443"/>
      <c r="Z6" s="442">
        <v>2018</v>
      </c>
      <c r="AA6" s="443"/>
      <c r="AB6" s="249"/>
    </row>
    <row r="7" spans="1:31" ht="42" customHeight="1" thickBot="1" x14ac:dyDescent="0.3">
      <c r="A7" s="146" t="s">
        <v>36</v>
      </c>
      <c r="B7" s="145" t="s">
        <v>8</v>
      </c>
      <c r="C7" s="205" t="s">
        <v>7</v>
      </c>
      <c r="D7" s="326" t="s">
        <v>65</v>
      </c>
      <c r="E7" s="218" t="s">
        <v>6</v>
      </c>
      <c r="F7" s="263" t="s">
        <v>63</v>
      </c>
      <c r="G7" s="219" t="s">
        <v>7</v>
      </c>
      <c r="H7" s="328" t="s">
        <v>65</v>
      </c>
      <c r="I7" s="220" t="s">
        <v>6</v>
      </c>
      <c r="J7" s="221" t="s">
        <v>5</v>
      </c>
      <c r="K7" s="221" t="s">
        <v>44</v>
      </c>
      <c r="L7" s="263" t="s">
        <v>64</v>
      </c>
      <c r="M7" s="17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1</v>
      </c>
      <c r="T7" s="18" t="s">
        <v>4</v>
      </c>
      <c r="U7" s="18" t="s">
        <v>3</v>
      </c>
      <c r="V7" s="17" t="s">
        <v>2</v>
      </c>
      <c r="W7" s="18" t="s">
        <v>1</v>
      </c>
      <c r="X7" s="18" t="s">
        <v>4</v>
      </c>
      <c r="Y7" s="18" t="s">
        <v>3</v>
      </c>
      <c r="Z7" s="17" t="s">
        <v>2</v>
      </c>
      <c r="AA7" s="18" t="s">
        <v>1</v>
      </c>
      <c r="AB7" s="250" t="s">
        <v>53</v>
      </c>
      <c r="AC7" s="202" t="s">
        <v>54</v>
      </c>
      <c r="AD7" s="246" t="s">
        <v>55</v>
      </c>
      <c r="AE7" s="202" t="s">
        <v>35</v>
      </c>
    </row>
    <row r="8" spans="1:31" s="26" customFormat="1" ht="15" customHeight="1" x14ac:dyDescent="0.2">
      <c r="A8" s="360" t="s">
        <v>226</v>
      </c>
      <c r="B8" s="169" t="s">
        <v>227</v>
      </c>
      <c r="C8" s="327">
        <f t="shared" ref="C8:J8" si="0">SUM(C9:C20)</f>
        <v>0</v>
      </c>
      <c r="D8" s="327">
        <f t="shared" si="0"/>
        <v>0</v>
      </c>
      <c r="E8" s="206">
        <f t="shared" si="0"/>
        <v>0</v>
      </c>
      <c r="F8" s="201">
        <f t="shared" si="0"/>
        <v>0</v>
      </c>
      <c r="G8" s="206">
        <f t="shared" si="0"/>
        <v>0</v>
      </c>
      <c r="H8" s="327">
        <f t="shared" ref="H8" si="1">SUM(H9:H20)</f>
        <v>0</v>
      </c>
      <c r="I8" s="206">
        <f t="shared" si="0"/>
        <v>0</v>
      </c>
      <c r="J8" s="222">
        <f t="shared" si="0"/>
        <v>0</v>
      </c>
      <c r="K8" s="222"/>
      <c r="L8" s="201">
        <f t="shared" ref="L8:AA8" si="2">SUM(L9:L20)</f>
        <v>0</v>
      </c>
      <c r="M8" s="201">
        <f t="shared" si="2"/>
        <v>0</v>
      </c>
      <c r="N8" s="203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1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1">
        <f t="shared" si="2"/>
        <v>0</v>
      </c>
      <c r="AA8" s="203">
        <f t="shared" si="2"/>
        <v>0</v>
      </c>
      <c r="AB8" s="201">
        <f>SUM(M8:AA8)</f>
        <v>0</v>
      </c>
      <c r="AC8" s="203">
        <f>+AB8+L8</f>
        <v>0</v>
      </c>
      <c r="AD8" s="245">
        <f t="shared" ref="AD8:AD107" si="3">+E8-AC8</f>
        <v>0</v>
      </c>
    </row>
    <row r="9" spans="1:31" s="4" customFormat="1" ht="15" customHeight="1" x14ac:dyDescent="0.2">
      <c r="A9" s="348"/>
      <c r="B9" s="349" t="s">
        <v>228</v>
      </c>
      <c r="C9" s="207"/>
      <c r="D9" s="381">
        <f>-C9+E9</f>
        <v>0</v>
      </c>
      <c r="E9" s="252"/>
      <c r="F9" s="223">
        <f>SUM(L9:AA9)</f>
        <v>0</v>
      </c>
      <c r="G9" s="224"/>
      <c r="H9" s="381">
        <f>-G9+I9</f>
        <v>0</v>
      </c>
      <c r="I9" s="252">
        <v>0</v>
      </c>
      <c r="J9" s="225"/>
      <c r="K9" s="252"/>
      <c r="L9" s="223"/>
      <c r="M9" s="256"/>
      <c r="N9" s="253"/>
      <c r="O9" s="253"/>
      <c r="P9" s="253"/>
      <c r="Q9" s="253"/>
      <c r="R9" s="253"/>
      <c r="S9" s="254"/>
      <c r="T9" s="254"/>
      <c r="U9" s="255"/>
      <c r="V9" s="256"/>
      <c r="W9" s="254"/>
      <c r="X9" s="254"/>
      <c r="Y9" s="255"/>
      <c r="Z9" s="256"/>
      <c r="AA9" s="255"/>
      <c r="AB9" s="251">
        <f>SUM(M9:AA9)</f>
        <v>0</v>
      </c>
      <c r="AC9" s="247">
        <f>+AB9+L9</f>
        <v>0</v>
      </c>
      <c r="AD9" s="248">
        <f t="shared" si="3"/>
        <v>0</v>
      </c>
    </row>
    <row r="10" spans="1:31" s="4" customFormat="1" ht="15" customHeight="1" x14ac:dyDescent="0.2">
      <c r="A10" s="348"/>
      <c r="B10" s="349" t="s">
        <v>228</v>
      </c>
      <c r="C10" s="207"/>
      <c r="D10" s="381">
        <f t="shared" ref="D10:D20" si="4">-C10+E10</f>
        <v>0</v>
      </c>
      <c r="E10" s="259"/>
      <c r="F10" s="223">
        <f t="shared" ref="F10:F20" si="5">SUM(L10:AA10)</f>
        <v>0</v>
      </c>
      <c r="G10" s="227"/>
      <c r="H10" s="381">
        <f t="shared" ref="H10:H20" si="6">-G10+I10</f>
        <v>0</v>
      </c>
      <c r="I10" s="252">
        <v>0</v>
      </c>
      <c r="J10" s="228"/>
      <c r="K10" s="252"/>
      <c r="L10" s="226"/>
      <c r="M10" s="256"/>
      <c r="N10" s="253"/>
      <c r="O10" s="253"/>
      <c r="P10" s="253"/>
      <c r="Q10" s="253"/>
      <c r="R10" s="253"/>
      <c r="S10" s="253"/>
      <c r="T10" s="253"/>
      <c r="U10" s="257"/>
      <c r="V10" s="256"/>
      <c r="W10" s="253"/>
      <c r="X10" s="253"/>
      <c r="Y10" s="257"/>
      <c r="Z10" s="256"/>
      <c r="AA10" s="257"/>
      <c r="AB10" s="251">
        <f t="shared" ref="AB10:AB109" si="7">SUM(M10:AA10)</f>
        <v>0</v>
      </c>
      <c r="AC10" s="247">
        <f t="shared" ref="AC10:AC109" si="8">+AB10+L10</f>
        <v>0</v>
      </c>
      <c r="AD10" s="248">
        <f t="shared" si="3"/>
        <v>0</v>
      </c>
    </row>
    <row r="11" spans="1:31" s="4" customFormat="1" ht="15" hidden="1" customHeight="1" x14ac:dyDescent="0.2">
      <c r="A11" s="152"/>
      <c r="B11" s="283"/>
      <c r="C11" s="207"/>
      <c r="D11" s="381">
        <f t="shared" si="4"/>
        <v>0</v>
      </c>
      <c r="E11" s="259"/>
      <c r="F11" s="223">
        <f t="shared" si="5"/>
        <v>0</v>
      </c>
      <c r="G11" s="227"/>
      <c r="H11" s="381">
        <f t="shared" si="6"/>
        <v>0</v>
      </c>
      <c r="I11" s="252">
        <v>0</v>
      </c>
      <c r="J11" s="228"/>
      <c r="K11" s="252"/>
      <c r="L11" s="226"/>
      <c r="M11" s="256"/>
      <c r="N11" s="253"/>
      <c r="O11" s="253"/>
      <c r="P11" s="253"/>
      <c r="Q11" s="253"/>
      <c r="R11" s="253"/>
      <c r="S11" s="253"/>
      <c r="T11" s="253"/>
      <c r="U11" s="257"/>
      <c r="V11" s="256"/>
      <c r="W11" s="253"/>
      <c r="X11" s="253"/>
      <c r="Y11" s="257"/>
      <c r="Z11" s="256"/>
      <c r="AA11" s="257"/>
      <c r="AB11" s="251">
        <f t="shared" si="7"/>
        <v>0</v>
      </c>
      <c r="AC11" s="247">
        <f t="shared" si="8"/>
        <v>0</v>
      </c>
      <c r="AD11" s="248">
        <f t="shared" si="3"/>
        <v>0</v>
      </c>
    </row>
    <row r="12" spans="1:31" s="4" customFormat="1" ht="15" hidden="1" customHeight="1" x14ac:dyDescent="0.2">
      <c r="A12" s="152"/>
      <c r="B12" s="265"/>
      <c r="C12" s="207"/>
      <c r="D12" s="381">
        <f t="shared" si="4"/>
        <v>0</v>
      </c>
      <c r="E12" s="259"/>
      <c r="F12" s="223">
        <f t="shared" si="5"/>
        <v>0</v>
      </c>
      <c r="G12" s="227"/>
      <c r="H12" s="381">
        <f t="shared" si="6"/>
        <v>0</v>
      </c>
      <c r="I12" s="252"/>
      <c r="J12" s="228"/>
      <c r="K12" s="252"/>
      <c r="L12" s="226"/>
      <c r="M12" s="256"/>
      <c r="N12" s="253"/>
      <c r="O12" s="253"/>
      <c r="P12" s="253"/>
      <c r="Q12" s="253"/>
      <c r="R12" s="253"/>
      <c r="S12" s="253"/>
      <c r="T12" s="253"/>
      <c r="U12" s="257"/>
      <c r="V12" s="256"/>
      <c r="W12" s="253"/>
      <c r="X12" s="253"/>
      <c r="Y12" s="257"/>
      <c r="Z12" s="256"/>
      <c r="AA12" s="257"/>
      <c r="AB12" s="251">
        <f t="shared" si="7"/>
        <v>0</v>
      </c>
      <c r="AC12" s="247">
        <f t="shared" si="8"/>
        <v>0</v>
      </c>
      <c r="AD12" s="248">
        <f t="shared" si="3"/>
        <v>0</v>
      </c>
    </row>
    <row r="13" spans="1:31" s="4" customFormat="1" ht="15" hidden="1" customHeight="1" x14ac:dyDescent="0.2">
      <c r="A13" s="152"/>
      <c r="B13" s="265"/>
      <c r="C13" s="207"/>
      <c r="D13" s="381">
        <f t="shared" si="4"/>
        <v>0</v>
      </c>
      <c r="E13" s="259"/>
      <c r="F13" s="223">
        <f t="shared" si="5"/>
        <v>0</v>
      </c>
      <c r="G13" s="227"/>
      <c r="H13" s="381">
        <f t="shared" si="6"/>
        <v>0</v>
      </c>
      <c r="I13" s="259"/>
      <c r="J13" s="228"/>
      <c r="K13" s="259"/>
      <c r="L13" s="226"/>
      <c r="M13" s="256"/>
      <c r="N13" s="253"/>
      <c r="O13" s="253"/>
      <c r="P13" s="253"/>
      <c r="Q13" s="253"/>
      <c r="R13" s="253"/>
      <c r="S13" s="253"/>
      <c r="T13" s="253"/>
      <c r="U13" s="257"/>
      <c r="V13" s="256"/>
      <c r="W13" s="253"/>
      <c r="X13" s="253"/>
      <c r="Y13" s="257"/>
      <c r="Z13" s="256"/>
      <c r="AA13" s="257"/>
      <c r="AB13" s="251">
        <f t="shared" si="7"/>
        <v>0</v>
      </c>
      <c r="AC13" s="247">
        <f t="shared" si="8"/>
        <v>0</v>
      </c>
      <c r="AD13" s="248">
        <f t="shared" si="3"/>
        <v>0</v>
      </c>
    </row>
    <row r="14" spans="1:31" s="4" customFormat="1" ht="15" hidden="1" customHeight="1" thickBot="1" x14ac:dyDescent="0.2">
      <c r="A14" s="152"/>
      <c r="B14" s="265"/>
      <c r="C14" s="207"/>
      <c r="D14" s="381">
        <f t="shared" si="4"/>
        <v>0</v>
      </c>
      <c r="E14" s="259"/>
      <c r="F14" s="223">
        <f t="shared" si="5"/>
        <v>0</v>
      </c>
      <c r="G14" s="227"/>
      <c r="H14" s="381">
        <f t="shared" si="6"/>
        <v>0</v>
      </c>
      <c r="I14" s="259"/>
      <c r="J14" s="228"/>
      <c r="K14" s="259"/>
      <c r="L14" s="226"/>
      <c r="M14" s="256"/>
      <c r="N14" s="253"/>
      <c r="O14" s="253"/>
      <c r="P14" s="253"/>
      <c r="Q14" s="253"/>
      <c r="R14" s="253"/>
      <c r="S14" s="253"/>
      <c r="T14" s="253"/>
      <c r="U14" s="257"/>
      <c r="V14" s="256"/>
      <c r="W14" s="253"/>
      <c r="X14" s="253"/>
      <c r="Y14" s="257"/>
      <c r="Z14" s="256"/>
      <c r="AA14" s="257"/>
      <c r="AB14" s="251">
        <f t="shared" si="7"/>
        <v>0</v>
      </c>
      <c r="AC14" s="247">
        <f t="shared" si="8"/>
        <v>0</v>
      </c>
      <c r="AD14" s="248">
        <f t="shared" si="3"/>
        <v>0</v>
      </c>
    </row>
    <row r="15" spans="1:31" s="4" customFormat="1" ht="15" hidden="1" customHeight="1" x14ac:dyDescent="0.2">
      <c r="A15" s="152"/>
      <c r="B15" s="265"/>
      <c r="C15" s="207"/>
      <c r="D15" s="381">
        <f t="shared" si="4"/>
        <v>0</v>
      </c>
      <c r="E15" s="259"/>
      <c r="F15" s="223">
        <f t="shared" si="5"/>
        <v>0</v>
      </c>
      <c r="G15" s="227"/>
      <c r="H15" s="381">
        <f t="shared" si="6"/>
        <v>0</v>
      </c>
      <c r="I15" s="259"/>
      <c r="J15" s="228"/>
      <c r="K15" s="259"/>
      <c r="L15" s="226"/>
      <c r="M15" s="256"/>
      <c r="N15" s="253"/>
      <c r="O15" s="253"/>
      <c r="P15" s="253"/>
      <c r="Q15" s="253"/>
      <c r="R15" s="253"/>
      <c r="S15" s="253"/>
      <c r="T15" s="253"/>
      <c r="U15" s="257"/>
      <c r="V15" s="256"/>
      <c r="W15" s="253"/>
      <c r="X15" s="253"/>
      <c r="Y15" s="257"/>
      <c r="Z15" s="256"/>
      <c r="AA15" s="257"/>
      <c r="AB15" s="251">
        <f t="shared" si="7"/>
        <v>0</v>
      </c>
      <c r="AC15" s="247">
        <f t="shared" si="8"/>
        <v>0</v>
      </c>
      <c r="AD15" s="248">
        <f t="shared" si="3"/>
        <v>0</v>
      </c>
    </row>
    <row r="16" spans="1:31" s="4" customFormat="1" ht="15" hidden="1" customHeight="1" x14ac:dyDescent="0.2">
      <c r="A16" s="152"/>
      <c r="B16" s="265"/>
      <c r="C16" s="207"/>
      <c r="D16" s="381">
        <f t="shared" si="4"/>
        <v>0</v>
      </c>
      <c r="E16" s="259"/>
      <c r="F16" s="223">
        <f t="shared" si="5"/>
        <v>0</v>
      </c>
      <c r="G16" s="227"/>
      <c r="H16" s="381">
        <f t="shared" si="6"/>
        <v>0</v>
      </c>
      <c r="I16" s="259"/>
      <c r="J16" s="228"/>
      <c r="K16" s="259"/>
      <c r="L16" s="226"/>
      <c r="M16" s="256"/>
      <c r="N16" s="253"/>
      <c r="O16" s="253"/>
      <c r="P16" s="253"/>
      <c r="Q16" s="253"/>
      <c r="R16" s="253"/>
      <c r="S16" s="253"/>
      <c r="T16" s="253"/>
      <c r="U16" s="257"/>
      <c r="V16" s="256"/>
      <c r="W16" s="253"/>
      <c r="X16" s="253"/>
      <c r="Y16" s="257"/>
      <c r="Z16" s="256"/>
      <c r="AA16" s="257"/>
      <c r="AB16" s="251">
        <f t="shared" si="7"/>
        <v>0</v>
      </c>
      <c r="AC16" s="247">
        <f t="shared" si="8"/>
        <v>0</v>
      </c>
      <c r="AD16" s="248">
        <f t="shared" si="3"/>
        <v>0</v>
      </c>
    </row>
    <row r="17" spans="1:30" s="4" customFormat="1" ht="15" hidden="1" customHeight="1" x14ac:dyDescent="0.2">
      <c r="A17" s="152"/>
      <c r="B17" s="265"/>
      <c r="C17" s="207"/>
      <c r="D17" s="381">
        <f t="shared" si="4"/>
        <v>0</v>
      </c>
      <c r="E17" s="259"/>
      <c r="F17" s="223">
        <f t="shared" si="5"/>
        <v>0</v>
      </c>
      <c r="G17" s="227"/>
      <c r="H17" s="381">
        <f t="shared" si="6"/>
        <v>0</v>
      </c>
      <c r="I17" s="259"/>
      <c r="J17" s="228"/>
      <c r="K17" s="259"/>
      <c r="L17" s="226"/>
      <c r="M17" s="256"/>
      <c r="N17" s="253"/>
      <c r="O17" s="253"/>
      <c r="P17" s="253"/>
      <c r="Q17" s="253"/>
      <c r="R17" s="253"/>
      <c r="S17" s="253"/>
      <c r="T17" s="253"/>
      <c r="U17" s="257"/>
      <c r="V17" s="256"/>
      <c r="W17" s="253"/>
      <c r="X17" s="253"/>
      <c r="Y17" s="257"/>
      <c r="Z17" s="256"/>
      <c r="AA17" s="257"/>
      <c r="AB17" s="251">
        <f t="shared" si="7"/>
        <v>0</v>
      </c>
      <c r="AC17" s="247">
        <f t="shared" si="8"/>
        <v>0</v>
      </c>
      <c r="AD17" s="248">
        <f t="shared" si="3"/>
        <v>0</v>
      </c>
    </row>
    <row r="18" spans="1:30" s="4" customFormat="1" ht="15" customHeight="1" x14ac:dyDescent="0.2">
      <c r="A18" s="152"/>
      <c r="B18" s="265"/>
      <c r="C18" s="207"/>
      <c r="D18" s="381">
        <f t="shared" si="4"/>
        <v>0</v>
      </c>
      <c r="E18" s="259"/>
      <c r="F18" s="223">
        <f t="shared" si="5"/>
        <v>0</v>
      </c>
      <c r="G18" s="227"/>
      <c r="H18" s="381">
        <f t="shared" si="6"/>
        <v>0</v>
      </c>
      <c r="I18" s="259"/>
      <c r="J18" s="228"/>
      <c r="K18" s="259"/>
      <c r="L18" s="226"/>
      <c r="M18" s="256"/>
      <c r="N18" s="253"/>
      <c r="O18" s="253"/>
      <c r="P18" s="253"/>
      <c r="Q18" s="253"/>
      <c r="R18" s="253"/>
      <c r="S18" s="253"/>
      <c r="T18" s="253"/>
      <c r="U18" s="257"/>
      <c r="V18" s="256"/>
      <c r="W18" s="253"/>
      <c r="X18" s="253"/>
      <c r="Y18" s="257"/>
      <c r="Z18" s="256"/>
      <c r="AA18" s="257"/>
      <c r="AB18" s="251">
        <f t="shared" si="7"/>
        <v>0</v>
      </c>
      <c r="AC18" s="247">
        <f t="shared" si="8"/>
        <v>0</v>
      </c>
      <c r="AD18" s="248">
        <f t="shared" si="3"/>
        <v>0</v>
      </c>
    </row>
    <row r="19" spans="1:30" s="4" customFormat="1" ht="15" customHeight="1" x14ac:dyDescent="0.2">
      <c r="A19" s="152"/>
      <c r="B19" s="265"/>
      <c r="C19" s="207"/>
      <c r="D19" s="381">
        <f t="shared" si="4"/>
        <v>0</v>
      </c>
      <c r="E19" s="259"/>
      <c r="F19" s="223">
        <f t="shared" si="5"/>
        <v>0</v>
      </c>
      <c r="G19" s="227"/>
      <c r="H19" s="381">
        <f t="shared" si="6"/>
        <v>0</v>
      </c>
      <c r="I19" s="259"/>
      <c r="J19" s="228"/>
      <c r="K19" s="259"/>
      <c r="L19" s="226"/>
      <c r="M19" s="256"/>
      <c r="N19" s="253"/>
      <c r="O19" s="253"/>
      <c r="P19" s="253"/>
      <c r="Q19" s="253"/>
      <c r="R19" s="253"/>
      <c r="S19" s="253"/>
      <c r="T19" s="253"/>
      <c r="U19" s="257"/>
      <c r="V19" s="256"/>
      <c r="W19" s="253"/>
      <c r="X19" s="253"/>
      <c r="Y19" s="257"/>
      <c r="Z19" s="256"/>
      <c r="AA19" s="257"/>
      <c r="AB19" s="251">
        <f t="shared" si="7"/>
        <v>0</v>
      </c>
      <c r="AC19" s="247">
        <f t="shared" si="8"/>
        <v>0</v>
      </c>
      <c r="AD19" s="248">
        <f t="shared" si="3"/>
        <v>0</v>
      </c>
    </row>
    <row r="20" spans="1:30" s="4" customFormat="1" ht="15" customHeight="1" thickBot="1" x14ac:dyDescent="0.3">
      <c r="A20" s="172"/>
      <c r="B20" s="284"/>
      <c r="C20" s="264"/>
      <c r="D20" s="381">
        <f t="shared" si="4"/>
        <v>0</v>
      </c>
      <c r="E20" s="281"/>
      <c r="F20" s="229">
        <f t="shared" si="5"/>
        <v>0</v>
      </c>
      <c r="G20" s="230"/>
      <c r="H20" s="381">
        <f t="shared" si="6"/>
        <v>0</v>
      </c>
      <c r="I20" s="281">
        <v>0</v>
      </c>
      <c r="J20" s="231"/>
      <c r="K20" s="281"/>
      <c r="L20" s="229"/>
      <c r="M20" s="267"/>
      <c r="N20" s="253"/>
      <c r="O20" s="253"/>
      <c r="P20" s="253"/>
      <c r="Q20" s="253"/>
      <c r="R20" s="253"/>
      <c r="S20" s="253"/>
      <c r="T20" s="253"/>
      <c r="U20" s="257"/>
      <c r="V20" s="258"/>
      <c r="W20" s="253"/>
      <c r="X20" s="253"/>
      <c r="Y20" s="257"/>
      <c r="Z20" s="258"/>
      <c r="AA20" s="257"/>
      <c r="AB20" s="251">
        <f t="shared" si="7"/>
        <v>0</v>
      </c>
      <c r="AC20" s="247">
        <f t="shared" si="8"/>
        <v>0</v>
      </c>
      <c r="AD20" s="248">
        <f t="shared" si="3"/>
        <v>0</v>
      </c>
    </row>
    <row r="21" spans="1:30" s="4" customFormat="1" ht="15" customHeight="1" x14ac:dyDescent="0.2">
      <c r="A21" s="198" t="s">
        <v>229</v>
      </c>
      <c r="B21" s="354" t="s">
        <v>230</v>
      </c>
      <c r="C21" s="209">
        <f>SUM(C22:C31)</f>
        <v>0</v>
      </c>
      <c r="D21" s="327">
        <f>SUM(D22:D31)</f>
        <v>0</v>
      </c>
      <c r="E21" s="209">
        <f>SUM(E22:E31)</f>
        <v>0</v>
      </c>
      <c r="F21" s="232">
        <f>SUM(F22:F31)</f>
        <v>0</v>
      </c>
      <c r="G21" s="232">
        <f t="shared" ref="G21" si="9">SUM(G22:G31)</f>
        <v>0</v>
      </c>
      <c r="H21" s="327">
        <f>SUM(H22:H31)</f>
        <v>0</v>
      </c>
      <c r="I21" s="209">
        <f>SUM(I22:I31)</f>
        <v>0</v>
      </c>
      <c r="J21" s="232">
        <f t="shared" ref="J21" si="10">SUM(J22:J31)</f>
        <v>0</v>
      </c>
      <c r="K21" s="209"/>
      <c r="L21" s="268">
        <f>SUM(L22:L31)</f>
        <v>0</v>
      </c>
      <c r="M21" s="268">
        <f>SUM(M22:M31)</f>
        <v>0</v>
      </c>
      <c r="N21" s="272">
        <f>SUM(N22:N31)</f>
        <v>0</v>
      </c>
      <c r="O21" s="272">
        <f t="shared" ref="O21:U21" si="11">SUM(O22:O31)</f>
        <v>0</v>
      </c>
      <c r="P21" s="272">
        <f t="shared" si="11"/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68">
        <f>SUM(V22:V31)</f>
        <v>0</v>
      </c>
      <c r="W21" s="272">
        <f t="shared" ref="W21:Y21" si="12">SUM(W22:W31)</f>
        <v>0</v>
      </c>
      <c r="X21" s="272">
        <f t="shared" si="12"/>
        <v>0</v>
      </c>
      <c r="Y21" s="272">
        <f t="shared" si="12"/>
        <v>0</v>
      </c>
      <c r="Z21" s="268">
        <f>SUM(Z22:Z31)</f>
        <v>0</v>
      </c>
      <c r="AA21" s="272">
        <f t="shared" ref="AA21" si="13">SUM(AA22:AA31)</f>
        <v>0</v>
      </c>
      <c r="AB21" s="251">
        <f t="shared" si="7"/>
        <v>0</v>
      </c>
      <c r="AC21" s="247">
        <f t="shared" si="8"/>
        <v>0</v>
      </c>
      <c r="AD21" s="248">
        <f t="shared" si="3"/>
        <v>0</v>
      </c>
    </row>
    <row r="22" spans="1:30" s="4" customFormat="1" ht="15" customHeight="1" x14ac:dyDescent="0.2">
      <c r="A22" s="348"/>
      <c r="B22" s="349" t="s">
        <v>231</v>
      </c>
      <c r="C22" s="210"/>
      <c r="D22" s="381">
        <f t="shared" ref="D22:D77" si="14">-C22+E22</f>
        <v>0</v>
      </c>
      <c r="E22" s="252">
        <v>0</v>
      </c>
      <c r="F22" s="233"/>
      <c r="G22" s="234"/>
      <c r="H22" s="381">
        <f t="shared" ref="H22:H77" si="15">-G22+I22</f>
        <v>0</v>
      </c>
      <c r="I22" s="252">
        <v>0</v>
      </c>
      <c r="J22" s="235"/>
      <c r="K22" s="252"/>
      <c r="L22" s="269"/>
      <c r="M22" s="373"/>
      <c r="N22" s="374"/>
      <c r="O22" s="374"/>
      <c r="P22" s="374"/>
      <c r="Q22" s="374"/>
      <c r="R22" s="374"/>
      <c r="S22" s="374"/>
      <c r="T22" s="374"/>
      <c r="U22" s="374"/>
      <c r="V22" s="373"/>
      <c r="W22" s="374"/>
      <c r="X22" s="374"/>
      <c r="Y22" s="374"/>
      <c r="Z22" s="373"/>
      <c r="AA22" s="374"/>
      <c r="AB22" s="251">
        <f t="shared" si="7"/>
        <v>0</v>
      </c>
      <c r="AC22" s="247">
        <f t="shared" si="8"/>
        <v>0</v>
      </c>
      <c r="AD22" s="248">
        <f t="shared" si="3"/>
        <v>0</v>
      </c>
    </row>
    <row r="23" spans="1:30" s="4" customFormat="1" ht="15" customHeight="1" x14ac:dyDescent="0.2">
      <c r="A23" s="348"/>
      <c r="B23" s="349" t="s">
        <v>232</v>
      </c>
      <c r="C23" s="352"/>
      <c r="D23" s="381">
        <f t="shared" si="14"/>
        <v>0</v>
      </c>
      <c r="E23" s="252">
        <v>0</v>
      </c>
      <c r="F23" s="233"/>
      <c r="G23" s="234"/>
      <c r="H23" s="381">
        <f t="shared" si="15"/>
        <v>0</v>
      </c>
      <c r="I23" s="252">
        <v>0</v>
      </c>
      <c r="J23" s="235"/>
      <c r="K23" s="252"/>
      <c r="L23" s="269"/>
      <c r="M23" s="373"/>
      <c r="N23" s="374"/>
      <c r="O23" s="374"/>
      <c r="P23" s="374"/>
      <c r="Q23" s="374"/>
      <c r="R23" s="374"/>
      <c r="S23" s="374"/>
      <c r="T23" s="374"/>
      <c r="U23" s="374"/>
      <c r="V23" s="373"/>
      <c r="W23" s="374"/>
      <c r="X23" s="374"/>
      <c r="Y23" s="374"/>
      <c r="Z23" s="373"/>
      <c r="AA23" s="374"/>
      <c r="AB23" s="251">
        <f t="shared" ref="AB23:AB30" si="16">SUM(M23:AA23)</f>
        <v>0</v>
      </c>
      <c r="AC23" s="247">
        <f t="shared" ref="AC23:AC30" si="17">+AB23+L23</f>
        <v>0</v>
      </c>
      <c r="AD23" s="248">
        <f t="shared" ref="AD23:AD30" si="18">+E23-AC23</f>
        <v>0</v>
      </c>
    </row>
    <row r="24" spans="1:30" s="4" customFormat="1" ht="15" customHeight="1" x14ac:dyDescent="0.2">
      <c r="A24" s="348"/>
      <c r="B24" s="349" t="s">
        <v>233</v>
      </c>
      <c r="C24" s="352"/>
      <c r="D24" s="381">
        <f t="shared" si="14"/>
        <v>0</v>
      </c>
      <c r="E24" s="252">
        <v>0</v>
      </c>
      <c r="F24" s="233"/>
      <c r="G24" s="234"/>
      <c r="H24" s="381">
        <f t="shared" si="15"/>
        <v>0</v>
      </c>
      <c r="I24" s="252">
        <v>0</v>
      </c>
      <c r="J24" s="235"/>
      <c r="K24" s="252"/>
      <c r="L24" s="269"/>
      <c r="M24" s="373"/>
      <c r="N24" s="374"/>
      <c r="O24" s="374"/>
      <c r="P24" s="374"/>
      <c r="Q24" s="374"/>
      <c r="R24" s="374"/>
      <c r="S24" s="374"/>
      <c r="T24" s="374"/>
      <c r="U24" s="374"/>
      <c r="V24" s="373"/>
      <c r="W24" s="374"/>
      <c r="X24" s="374"/>
      <c r="Y24" s="374"/>
      <c r="Z24" s="373"/>
      <c r="AA24" s="374"/>
      <c r="AB24" s="251">
        <f t="shared" si="16"/>
        <v>0</v>
      </c>
      <c r="AC24" s="247">
        <f t="shared" si="17"/>
        <v>0</v>
      </c>
      <c r="AD24" s="248">
        <f t="shared" si="18"/>
        <v>0</v>
      </c>
    </row>
    <row r="25" spans="1:30" s="4" customFormat="1" ht="15" customHeight="1" x14ac:dyDescent="0.2">
      <c r="A25" s="348"/>
      <c r="B25" s="349" t="s">
        <v>234</v>
      </c>
      <c r="C25" s="352"/>
      <c r="D25" s="381">
        <f t="shared" si="14"/>
        <v>0</v>
      </c>
      <c r="E25" s="252">
        <v>0</v>
      </c>
      <c r="F25" s="233"/>
      <c r="G25" s="234"/>
      <c r="H25" s="381">
        <f t="shared" si="15"/>
        <v>0</v>
      </c>
      <c r="I25" s="252">
        <v>0</v>
      </c>
      <c r="J25" s="235"/>
      <c r="K25" s="252"/>
      <c r="L25" s="269"/>
      <c r="M25" s="373"/>
      <c r="N25" s="374"/>
      <c r="O25" s="374"/>
      <c r="P25" s="374"/>
      <c r="Q25" s="374"/>
      <c r="R25" s="374"/>
      <c r="S25" s="374"/>
      <c r="T25" s="374"/>
      <c r="U25" s="374"/>
      <c r="V25" s="373"/>
      <c r="W25" s="374"/>
      <c r="X25" s="374"/>
      <c r="Y25" s="374"/>
      <c r="Z25" s="373"/>
      <c r="AA25" s="374"/>
      <c r="AB25" s="251">
        <f t="shared" si="16"/>
        <v>0</v>
      </c>
      <c r="AC25" s="247">
        <f t="shared" si="17"/>
        <v>0</v>
      </c>
      <c r="AD25" s="248">
        <f t="shared" si="18"/>
        <v>0</v>
      </c>
    </row>
    <row r="26" spans="1:30" s="4" customFormat="1" ht="15" customHeight="1" x14ac:dyDescent="0.2">
      <c r="A26" s="348"/>
      <c r="B26" s="349" t="s">
        <v>235</v>
      </c>
      <c r="C26" s="352"/>
      <c r="D26" s="381">
        <f t="shared" si="14"/>
        <v>0</v>
      </c>
      <c r="E26" s="252">
        <v>0</v>
      </c>
      <c r="F26" s="233"/>
      <c r="G26" s="234"/>
      <c r="H26" s="381">
        <f t="shared" si="15"/>
        <v>0</v>
      </c>
      <c r="I26" s="252">
        <v>0</v>
      </c>
      <c r="J26" s="235"/>
      <c r="K26" s="252"/>
      <c r="L26" s="269"/>
      <c r="M26" s="373"/>
      <c r="N26" s="374"/>
      <c r="O26" s="374"/>
      <c r="P26" s="374"/>
      <c r="Q26" s="374"/>
      <c r="R26" s="374"/>
      <c r="S26" s="374"/>
      <c r="T26" s="374"/>
      <c r="U26" s="374"/>
      <c r="V26" s="373"/>
      <c r="W26" s="374"/>
      <c r="X26" s="374"/>
      <c r="Y26" s="374"/>
      <c r="Z26" s="373"/>
      <c r="AA26" s="374"/>
      <c r="AB26" s="251">
        <f t="shared" si="16"/>
        <v>0</v>
      </c>
      <c r="AC26" s="247">
        <f t="shared" si="17"/>
        <v>0</v>
      </c>
      <c r="AD26" s="248">
        <f t="shared" si="18"/>
        <v>0</v>
      </c>
    </row>
    <row r="27" spans="1:30" s="4" customFormat="1" ht="15" customHeight="1" x14ac:dyDescent="0.2">
      <c r="A27" s="348"/>
      <c r="B27" s="349" t="s">
        <v>236</v>
      </c>
      <c r="C27" s="352"/>
      <c r="D27" s="381">
        <f t="shared" si="14"/>
        <v>0</v>
      </c>
      <c r="E27" s="252">
        <v>0</v>
      </c>
      <c r="F27" s="233"/>
      <c r="G27" s="234"/>
      <c r="H27" s="381">
        <f t="shared" si="15"/>
        <v>0</v>
      </c>
      <c r="I27" s="252">
        <v>0</v>
      </c>
      <c r="J27" s="235"/>
      <c r="K27" s="252"/>
      <c r="L27" s="269"/>
      <c r="M27" s="373"/>
      <c r="N27" s="374"/>
      <c r="O27" s="374"/>
      <c r="P27" s="374"/>
      <c r="Q27" s="374"/>
      <c r="R27" s="374"/>
      <c r="S27" s="374"/>
      <c r="T27" s="374"/>
      <c r="U27" s="374"/>
      <c r="V27" s="373"/>
      <c r="W27" s="374"/>
      <c r="X27" s="374"/>
      <c r="Y27" s="374"/>
      <c r="Z27" s="373"/>
      <c r="AA27" s="374"/>
      <c r="AB27" s="251">
        <f t="shared" si="16"/>
        <v>0</v>
      </c>
      <c r="AC27" s="247">
        <f t="shared" si="17"/>
        <v>0</v>
      </c>
      <c r="AD27" s="248">
        <f t="shared" si="18"/>
        <v>0</v>
      </c>
    </row>
    <row r="28" spans="1:30" s="4" customFormat="1" ht="15" customHeight="1" x14ac:dyDescent="0.2">
      <c r="A28" s="348"/>
      <c r="B28" s="349" t="s">
        <v>237</v>
      </c>
      <c r="C28" s="352"/>
      <c r="D28" s="381">
        <f t="shared" si="14"/>
        <v>0</v>
      </c>
      <c r="E28" s="252">
        <v>0</v>
      </c>
      <c r="F28" s="233"/>
      <c r="G28" s="234"/>
      <c r="H28" s="381">
        <f t="shared" si="15"/>
        <v>0</v>
      </c>
      <c r="I28" s="252">
        <v>0</v>
      </c>
      <c r="J28" s="235"/>
      <c r="K28" s="252"/>
      <c r="L28" s="269"/>
      <c r="M28" s="373"/>
      <c r="N28" s="374"/>
      <c r="O28" s="374"/>
      <c r="P28" s="374"/>
      <c r="Q28" s="374"/>
      <c r="R28" s="374"/>
      <c r="S28" s="374"/>
      <c r="T28" s="374"/>
      <c r="U28" s="374"/>
      <c r="V28" s="373"/>
      <c r="W28" s="374"/>
      <c r="X28" s="374"/>
      <c r="Y28" s="374"/>
      <c r="Z28" s="373"/>
      <c r="AA28" s="374"/>
      <c r="AB28" s="251">
        <f t="shared" si="16"/>
        <v>0</v>
      </c>
      <c r="AC28" s="247">
        <f t="shared" si="17"/>
        <v>0</v>
      </c>
      <c r="AD28" s="248">
        <f t="shared" si="18"/>
        <v>0</v>
      </c>
    </row>
    <row r="29" spans="1:30" s="4" customFormat="1" ht="15" customHeight="1" x14ac:dyDescent="0.2">
      <c r="A29" s="152"/>
      <c r="B29" s="351"/>
      <c r="C29" s="352"/>
      <c r="D29" s="381">
        <f t="shared" si="14"/>
        <v>0</v>
      </c>
      <c r="E29" s="252">
        <v>0</v>
      </c>
      <c r="F29" s="233"/>
      <c r="G29" s="234"/>
      <c r="H29" s="381">
        <f t="shared" si="15"/>
        <v>0</v>
      </c>
      <c r="I29" s="252">
        <v>0</v>
      </c>
      <c r="J29" s="235"/>
      <c r="K29" s="252"/>
      <c r="L29" s="269"/>
      <c r="M29" s="373"/>
      <c r="N29" s="374"/>
      <c r="O29" s="374"/>
      <c r="P29" s="374"/>
      <c r="Q29" s="374"/>
      <c r="R29" s="374"/>
      <c r="S29" s="374"/>
      <c r="T29" s="374"/>
      <c r="U29" s="374"/>
      <c r="V29" s="373"/>
      <c r="W29" s="374"/>
      <c r="X29" s="374"/>
      <c r="Y29" s="374"/>
      <c r="Z29" s="373"/>
      <c r="AA29" s="374"/>
      <c r="AB29" s="251">
        <f t="shared" si="16"/>
        <v>0</v>
      </c>
      <c r="AC29" s="247">
        <f t="shared" si="17"/>
        <v>0</v>
      </c>
      <c r="AD29" s="248">
        <f t="shared" si="18"/>
        <v>0</v>
      </c>
    </row>
    <row r="30" spans="1:30" s="4" customFormat="1" ht="15" customHeight="1" x14ac:dyDescent="0.2">
      <c r="A30" s="152"/>
      <c r="B30" s="351"/>
      <c r="C30" s="352"/>
      <c r="D30" s="381">
        <f t="shared" si="14"/>
        <v>0</v>
      </c>
      <c r="E30" s="252">
        <v>0</v>
      </c>
      <c r="F30" s="233"/>
      <c r="G30" s="234"/>
      <c r="H30" s="381">
        <f t="shared" si="15"/>
        <v>0</v>
      </c>
      <c r="I30" s="252">
        <v>0</v>
      </c>
      <c r="J30" s="235"/>
      <c r="K30" s="252"/>
      <c r="L30" s="269"/>
      <c r="M30" s="373"/>
      <c r="N30" s="374"/>
      <c r="O30" s="374"/>
      <c r="P30" s="374"/>
      <c r="Q30" s="374"/>
      <c r="R30" s="374"/>
      <c r="S30" s="374"/>
      <c r="T30" s="374"/>
      <c r="U30" s="374"/>
      <c r="V30" s="373"/>
      <c r="W30" s="374"/>
      <c r="X30" s="374"/>
      <c r="Y30" s="374"/>
      <c r="Z30" s="373"/>
      <c r="AA30" s="374"/>
      <c r="AB30" s="251">
        <f t="shared" si="16"/>
        <v>0</v>
      </c>
      <c r="AC30" s="247">
        <f t="shared" si="17"/>
        <v>0</v>
      </c>
      <c r="AD30" s="248">
        <f t="shared" si="18"/>
        <v>0</v>
      </c>
    </row>
    <row r="31" spans="1:30" s="4" customFormat="1" ht="15" customHeight="1" thickBot="1" x14ac:dyDescent="0.25">
      <c r="A31" s="172"/>
      <c r="B31" s="278"/>
      <c r="C31" s="208"/>
      <c r="D31" s="381">
        <f t="shared" si="14"/>
        <v>0</v>
      </c>
      <c r="E31" s="281">
        <v>0</v>
      </c>
      <c r="F31" s="229"/>
      <c r="G31" s="230"/>
      <c r="H31" s="381">
        <f t="shared" si="15"/>
        <v>0</v>
      </c>
      <c r="I31" s="281">
        <v>0</v>
      </c>
      <c r="J31" s="231"/>
      <c r="K31" s="281"/>
      <c r="L31" s="270"/>
      <c r="M31" s="375"/>
      <c r="N31" s="376"/>
      <c r="O31" s="376"/>
      <c r="P31" s="376"/>
      <c r="Q31" s="376"/>
      <c r="R31" s="376"/>
      <c r="S31" s="376"/>
      <c r="T31" s="376"/>
      <c r="U31" s="376"/>
      <c r="V31" s="375"/>
      <c r="W31" s="376"/>
      <c r="X31" s="376"/>
      <c r="Y31" s="376"/>
      <c r="Z31" s="375"/>
      <c r="AA31" s="376"/>
      <c r="AB31" s="251">
        <f t="shared" si="7"/>
        <v>0</v>
      </c>
      <c r="AC31" s="247">
        <f t="shared" si="8"/>
        <v>0</v>
      </c>
      <c r="AD31" s="248">
        <f t="shared" si="3"/>
        <v>0</v>
      </c>
    </row>
    <row r="32" spans="1:30" s="26" customFormat="1" ht="15" customHeight="1" x14ac:dyDescent="0.2">
      <c r="A32" s="198" t="s">
        <v>238</v>
      </c>
      <c r="B32" s="354" t="s">
        <v>239</v>
      </c>
      <c r="C32" s="209">
        <f>SUM(C33:C41)</f>
        <v>0</v>
      </c>
      <c r="D32" s="327">
        <f>SUM(D33:D41)</f>
        <v>0</v>
      </c>
      <c r="E32" s="209">
        <f>SUM(E33:E41)</f>
        <v>0</v>
      </c>
      <c r="F32" s="209">
        <f t="shared" ref="F32:G32" si="19">SUM(F33:F41)</f>
        <v>0</v>
      </c>
      <c r="G32" s="209">
        <f t="shared" si="19"/>
        <v>0</v>
      </c>
      <c r="H32" s="327">
        <f>SUM(H33:H41)</f>
        <v>0</v>
      </c>
      <c r="I32" s="209">
        <f>SUM(I33:I41)</f>
        <v>0</v>
      </c>
      <c r="J32" s="209">
        <f t="shared" ref="J32" si="20">SUM(J33:J41)</f>
        <v>0</v>
      </c>
      <c r="K32" s="209"/>
      <c r="L32" s="268">
        <f>SUM(L33:L41)</f>
        <v>0</v>
      </c>
      <c r="M32" s="268">
        <f>SUM(M33:M41)</f>
        <v>0</v>
      </c>
      <c r="N32" s="272">
        <f>SUM(N33:N41)</f>
        <v>0</v>
      </c>
      <c r="O32" s="272">
        <f t="shared" ref="O32:U32" si="21">SUM(O33:O41)</f>
        <v>0</v>
      </c>
      <c r="P32" s="272">
        <f t="shared" si="21"/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68">
        <f>SUM(V33:V41)</f>
        <v>0</v>
      </c>
      <c r="W32" s="272">
        <f t="shared" ref="W32:Y32" si="22">SUM(W33:W41)</f>
        <v>0</v>
      </c>
      <c r="X32" s="272">
        <f t="shared" si="22"/>
        <v>0</v>
      </c>
      <c r="Y32" s="272">
        <f t="shared" si="22"/>
        <v>0</v>
      </c>
      <c r="Z32" s="268">
        <f>SUM(Z33:Z41)</f>
        <v>0</v>
      </c>
      <c r="AA32" s="272">
        <f t="shared" ref="AA32" si="23">SUM(AA33:AA41)</f>
        <v>0</v>
      </c>
      <c r="AB32" s="251">
        <f t="shared" si="7"/>
        <v>0</v>
      </c>
      <c r="AC32" s="247">
        <f t="shared" si="8"/>
        <v>0</v>
      </c>
      <c r="AD32" s="248">
        <f t="shared" si="3"/>
        <v>0</v>
      </c>
    </row>
    <row r="33" spans="1:30" s="4" customFormat="1" ht="15" customHeight="1" x14ac:dyDescent="0.2">
      <c r="A33" s="355"/>
      <c r="B33" s="349" t="s">
        <v>231</v>
      </c>
      <c r="C33" s="210"/>
      <c r="D33" s="381">
        <f t="shared" si="14"/>
        <v>0</v>
      </c>
      <c r="E33" s="252">
        <v>0</v>
      </c>
      <c r="F33" s="233"/>
      <c r="G33" s="234"/>
      <c r="H33" s="381">
        <f t="shared" si="15"/>
        <v>0</v>
      </c>
      <c r="I33" s="252">
        <v>0</v>
      </c>
      <c r="J33" s="235"/>
      <c r="K33" s="252"/>
      <c r="L33" s="269"/>
      <c r="M33" s="373"/>
      <c r="N33" s="374"/>
      <c r="O33" s="374"/>
      <c r="P33" s="374"/>
      <c r="Q33" s="374"/>
      <c r="R33" s="374"/>
      <c r="S33" s="374"/>
      <c r="T33" s="374"/>
      <c r="U33" s="374"/>
      <c r="V33" s="373"/>
      <c r="W33" s="374"/>
      <c r="X33" s="374"/>
      <c r="Y33" s="374"/>
      <c r="Z33" s="373"/>
      <c r="AA33" s="374"/>
      <c r="AB33" s="251">
        <f t="shared" si="7"/>
        <v>0</v>
      </c>
      <c r="AC33" s="247">
        <f t="shared" si="8"/>
        <v>0</v>
      </c>
      <c r="AD33" s="248">
        <f t="shared" si="3"/>
        <v>0</v>
      </c>
    </row>
    <row r="34" spans="1:30" s="4" customFormat="1" ht="15" customHeight="1" x14ac:dyDescent="0.2">
      <c r="A34" s="355"/>
      <c r="B34" s="349" t="s">
        <v>232</v>
      </c>
      <c r="C34" s="352"/>
      <c r="D34" s="381">
        <f t="shared" si="14"/>
        <v>0</v>
      </c>
      <c r="E34" s="252">
        <v>0</v>
      </c>
      <c r="F34" s="233"/>
      <c r="G34" s="234"/>
      <c r="H34" s="381">
        <f t="shared" si="15"/>
        <v>0</v>
      </c>
      <c r="I34" s="252">
        <v>0</v>
      </c>
      <c r="J34" s="235"/>
      <c r="K34" s="252"/>
      <c r="L34" s="269"/>
      <c r="M34" s="373"/>
      <c r="N34" s="374"/>
      <c r="O34" s="374"/>
      <c r="P34" s="374"/>
      <c r="Q34" s="374"/>
      <c r="R34" s="374"/>
      <c r="S34" s="374"/>
      <c r="T34" s="374"/>
      <c r="U34" s="374"/>
      <c r="V34" s="373"/>
      <c r="W34" s="374"/>
      <c r="X34" s="374"/>
      <c r="Y34" s="374"/>
      <c r="Z34" s="373"/>
      <c r="AA34" s="374"/>
      <c r="AB34" s="251">
        <f t="shared" ref="AB34:AB40" si="24">SUM(M34:AA34)</f>
        <v>0</v>
      </c>
      <c r="AC34" s="247">
        <f t="shared" ref="AC34:AC40" si="25">+AB34+L34</f>
        <v>0</v>
      </c>
      <c r="AD34" s="248">
        <f t="shared" ref="AD34:AD40" si="26">+E34-AC34</f>
        <v>0</v>
      </c>
    </row>
    <row r="35" spans="1:30" s="4" customFormat="1" ht="15" customHeight="1" x14ac:dyDescent="0.2">
      <c r="A35" s="348"/>
      <c r="B35" s="349" t="s">
        <v>233</v>
      </c>
      <c r="C35" s="352"/>
      <c r="D35" s="381">
        <f t="shared" si="14"/>
        <v>0</v>
      </c>
      <c r="E35" s="252">
        <v>0</v>
      </c>
      <c r="F35" s="233"/>
      <c r="G35" s="234"/>
      <c r="H35" s="381">
        <f t="shared" si="15"/>
        <v>0</v>
      </c>
      <c r="I35" s="252">
        <v>0</v>
      </c>
      <c r="J35" s="235"/>
      <c r="K35" s="252"/>
      <c r="L35" s="269"/>
      <c r="M35" s="373"/>
      <c r="N35" s="374"/>
      <c r="O35" s="374"/>
      <c r="P35" s="374"/>
      <c r="Q35" s="374"/>
      <c r="R35" s="374"/>
      <c r="S35" s="374"/>
      <c r="T35" s="374"/>
      <c r="U35" s="374"/>
      <c r="V35" s="373"/>
      <c r="W35" s="374"/>
      <c r="X35" s="374"/>
      <c r="Y35" s="374"/>
      <c r="Z35" s="373"/>
      <c r="AA35" s="374"/>
      <c r="AB35" s="251">
        <f t="shared" si="24"/>
        <v>0</v>
      </c>
      <c r="AC35" s="247">
        <f t="shared" si="25"/>
        <v>0</v>
      </c>
      <c r="AD35" s="248">
        <f t="shared" si="26"/>
        <v>0</v>
      </c>
    </row>
    <row r="36" spans="1:30" s="4" customFormat="1" ht="15" customHeight="1" x14ac:dyDescent="0.2">
      <c r="A36" s="355"/>
      <c r="B36" s="349" t="s">
        <v>240</v>
      </c>
      <c r="C36" s="352"/>
      <c r="D36" s="381">
        <f t="shared" si="14"/>
        <v>0</v>
      </c>
      <c r="E36" s="252">
        <v>0</v>
      </c>
      <c r="F36" s="233"/>
      <c r="G36" s="234"/>
      <c r="H36" s="381">
        <f t="shared" si="15"/>
        <v>0</v>
      </c>
      <c r="I36" s="252">
        <v>0</v>
      </c>
      <c r="J36" s="235"/>
      <c r="K36" s="252"/>
      <c r="L36" s="269"/>
      <c r="M36" s="373"/>
      <c r="N36" s="374"/>
      <c r="O36" s="374"/>
      <c r="P36" s="374"/>
      <c r="Q36" s="374"/>
      <c r="R36" s="374"/>
      <c r="S36" s="374"/>
      <c r="T36" s="374"/>
      <c r="U36" s="374"/>
      <c r="V36" s="373"/>
      <c r="W36" s="374"/>
      <c r="X36" s="374"/>
      <c r="Y36" s="374"/>
      <c r="Z36" s="373"/>
      <c r="AA36" s="374"/>
      <c r="AB36" s="251">
        <f t="shared" si="24"/>
        <v>0</v>
      </c>
      <c r="AC36" s="247">
        <f t="shared" si="25"/>
        <v>0</v>
      </c>
      <c r="AD36" s="248">
        <f t="shared" si="26"/>
        <v>0</v>
      </c>
    </row>
    <row r="37" spans="1:30" s="4" customFormat="1" ht="15" customHeight="1" x14ac:dyDescent="0.2">
      <c r="A37" s="355"/>
      <c r="B37" s="349" t="s">
        <v>241</v>
      </c>
      <c r="C37" s="352"/>
      <c r="D37" s="381">
        <f t="shared" si="14"/>
        <v>0</v>
      </c>
      <c r="E37" s="252">
        <v>0</v>
      </c>
      <c r="F37" s="233"/>
      <c r="G37" s="234"/>
      <c r="H37" s="381">
        <f t="shared" si="15"/>
        <v>0</v>
      </c>
      <c r="I37" s="252">
        <v>0</v>
      </c>
      <c r="J37" s="235"/>
      <c r="K37" s="252"/>
      <c r="L37" s="269"/>
      <c r="M37" s="373"/>
      <c r="N37" s="374"/>
      <c r="O37" s="374"/>
      <c r="P37" s="374"/>
      <c r="Q37" s="374"/>
      <c r="R37" s="374"/>
      <c r="S37" s="374"/>
      <c r="T37" s="374"/>
      <c r="U37" s="374"/>
      <c r="V37" s="373"/>
      <c r="W37" s="374"/>
      <c r="X37" s="374"/>
      <c r="Y37" s="374"/>
      <c r="Z37" s="373"/>
      <c r="AA37" s="374"/>
      <c r="AB37" s="251">
        <f t="shared" si="24"/>
        <v>0</v>
      </c>
      <c r="AC37" s="247">
        <f t="shared" si="25"/>
        <v>0</v>
      </c>
      <c r="AD37" s="248">
        <f t="shared" si="26"/>
        <v>0</v>
      </c>
    </row>
    <row r="38" spans="1:30" s="4" customFormat="1" ht="15" customHeight="1" x14ac:dyDescent="0.2">
      <c r="A38" s="355"/>
      <c r="B38" s="349" t="s">
        <v>235</v>
      </c>
      <c r="C38" s="352"/>
      <c r="D38" s="381">
        <f t="shared" si="14"/>
        <v>0</v>
      </c>
      <c r="E38" s="252">
        <v>0</v>
      </c>
      <c r="F38" s="233"/>
      <c r="G38" s="234"/>
      <c r="H38" s="381">
        <f t="shared" si="15"/>
        <v>0</v>
      </c>
      <c r="I38" s="252">
        <v>0</v>
      </c>
      <c r="J38" s="235"/>
      <c r="K38" s="252"/>
      <c r="L38" s="269"/>
      <c r="M38" s="373"/>
      <c r="N38" s="374"/>
      <c r="O38" s="374"/>
      <c r="P38" s="374"/>
      <c r="Q38" s="374"/>
      <c r="R38" s="374"/>
      <c r="S38" s="374"/>
      <c r="T38" s="374"/>
      <c r="U38" s="374"/>
      <c r="V38" s="373"/>
      <c r="W38" s="374"/>
      <c r="X38" s="374"/>
      <c r="Y38" s="374"/>
      <c r="Z38" s="373"/>
      <c r="AA38" s="374"/>
      <c r="AB38" s="251">
        <f t="shared" si="24"/>
        <v>0</v>
      </c>
      <c r="AC38" s="247">
        <f t="shared" si="25"/>
        <v>0</v>
      </c>
      <c r="AD38" s="248">
        <f t="shared" si="26"/>
        <v>0</v>
      </c>
    </row>
    <row r="39" spans="1:30" s="4" customFormat="1" ht="15" customHeight="1" x14ac:dyDescent="0.2">
      <c r="A39" s="348"/>
      <c r="B39" s="349" t="s">
        <v>236</v>
      </c>
      <c r="C39" s="352"/>
      <c r="D39" s="381">
        <f t="shared" si="14"/>
        <v>0</v>
      </c>
      <c r="E39" s="252">
        <v>0</v>
      </c>
      <c r="F39" s="233"/>
      <c r="G39" s="234"/>
      <c r="H39" s="381">
        <f t="shared" si="15"/>
        <v>0</v>
      </c>
      <c r="I39" s="252">
        <v>0</v>
      </c>
      <c r="J39" s="235"/>
      <c r="K39" s="252"/>
      <c r="L39" s="269"/>
      <c r="M39" s="373"/>
      <c r="N39" s="374"/>
      <c r="O39" s="374"/>
      <c r="P39" s="374"/>
      <c r="Q39" s="374"/>
      <c r="R39" s="374"/>
      <c r="S39" s="374"/>
      <c r="T39" s="374"/>
      <c r="U39" s="374"/>
      <c r="V39" s="373"/>
      <c r="W39" s="374"/>
      <c r="X39" s="374"/>
      <c r="Y39" s="374"/>
      <c r="Z39" s="373"/>
      <c r="AA39" s="374"/>
      <c r="AB39" s="251">
        <f t="shared" si="24"/>
        <v>0</v>
      </c>
      <c r="AC39" s="247">
        <f t="shared" si="25"/>
        <v>0</v>
      </c>
      <c r="AD39" s="248">
        <f t="shared" si="26"/>
        <v>0</v>
      </c>
    </row>
    <row r="40" spans="1:30" s="4" customFormat="1" ht="15" customHeight="1" x14ac:dyDescent="0.2">
      <c r="A40" s="355"/>
      <c r="B40" s="349" t="s">
        <v>237</v>
      </c>
      <c r="C40" s="352"/>
      <c r="D40" s="381">
        <f t="shared" si="14"/>
        <v>0</v>
      </c>
      <c r="E40" s="252">
        <v>0</v>
      </c>
      <c r="F40" s="233"/>
      <c r="G40" s="234"/>
      <c r="H40" s="381">
        <f t="shared" si="15"/>
        <v>0</v>
      </c>
      <c r="I40" s="252">
        <v>0</v>
      </c>
      <c r="J40" s="235"/>
      <c r="K40" s="252"/>
      <c r="L40" s="269"/>
      <c r="M40" s="373"/>
      <c r="N40" s="374"/>
      <c r="O40" s="374"/>
      <c r="P40" s="374"/>
      <c r="Q40" s="374"/>
      <c r="R40" s="374"/>
      <c r="S40" s="374"/>
      <c r="T40" s="374"/>
      <c r="U40" s="374"/>
      <c r="V40" s="373"/>
      <c r="W40" s="374"/>
      <c r="X40" s="374"/>
      <c r="Y40" s="374"/>
      <c r="Z40" s="373"/>
      <c r="AA40" s="374"/>
      <c r="AB40" s="251">
        <f t="shared" si="24"/>
        <v>0</v>
      </c>
      <c r="AC40" s="247">
        <f t="shared" si="25"/>
        <v>0</v>
      </c>
      <c r="AD40" s="248">
        <f t="shared" si="26"/>
        <v>0</v>
      </c>
    </row>
    <row r="41" spans="1:30" s="4" customFormat="1" ht="15" customHeight="1" thickBot="1" x14ac:dyDescent="0.25">
      <c r="A41" s="172"/>
      <c r="B41" s="278"/>
      <c r="C41" s="208"/>
      <c r="D41" s="381">
        <f t="shared" si="14"/>
        <v>0</v>
      </c>
      <c r="E41" s="281">
        <v>0</v>
      </c>
      <c r="F41" s="229"/>
      <c r="G41" s="230"/>
      <c r="H41" s="381">
        <f t="shared" si="15"/>
        <v>0</v>
      </c>
      <c r="I41" s="281">
        <v>0</v>
      </c>
      <c r="J41" s="231"/>
      <c r="K41" s="281"/>
      <c r="L41" s="270"/>
      <c r="M41" s="375"/>
      <c r="N41" s="376"/>
      <c r="O41" s="376"/>
      <c r="P41" s="376"/>
      <c r="Q41" s="376"/>
      <c r="R41" s="376"/>
      <c r="S41" s="376"/>
      <c r="T41" s="376"/>
      <c r="U41" s="376"/>
      <c r="V41" s="375"/>
      <c r="W41" s="376"/>
      <c r="X41" s="376"/>
      <c r="Y41" s="376"/>
      <c r="Z41" s="375"/>
      <c r="AA41" s="376"/>
      <c r="AB41" s="251">
        <f t="shared" si="7"/>
        <v>0</v>
      </c>
      <c r="AC41" s="247">
        <f t="shared" si="8"/>
        <v>0</v>
      </c>
      <c r="AD41" s="248">
        <f t="shared" si="3"/>
        <v>0</v>
      </c>
    </row>
    <row r="42" spans="1:30" s="26" customFormat="1" ht="15" customHeight="1" x14ac:dyDescent="0.2">
      <c r="A42" s="198" t="s">
        <v>242</v>
      </c>
      <c r="B42" s="354" t="s">
        <v>243</v>
      </c>
      <c r="C42" s="209">
        <f t="shared" ref="C42:J42" si="27">SUM(C43:C50)</f>
        <v>0</v>
      </c>
      <c r="D42" s="327">
        <f>SUM(D43:D50)</f>
        <v>0</v>
      </c>
      <c r="E42" s="209">
        <f>SUM(E43:E50)</f>
        <v>0</v>
      </c>
      <c r="F42" s="209">
        <f t="shared" si="27"/>
        <v>0</v>
      </c>
      <c r="G42" s="209">
        <f t="shared" si="27"/>
        <v>0</v>
      </c>
      <c r="H42" s="327">
        <f>SUM(H43:H50)</f>
        <v>0</v>
      </c>
      <c r="I42" s="209">
        <f t="shared" si="27"/>
        <v>0</v>
      </c>
      <c r="J42" s="209">
        <f t="shared" si="27"/>
        <v>0</v>
      </c>
      <c r="K42" s="209"/>
      <c r="L42" s="268">
        <f>SUM(L43:L50)</f>
        <v>0</v>
      </c>
      <c r="M42" s="268">
        <f>SUM(M43:M50)</f>
        <v>0</v>
      </c>
      <c r="N42" s="272">
        <f>SUM(N43:N50)</f>
        <v>0</v>
      </c>
      <c r="O42" s="272">
        <f t="shared" ref="O42:U42" si="28">SUM(O43:O50)</f>
        <v>0</v>
      </c>
      <c r="P42" s="272">
        <f t="shared" si="28"/>
        <v>0</v>
      </c>
      <c r="Q42" s="272">
        <f t="shared" si="28"/>
        <v>0</v>
      </c>
      <c r="R42" s="272">
        <f t="shared" si="28"/>
        <v>0</v>
      </c>
      <c r="S42" s="272">
        <f t="shared" si="28"/>
        <v>0</v>
      </c>
      <c r="T42" s="272">
        <f t="shared" si="28"/>
        <v>0</v>
      </c>
      <c r="U42" s="272">
        <f t="shared" si="28"/>
        <v>0</v>
      </c>
      <c r="V42" s="268">
        <f>SUM(V43:V50)</f>
        <v>0</v>
      </c>
      <c r="W42" s="272">
        <f t="shared" ref="W42:Y42" si="29">SUM(W43:W50)</f>
        <v>0</v>
      </c>
      <c r="X42" s="272">
        <f t="shared" si="29"/>
        <v>0</v>
      </c>
      <c r="Y42" s="272">
        <f t="shared" si="29"/>
        <v>0</v>
      </c>
      <c r="Z42" s="268">
        <f>SUM(Z43:Z50)</f>
        <v>0</v>
      </c>
      <c r="AA42" s="272">
        <f t="shared" ref="AA42" si="30">SUM(AA43:AA50)</f>
        <v>0</v>
      </c>
      <c r="AB42" s="251">
        <f t="shared" si="7"/>
        <v>0</v>
      </c>
      <c r="AC42" s="247">
        <f t="shared" si="8"/>
        <v>0</v>
      </c>
      <c r="AD42" s="248">
        <f t="shared" si="3"/>
        <v>0</v>
      </c>
    </row>
    <row r="43" spans="1:30" s="4" customFormat="1" ht="15" customHeight="1" x14ac:dyDescent="0.2">
      <c r="A43" s="355"/>
      <c r="B43" s="349" t="s">
        <v>231</v>
      </c>
      <c r="C43" s="210"/>
      <c r="D43" s="381">
        <f t="shared" si="14"/>
        <v>0</v>
      </c>
      <c r="E43" s="252">
        <v>0</v>
      </c>
      <c r="F43" s="233"/>
      <c r="G43" s="234"/>
      <c r="H43" s="381">
        <f t="shared" si="15"/>
        <v>0</v>
      </c>
      <c r="I43" s="252">
        <v>0</v>
      </c>
      <c r="J43" s="235"/>
      <c r="K43" s="252"/>
      <c r="L43" s="269"/>
      <c r="M43" s="373"/>
      <c r="N43" s="374"/>
      <c r="O43" s="374"/>
      <c r="P43" s="374"/>
      <c r="Q43" s="374"/>
      <c r="R43" s="374"/>
      <c r="S43" s="374"/>
      <c r="T43" s="374"/>
      <c r="U43" s="374"/>
      <c r="V43" s="373"/>
      <c r="W43" s="374"/>
      <c r="X43" s="374"/>
      <c r="Y43" s="374"/>
      <c r="Z43" s="373"/>
      <c r="AA43" s="374"/>
      <c r="AB43" s="251">
        <f t="shared" si="7"/>
        <v>0</v>
      </c>
      <c r="AC43" s="247">
        <f t="shared" si="8"/>
        <v>0</v>
      </c>
      <c r="AD43" s="248">
        <f t="shared" si="3"/>
        <v>0</v>
      </c>
    </row>
    <row r="44" spans="1:30" s="4" customFormat="1" ht="15" customHeight="1" x14ac:dyDescent="0.2">
      <c r="A44" s="355"/>
      <c r="B44" s="349" t="s">
        <v>232</v>
      </c>
      <c r="C44" s="352"/>
      <c r="D44" s="381">
        <f t="shared" si="14"/>
        <v>0</v>
      </c>
      <c r="E44" s="252">
        <v>0</v>
      </c>
      <c r="F44" s="233"/>
      <c r="G44" s="234"/>
      <c r="H44" s="381">
        <f t="shared" si="15"/>
        <v>0</v>
      </c>
      <c r="I44" s="252">
        <v>0</v>
      </c>
      <c r="J44" s="235"/>
      <c r="K44" s="252"/>
      <c r="L44" s="269"/>
      <c r="M44" s="373"/>
      <c r="N44" s="374"/>
      <c r="O44" s="374"/>
      <c r="P44" s="374"/>
      <c r="Q44" s="374"/>
      <c r="R44" s="374"/>
      <c r="S44" s="374"/>
      <c r="T44" s="374"/>
      <c r="U44" s="374"/>
      <c r="V44" s="373"/>
      <c r="W44" s="374"/>
      <c r="X44" s="374"/>
      <c r="Y44" s="374"/>
      <c r="Z44" s="373"/>
      <c r="AA44" s="374"/>
      <c r="AB44" s="251">
        <f t="shared" ref="AB44:AB49" si="31">SUM(M44:AA44)</f>
        <v>0</v>
      </c>
      <c r="AC44" s="247">
        <f t="shared" ref="AC44:AC49" si="32">+AB44+L44</f>
        <v>0</v>
      </c>
      <c r="AD44" s="248">
        <f t="shared" ref="AD44:AD49" si="33">+E44-AC44</f>
        <v>0</v>
      </c>
    </row>
    <row r="45" spans="1:30" s="4" customFormat="1" ht="15" customHeight="1" x14ac:dyDescent="0.2">
      <c r="A45" s="348"/>
      <c r="B45" s="349" t="s">
        <v>233</v>
      </c>
      <c r="C45" s="352"/>
      <c r="D45" s="381">
        <f t="shared" si="14"/>
        <v>0</v>
      </c>
      <c r="E45" s="252">
        <v>0</v>
      </c>
      <c r="F45" s="233"/>
      <c r="G45" s="234"/>
      <c r="H45" s="381">
        <f t="shared" si="15"/>
        <v>0</v>
      </c>
      <c r="I45" s="252">
        <v>0</v>
      </c>
      <c r="J45" s="235"/>
      <c r="K45" s="252"/>
      <c r="L45" s="269"/>
      <c r="M45" s="373"/>
      <c r="N45" s="374"/>
      <c r="O45" s="374"/>
      <c r="P45" s="374"/>
      <c r="Q45" s="374"/>
      <c r="R45" s="374"/>
      <c r="S45" s="374"/>
      <c r="T45" s="374"/>
      <c r="U45" s="374"/>
      <c r="V45" s="373"/>
      <c r="W45" s="374"/>
      <c r="X45" s="374"/>
      <c r="Y45" s="374"/>
      <c r="Z45" s="373"/>
      <c r="AA45" s="374"/>
      <c r="AB45" s="251">
        <f t="shared" si="31"/>
        <v>0</v>
      </c>
      <c r="AC45" s="247">
        <f t="shared" si="32"/>
        <v>0</v>
      </c>
      <c r="AD45" s="248">
        <f t="shared" si="33"/>
        <v>0</v>
      </c>
    </row>
    <row r="46" spans="1:30" s="4" customFormat="1" ht="15" customHeight="1" x14ac:dyDescent="0.2">
      <c r="A46" s="348"/>
      <c r="B46" s="349" t="s">
        <v>244</v>
      </c>
      <c r="C46" s="352"/>
      <c r="D46" s="381">
        <f t="shared" si="14"/>
        <v>0</v>
      </c>
      <c r="E46" s="252">
        <v>0</v>
      </c>
      <c r="F46" s="233"/>
      <c r="G46" s="234"/>
      <c r="H46" s="381">
        <f t="shared" si="15"/>
        <v>0</v>
      </c>
      <c r="I46" s="252">
        <v>0</v>
      </c>
      <c r="J46" s="235"/>
      <c r="K46" s="252"/>
      <c r="L46" s="269"/>
      <c r="M46" s="373"/>
      <c r="N46" s="374"/>
      <c r="O46" s="374"/>
      <c r="P46" s="374"/>
      <c r="Q46" s="374"/>
      <c r="R46" s="374"/>
      <c r="S46" s="374"/>
      <c r="T46" s="374"/>
      <c r="U46" s="374"/>
      <c r="V46" s="373"/>
      <c r="W46" s="374"/>
      <c r="X46" s="374"/>
      <c r="Y46" s="374"/>
      <c r="Z46" s="373"/>
      <c r="AA46" s="374"/>
      <c r="AB46" s="251">
        <f t="shared" si="31"/>
        <v>0</v>
      </c>
      <c r="AC46" s="247">
        <f t="shared" si="32"/>
        <v>0</v>
      </c>
      <c r="AD46" s="248">
        <f t="shared" si="33"/>
        <v>0</v>
      </c>
    </row>
    <row r="47" spans="1:30" s="4" customFormat="1" ht="15" customHeight="1" x14ac:dyDescent="0.2">
      <c r="A47" s="348"/>
      <c r="B47" s="349" t="s">
        <v>235</v>
      </c>
      <c r="C47" s="352"/>
      <c r="D47" s="381">
        <f t="shared" si="14"/>
        <v>0</v>
      </c>
      <c r="E47" s="252">
        <v>0</v>
      </c>
      <c r="F47" s="233"/>
      <c r="G47" s="234"/>
      <c r="H47" s="381">
        <f t="shared" si="15"/>
        <v>0</v>
      </c>
      <c r="I47" s="252">
        <v>0</v>
      </c>
      <c r="J47" s="235"/>
      <c r="K47" s="252"/>
      <c r="L47" s="269"/>
      <c r="M47" s="373"/>
      <c r="N47" s="374"/>
      <c r="O47" s="374"/>
      <c r="P47" s="374"/>
      <c r="Q47" s="374"/>
      <c r="R47" s="374"/>
      <c r="S47" s="374"/>
      <c r="T47" s="374"/>
      <c r="U47" s="374"/>
      <c r="V47" s="373"/>
      <c r="W47" s="374"/>
      <c r="X47" s="374"/>
      <c r="Y47" s="374"/>
      <c r="Z47" s="373"/>
      <c r="AA47" s="374"/>
      <c r="AB47" s="251">
        <f t="shared" si="31"/>
        <v>0</v>
      </c>
      <c r="AC47" s="247">
        <f t="shared" si="32"/>
        <v>0</v>
      </c>
      <c r="AD47" s="248">
        <f t="shared" si="33"/>
        <v>0</v>
      </c>
    </row>
    <row r="48" spans="1:30" s="4" customFormat="1" ht="15" customHeight="1" x14ac:dyDescent="0.2">
      <c r="A48" s="348"/>
      <c r="B48" s="349" t="s">
        <v>236</v>
      </c>
      <c r="C48" s="352"/>
      <c r="D48" s="381">
        <f t="shared" si="14"/>
        <v>0</v>
      </c>
      <c r="E48" s="252">
        <v>0</v>
      </c>
      <c r="F48" s="233"/>
      <c r="G48" s="234"/>
      <c r="H48" s="381">
        <f t="shared" si="15"/>
        <v>0</v>
      </c>
      <c r="I48" s="252">
        <v>0</v>
      </c>
      <c r="J48" s="235"/>
      <c r="K48" s="252"/>
      <c r="L48" s="269"/>
      <c r="M48" s="373"/>
      <c r="N48" s="374"/>
      <c r="O48" s="374"/>
      <c r="P48" s="374"/>
      <c r="Q48" s="374"/>
      <c r="R48" s="374"/>
      <c r="S48" s="374"/>
      <c r="T48" s="374"/>
      <c r="U48" s="374"/>
      <c r="V48" s="373"/>
      <c r="W48" s="374"/>
      <c r="X48" s="374"/>
      <c r="Y48" s="374"/>
      <c r="Z48" s="373"/>
      <c r="AA48" s="374"/>
      <c r="AB48" s="251">
        <f t="shared" si="31"/>
        <v>0</v>
      </c>
      <c r="AC48" s="247">
        <f t="shared" si="32"/>
        <v>0</v>
      </c>
      <c r="AD48" s="248">
        <f t="shared" si="33"/>
        <v>0</v>
      </c>
    </row>
    <row r="49" spans="1:30" s="4" customFormat="1" ht="15" customHeight="1" x14ac:dyDescent="0.2">
      <c r="A49" s="348"/>
      <c r="B49" s="349" t="s">
        <v>237</v>
      </c>
      <c r="C49" s="352"/>
      <c r="D49" s="381">
        <f t="shared" si="14"/>
        <v>0</v>
      </c>
      <c r="E49" s="252">
        <v>0</v>
      </c>
      <c r="F49" s="233"/>
      <c r="G49" s="234"/>
      <c r="H49" s="381">
        <f t="shared" si="15"/>
        <v>0</v>
      </c>
      <c r="I49" s="252">
        <v>0</v>
      </c>
      <c r="J49" s="235"/>
      <c r="K49" s="252"/>
      <c r="L49" s="269"/>
      <c r="M49" s="373"/>
      <c r="N49" s="374"/>
      <c r="O49" s="374"/>
      <c r="P49" s="374"/>
      <c r="Q49" s="374"/>
      <c r="R49" s="374"/>
      <c r="S49" s="374"/>
      <c r="T49" s="374"/>
      <c r="U49" s="374"/>
      <c r="V49" s="373"/>
      <c r="W49" s="374"/>
      <c r="X49" s="374"/>
      <c r="Y49" s="374"/>
      <c r="Z49" s="373"/>
      <c r="AA49" s="374"/>
      <c r="AB49" s="251">
        <f t="shared" si="31"/>
        <v>0</v>
      </c>
      <c r="AC49" s="247">
        <f t="shared" si="32"/>
        <v>0</v>
      </c>
      <c r="AD49" s="248">
        <f t="shared" si="33"/>
        <v>0</v>
      </c>
    </row>
    <row r="50" spans="1:30" s="4" customFormat="1" ht="15" customHeight="1" thickBot="1" x14ac:dyDescent="0.25">
      <c r="A50" s="171"/>
      <c r="B50" s="278"/>
      <c r="C50" s="208"/>
      <c r="D50" s="381">
        <f t="shared" si="14"/>
        <v>0</v>
      </c>
      <c r="E50" s="281">
        <v>0</v>
      </c>
      <c r="F50" s="229"/>
      <c r="G50" s="230"/>
      <c r="H50" s="381">
        <f t="shared" si="15"/>
        <v>0</v>
      </c>
      <c r="I50" s="281">
        <v>0</v>
      </c>
      <c r="J50" s="231"/>
      <c r="K50" s="281"/>
      <c r="L50" s="270"/>
      <c r="M50" s="375"/>
      <c r="N50" s="376"/>
      <c r="O50" s="376"/>
      <c r="P50" s="376"/>
      <c r="Q50" s="376"/>
      <c r="R50" s="376"/>
      <c r="S50" s="376"/>
      <c r="T50" s="376"/>
      <c r="U50" s="376"/>
      <c r="V50" s="375"/>
      <c r="W50" s="376"/>
      <c r="X50" s="376"/>
      <c r="Y50" s="376"/>
      <c r="Z50" s="375"/>
      <c r="AA50" s="376"/>
      <c r="AB50" s="251">
        <f t="shared" si="7"/>
        <v>0</v>
      </c>
      <c r="AC50" s="247">
        <f t="shared" si="8"/>
        <v>0</v>
      </c>
      <c r="AD50" s="248">
        <f t="shared" si="3"/>
        <v>0</v>
      </c>
    </row>
    <row r="51" spans="1:30" s="26" customFormat="1" ht="15" customHeight="1" x14ac:dyDescent="0.2">
      <c r="A51" s="198" t="s">
        <v>245</v>
      </c>
      <c r="B51" s="354" t="s">
        <v>246</v>
      </c>
      <c r="C51" s="209">
        <f t="shared" ref="C51:J51" si="34">SUM(C52:C59)</f>
        <v>0</v>
      </c>
      <c r="D51" s="327">
        <f>SUM(D52:D59)</f>
        <v>0</v>
      </c>
      <c r="E51" s="209">
        <f>SUM(E52:E59)</f>
        <v>0</v>
      </c>
      <c r="F51" s="209">
        <f t="shared" si="34"/>
        <v>0</v>
      </c>
      <c r="G51" s="209">
        <f t="shared" si="34"/>
        <v>0</v>
      </c>
      <c r="H51" s="327">
        <f>SUM(H52:H59)</f>
        <v>0</v>
      </c>
      <c r="I51" s="209">
        <f t="shared" si="34"/>
        <v>0</v>
      </c>
      <c r="J51" s="209">
        <f t="shared" si="34"/>
        <v>0</v>
      </c>
      <c r="K51" s="209"/>
      <c r="L51" s="268">
        <f>SUM(L52:L59)</f>
        <v>0</v>
      </c>
      <c r="M51" s="268">
        <f>SUM(M52:M59)</f>
        <v>0</v>
      </c>
      <c r="N51" s="272">
        <f>SUM(N52:N59)</f>
        <v>0</v>
      </c>
      <c r="O51" s="272">
        <f t="shared" ref="O51:U51" si="35">SUM(O52:O59)</f>
        <v>0</v>
      </c>
      <c r="P51" s="272">
        <f t="shared" si="35"/>
        <v>0</v>
      </c>
      <c r="Q51" s="272">
        <f t="shared" si="35"/>
        <v>0</v>
      </c>
      <c r="R51" s="272">
        <f t="shared" si="35"/>
        <v>0</v>
      </c>
      <c r="S51" s="272">
        <f t="shared" si="35"/>
        <v>0</v>
      </c>
      <c r="T51" s="272">
        <f t="shared" si="35"/>
        <v>0</v>
      </c>
      <c r="U51" s="272">
        <f t="shared" si="35"/>
        <v>0</v>
      </c>
      <c r="V51" s="268">
        <f>SUM(V52:V59)</f>
        <v>0</v>
      </c>
      <c r="W51" s="272">
        <f t="shared" ref="W51:Y51" si="36">SUM(W52:W59)</f>
        <v>0</v>
      </c>
      <c r="X51" s="272">
        <f t="shared" si="36"/>
        <v>0</v>
      </c>
      <c r="Y51" s="272">
        <f t="shared" si="36"/>
        <v>0</v>
      </c>
      <c r="Z51" s="268">
        <f>SUM(Z52:Z59)</f>
        <v>0</v>
      </c>
      <c r="AA51" s="272">
        <f t="shared" ref="AA51" si="37">SUM(AA52:AA59)</f>
        <v>0</v>
      </c>
      <c r="AB51" s="251">
        <f t="shared" si="7"/>
        <v>0</v>
      </c>
      <c r="AC51" s="247">
        <f t="shared" si="8"/>
        <v>0</v>
      </c>
      <c r="AD51" s="248">
        <f t="shared" si="3"/>
        <v>0</v>
      </c>
    </row>
    <row r="52" spans="1:30" s="4" customFormat="1" ht="15" customHeight="1" x14ac:dyDescent="0.2">
      <c r="A52" s="348"/>
      <c r="B52" s="349" t="s">
        <v>231</v>
      </c>
      <c r="C52" s="210"/>
      <c r="D52" s="381">
        <f t="shared" si="14"/>
        <v>0</v>
      </c>
      <c r="E52" s="252">
        <v>0</v>
      </c>
      <c r="F52" s="233"/>
      <c r="G52" s="234"/>
      <c r="H52" s="381">
        <f t="shared" si="15"/>
        <v>0</v>
      </c>
      <c r="I52" s="252">
        <v>0</v>
      </c>
      <c r="J52" s="235"/>
      <c r="K52" s="252"/>
      <c r="L52" s="269"/>
      <c r="M52" s="373"/>
      <c r="N52" s="374"/>
      <c r="O52" s="374"/>
      <c r="P52" s="374"/>
      <c r="Q52" s="374"/>
      <c r="R52" s="374"/>
      <c r="S52" s="374"/>
      <c r="T52" s="374"/>
      <c r="U52" s="374"/>
      <c r="V52" s="373"/>
      <c r="W52" s="374"/>
      <c r="X52" s="374"/>
      <c r="Y52" s="374"/>
      <c r="Z52" s="373"/>
      <c r="AA52" s="374"/>
      <c r="AB52" s="251">
        <f t="shared" si="7"/>
        <v>0</v>
      </c>
      <c r="AC52" s="247">
        <f t="shared" si="8"/>
        <v>0</v>
      </c>
      <c r="AD52" s="248">
        <f t="shared" si="3"/>
        <v>0</v>
      </c>
    </row>
    <row r="53" spans="1:30" s="4" customFormat="1" ht="15" customHeight="1" x14ac:dyDescent="0.2">
      <c r="A53" s="348"/>
      <c r="B53" s="349" t="s">
        <v>232</v>
      </c>
      <c r="C53" s="352"/>
      <c r="D53" s="381">
        <f t="shared" si="14"/>
        <v>0</v>
      </c>
      <c r="E53" s="252">
        <v>0</v>
      </c>
      <c r="F53" s="233"/>
      <c r="G53" s="234"/>
      <c r="H53" s="381">
        <f t="shared" si="15"/>
        <v>0</v>
      </c>
      <c r="I53" s="252">
        <v>0</v>
      </c>
      <c r="J53" s="235"/>
      <c r="K53" s="252"/>
      <c r="L53" s="269"/>
      <c r="M53" s="373"/>
      <c r="N53" s="374"/>
      <c r="O53" s="374"/>
      <c r="P53" s="374"/>
      <c r="Q53" s="374"/>
      <c r="R53" s="374"/>
      <c r="S53" s="374"/>
      <c r="T53" s="374"/>
      <c r="U53" s="374"/>
      <c r="V53" s="373"/>
      <c r="W53" s="374"/>
      <c r="X53" s="374"/>
      <c r="Y53" s="374"/>
      <c r="Z53" s="373"/>
      <c r="AA53" s="374"/>
      <c r="AB53" s="251">
        <f t="shared" ref="AB53:AB58" si="38">SUM(M53:AA53)</f>
        <v>0</v>
      </c>
      <c r="AC53" s="247">
        <f t="shared" ref="AC53:AC58" si="39">+AB53+L53</f>
        <v>0</v>
      </c>
      <c r="AD53" s="248">
        <f t="shared" ref="AD53:AD58" si="40">+E53-AC53</f>
        <v>0</v>
      </c>
    </row>
    <row r="54" spans="1:30" s="4" customFormat="1" ht="15" customHeight="1" x14ac:dyDescent="0.2">
      <c r="A54" s="348"/>
      <c r="B54" s="349" t="s">
        <v>233</v>
      </c>
      <c r="C54" s="352"/>
      <c r="D54" s="381">
        <f t="shared" si="14"/>
        <v>0</v>
      </c>
      <c r="E54" s="252">
        <v>0</v>
      </c>
      <c r="F54" s="233"/>
      <c r="G54" s="234"/>
      <c r="H54" s="381">
        <f t="shared" si="15"/>
        <v>0</v>
      </c>
      <c r="I54" s="252">
        <v>0</v>
      </c>
      <c r="J54" s="235"/>
      <c r="K54" s="252"/>
      <c r="L54" s="269"/>
      <c r="M54" s="373"/>
      <c r="N54" s="374"/>
      <c r="O54" s="374"/>
      <c r="P54" s="374"/>
      <c r="Q54" s="374"/>
      <c r="R54" s="374"/>
      <c r="S54" s="374"/>
      <c r="T54" s="374"/>
      <c r="U54" s="374"/>
      <c r="V54" s="373"/>
      <c r="W54" s="374"/>
      <c r="X54" s="374"/>
      <c r="Y54" s="374"/>
      <c r="Z54" s="373"/>
      <c r="AA54" s="374"/>
      <c r="AB54" s="251">
        <f t="shared" si="38"/>
        <v>0</v>
      </c>
      <c r="AC54" s="247">
        <f t="shared" si="39"/>
        <v>0</v>
      </c>
      <c r="AD54" s="248">
        <f t="shared" si="40"/>
        <v>0</v>
      </c>
    </row>
    <row r="55" spans="1:30" s="4" customFormat="1" ht="15" customHeight="1" x14ac:dyDescent="0.2">
      <c r="A55" s="348"/>
      <c r="B55" s="349" t="s">
        <v>234</v>
      </c>
      <c r="C55" s="352"/>
      <c r="D55" s="381">
        <f t="shared" si="14"/>
        <v>0</v>
      </c>
      <c r="E55" s="252">
        <v>0</v>
      </c>
      <c r="F55" s="233"/>
      <c r="G55" s="234"/>
      <c r="H55" s="381">
        <f t="shared" si="15"/>
        <v>0</v>
      </c>
      <c r="I55" s="252">
        <v>0</v>
      </c>
      <c r="J55" s="235"/>
      <c r="K55" s="252"/>
      <c r="L55" s="269"/>
      <c r="M55" s="373"/>
      <c r="N55" s="374"/>
      <c r="O55" s="374"/>
      <c r="P55" s="374"/>
      <c r="Q55" s="374"/>
      <c r="R55" s="374"/>
      <c r="S55" s="374"/>
      <c r="T55" s="374"/>
      <c r="U55" s="374"/>
      <c r="V55" s="373"/>
      <c r="W55" s="374"/>
      <c r="X55" s="374"/>
      <c r="Y55" s="374"/>
      <c r="Z55" s="373"/>
      <c r="AA55" s="374"/>
      <c r="AB55" s="251">
        <f t="shared" si="38"/>
        <v>0</v>
      </c>
      <c r="AC55" s="247">
        <f t="shared" si="39"/>
        <v>0</v>
      </c>
      <c r="AD55" s="248">
        <f t="shared" si="40"/>
        <v>0</v>
      </c>
    </row>
    <row r="56" spans="1:30" s="4" customFormat="1" ht="15" customHeight="1" x14ac:dyDescent="0.2">
      <c r="A56" s="348"/>
      <c r="B56" s="349" t="s">
        <v>235</v>
      </c>
      <c r="C56" s="352"/>
      <c r="D56" s="381">
        <f t="shared" si="14"/>
        <v>0</v>
      </c>
      <c r="E56" s="252">
        <v>0</v>
      </c>
      <c r="F56" s="233"/>
      <c r="G56" s="234"/>
      <c r="H56" s="381">
        <f t="shared" si="15"/>
        <v>0</v>
      </c>
      <c r="I56" s="252">
        <v>0</v>
      </c>
      <c r="J56" s="235"/>
      <c r="K56" s="252"/>
      <c r="L56" s="269"/>
      <c r="M56" s="373"/>
      <c r="N56" s="374"/>
      <c r="O56" s="374"/>
      <c r="P56" s="374"/>
      <c r="Q56" s="374"/>
      <c r="R56" s="374"/>
      <c r="S56" s="374"/>
      <c r="T56" s="374"/>
      <c r="U56" s="374"/>
      <c r="V56" s="373"/>
      <c r="W56" s="374"/>
      <c r="X56" s="374"/>
      <c r="Y56" s="374"/>
      <c r="Z56" s="373"/>
      <c r="AA56" s="374"/>
      <c r="AB56" s="251">
        <f t="shared" si="38"/>
        <v>0</v>
      </c>
      <c r="AC56" s="247">
        <f t="shared" si="39"/>
        <v>0</v>
      </c>
      <c r="AD56" s="248">
        <f t="shared" si="40"/>
        <v>0</v>
      </c>
    </row>
    <row r="57" spans="1:30" s="4" customFormat="1" ht="15" customHeight="1" x14ac:dyDescent="0.2">
      <c r="A57" s="348"/>
      <c r="B57" s="349" t="s">
        <v>236</v>
      </c>
      <c r="C57" s="352"/>
      <c r="D57" s="381">
        <f t="shared" si="14"/>
        <v>0</v>
      </c>
      <c r="E57" s="252">
        <v>0</v>
      </c>
      <c r="F57" s="233"/>
      <c r="G57" s="234"/>
      <c r="H57" s="381">
        <f t="shared" si="15"/>
        <v>0</v>
      </c>
      <c r="I57" s="252">
        <v>0</v>
      </c>
      <c r="J57" s="235"/>
      <c r="K57" s="252"/>
      <c r="L57" s="269"/>
      <c r="M57" s="373"/>
      <c r="N57" s="374"/>
      <c r="O57" s="374"/>
      <c r="P57" s="374"/>
      <c r="Q57" s="374"/>
      <c r="R57" s="374"/>
      <c r="S57" s="374"/>
      <c r="T57" s="374"/>
      <c r="U57" s="374"/>
      <c r="V57" s="373"/>
      <c r="W57" s="374"/>
      <c r="X57" s="374"/>
      <c r="Y57" s="374"/>
      <c r="Z57" s="373"/>
      <c r="AA57" s="374"/>
      <c r="AB57" s="251">
        <f t="shared" si="38"/>
        <v>0</v>
      </c>
      <c r="AC57" s="247">
        <f t="shared" si="39"/>
        <v>0</v>
      </c>
      <c r="AD57" s="248">
        <f t="shared" si="40"/>
        <v>0</v>
      </c>
    </row>
    <row r="58" spans="1:30" s="4" customFormat="1" ht="15" customHeight="1" x14ac:dyDescent="0.2">
      <c r="A58" s="348"/>
      <c r="B58" s="349" t="s">
        <v>237</v>
      </c>
      <c r="C58" s="352"/>
      <c r="D58" s="381">
        <f t="shared" si="14"/>
        <v>0</v>
      </c>
      <c r="E58" s="252">
        <v>0</v>
      </c>
      <c r="F58" s="233"/>
      <c r="G58" s="234"/>
      <c r="H58" s="381">
        <f t="shared" si="15"/>
        <v>0</v>
      </c>
      <c r="I58" s="252">
        <v>0</v>
      </c>
      <c r="J58" s="235"/>
      <c r="K58" s="252"/>
      <c r="L58" s="269"/>
      <c r="M58" s="373"/>
      <c r="N58" s="374"/>
      <c r="O58" s="374"/>
      <c r="P58" s="374"/>
      <c r="Q58" s="374"/>
      <c r="R58" s="374"/>
      <c r="S58" s="374"/>
      <c r="T58" s="374"/>
      <c r="U58" s="374"/>
      <c r="V58" s="373"/>
      <c r="W58" s="374"/>
      <c r="X58" s="374"/>
      <c r="Y58" s="374"/>
      <c r="Z58" s="373"/>
      <c r="AA58" s="374"/>
      <c r="AB58" s="251">
        <f t="shared" si="38"/>
        <v>0</v>
      </c>
      <c r="AC58" s="247">
        <f t="shared" si="39"/>
        <v>0</v>
      </c>
      <c r="AD58" s="248">
        <f t="shared" si="40"/>
        <v>0</v>
      </c>
    </row>
    <row r="59" spans="1:30" s="4" customFormat="1" ht="15" customHeight="1" thickBot="1" x14ac:dyDescent="0.25">
      <c r="A59" s="171"/>
      <c r="B59" s="278"/>
      <c r="C59" s="208"/>
      <c r="D59" s="381">
        <f t="shared" si="14"/>
        <v>0</v>
      </c>
      <c r="E59" s="281">
        <v>0</v>
      </c>
      <c r="F59" s="229"/>
      <c r="G59" s="230"/>
      <c r="H59" s="381">
        <f t="shared" si="15"/>
        <v>0</v>
      </c>
      <c r="I59" s="281">
        <v>0</v>
      </c>
      <c r="J59" s="231"/>
      <c r="K59" s="281"/>
      <c r="L59" s="270"/>
      <c r="M59" s="375"/>
      <c r="N59" s="376"/>
      <c r="O59" s="376"/>
      <c r="P59" s="376"/>
      <c r="Q59" s="376"/>
      <c r="R59" s="376"/>
      <c r="S59" s="376"/>
      <c r="T59" s="376"/>
      <c r="U59" s="376"/>
      <c r="V59" s="375"/>
      <c r="W59" s="376"/>
      <c r="X59" s="376"/>
      <c r="Y59" s="376"/>
      <c r="Z59" s="375"/>
      <c r="AA59" s="376"/>
      <c r="AB59" s="251">
        <f t="shared" si="7"/>
        <v>0</v>
      </c>
      <c r="AC59" s="247">
        <f t="shared" si="8"/>
        <v>0</v>
      </c>
      <c r="AD59" s="248">
        <f t="shared" si="3"/>
        <v>0</v>
      </c>
    </row>
    <row r="60" spans="1:30" s="26" customFormat="1" ht="15" customHeight="1" x14ac:dyDescent="0.2">
      <c r="A60" s="198" t="s">
        <v>247</v>
      </c>
      <c r="B60" s="354" t="s">
        <v>248</v>
      </c>
      <c r="C60" s="209">
        <f t="shared" ref="C60:J60" si="41">SUM(C61:C68)</f>
        <v>0</v>
      </c>
      <c r="D60" s="327">
        <f>SUM(D61:D68)</f>
        <v>0</v>
      </c>
      <c r="E60" s="209">
        <f>SUM(E61:E68)</f>
        <v>0</v>
      </c>
      <c r="F60" s="209">
        <f t="shared" si="41"/>
        <v>0</v>
      </c>
      <c r="G60" s="209">
        <f t="shared" si="41"/>
        <v>0</v>
      </c>
      <c r="H60" s="327">
        <f>SUM(H61:H68)</f>
        <v>0</v>
      </c>
      <c r="I60" s="209">
        <f t="shared" si="41"/>
        <v>0</v>
      </c>
      <c r="J60" s="209">
        <f t="shared" si="41"/>
        <v>0</v>
      </c>
      <c r="K60" s="209"/>
      <c r="L60" s="268">
        <f>SUM(L61:L68)</f>
        <v>0</v>
      </c>
      <c r="M60" s="268">
        <f>SUM(M61:M68)</f>
        <v>0</v>
      </c>
      <c r="N60" s="272">
        <f>SUM(N61:N68)</f>
        <v>0</v>
      </c>
      <c r="O60" s="272">
        <f t="shared" ref="O60:U60" si="42">SUM(O61:O68)</f>
        <v>0</v>
      </c>
      <c r="P60" s="272">
        <f t="shared" si="42"/>
        <v>0</v>
      </c>
      <c r="Q60" s="272">
        <f t="shared" si="42"/>
        <v>0</v>
      </c>
      <c r="R60" s="272">
        <f t="shared" si="42"/>
        <v>0</v>
      </c>
      <c r="S60" s="272">
        <f t="shared" si="42"/>
        <v>0</v>
      </c>
      <c r="T60" s="272">
        <f t="shared" si="42"/>
        <v>0</v>
      </c>
      <c r="U60" s="272">
        <f t="shared" si="42"/>
        <v>0</v>
      </c>
      <c r="V60" s="268">
        <f>SUM(V61:V68)</f>
        <v>0</v>
      </c>
      <c r="W60" s="272">
        <f t="shared" ref="W60:Y60" si="43">SUM(W61:W68)</f>
        <v>0</v>
      </c>
      <c r="X60" s="272">
        <f t="shared" si="43"/>
        <v>0</v>
      </c>
      <c r="Y60" s="272">
        <f t="shared" si="43"/>
        <v>0</v>
      </c>
      <c r="Z60" s="268">
        <f>SUM(Z61:Z68)</f>
        <v>0</v>
      </c>
      <c r="AA60" s="272">
        <f t="shared" ref="AA60" si="44">SUM(AA61:AA68)</f>
        <v>0</v>
      </c>
      <c r="AB60" s="251">
        <f t="shared" si="7"/>
        <v>0</v>
      </c>
      <c r="AC60" s="247">
        <f t="shared" si="8"/>
        <v>0</v>
      </c>
      <c r="AD60" s="248">
        <f t="shared" si="3"/>
        <v>0</v>
      </c>
    </row>
    <row r="61" spans="1:30" s="4" customFormat="1" ht="15" customHeight="1" x14ac:dyDescent="0.2">
      <c r="A61" s="348"/>
      <c r="B61" s="349" t="s">
        <v>231</v>
      </c>
      <c r="C61" s="210"/>
      <c r="D61" s="381">
        <f t="shared" si="14"/>
        <v>0</v>
      </c>
      <c r="E61" s="252">
        <v>0</v>
      </c>
      <c r="F61" s="233"/>
      <c r="G61" s="234"/>
      <c r="H61" s="381">
        <f t="shared" si="15"/>
        <v>0</v>
      </c>
      <c r="I61" s="252">
        <v>0</v>
      </c>
      <c r="J61" s="235"/>
      <c r="K61" s="252"/>
      <c r="L61" s="269"/>
      <c r="M61" s="373"/>
      <c r="N61" s="374"/>
      <c r="O61" s="374"/>
      <c r="P61" s="374"/>
      <c r="Q61" s="374"/>
      <c r="R61" s="374"/>
      <c r="S61" s="374"/>
      <c r="T61" s="374"/>
      <c r="U61" s="374"/>
      <c r="V61" s="373"/>
      <c r="W61" s="374"/>
      <c r="X61" s="374"/>
      <c r="Y61" s="374"/>
      <c r="Z61" s="373"/>
      <c r="AA61" s="374"/>
      <c r="AB61" s="251">
        <f t="shared" si="7"/>
        <v>0</v>
      </c>
      <c r="AC61" s="247">
        <f t="shared" si="8"/>
        <v>0</v>
      </c>
      <c r="AD61" s="248">
        <f t="shared" si="3"/>
        <v>0</v>
      </c>
    </row>
    <row r="62" spans="1:30" s="4" customFormat="1" ht="15" customHeight="1" x14ac:dyDescent="0.2">
      <c r="A62" s="348"/>
      <c r="B62" s="349" t="s">
        <v>232</v>
      </c>
      <c r="C62" s="352"/>
      <c r="D62" s="381">
        <f t="shared" si="14"/>
        <v>0</v>
      </c>
      <c r="E62" s="252">
        <v>0</v>
      </c>
      <c r="F62" s="233"/>
      <c r="G62" s="234"/>
      <c r="H62" s="381">
        <f t="shared" si="15"/>
        <v>0</v>
      </c>
      <c r="I62" s="252">
        <v>0</v>
      </c>
      <c r="J62" s="235"/>
      <c r="K62" s="252"/>
      <c r="L62" s="269"/>
      <c r="M62" s="373"/>
      <c r="N62" s="374"/>
      <c r="O62" s="374"/>
      <c r="P62" s="374"/>
      <c r="Q62" s="374"/>
      <c r="R62" s="374"/>
      <c r="S62" s="374"/>
      <c r="T62" s="374"/>
      <c r="U62" s="374"/>
      <c r="V62" s="373"/>
      <c r="W62" s="374"/>
      <c r="X62" s="374"/>
      <c r="Y62" s="374"/>
      <c r="Z62" s="373"/>
      <c r="AA62" s="374"/>
      <c r="AB62" s="251">
        <f t="shared" ref="AB62:AB67" si="45">SUM(M62:AA62)</f>
        <v>0</v>
      </c>
      <c r="AC62" s="247">
        <f t="shared" ref="AC62:AC67" si="46">+AB62+L62</f>
        <v>0</v>
      </c>
      <c r="AD62" s="248">
        <f t="shared" ref="AD62:AD67" si="47">+E62-AC62</f>
        <v>0</v>
      </c>
    </row>
    <row r="63" spans="1:30" s="4" customFormat="1" ht="15" customHeight="1" x14ac:dyDescent="0.2">
      <c r="A63" s="348"/>
      <c r="B63" s="349" t="s">
        <v>233</v>
      </c>
      <c r="C63" s="352"/>
      <c r="D63" s="381">
        <f t="shared" si="14"/>
        <v>0</v>
      </c>
      <c r="E63" s="252">
        <v>0</v>
      </c>
      <c r="F63" s="233"/>
      <c r="G63" s="234"/>
      <c r="H63" s="381">
        <f t="shared" si="15"/>
        <v>0</v>
      </c>
      <c r="I63" s="252">
        <v>0</v>
      </c>
      <c r="J63" s="235"/>
      <c r="K63" s="252"/>
      <c r="L63" s="269"/>
      <c r="M63" s="373"/>
      <c r="N63" s="374"/>
      <c r="O63" s="374"/>
      <c r="P63" s="374"/>
      <c r="Q63" s="374"/>
      <c r="R63" s="374"/>
      <c r="S63" s="374"/>
      <c r="T63" s="374"/>
      <c r="U63" s="374"/>
      <c r="V63" s="373"/>
      <c r="W63" s="374"/>
      <c r="X63" s="374"/>
      <c r="Y63" s="374"/>
      <c r="Z63" s="373"/>
      <c r="AA63" s="374"/>
      <c r="AB63" s="251">
        <f t="shared" si="45"/>
        <v>0</v>
      </c>
      <c r="AC63" s="247">
        <f t="shared" si="46"/>
        <v>0</v>
      </c>
      <c r="AD63" s="248">
        <f t="shared" si="47"/>
        <v>0</v>
      </c>
    </row>
    <row r="64" spans="1:30" s="4" customFormat="1" ht="15" customHeight="1" x14ac:dyDescent="0.2">
      <c r="A64" s="348"/>
      <c r="B64" s="349" t="s">
        <v>234</v>
      </c>
      <c r="C64" s="352"/>
      <c r="D64" s="381">
        <f t="shared" si="14"/>
        <v>0</v>
      </c>
      <c r="E64" s="252">
        <v>0</v>
      </c>
      <c r="F64" s="233"/>
      <c r="G64" s="234"/>
      <c r="H64" s="381">
        <f t="shared" si="15"/>
        <v>0</v>
      </c>
      <c r="I64" s="252">
        <v>0</v>
      </c>
      <c r="J64" s="235"/>
      <c r="K64" s="252"/>
      <c r="L64" s="269"/>
      <c r="M64" s="373"/>
      <c r="N64" s="374"/>
      <c r="O64" s="374"/>
      <c r="P64" s="374"/>
      <c r="Q64" s="374"/>
      <c r="R64" s="374"/>
      <c r="S64" s="374"/>
      <c r="T64" s="374"/>
      <c r="U64" s="374"/>
      <c r="V64" s="373"/>
      <c r="W64" s="374"/>
      <c r="X64" s="374"/>
      <c r="Y64" s="374"/>
      <c r="Z64" s="373"/>
      <c r="AA64" s="374"/>
      <c r="AB64" s="251">
        <f t="shared" si="45"/>
        <v>0</v>
      </c>
      <c r="AC64" s="247">
        <f t="shared" si="46"/>
        <v>0</v>
      </c>
      <c r="AD64" s="248">
        <f t="shared" si="47"/>
        <v>0</v>
      </c>
    </row>
    <row r="65" spans="1:30" s="4" customFormat="1" ht="15" customHeight="1" x14ac:dyDescent="0.2">
      <c r="A65" s="348"/>
      <c r="B65" s="349" t="s">
        <v>235</v>
      </c>
      <c r="C65" s="352"/>
      <c r="D65" s="381">
        <f t="shared" si="14"/>
        <v>0</v>
      </c>
      <c r="E65" s="252">
        <v>0</v>
      </c>
      <c r="F65" s="233"/>
      <c r="G65" s="234"/>
      <c r="H65" s="381">
        <f t="shared" si="15"/>
        <v>0</v>
      </c>
      <c r="I65" s="252">
        <v>0</v>
      </c>
      <c r="J65" s="235"/>
      <c r="K65" s="252"/>
      <c r="L65" s="269"/>
      <c r="M65" s="373"/>
      <c r="N65" s="374"/>
      <c r="O65" s="374"/>
      <c r="P65" s="374"/>
      <c r="Q65" s="374"/>
      <c r="R65" s="374"/>
      <c r="S65" s="374"/>
      <c r="T65" s="374"/>
      <c r="U65" s="374"/>
      <c r="V65" s="373"/>
      <c r="W65" s="374"/>
      <c r="X65" s="374"/>
      <c r="Y65" s="374"/>
      <c r="Z65" s="373"/>
      <c r="AA65" s="374"/>
      <c r="AB65" s="251">
        <f t="shared" si="45"/>
        <v>0</v>
      </c>
      <c r="AC65" s="247">
        <f t="shared" si="46"/>
        <v>0</v>
      </c>
      <c r="AD65" s="248">
        <f t="shared" si="47"/>
        <v>0</v>
      </c>
    </row>
    <row r="66" spans="1:30" s="4" customFormat="1" ht="15" customHeight="1" x14ac:dyDescent="0.2">
      <c r="A66" s="348"/>
      <c r="B66" s="349" t="s">
        <v>236</v>
      </c>
      <c r="C66" s="352"/>
      <c r="D66" s="381">
        <f t="shared" si="14"/>
        <v>0</v>
      </c>
      <c r="E66" s="252">
        <v>0</v>
      </c>
      <c r="F66" s="233"/>
      <c r="G66" s="234"/>
      <c r="H66" s="381">
        <f t="shared" si="15"/>
        <v>0</v>
      </c>
      <c r="I66" s="252">
        <v>0</v>
      </c>
      <c r="J66" s="235"/>
      <c r="K66" s="252"/>
      <c r="L66" s="269"/>
      <c r="M66" s="373"/>
      <c r="N66" s="374"/>
      <c r="O66" s="374"/>
      <c r="P66" s="374"/>
      <c r="Q66" s="374"/>
      <c r="R66" s="374"/>
      <c r="S66" s="374"/>
      <c r="T66" s="374"/>
      <c r="U66" s="374"/>
      <c r="V66" s="373"/>
      <c r="W66" s="374"/>
      <c r="X66" s="374"/>
      <c r="Y66" s="374"/>
      <c r="Z66" s="373"/>
      <c r="AA66" s="374"/>
      <c r="AB66" s="251">
        <f t="shared" si="45"/>
        <v>0</v>
      </c>
      <c r="AC66" s="247">
        <f t="shared" si="46"/>
        <v>0</v>
      </c>
      <c r="AD66" s="248">
        <f t="shared" si="47"/>
        <v>0</v>
      </c>
    </row>
    <row r="67" spans="1:30" s="4" customFormat="1" ht="15" customHeight="1" x14ac:dyDescent="0.2">
      <c r="A67" s="348"/>
      <c r="B67" s="349" t="s">
        <v>237</v>
      </c>
      <c r="C67" s="352"/>
      <c r="D67" s="381">
        <f t="shared" si="14"/>
        <v>0</v>
      </c>
      <c r="E67" s="252">
        <v>0</v>
      </c>
      <c r="F67" s="233"/>
      <c r="G67" s="234"/>
      <c r="H67" s="381">
        <f t="shared" si="15"/>
        <v>0</v>
      </c>
      <c r="I67" s="252">
        <v>0</v>
      </c>
      <c r="J67" s="235"/>
      <c r="K67" s="252"/>
      <c r="L67" s="269"/>
      <c r="M67" s="373"/>
      <c r="N67" s="374"/>
      <c r="O67" s="374"/>
      <c r="P67" s="374"/>
      <c r="Q67" s="374"/>
      <c r="R67" s="374"/>
      <c r="S67" s="374"/>
      <c r="T67" s="374"/>
      <c r="U67" s="374"/>
      <c r="V67" s="373"/>
      <c r="W67" s="374"/>
      <c r="X67" s="374"/>
      <c r="Y67" s="374"/>
      <c r="Z67" s="373"/>
      <c r="AA67" s="374"/>
      <c r="AB67" s="251">
        <f t="shared" si="45"/>
        <v>0</v>
      </c>
      <c r="AC67" s="247">
        <f t="shared" si="46"/>
        <v>0</v>
      </c>
      <c r="AD67" s="248">
        <f t="shared" si="47"/>
        <v>0</v>
      </c>
    </row>
    <row r="68" spans="1:30" s="4" customFormat="1" ht="15" customHeight="1" thickBot="1" x14ac:dyDescent="0.25">
      <c r="A68" s="171"/>
      <c r="B68" s="278"/>
      <c r="C68" s="208"/>
      <c r="D68" s="381">
        <f t="shared" si="14"/>
        <v>0</v>
      </c>
      <c r="E68" s="281">
        <v>0</v>
      </c>
      <c r="F68" s="229"/>
      <c r="G68" s="230"/>
      <c r="H68" s="381">
        <f t="shared" si="15"/>
        <v>0</v>
      </c>
      <c r="I68" s="281">
        <v>0</v>
      </c>
      <c r="J68" s="231"/>
      <c r="K68" s="281"/>
      <c r="L68" s="270"/>
      <c r="M68" s="375"/>
      <c r="N68" s="376"/>
      <c r="O68" s="376"/>
      <c r="P68" s="376"/>
      <c r="Q68" s="376"/>
      <c r="R68" s="376"/>
      <c r="S68" s="376"/>
      <c r="T68" s="376"/>
      <c r="U68" s="376"/>
      <c r="V68" s="375"/>
      <c r="W68" s="376"/>
      <c r="X68" s="376"/>
      <c r="Y68" s="376"/>
      <c r="Z68" s="375"/>
      <c r="AA68" s="376"/>
      <c r="AB68" s="251">
        <f t="shared" si="7"/>
        <v>0</v>
      </c>
      <c r="AC68" s="247">
        <f t="shared" si="8"/>
        <v>0</v>
      </c>
      <c r="AD68" s="248">
        <f t="shared" si="3"/>
        <v>0</v>
      </c>
    </row>
    <row r="69" spans="1:30" s="26" customFormat="1" ht="15" customHeight="1" x14ac:dyDescent="0.2">
      <c r="A69" s="198" t="s">
        <v>249</v>
      </c>
      <c r="B69" s="354" t="s">
        <v>250</v>
      </c>
      <c r="C69" s="209">
        <f>SUM(C70:C77)</f>
        <v>0</v>
      </c>
      <c r="D69" s="327">
        <f>SUM(D70:D77)</f>
        <v>0</v>
      </c>
      <c r="E69" s="209">
        <f>SUM(E70:E77)</f>
        <v>0</v>
      </c>
      <c r="F69" s="209">
        <f t="shared" ref="F69:G69" si="48">SUM(F70:F77)</f>
        <v>0</v>
      </c>
      <c r="G69" s="209">
        <f t="shared" si="48"/>
        <v>0</v>
      </c>
      <c r="H69" s="327">
        <f>SUM(H70:H77)</f>
        <v>0</v>
      </c>
      <c r="I69" s="209">
        <f>SUM(I70:I77)</f>
        <v>0</v>
      </c>
      <c r="J69" s="209">
        <f t="shared" ref="J69" si="49">SUM(J70:J77)</f>
        <v>0</v>
      </c>
      <c r="K69" s="209"/>
      <c r="L69" s="268">
        <f>SUM(L70:L77)</f>
        <v>0</v>
      </c>
      <c r="M69" s="268">
        <f>SUM(M70:M77)</f>
        <v>0</v>
      </c>
      <c r="N69" s="272">
        <f>SUM(N70:N77)</f>
        <v>0</v>
      </c>
      <c r="O69" s="272">
        <f t="shared" ref="O69:U69" si="50">SUM(O70:O77)</f>
        <v>0</v>
      </c>
      <c r="P69" s="272">
        <f t="shared" si="50"/>
        <v>0</v>
      </c>
      <c r="Q69" s="272">
        <f t="shared" si="50"/>
        <v>0</v>
      </c>
      <c r="R69" s="272">
        <f t="shared" si="50"/>
        <v>0</v>
      </c>
      <c r="S69" s="272">
        <f t="shared" si="50"/>
        <v>0</v>
      </c>
      <c r="T69" s="272">
        <f t="shared" si="50"/>
        <v>0</v>
      </c>
      <c r="U69" s="272">
        <f t="shared" si="50"/>
        <v>0</v>
      </c>
      <c r="V69" s="268">
        <f>SUM(V70:V77)</f>
        <v>0</v>
      </c>
      <c r="W69" s="272">
        <f t="shared" ref="W69:Y69" si="51">SUM(W70:W77)</f>
        <v>0</v>
      </c>
      <c r="X69" s="272">
        <f t="shared" si="51"/>
        <v>0</v>
      </c>
      <c r="Y69" s="272">
        <f t="shared" si="51"/>
        <v>0</v>
      </c>
      <c r="Z69" s="268">
        <f>SUM(Z70:Z77)</f>
        <v>0</v>
      </c>
      <c r="AA69" s="272">
        <f t="shared" ref="AA69" si="52">SUM(AA70:AA77)</f>
        <v>0</v>
      </c>
      <c r="AB69" s="251">
        <f t="shared" si="7"/>
        <v>0</v>
      </c>
      <c r="AC69" s="247">
        <f t="shared" si="8"/>
        <v>0</v>
      </c>
      <c r="AD69" s="248">
        <f t="shared" si="3"/>
        <v>0</v>
      </c>
    </row>
    <row r="70" spans="1:30" s="4" customFormat="1" ht="15" customHeight="1" x14ac:dyDescent="0.2">
      <c r="A70" s="346"/>
      <c r="B70" s="349" t="s">
        <v>231</v>
      </c>
      <c r="C70" s="210"/>
      <c r="D70" s="381">
        <f t="shared" si="14"/>
        <v>0</v>
      </c>
      <c r="E70" s="252">
        <v>0</v>
      </c>
      <c r="F70" s="233"/>
      <c r="G70" s="234"/>
      <c r="H70" s="381">
        <f t="shared" si="15"/>
        <v>0</v>
      </c>
      <c r="I70" s="252">
        <v>0</v>
      </c>
      <c r="J70" s="235"/>
      <c r="K70" s="252"/>
      <c r="L70" s="269"/>
      <c r="M70" s="373"/>
      <c r="N70" s="374"/>
      <c r="O70" s="374"/>
      <c r="P70" s="374"/>
      <c r="Q70" s="374"/>
      <c r="R70" s="374"/>
      <c r="S70" s="374"/>
      <c r="T70" s="374"/>
      <c r="U70" s="374"/>
      <c r="V70" s="373"/>
      <c r="W70" s="374"/>
      <c r="X70" s="374"/>
      <c r="Y70" s="374"/>
      <c r="Z70" s="373"/>
      <c r="AA70" s="374"/>
      <c r="AB70" s="251">
        <f t="shared" si="7"/>
        <v>0</v>
      </c>
      <c r="AC70" s="247">
        <f t="shared" si="8"/>
        <v>0</v>
      </c>
      <c r="AD70" s="248">
        <f t="shared" si="3"/>
        <v>0</v>
      </c>
    </row>
    <row r="71" spans="1:30" s="4" customFormat="1" ht="15" customHeight="1" x14ac:dyDescent="0.2">
      <c r="A71" s="346"/>
      <c r="B71" s="349" t="s">
        <v>232</v>
      </c>
      <c r="C71" s="352"/>
      <c r="D71" s="381">
        <f t="shared" si="14"/>
        <v>0</v>
      </c>
      <c r="E71" s="252">
        <v>0</v>
      </c>
      <c r="F71" s="233"/>
      <c r="G71" s="234"/>
      <c r="H71" s="381">
        <f t="shared" si="15"/>
        <v>0</v>
      </c>
      <c r="I71" s="252">
        <v>0</v>
      </c>
      <c r="J71" s="235"/>
      <c r="K71" s="252"/>
      <c r="L71" s="269"/>
      <c r="M71" s="373"/>
      <c r="N71" s="374"/>
      <c r="O71" s="374"/>
      <c r="P71" s="374"/>
      <c r="Q71" s="374"/>
      <c r="R71" s="374"/>
      <c r="S71" s="374"/>
      <c r="T71" s="374"/>
      <c r="U71" s="374"/>
      <c r="V71" s="373"/>
      <c r="W71" s="374"/>
      <c r="X71" s="374"/>
      <c r="Y71" s="374"/>
      <c r="Z71" s="373"/>
      <c r="AA71" s="374"/>
      <c r="AB71" s="251">
        <f t="shared" ref="AB71:AB76" si="53">SUM(M71:AA71)</f>
        <v>0</v>
      </c>
      <c r="AC71" s="247">
        <f t="shared" ref="AC71:AC76" si="54">+AB71+L71</f>
        <v>0</v>
      </c>
      <c r="AD71" s="248">
        <f t="shared" ref="AD71:AD76" si="55">+E71-AC71</f>
        <v>0</v>
      </c>
    </row>
    <row r="72" spans="1:30" s="4" customFormat="1" ht="15" customHeight="1" x14ac:dyDescent="0.2">
      <c r="A72" s="346"/>
      <c r="B72" s="349" t="s">
        <v>233</v>
      </c>
      <c r="C72" s="352"/>
      <c r="D72" s="381">
        <f t="shared" si="14"/>
        <v>0</v>
      </c>
      <c r="E72" s="252">
        <v>0</v>
      </c>
      <c r="F72" s="233"/>
      <c r="G72" s="234"/>
      <c r="H72" s="381">
        <f t="shared" si="15"/>
        <v>0</v>
      </c>
      <c r="I72" s="252">
        <v>0</v>
      </c>
      <c r="J72" s="235"/>
      <c r="K72" s="252"/>
      <c r="L72" s="269"/>
      <c r="M72" s="373"/>
      <c r="N72" s="374"/>
      <c r="O72" s="374"/>
      <c r="P72" s="374"/>
      <c r="Q72" s="374"/>
      <c r="R72" s="374"/>
      <c r="S72" s="374"/>
      <c r="T72" s="374"/>
      <c r="U72" s="374"/>
      <c r="V72" s="373"/>
      <c r="W72" s="374"/>
      <c r="X72" s="374"/>
      <c r="Y72" s="374"/>
      <c r="Z72" s="373"/>
      <c r="AA72" s="374"/>
      <c r="AB72" s="251">
        <f t="shared" si="53"/>
        <v>0</v>
      </c>
      <c r="AC72" s="247">
        <f t="shared" si="54"/>
        <v>0</v>
      </c>
      <c r="AD72" s="248">
        <f t="shared" si="55"/>
        <v>0</v>
      </c>
    </row>
    <row r="73" spans="1:30" s="4" customFormat="1" ht="15" customHeight="1" x14ac:dyDescent="0.2">
      <c r="A73" s="346"/>
      <c r="B73" s="349" t="s">
        <v>234</v>
      </c>
      <c r="C73" s="352"/>
      <c r="D73" s="381">
        <f t="shared" si="14"/>
        <v>0</v>
      </c>
      <c r="E73" s="252">
        <v>0</v>
      </c>
      <c r="F73" s="233"/>
      <c r="G73" s="234"/>
      <c r="H73" s="381">
        <f t="shared" si="15"/>
        <v>0</v>
      </c>
      <c r="I73" s="252">
        <v>0</v>
      </c>
      <c r="J73" s="235"/>
      <c r="K73" s="252"/>
      <c r="L73" s="269"/>
      <c r="M73" s="373"/>
      <c r="N73" s="374"/>
      <c r="O73" s="374"/>
      <c r="P73" s="374"/>
      <c r="Q73" s="374"/>
      <c r="R73" s="374"/>
      <c r="S73" s="374"/>
      <c r="T73" s="374"/>
      <c r="U73" s="374"/>
      <c r="V73" s="373"/>
      <c r="W73" s="374"/>
      <c r="X73" s="374"/>
      <c r="Y73" s="374"/>
      <c r="Z73" s="373"/>
      <c r="AA73" s="374"/>
      <c r="AB73" s="251">
        <f t="shared" si="53"/>
        <v>0</v>
      </c>
      <c r="AC73" s="247">
        <f t="shared" si="54"/>
        <v>0</v>
      </c>
      <c r="AD73" s="248">
        <f t="shared" si="55"/>
        <v>0</v>
      </c>
    </row>
    <row r="74" spans="1:30" s="4" customFormat="1" ht="15" customHeight="1" x14ac:dyDescent="0.2">
      <c r="A74" s="346"/>
      <c r="B74" s="349" t="s">
        <v>235</v>
      </c>
      <c r="C74" s="352"/>
      <c r="D74" s="381">
        <f t="shared" si="14"/>
        <v>0</v>
      </c>
      <c r="E74" s="252">
        <v>0</v>
      </c>
      <c r="F74" s="233"/>
      <c r="G74" s="234"/>
      <c r="H74" s="381">
        <f t="shared" si="15"/>
        <v>0</v>
      </c>
      <c r="I74" s="252">
        <v>0</v>
      </c>
      <c r="J74" s="235"/>
      <c r="K74" s="252"/>
      <c r="L74" s="269"/>
      <c r="M74" s="373"/>
      <c r="N74" s="374"/>
      <c r="O74" s="374"/>
      <c r="P74" s="374"/>
      <c r="Q74" s="374"/>
      <c r="R74" s="374"/>
      <c r="S74" s="374"/>
      <c r="T74" s="374"/>
      <c r="U74" s="374"/>
      <c r="V74" s="373"/>
      <c r="W74" s="374"/>
      <c r="X74" s="374"/>
      <c r="Y74" s="374"/>
      <c r="Z74" s="373"/>
      <c r="AA74" s="374"/>
      <c r="AB74" s="251">
        <f t="shared" si="53"/>
        <v>0</v>
      </c>
      <c r="AC74" s="247">
        <f t="shared" si="54"/>
        <v>0</v>
      </c>
      <c r="AD74" s="248">
        <f t="shared" si="55"/>
        <v>0</v>
      </c>
    </row>
    <row r="75" spans="1:30" s="4" customFormat="1" ht="15" customHeight="1" x14ac:dyDescent="0.2">
      <c r="A75" s="346"/>
      <c r="B75" s="349" t="s">
        <v>236</v>
      </c>
      <c r="C75" s="352"/>
      <c r="D75" s="381">
        <f t="shared" si="14"/>
        <v>0</v>
      </c>
      <c r="E75" s="252">
        <v>0</v>
      </c>
      <c r="F75" s="233"/>
      <c r="G75" s="234"/>
      <c r="H75" s="381">
        <f t="shared" si="15"/>
        <v>0</v>
      </c>
      <c r="I75" s="252">
        <v>0</v>
      </c>
      <c r="J75" s="235"/>
      <c r="K75" s="252"/>
      <c r="L75" s="269"/>
      <c r="M75" s="373"/>
      <c r="N75" s="374"/>
      <c r="O75" s="374"/>
      <c r="P75" s="374"/>
      <c r="Q75" s="374"/>
      <c r="R75" s="374"/>
      <c r="S75" s="374"/>
      <c r="T75" s="374"/>
      <c r="U75" s="374"/>
      <c r="V75" s="373"/>
      <c r="W75" s="374"/>
      <c r="X75" s="374"/>
      <c r="Y75" s="374"/>
      <c r="Z75" s="373"/>
      <c r="AA75" s="374"/>
      <c r="AB75" s="251">
        <f t="shared" si="53"/>
        <v>0</v>
      </c>
      <c r="AC75" s="247">
        <f t="shared" si="54"/>
        <v>0</v>
      </c>
      <c r="AD75" s="248">
        <f t="shared" si="55"/>
        <v>0</v>
      </c>
    </row>
    <row r="76" spans="1:30" s="4" customFormat="1" ht="15" customHeight="1" x14ac:dyDescent="0.2">
      <c r="A76" s="348"/>
      <c r="B76" s="349" t="s">
        <v>237</v>
      </c>
      <c r="C76" s="352"/>
      <c r="D76" s="381">
        <f t="shared" si="14"/>
        <v>0</v>
      </c>
      <c r="E76" s="252">
        <v>0</v>
      </c>
      <c r="F76" s="233"/>
      <c r="G76" s="234"/>
      <c r="H76" s="381">
        <f t="shared" si="15"/>
        <v>0</v>
      </c>
      <c r="I76" s="252">
        <v>0</v>
      </c>
      <c r="J76" s="235"/>
      <c r="K76" s="252"/>
      <c r="L76" s="269"/>
      <c r="M76" s="373"/>
      <c r="N76" s="374"/>
      <c r="O76" s="374"/>
      <c r="P76" s="374"/>
      <c r="Q76" s="374"/>
      <c r="R76" s="374"/>
      <c r="S76" s="374"/>
      <c r="T76" s="374"/>
      <c r="U76" s="374"/>
      <c r="V76" s="373"/>
      <c r="W76" s="374"/>
      <c r="X76" s="374"/>
      <c r="Y76" s="374"/>
      <c r="Z76" s="373"/>
      <c r="AA76" s="374"/>
      <c r="AB76" s="251">
        <f t="shared" si="53"/>
        <v>0</v>
      </c>
      <c r="AC76" s="247">
        <f t="shared" si="54"/>
        <v>0</v>
      </c>
      <c r="AD76" s="248">
        <f t="shared" si="55"/>
        <v>0</v>
      </c>
    </row>
    <row r="77" spans="1:30" s="4" customFormat="1" ht="15" customHeight="1" thickBot="1" x14ac:dyDescent="0.25">
      <c r="A77" s="171"/>
      <c r="B77" s="278"/>
      <c r="C77" s="208"/>
      <c r="D77" s="381">
        <f t="shared" si="14"/>
        <v>0</v>
      </c>
      <c r="E77" s="281">
        <v>0</v>
      </c>
      <c r="F77" s="229"/>
      <c r="G77" s="230"/>
      <c r="H77" s="381">
        <f t="shared" si="15"/>
        <v>0</v>
      </c>
      <c r="I77" s="281">
        <v>0</v>
      </c>
      <c r="J77" s="231"/>
      <c r="K77" s="281"/>
      <c r="L77" s="270"/>
      <c r="M77" s="375"/>
      <c r="N77" s="376"/>
      <c r="O77" s="376"/>
      <c r="P77" s="376"/>
      <c r="Q77" s="376"/>
      <c r="R77" s="376"/>
      <c r="S77" s="376"/>
      <c r="T77" s="376"/>
      <c r="U77" s="376"/>
      <c r="V77" s="375"/>
      <c r="W77" s="376"/>
      <c r="X77" s="376"/>
      <c r="Y77" s="376"/>
      <c r="Z77" s="375"/>
      <c r="AA77" s="376"/>
      <c r="AB77" s="251">
        <f t="shared" si="7"/>
        <v>0</v>
      </c>
      <c r="AC77" s="247">
        <f t="shared" si="8"/>
        <v>0</v>
      </c>
      <c r="AD77" s="248">
        <f t="shared" si="3"/>
        <v>0</v>
      </c>
    </row>
    <row r="78" spans="1:30" s="26" customFormat="1" ht="15" customHeight="1" x14ac:dyDescent="0.2">
      <c r="A78" s="198" t="s">
        <v>251</v>
      </c>
      <c r="B78" s="354" t="s">
        <v>252</v>
      </c>
      <c r="C78" s="209">
        <f>SUM(C79:C86)</f>
        <v>0</v>
      </c>
      <c r="D78" s="327">
        <f>SUM(D79:D86)</f>
        <v>0</v>
      </c>
      <c r="E78" s="209">
        <f>SUM(E79:E86)</f>
        <v>0</v>
      </c>
      <c r="F78" s="209">
        <f t="shared" ref="F78:G78" si="56">SUM(F79:F86)</f>
        <v>0</v>
      </c>
      <c r="G78" s="209">
        <f t="shared" si="56"/>
        <v>0</v>
      </c>
      <c r="H78" s="327">
        <f>SUM(H79:H86)</f>
        <v>0</v>
      </c>
      <c r="I78" s="209">
        <f>SUM(I79:I86)</f>
        <v>0</v>
      </c>
      <c r="J78" s="209">
        <f t="shared" ref="J78" si="57">SUM(J79:J86)</f>
        <v>0</v>
      </c>
      <c r="K78" s="209"/>
      <c r="L78" s="268">
        <f>SUM(L79:L86)</f>
        <v>0</v>
      </c>
      <c r="M78" s="268">
        <f>SUM(M79:M86)</f>
        <v>0</v>
      </c>
      <c r="N78" s="272">
        <f>SUM(N79:N86)</f>
        <v>0</v>
      </c>
      <c r="O78" s="272">
        <f t="shared" ref="O78:U78" si="58">SUM(O79:O86)</f>
        <v>0</v>
      </c>
      <c r="P78" s="272">
        <f t="shared" si="58"/>
        <v>0</v>
      </c>
      <c r="Q78" s="272">
        <f t="shared" si="58"/>
        <v>0</v>
      </c>
      <c r="R78" s="272">
        <f t="shared" si="58"/>
        <v>0</v>
      </c>
      <c r="S78" s="272">
        <f t="shared" si="58"/>
        <v>0</v>
      </c>
      <c r="T78" s="272">
        <f t="shared" si="58"/>
        <v>0</v>
      </c>
      <c r="U78" s="272">
        <f t="shared" si="58"/>
        <v>0</v>
      </c>
      <c r="V78" s="268">
        <f>SUM(V79:V86)</f>
        <v>0</v>
      </c>
      <c r="W78" s="272">
        <f t="shared" ref="W78:Y78" si="59">SUM(W79:W86)</f>
        <v>0</v>
      </c>
      <c r="X78" s="272">
        <f t="shared" si="59"/>
        <v>0</v>
      </c>
      <c r="Y78" s="272">
        <f t="shared" si="59"/>
        <v>0</v>
      </c>
      <c r="Z78" s="268">
        <f>SUM(Z79:Z86)</f>
        <v>0</v>
      </c>
      <c r="AA78" s="272">
        <f t="shared" ref="AA78" si="60">SUM(AA79:AA86)</f>
        <v>0</v>
      </c>
      <c r="AB78" s="251">
        <f t="shared" si="7"/>
        <v>0</v>
      </c>
      <c r="AC78" s="247">
        <f t="shared" si="8"/>
        <v>0</v>
      </c>
      <c r="AD78" s="248">
        <f t="shared" si="3"/>
        <v>0</v>
      </c>
    </row>
    <row r="79" spans="1:30" s="4" customFormat="1" ht="15" customHeight="1" x14ac:dyDescent="0.2">
      <c r="A79" s="346"/>
      <c r="B79" s="349" t="s">
        <v>231</v>
      </c>
      <c r="C79" s="210"/>
      <c r="D79" s="381">
        <f t="shared" ref="D79:D113" si="61">-C79+E79</f>
        <v>0</v>
      </c>
      <c r="E79" s="252">
        <v>0</v>
      </c>
      <c r="F79" s="233"/>
      <c r="G79" s="234"/>
      <c r="H79" s="381">
        <f t="shared" ref="H79:H113" si="62">-G79+I79</f>
        <v>0</v>
      </c>
      <c r="I79" s="252">
        <v>0</v>
      </c>
      <c r="J79" s="235"/>
      <c r="K79" s="252"/>
      <c r="L79" s="269"/>
      <c r="M79" s="373"/>
      <c r="N79" s="374"/>
      <c r="O79" s="374"/>
      <c r="P79" s="374"/>
      <c r="Q79" s="374"/>
      <c r="R79" s="374"/>
      <c r="S79" s="374"/>
      <c r="T79" s="374"/>
      <c r="U79" s="374"/>
      <c r="V79" s="373"/>
      <c r="W79" s="374"/>
      <c r="X79" s="374"/>
      <c r="Y79" s="374"/>
      <c r="Z79" s="373"/>
      <c r="AA79" s="374"/>
      <c r="AB79" s="251">
        <f t="shared" si="7"/>
        <v>0</v>
      </c>
      <c r="AC79" s="247">
        <f t="shared" si="8"/>
        <v>0</v>
      </c>
      <c r="AD79" s="248">
        <f t="shared" si="3"/>
        <v>0</v>
      </c>
    </row>
    <row r="80" spans="1:30" s="4" customFormat="1" ht="15" customHeight="1" x14ac:dyDescent="0.2">
      <c r="A80" s="346"/>
      <c r="B80" s="349" t="s">
        <v>232</v>
      </c>
      <c r="C80" s="352"/>
      <c r="D80" s="381">
        <f t="shared" si="61"/>
        <v>0</v>
      </c>
      <c r="E80" s="252">
        <v>0</v>
      </c>
      <c r="F80" s="233"/>
      <c r="G80" s="234"/>
      <c r="H80" s="381">
        <f t="shared" si="62"/>
        <v>0</v>
      </c>
      <c r="I80" s="252">
        <v>0</v>
      </c>
      <c r="J80" s="235"/>
      <c r="K80" s="252"/>
      <c r="L80" s="269"/>
      <c r="M80" s="373"/>
      <c r="N80" s="374"/>
      <c r="O80" s="374"/>
      <c r="P80" s="374"/>
      <c r="Q80" s="374"/>
      <c r="R80" s="374"/>
      <c r="S80" s="374"/>
      <c r="T80" s="374"/>
      <c r="U80" s="374"/>
      <c r="V80" s="373"/>
      <c r="W80" s="374"/>
      <c r="X80" s="374"/>
      <c r="Y80" s="374"/>
      <c r="Z80" s="373"/>
      <c r="AA80" s="374"/>
      <c r="AB80" s="251">
        <f t="shared" ref="AB80:AB85" si="63">SUM(M80:AA80)</f>
        <v>0</v>
      </c>
      <c r="AC80" s="247">
        <f t="shared" ref="AC80:AC85" si="64">+AB80+L80</f>
        <v>0</v>
      </c>
      <c r="AD80" s="248">
        <f t="shared" ref="AD80:AD85" si="65">+E80-AC80</f>
        <v>0</v>
      </c>
    </row>
    <row r="81" spans="1:30" s="4" customFormat="1" ht="15" customHeight="1" x14ac:dyDescent="0.2">
      <c r="A81" s="346"/>
      <c r="B81" s="349" t="s">
        <v>233</v>
      </c>
      <c r="C81" s="352"/>
      <c r="D81" s="381">
        <f t="shared" si="61"/>
        <v>0</v>
      </c>
      <c r="E81" s="252">
        <v>0</v>
      </c>
      <c r="F81" s="233"/>
      <c r="G81" s="234"/>
      <c r="H81" s="381">
        <f t="shared" si="62"/>
        <v>0</v>
      </c>
      <c r="I81" s="252">
        <v>0</v>
      </c>
      <c r="J81" s="235"/>
      <c r="K81" s="252"/>
      <c r="L81" s="269"/>
      <c r="M81" s="373"/>
      <c r="N81" s="374"/>
      <c r="O81" s="374"/>
      <c r="P81" s="374"/>
      <c r="Q81" s="374"/>
      <c r="R81" s="374"/>
      <c r="S81" s="374"/>
      <c r="T81" s="374"/>
      <c r="U81" s="374"/>
      <c r="V81" s="373"/>
      <c r="W81" s="374"/>
      <c r="X81" s="374"/>
      <c r="Y81" s="374"/>
      <c r="Z81" s="373"/>
      <c r="AA81" s="374"/>
      <c r="AB81" s="251">
        <f t="shared" si="63"/>
        <v>0</v>
      </c>
      <c r="AC81" s="247">
        <f t="shared" si="64"/>
        <v>0</v>
      </c>
      <c r="AD81" s="248">
        <f t="shared" si="65"/>
        <v>0</v>
      </c>
    </row>
    <row r="82" spans="1:30" s="4" customFormat="1" ht="15" customHeight="1" x14ac:dyDescent="0.2">
      <c r="A82" s="346"/>
      <c r="B82" s="349" t="s">
        <v>234</v>
      </c>
      <c r="C82" s="352"/>
      <c r="D82" s="381">
        <f t="shared" si="61"/>
        <v>0</v>
      </c>
      <c r="E82" s="252">
        <v>0</v>
      </c>
      <c r="F82" s="233"/>
      <c r="G82" s="234"/>
      <c r="H82" s="381">
        <f t="shared" si="62"/>
        <v>0</v>
      </c>
      <c r="I82" s="252">
        <v>0</v>
      </c>
      <c r="J82" s="235"/>
      <c r="K82" s="252"/>
      <c r="L82" s="269"/>
      <c r="M82" s="373"/>
      <c r="N82" s="374"/>
      <c r="O82" s="374"/>
      <c r="P82" s="374"/>
      <c r="Q82" s="374"/>
      <c r="R82" s="374"/>
      <c r="S82" s="374"/>
      <c r="T82" s="374"/>
      <c r="U82" s="374"/>
      <c r="V82" s="373"/>
      <c r="W82" s="374"/>
      <c r="X82" s="374"/>
      <c r="Y82" s="374"/>
      <c r="Z82" s="373"/>
      <c r="AA82" s="374"/>
      <c r="AB82" s="251">
        <f t="shared" si="63"/>
        <v>0</v>
      </c>
      <c r="AC82" s="247">
        <f t="shared" si="64"/>
        <v>0</v>
      </c>
      <c r="AD82" s="248">
        <f t="shared" si="65"/>
        <v>0</v>
      </c>
    </row>
    <row r="83" spans="1:30" s="4" customFormat="1" ht="15" customHeight="1" x14ac:dyDescent="0.2">
      <c r="A83" s="346"/>
      <c r="B83" s="349" t="s">
        <v>235</v>
      </c>
      <c r="C83" s="352"/>
      <c r="D83" s="381">
        <f t="shared" si="61"/>
        <v>0</v>
      </c>
      <c r="E83" s="252">
        <v>0</v>
      </c>
      <c r="F83" s="233"/>
      <c r="G83" s="234"/>
      <c r="H83" s="381">
        <f t="shared" si="62"/>
        <v>0</v>
      </c>
      <c r="I83" s="252">
        <v>0</v>
      </c>
      <c r="J83" s="235"/>
      <c r="K83" s="252"/>
      <c r="L83" s="269"/>
      <c r="M83" s="373"/>
      <c r="N83" s="374"/>
      <c r="O83" s="374"/>
      <c r="P83" s="374"/>
      <c r="Q83" s="374"/>
      <c r="R83" s="374"/>
      <c r="S83" s="374"/>
      <c r="T83" s="374"/>
      <c r="U83" s="374"/>
      <c r="V83" s="373"/>
      <c r="W83" s="374"/>
      <c r="X83" s="374"/>
      <c r="Y83" s="374"/>
      <c r="Z83" s="373"/>
      <c r="AA83" s="374"/>
      <c r="AB83" s="251">
        <f t="shared" si="63"/>
        <v>0</v>
      </c>
      <c r="AC83" s="247">
        <f t="shared" si="64"/>
        <v>0</v>
      </c>
      <c r="AD83" s="248">
        <f t="shared" si="65"/>
        <v>0</v>
      </c>
    </row>
    <row r="84" spans="1:30" s="4" customFormat="1" ht="15" customHeight="1" x14ac:dyDescent="0.2">
      <c r="A84" s="346"/>
      <c r="B84" s="349" t="s">
        <v>236</v>
      </c>
      <c r="C84" s="352"/>
      <c r="D84" s="381">
        <f t="shared" si="61"/>
        <v>0</v>
      </c>
      <c r="E84" s="252">
        <v>0</v>
      </c>
      <c r="F84" s="233"/>
      <c r="G84" s="234"/>
      <c r="H84" s="381">
        <f t="shared" si="62"/>
        <v>0</v>
      </c>
      <c r="I84" s="252">
        <v>0</v>
      </c>
      <c r="J84" s="235"/>
      <c r="K84" s="252"/>
      <c r="L84" s="269"/>
      <c r="M84" s="373"/>
      <c r="N84" s="374"/>
      <c r="O84" s="374"/>
      <c r="P84" s="374"/>
      <c r="Q84" s="374"/>
      <c r="R84" s="374"/>
      <c r="S84" s="374"/>
      <c r="T84" s="374"/>
      <c r="U84" s="374"/>
      <c r="V84" s="373"/>
      <c r="W84" s="374"/>
      <c r="X84" s="374"/>
      <c r="Y84" s="374"/>
      <c r="Z84" s="373"/>
      <c r="AA84" s="374"/>
      <c r="AB84" s="251">
        <f t="shared" si="63"/>
        <v>0</v>
      </c>
      <c r="AC84" s="247">
        <f t="shared" si="64"/>
        <v>0</v>
      </c>
      <c r="AD84" s="248">
        <f t="shared" si="65"/>
        <v>0</v>
      </c>
    </row>
    <row r="85" spans="1:30" s="4" customFormat="1" ht="15" customHeight="1" x14ac:dyDescent="0.2">
      <c r="A85" s="346"/>
      <c r="B85" s="349" t="s">
        <v>237</v>
      </c>
      <c r="C85" s="352"/>
      <c r="D85" s="381">
        <f t="shared" si="61"/>
        <v>0</v>
      </c>
      <c r="E85" s="252">
        <v>0</v>
      </c>
      <c r="F85" s="233"/>
      <c r="G85" s="234"/>
      <c r="H85" s="381">
        <f t="shared" si="62"/>
        <v>0</v>
      </c>
      <c r="I85" s="252">
        <v>0</v>
      </c>
      <c r="J85" s="235"/>
      <c r="K85" s="252"/>
      <c r="L85" s="269"/>
      <c r="M85" s="373"/>
      <c r="N85" s="374"/>
      <c r="O85" s="374"/>
      <c r="P85" s="374"/>
      <c r="Q85" s="374"/>
      <c r="R85" s="374"/>
      <c r="S85" s="374"/>
      <c r="T85" s="374"/>
      <c r="U85" s="374"/>
      <c r="V85" s="373"/>
      <c r="W85" s="374"/>
      <c r="X85" s="374"/>
      <c r="Y85" s="374"/>
      <c r="Z85" s="373"/>
      <c r="AA85" s="374"/>
      <c r="AB85" s="251">
        <f t="shared" si="63"/>
        <v>0</v>
      </c>
      <c r="AC85" s="247">
        <f t="shared" si="64"/>
        <v>0</v>
      </c>
      <c r="AD85" s="248">
        <f t="shared" si="65"/>
        <v>0</v>
      </c>
    </row>
    <row r="86" spans="1:30" s="4" customFormat="1" ht="15" customHeight="1" thickBot="1" x14ac:dyDescent="0.25">
      <c r="A86" s="171"/>
      <c r="B86" s="278"/>
      <c r="C86" s="208"/>
      <c r="D86" s="381">
        <f t="shared" si="61"/>
        <v>0</v>
      </c>
      <c r="E86" s="281">
        <v>0</v>
      </c>
      <c r="F86" s="229"/>
      <c r="G86" s="230"/>
      <c r="H86" s="381">
        <f t="shared" si="62"/>
        <v>0</v>
      </c>
      <c r="I86" s="281">
        <v>0</v>
      </c>
      <c r="J86" s="231"/>
      <c r="K86" s="281"/>
      <c r="L86" s="270"/>
      <c r="M86" s="375"/>
      <c r="N86" s="376"/>
      <c r="O86" s="376"/>
      <c r="P86" s="376"/>
      <c r="Q86" s="376"/>
      <c r="R86" s="376"/>
      <c r="S86" s="376"/>
      <c r="T86" s="376"/>
      <c r="U86" s="376"/>
      <c r="V86" s="375"/>
      <c r="W86" s="376"/>
      <c r="X86" s="376"/>
      <c r="Y86" s="376"/>
      <c r="Z86" s="375"/>
      <c r="AA86" s="376"/>
      <c r="AB86" s="251">
        <f t="shared" si="7"/>
        <v>0</v>
      </c>
      <c r="AC86" s="247">
        <f t="shared" si="8"/>
        <v>0</v>
      </c>
      <c r="AD86" s="248">
        <f t="shared" si="3"/>
        <v>0</v>
      </c>
    </row>
    <row r="87" spans="1:30" s="26" customFormat="1" ht="15" customHeight="1" x14ac:dyDescent="0.2">
      <c r="A87" s="198" t="s">
        <v>253</v>
      </c>
      <c r="B87" s="354" t="s">
        <v>254</v>
      </c>
      <c r="C87" s="209">
        <f>SUM(C88:C95)</f>
        <v>0</v>
      </c>
      <c r="D87" s="327">
        <f>SUM(D88:D95)</f>
        <v>0</v>
      </c>
      <c r="E87" s="209">
        <f>SUM(E88:E95)</f>
        <v>0</v>
      </c>
      <c r="F87" s="209">
        <f t="shared" ref="F87:G87" si="66">SUM(F88:F95)</f>
        <v>0</v>
      </c>
      <c r="G87" s="209">
        <f t="shared" si="66"/>
        <v>0</v>
      </c>
      <c r="H87" s="327">
        <f>SUM(H88:H95)</f>
        <v>0</v>
      </c>
      <c r="I87" s="209">
        <f>SUM(I88:I95)</f>
        <v>0</v>
      </c>
      <c r="J87" s="209">
        <f t="shared" ref="J87" si="67">SUM(J88:J95)</f>
        <v>0</v>
      </c>
      <c r="K87" s="209"/>
      <c r="L87" s="268">
        <f>SUM(L88:L95)</f>
        <v>0</v>
      </c>
      <c r="M87" s="268">
        <f>SUM(M88:M95)</f>
        <v>0</v>
      </c>
      <c r="N87" s="272">
        <f>SUM(N88:N95)</f>
        <v>0</v>
      </c>
      <c r="O87" s="272">
        <f t="shared" ref="O87:U87" si="68">SUM(O88:O95)</f>
        <v>0</v>
      </c>
      <c r="P87" s="272">
        <f t="shared" si="68"/>
        <v>0</v>
      </c>
      <c r="Q87" s="272">
        <f t="shared" si="68"/>
        <v>0</v>
      </c>
      <c r="R87" s="272">
        <f t="shared" si="68"/>
        <v>0</v>
      </c>
      <c r="S87" s="272">
        <f t="shared" si="68"/>
        <v>0</v>
      </c>
      <c r="T87" s="272">
        <f t="shared" si="68"/>
        <v>0</v>
      </c>
      <c r="U87" s="272">
        <f t="shared" si="68"/>
        <v>0</v>
      </c>
      <c r="V87" s="268">
        <f>SUM(V88:V95)</f>
        <v>0</v>
      </c>
      <c r="W87" s="272">
        <f t="shared" ref="W87:Y87" si="69">SUM(W88:W95)</f>
        <v>0</v>
      </c>
      <c r="X87" s="272">
        <f t="shared" si="69"/>
        <v>0</v>
      </c>
      <c r="Y87" s="272">
        <f t="shared" si="69"/>
        <v>0</v>
      </c>
      <c r="Z87" s="268">
        <f>SUM(Z88:Z95)</f>
        <v>0</v>
      </c>
      <c r="AA87" s="272">
        <f t="shared" ref="AA87" si="70">SUM(AA88:AA95)</f>
        <v>0</v>
      </c>
      <c r="AB87" s="251">
        <f t="shared" si="7"/>
        <v>0</v>
      </c>
      <c r="AC87" s="247">
        <f t="shared" si="8"/>
        <v>0</v>
      </c>
      <c r="AD87" s="248">
        <f t="shared" si="3"/>
        <v>0</v>
      </c>
    </row>
    <row r="88" spans="1:30" s="4" customFormat="1" ht="15" customHeight="1" x14ac:dyDescent="0.2">
      <c r="A88" s="346"/>
      <c r="B88" s="349" t="s">
        <v>231</v>
      </c>
      <c r="C88" s="210"/>
      <c r="D88" s="381">
        <f t="shared" si="61"/>
        <v>0</v>
      </c>
      <c r="E88" s="252">
        <v>0</v>
      </c>
      <c r="F88" s="233"/>
      <c r="G88" s="234"/>
      <c r="H88" s="381">
        <f t="shared" si="62"/>
        <v>0</v>
      </c>
      <c r="I88" s="252">
        <v>0</v>
      </c>
      <c r="J88" s="235"/>
      <c r="K88" s="252"/>
      <c r="L88" s="269"/>
      <c r="M88" s="373"/>
      <c r="N88" s="374"/>
      <c r="O88" s="374"/>
      <c r="P88" s="374"/>
      <c r="Q88" s="374"/>
      <c r="R88" s="374"/>
      <c r="S88" s="374"/>
      <c r="T88" s="374"/>
      <c r="U88" s="374"/>
      <c r="V88" s="373"/>
      <c r="W88" s="374"/>
      <c r="X88" s="374"/>
      <c r="Y88" s="374"/>
      <c r="Z88" s="373"/>
      <c r="AA88" s="374"/>
      <c r="AB88" s="251">
        <f t="shared" si="7"/>
        <v>0</v>
      </c>
      <c r="AC88" s="247">
        <f t="shared" si="8"/>
        <v>0</v>
      </c>
      <c r="AD88" s="248">
        <f t="shared" si="3"/>
        <v>0</v>
      </c>
    </row>
    <row r="89" spans="1:30" s="4" customFormat="1" ht="15" customHeight="1" x14ac:dyDescent="0.2">
      <c r="A89" s="346"/>
      <c r="B89" s="349" t="s">
        <v>232</v>
      </c>
      <c r="C89" s="352"/>
      <c r="D89" s="381">
        <f t="shared" si="61"/>
        <v>0</v>
      </c>
      <c r="E89" s="252">
        <v>0</v>
      </c>
      <c r="F89" s="233"/>
      <c r="G89" s="234"/>
      <c r="H89" s="381">
        <f t="shared" si="62"/>
        <v>0</v>
      </c>
      <c r="I89" s="252">
        <v>0</v>
      </c>
      <c r="J89" s="235"/>
      <c r="K89" s="252"/>
      <c r="L89" s="269"/>
      <c r="M89" s="373"/>
      <c r="N89" s="374"/>
      <c r="O89" s="374"/>
      <c r="P89" s="374"/>
      <c r="Q89" s="374"/>
      <c r="R89" s="374"/>
      <c r="S89" s="374"/>
      <c r="T89" s="374"/>
      <c r="U89" s="374"/>
      <c r="V89" s="373"/>
      <c r="W89" s="374"/>
      <c r="X89" s="374"/>
      <c r="Y89" s="374"/>
      <c r="Z89" s="373"/>
      <c r="AA89" s="374"/>
      <c r="AB89" s="251">
        <f t="shared" ref="AB89:AB94" si="71">SUM(M89:AA89)</f>
        <v>0</v>
      </c>
      <c r="AC89" s="247">
        <f t="shared" ref="AC89:AC94" si="72">+AB89+L89</f>
        <v>0</v>
      </c>
      <c r="AD89" s="248">
        <f t="shared" ref="AD89:AD94" si="73">+E89-AC89</f>
        <v>0</v>
      </c>
    </row>
    <row r="90" spans="1:30" s="4" customFormat="1" ht="15" customHeight="1" x14ac:dyDescent="0.2">
      <c r="A90" s="346"/>
      <c r="B90" s="349" t="s">
        <v>233</v>
      </c>
      <c r="C90" s="352"/>
      <c r="D90" s="381">
        <f t="shared" si="61"/>
        <v>0</v>
      </c>
      <c r="E90" s="252">
        <v>0</v>
      </c>
      <c r="F90" s="233"/>
      <c r="G90" s="234"/>
      <c r="H90" s="381">
        <f t="shared" si="62"/>
        <v>0</v>
      </c>
      <c r="I90" s="252">
        <v>0</v>
      </c>
      <c r="J90" s="235"/>
      <c r="K90" s="252"/>
      <c r="L90" s="269"/>
      <c r="M90" s="373"/>
      <c r="N90" s="374"/>
      <c r="O90" s="374"/>
      <c r="P90" s="374"/>
      <c r="Q90" s="374"/>
      <c r="R90" s="374"/>
      <c r="S90" s="374"/>
      <c r="T90" s="374"/>
      <c r="U90" s="374"/>
      <c r="V90" s="373"/>
      <c r="W90" s="374"/>
      <c r="X90" s="374"/>
      <c r="Y90" s="374"/>
      <c r="Z90" s="373"/>
      <c r="AA90" s="374"/>
      <c r="AB90" s="251">
        <f t="shared" si="71"/>
        <v>0</v>
      </c>
      <c r="AC90" s="247">
        <f t="shared" si="72"/>
        <v>0</v>
      </c>
      <c r="AD90" s="248">
        <f t="shared" si="73"/>
        <v>0</v>
      </c>
    </row>
    <row r="91" spans="1:30" s="4" customFormat="1" ht="15" customHeight="1" x14ac:dyDescent="0.2">
      <c r="A91" s="346"/>
      <c r="B91" s="349" t="s">
        <v>234</v>
      </c>
      <c r="C91" s="352"/>
      <c r="D91" s="381">
        <f t="shared" si="61"/>
        <v>0</v>
      </c>
      <c r="E91" s="252">
        <v>0</v>
      </c>
      <c r="F91" s="233"/>
      <c r="G91" s="234"/>
      <c r="H91" s="381">
        <f t="shared" si="62"/>
        <v>0</v>
      </c>
      <c r="I91" s="252">
        <v>0</v>
      </c>
      <c r="J91" s="235"/>
      <c r="K91" s="252"/>
      <c r="L91" s="269"/>
      <c r="M91" s="373"/>
      <c r="N91" s="374"/>
      <c r="O91" s="374"/>
      <c r="P91" s="374"/>
      <c r="Q91" s="374"/>
      <c r="R91" s="374"/>
      <c r="S91" s="374"/>
      <c r="T91" s="374"/>
      <c r="U91" s="374"/>
      <c r="V91" s="373"/>
      <c r="W91" s="374"/>
      <c r="X91" s="374"/>
      <c r="Y91" s="374"/>
      <c r="Z91" s="373"/>
      <c r="AA91" s="374"/>
      <c r="AB91" s="251">
        <f t="shared" si="71"/>
        <v>0</v>
      </c>
      <c r="AC91" s="247">
        <f t="shared" si="72"/>
        <v>0</v>
      </c>
      <c r="AD91" s="248">
        <f t="shared" si="73"/>
        <v>0</v>
      </c>
    </row>
    <row r="92" spans="1:30" s="4" customFormat="1" ht="15" customHeight="1" x14ac:dyDescent="0.2">
      <c r="A92" s="346"/>
      <c r="B92" s="349" t="s">
        <v>235</v>
      </c>
      <c r="C92" s="352"/>
      <c r="D92" s="381">
        <f t="shared" si="61"/>
        <v>0</v>
      </c>
      <c r="E92" s="252">
        <v>0</v>
      </c>
      <c r="F92" s="233"/>
      <c r="G92" s="234"/>
      <c r="H92" s="381">
        <f t="shared" si="62"/>
        <v>0</v>
      </c>
      <c r="I92" s="252">
        <v>0</v>
      </c>
      <c r="J92" s="235"/>
      <c r="K92" s="252"/>
      <c r="L92" s="269"/>
      <c r="M92" s="373"/>
      <c r="N92" s="374"/>
      <c r="O92" s="374"/>
      <c r="P92" s="374"/>
      <c r="Q92" s="374"/>
      <c r="R92" s="374"/>
      <c r="S92" s="374"/>
      <c r="T92" s="374"/>
      <c r="U92" s="374"/>
      <c r="V92" s="373"/>
      <c r="W92" s="374"/>
      <c r="X92" s="374"/>
      <c r="Y92" s="374"/>
      <c r="Z92" s="373"/>
      <c r="AA92" s="374"/>
      <c r="AB92" s="251">
        <f t="shared" si="71"/>
        <v>0</v>
      </c>
      <c r="AC92" s="247">
        <f t="shared" si="72"/>
        <v>0</v>
      </c>
      <c r="AD92" s="248">
        <f t="shared" si="73"/>
        <v>0</v>
      </c>
    </row>
    <row r="93" spans="1:30" s="4" customFormat="1" ht="15" customHeight="1" x14ac:dyDescent="0.2">
      <c r="A93" s="348"/>
      <c r="B93" s="349" t="s">
        <v>236</v>
      </c>
      <c r="C93" s="352"/>
      <c r="D93" s="381">
        <f t="shared" si="61"/>
        <v>0</v>
      </c>
      <c r="E93" s="252">
        <v>0</v>
      </c>
      <c r="F93" s="233"/>
      <c r="G93" s="234"/>
      <c r="H93" s="381">
        <f t="shared" si="62"/>
        <v>0</v>
      </c>
      <c r="I93" s="252">
        <v>0</v>
      </c>
      <c r="J93" s="235"/>
      <c r="K93" s="252"/>
      <c r="L93" s="269"/>
      <c r="M93" s="373"/>
      <c r="N93" s="374"/>
      <c r="O93" s="374"/>
      <c r="P93" s="374"/>
      <c r="Q93" s="374"/>
      <c r="R93" s="374"/>
      <c r="S93" s="374"/>
      <c r="T93" s="374"/>
      <c r="U93" s="374"/>
      <c r="V93" s="373"/>
      <c r="W93" s="374"/>
      <c r="X93" s="374"/>
      <c r="Y93" s="374"/>
      <c r="Z93" s="373"/>
      <c r="AA93" s="374"/>
      <c r="AB93" s="251">
        <f t="shared" si="71"/>
        <v>0</v>
      </c>
      <c r="AC93" s="247">
        <f t="shared" si="72"/>
        <v>0</v>
      </c>
      <c r="AD93" s="248">
        <f t="shared" si="73"/>
        <v>0</v>
      </c>
    </row>
    <row r="94" spans="1:30" s="4" customFormat="1" ht="15" customHeight="1" x14ac:dyDescent="0.2">
      <c r="A94" s="348"/>
      <c r="B94" s="349" t="s">
        <v>237</v>
      </c>
      <c r="C94" s="352"/>
      <c r="D94" s="381">
        <f t="shared" si="61"/>
        <v>0</v>
      </c>
      <c r="E94" s="252">
        <v>0</v>
      </c>
      <c r="F94" s="233"/>
      <c r="G94" s="234"/>
      <c r="H94" s="381">
        <f t="shared" si="62"/>
        <v>0</v>
      </c>
      <c r="I94" s="252">
        <v>0</v>
      </c>
      <c r="J94" s="235"/>
      <c r="K94" s="252"/>
      <c r="L94" s="269"/>
      <c r="M94" s="373"/>
      <c r="N94" s="374"/>
      <c r="O94" s="374"/>
      <c r="P94" s="374"/>
      <c r="Q94" s="374"/>
      <c r="R94" s="374"/>
      <c r="S94" s="374"/>
      <c r="T94" s="374"/>
      <c r="U94" s="374"/>
      <c r="V94" s="373"/>
      <c r="W94" s="374"/>
      <c r="X94" s="374"/>
      <c r="Y94" s="374"/>
      <c r="Z94" s="373"/>
      <c r="AA94" s="374"/>
      <c r="AB94" s="251">
        <f t="shared" si="71"/>
        <v>0</v>
      </c>
      <c r="AC94" s="247">
        <f t="shared" si="72"/>
        <v>0</v>
      </c>
      <c r="AD94" s="248">
        <f t="shared" si="73"/>
        <v>0</v>
      </c>
    </row>
    <row r="95" spans="1:30" s="4" customFormat="1" ht="15" customHeight="1" thickBot="1" x14ac:dyDescent="0.25">
      <c r="A95" s="171"/>
      <c r="B95" s="278"/>
      <c r="C95" s="208"/>
      <c r="D95" s="381">
        <f t="shared" si="61"/>
        <v>0</v>
      </c>
      <c r="E95" s="281">
        <v>0</v>
      </c>
      <c r="F95" s="229"/>
      <c r="G95" s="230"/>
      <c r="H95" s="381">
        <f t="shared" si="62"/>
        <v>0</v>
      </c>
      <c r="I95" s="281">
        <v>0</v>
      </c>
      <c r="J95" s="231"/>
      <c r="K95" s="281"/>
      <c r="L95" s="270"/>
      <c r="M95" s="375"/>
      <c r="N95" s="376"/>
      <c r="O95" s="376"/>
      <c r="P95" s="376"/>
      <c r="Q95" s="376"/>
      <c r="R95" s="376"/>
      <c r="S95" s="376"/>
      <c r="T95" s="376"/>
      <c r="U95" s="376"/>
      <c r="V95" s="375"/>
      <c r="W95" s="376"/>
      <c r="X95" s="376"/>
      <c r="Y95" s="376"/>
      <c r="Z95" s="375"/>
      <c r="AA95" s="376"/>
      <c r="AB95" s="251">
        <f t="shared" si="7"/>
        <v>0</v>
      </c>
      <c r="AC95" s="247">
        <f t="shared" si="8"/>
        <v>0</v>
      </c>
      <c r="AD95" s="248">
        <f t="shared" si="3"/>
        <v>0</v>
      </c>
    </row>
    <row r="96" spans="1:30" s="26" customFormat="1" ht="15" customHeight="1" x14ac:dyDescent="0.2">
      <c r="A96" s="360" t="s">
        <v>255</v>
      </c>
      <c r="B96" s="350" t="s">
        <v>256</v>
      </c>
      <c r="C96" s="209">
        <f>SUM(C97:C104)</f>
        <v>0</v>
      </c>
      <c r="D96" s="327">
        <f>SUM(D97:D104)</f>
        <v>0</v>
      </c>
      <c r="E96" s="209">
        <f>SUM(E97:E104)</f>
        <v>0</v>
      </c>
      <c r="F96" s="209">
        <f t="shared" ref="F96:G96" si="74">SUM(F97:F104)</f>
        <v>0</v>
      </c>
      <c r="G96" s="209">
        <f t="shared" si="74"/>
        <v>0</v>
      </c>
      <c r="H96" s="327">
        <f>SUM(H97:H104)</f>
        <v>0</v>
      </c>
      <c r="I96" s="209">
        <f>SUM(I97:I104)</f>
        <v>0</v>
      </c>
      <c r="J96" s="209">
        <f t="shared" ref="J96" si="75">SUM(J97:J104)</f>
        <v>0</v>
      </c>
      <c r="K96" s="209"/>
      <c r="L96" s="268">
        <f>SUM(L97:L104)</f>
        <v>0</v>
      </c>
      <c r="M96" s="268">
        <f>SUM(M97:M104)</f>
        <v>0</v>
      </c>
      <c r="N96" s="272">
        <f>SUM(N97:N104)</f>
        <v>0</v>
      </c>
      <c r="O96" s="272">
        <f t="shared" ref="O96:U96" si="76">SUM(O97:O104)</f>
        <v>0</v>
      </c>
      <c r="P96" s="272">
        <f t="shared" si="76"/>
        <v>0</v>
      </c>
      <c r="Q96" s="272">
        <f t="shared" si="76"/>
        <v>0</v>
      </c>
      <c r="R96" s="272">
        <f t="shared" si="76"/>
        <v>0</v>
      </c>
      <c r="S96" s="272">
        <f t="shared" si="76"/>
        <v>0</v>
      </c>
      <c r="T96" s="272">
        <f t="shared" si="76"/>
        <v>0</v>
      </c>
      <c r="U96" s="272">
        <f t="shared" si="76"/>
        <v>0</v>
      </c>
      <c r="V96" s="268">
        <f>SUM(V97:V104)</f>
        <v>0</v>
      </c>
      <c r="W96" s="272">
        <f t="shared" ref="W96:Y96" si="77">SUM(W97:W104)</f>
        <v>0</v>
      </c>
      <c r="X96" s="272">
        <f t="shared" si="77"/>
        <v>0</v>
      </c>
      <c r="Y96" s="272">
        <f t="shared" si="77"/>
        <v>0</v>
      </c>
      <c r="Z96" s="268">
        <f>SUM(Z97:Z104)</f>
        <v>0</v>
      </c>
      <c r="AA96" s="272">
        <f t="shared" ref="AA96" si="78">SUM(AA97:AA104)</f>
        <v>0</v>
      </c>
      <c r="AB96" s="251">
        <f t="shared" si="7"/>
        <v>0</v>
      </c>
      <c r="AC96" s="247">
        <f t="shared" si="8"/>
        <v>0</v>
      </c>
      <c r="AD96" s="248">
        <f t="shared" si="3"/>
        <v>0</v>
      </c>
    </row>
    <row r="97" spans="1:30" s="4" customFormat="1" ht="15" customHeight="1" x14ac:dyDescent="0.2">
      <c r="A97" s="361"/>
      <c r="B97" s="349" t="s">
        <v>231</v>
      </c>
      <c r="C97" s="210"/>
      <c r="D97" s="381">
        <f t="shared" si="61"/>
        <v>0</v>
      </c>
      <c r="E97" s="252">
        <v>0</v>
      </c>
      <c r="F97" s="233"/>
      <c r="G97" s="234"/>
      <c r="H97" s="381">
        <f t="shared" si="62"/>
        <v>0</v>
      </c>
      <c r="I97" s="252">
        <v>0</v>
      </c>
      <c r="J97" s="235"/>
      <c r="K97" s="252"/>
      <c r="L97" s="269"/>
      <c r="M97" s="373"/>
      <c r="N97" s="374"/>
      <c r="O97" s="374"/>
      <c r="P97" s="374"/>
      <c r="Q97" s="374"/>
      <c r="R97" s="374"/>
      <c r="S97" s="374"/>
      <c r="T97" s="374"/>
      <c r="U97" s="374"/>
      <c r="V97" s="373"/>
      <c r="W97" s="374"/>
      <c r="X97" s="374"/>
      <c r="Y97" s="374"/>
      <c r="Z97" s="373"/>
      <c r="AA97" s="374"/>
      <c r="AB97" s="251">
        <f t="shared" si="7"/>
        <v>0</v>
      </c>
      <c r="AC97" s="247">
        <f t="shared" si="8"/>
        <v>0</v>
      </c>
      <c r="AD97" s="248">
        <f t="shared" si="3"/>
        <v>0</v>
      </c>
    </row>
    <row r="98" spans="1:30" s="4" customFormat="1" ht="15" customHeight="1" x14ac:dyDescent="0.2">
      <c r="A98" s="361"/>
      <c r="B98" s="349" t="s">
        <v>232</v>
      </c>
      <c r="C98" s="352"/>
      <c r="D98" s="381">
        <f t="shared" si="61"/>
        <v>0</v>
      </c>
      <c r="E98" s="252">
        <v>0</v>
      </c>
      <c r="F98" s="233"/>
      <c r="G98" s="234"/>
      <c r="H98" s="381">
        <f t="shared" si="62"/>
        <v>0</v>
      </c>
      <c r="I98" s="252">
        <v>0</v>
      </c>
      <c r="J98" s="235"/>
      <c r="K98" s="252"/>
      <c r="L98" s="269"/>
      <c r="M98" s="373"/>
      <c r="N98" s="374"/>
      <c r="O98" s="374"/>
      <c r="P98" s="374"/>
      <c r="Q98" s="374"/>
      <c r="R98" s="374"/>
      <c r="S98" s="374"/>
      <c r="T98" s="374"/>
      <c r="U98" s="374"/>
      <c r="V98" s="373"/>
      <c r="W98" s="374"/>
      <c r="X98" s="374"/>
      <c r="Y98" s="374"/>
      <c r="Z98" s="373"/>
      <c r="AA98" s="374"/>
      <c r="AB98" s="251">
        <f t="shared" ref="AB98:AB103" si="79">SUM(M98:AA98)</f>
        <v>0</v>
      </c>
      <c r="AC98" s="247">
        <f t="shared" ref="AC98:AC103" si="80">+AB98+L98</f>
        <v>0</v>
      </c>
      <c r="AD98" s="248">
        <f t="shared" ref="AD98:AD103" si="81">+E98-AC98</f>
        <v>0</v>
      </c>
    </row>
    <row r="99" spans="1:30" s="4" customFormat="1" ht="15" customHeight="1" x14ac:dyDescent="0.2">
      <c r="A99" s="361"/>
      <c r="B99" s="349" t="s">
        <v>233</v>
      </c>
      <c r="C99" s="352"/>
      <c r="D99" s="381">
        <f t="shared" si="61"/>
        <v>0</v>
      </c>
      <c r="E99" s="252">
        <v>0</v>
      </c>
      <c r="F99" s="233"/>
      <c r="G99" s="234"/>
      <c r="H99" s="381">
        <f t="shared" si="62"/>
        <v>0</v>
      </c>
      <c r="I99" s="252">
        <v>0</v>
      </c>
      <c r="J99" s="235"/>
      <c r="K99" s="252"/>
      <c r="L99" s="269"/>
      <c r="M99" s="373"/>
      <c r="N99" s="374"/>
      <c r="O99" s="374"/>
      <c r="P99" s="374"/>
      <c r="Q99" s="374"/>
      <c r="R99" s="374"/>
      <c r="S99" s="374"/>
      <c r="T99" s="374"/>
      <c r="U99" s="374"/>
      <c r="V99" s="373"/>
      <c r="W99" s="374"/>
      <c r="X99" s="374"/>
      <c r="Y99" s="374"/>
      <c r="Z99" s="373"/>
      <c r="AA99" s="374"/>
      <c r="AB99" s="251">
        <f t="shared" si="79"/>
        <v>0</v>
      </c>
      <c r="AC99" s="247">
        <f t="shared" si="80"/>
        <v>0</v>
      </c>
      <c r="AD99" s="248">
        <f t="shared" si="81"/>
        <v>0</v>
      </c>
    </row>
    <row r="100" spans="1:30" s="4" customFormat="1" ht="15" customHeight="1" x14ac:dyDescent="0.2">
      <c r="A100" s="361"/>
      <c r="B100" s="349" t="s">
        <v>234</v>
      </c>
      <c r="C100" s="352"/>
      <c r="D100" s="381">
        <f t="shared" si="61"/>
        <v>0</v>
      </c>
      <c r="E100" s="252">
        <v>0</v>
      </c>
      <c r="F100" s="233"/>
      <c r="G100" s="234"/>
      <c r="H100" s="381">
        <f t="shared" si="62"/>
        <v>0</v>
      </c>
      <c r="I100" s="252">
        <v>0</v>
      </c>
      <c r="J100" s="235"/>
      <c r="K100" s="252"/>
      <c r="L100" s="269"/>
      <c r="M100" s="373"/>
      <c r="N100" s="374"/>
      <c r="O100" s="374"/>
      <c r="P100" s="374"/>
      <c r="Q100" s="374"/>
      <c r="R100" s="374"/>
      <c r="S100" s="374"/>
      <c r="T100" s="374"/>
      <c r="U100" s="374"/>
      <c r="V100" s="373"/>
      <c r="W100" s="374"/>
      <c r="X100" s="374"/>
      <c r="Y100" s="374"/>
      <c r="Z100" s="373"/>
      <c r="AA100" s="374"/>
      <c r="AB100" s="251">
        <f t="shared" si="79"/>
        <v>0</v>
      </c>
      <c r="AC100" s="247">
        <f t="shared" si="80"/>
        <v>0</v>
      </c>
      <c r="AD100" s="248">
        <f t="shared" si="81"/>
        <v>0</v>
      </c>
    </row>
    <row r="101" spans="1:30" s="4" customFormat="1" ht="15" customHeight="1" x14ac:dyDescent="0.2">
      <c r="A101" s="361"/>
      <c r="B101" s="349" t="s">
        <v>235</v>
      </c>
      <c r="C101" s="352"/>
      <c r="D101" s="381">
        <f t="shared" si="61"/>
        <v>0</v>
      </c>
      <c r="E101" s="252">
        <v>0</v>
      </c>
      <c r="F101" s="233"/>
      <c r="G101" s="234"/>
      <c r="H101" s="381">
        <f t="shared" si="62"/>
        <v>0</v>
      </c>
      <c r="I101" s="252">
        <v>0</v>
      </c>
      <c r="J101" s="235"/>
      <c r="K101" s="252"/>
      <c r="L101" s="269"/>
      <c r="M101" s="373"/>
      <c r="N101" s="374"/>
      <c r="O101" s="374"/>
      <c r="P101" s="374"/>
      <c r="Q101" s="374"/>
      <c r="R101" s="374"/>
      <c r="S101" s="374"/>
      <c r="T101" s="374"/>
      <c r="U101" s="374"/>
      <c r="V101" s="373"/>
      <c r="W101" s="374"/>
      <c r="X101" s="374"/>
      <c r="Y101" s="374"/>
      <c r="Z101" s="373"/>
      <c r="AA101" s="374"/>
      <c r="AB101" s="251">
        <f t="shared" si="79"/>
        <v>0</v>
      </c>
      <c r="AC101" s="247">
        <f t="shared" si="80"/>
        <v>0</v>
      </c>
      <c r="AD101" s="248">
        <f t="shared" si="81"/>
        <v>0</v>
      </c>
    </row>
    <row r="102" spans="1:30" s="4" customFormat="1" ht="15" customHeight="1" x14ac:dyDescent="0.2">
      <c r="A102" s="361"/>
      <c r="B102" s="349" t="s">
        <v>236</v>
      </c>
      <c r="C102" s="352"/>
      <c r="D102" s="381">
        <f t="shared" si="61"/>
        <v>0</v>
      </c>
      <c r="E102" s="252">
        <v>0</v>
      </c>
      <c r="F102" s="233"/>
      <c r="G102" s="234"/>
      <c r="H102" s="381">
        <f t="shared" si="62"/>
        <v>0</v>
      </c>
      <c r="I102" s="252">
        <v>0</v>
      </c>
      <c r="J102" s="235"/>
      <c r="K102" s="252"/>
      <c r="L102" s="269"/>
      <c r="M102" s="373"/>
      <c r="N102" s="374"/>
      <c r="O102" s="374"/>
      <c r="P102" s="374"/>
      <c r="Q102" s="374"/>
      <c r="R102" s="374"/>
      <c r="S102" s="374"/>
      <c r="T102" s="374"/>
      <c r="U102" s="374"/>
      <c r="V102" s="373"/>
      <c r="W102" s="374"/>
      <c r="X102" s="374"/>
      <c r="Y102" s="374"/>
      <c r="Z102" s="373"/>
      <c r="AA102" s="374"/>
      <c r="AB102" s="251">
        <f t="shared" si="79"/>
        <v>0</v>
      </c>
      <c r="AC102" s="247">
        <f t="shared" si="80"/>
        <v>0</v>
      </c>
      <c r="AD102" s="248">
        <f t="shared" si="81"/>
        <v>0</v>
      </c>
    </row>
    <row r="103" spans="1:30" s="4" customFormat="1" ht="15" customHeight="1" x14ac:dyDescent="0.2">
      <c r="A103" s="361"/>
      <c r="B103" s="349" t="s">
        <v>237</v>
      </c>
      <c r="C103" s="352"/>
      <c r="D103" s="381">
        <f t="shared" si="61"/>
        <v>0</v>
      </c>
      <c r="E103" s="252">
        <v>0</v>
      </c>
      <c r="F103" s="233"/>
      <c r="G103" s="234"/>
      <c r="H103" s="381">
        <f t="shared" si="62"/>
        <v>0</v>
      </c>
      <c r="I103" s="252">
        <v>0</v>
      </c>
      <c r="J103" s="235"/>
      <c r="K103" s="252"/>
      <c r="L103" s="269"/>
      <c r="M103" s="373"/>
      <c r="N103" s="374"/>
      <c r="O103" s="374"/>
      <c r="P103" s="374"/>
      <c r="Q103" s="374"/>
      <c r="R103" s="374"/>
      <c r="S103" s="374"/>
      <c r="T103" s="374"/>
      <c r="U103" s="374"/>
      <c r="V103" s="373"/>
      <c r="W103" s="374"/>
      <c r="X103" s="374"/>
      <c r="Y103" s="374"/>
      <c r="Z103" s="373"/>
      <c r="AA103" s="374"/>
      <c r="AB103" s="251">
        <f t="shared" si="79"/>
        <v>0</v>
      </c>
      <c r="AC103" s="247">
        <f t="shared" si="80"/>
        <v>0</v>
      </c>
      <c r="AD103" s="248">
        <f t="shared" si="81"/>
        <v>0</v>
      </c>
    </row>
    <row r="104" spans="1:30" s="4" customFormat="1" ht="15" customHeight="1" thickBot="1" x14ac:dyDescent="0.25">
      <c r="A104" s="171"/>
      <c r="B104" s="278"/>
      <c r="C104" s="208"/>
      <c r="D104" s="381">
        <f t="shared" si="61"/>
        <v>0</v>
      </c>
      <c r="E104" s="281">
        <v>0</v>
      </c>
      <c r="F104" s="229"/>
      <c r="G104" s="230"/>
      <c r="H104" s="381">
        <f t="shared" si="62"/>
        <v>0</v>
      </c>
      <c r="I104" s="281">
        <v>0</v>
      </c>
      <c r="J104" s="231"/>
      <c r="K104" s="281"/>
      <c r="L104" s="270"/>
      <c r="M104" s="375"/>
      <c r="N104" s="376"/>
      <c r="O104" s="376"/>
      <c r="P104" s="376"/>
      <c r="Q104" s="376"/>
      <c r="R104" s="376"/>
      <c r="S104" s="376"/>
      <c r="T104" s="376"/>
      <c r="U104" s="376"/>
      <c r="V104" s="375"/>
      <c r="W104" s="376"/>
      <c r="X104" s="376"/>
      <c r="Y104" s="376"/>
      <c r="Z104" s="375"/>
      <c r="AA104" s="376"/>
      <c r="AB104" s="251">
        <f t="shared" si="7"/>
        <v>0</v>
      </c>
      <c r="AC104" s="247">
        <f t="shared" si="8"/>
        <v>0</v>
      </c>
      <c r="AD104" s="248">
        <f t="shared" si="3"/>
        <v>0</v>
      </c>
    </row>
    <row r="105" spans="1:30" s="26" customFormat="1" ht="15" customHeight="1" x14ac:dyDescent="0.2">
      <c r="A105" s="359" t="s">
        <v>257</v>
      </c>
      <c r="B105" s="358" t="s">
        <v>258</v>
      </c>
      <c r="C105" s="209">
        <f>SUM(C106:C107)</f>
        <v>0</v>
      </c>
      <c r="D105" s="327">
        <f>SUM(D106:D107)</f>
        <v>0</v>
      </c>
      <c r="E105" s="209">
        <f>SUM(E106:E107)</f>
        <v>0</v>
      </c>
      <c r="F105" s="209">
        <f t="shared" ref="F105:G105" si="82">SUM(F106:F107)</f>
        <v>0</v>
      </c>
      <c r="G105" s="209">
        <f t="shared" si="82"/>
        <v>0</v>
      </c>
      <c r="H105" s="327">
        <f>SUM(H106:H107)</f>
        <v>0</v>
      </c>
      <c r="I105" s="209">
        <f>SUM(I106:I107)</f>
        <v>0</v>
      </c>
      <c r="J105" s="209">
        <f t="shared" ref="J105" si="83">SUM(J106:J107)</f>
        <v>0</v>
      </c>
      <c r="K105" s="209"/>
      <c r="L105" s="268">
        <f>SUM(L106:L107)</f>
        <v>0</v>
      </c>
      <c r="M105" s="268">
        <f>SUM(M106:M107)</f>
        <v>0</v>
      </c>
      <c r="N105" s="272">
        <f>SUM(N106:N107)</f>
        <v>0</v>
      </c>
      <c r="O105" s="272">
        <f t="shared" ref="O105:U105" si="84">SUM(O106:O107)</f>
        <v>0</v>
      </c>
      <c r="P105" s="272">
        <f t="shared" si="84"/>
        <v>0</v>
      </c>
      <c r="Q105" s="272">
        <f t="shared" si="84"/>
        <v>0</v>
      </c>
      <c r="R105" s="272">
        <f t="shared" si="84"/>
        <v>0</v>
      </c>
      <c r="S105" s="272">
        <f t="shared" si="84"/>
        <v>0</v>
      </c>
      <c r="T105" s="272">
        <f t="shared" si="84"/>
        <v>0</v>
      </c>
      <c r="U105" s="272">
        <f t="shared" si="84"/>
        <v>0</v>
      </c>
      <c r="V105" s="268">
        <f>SUM(V106:V107)</f>
        <v>0</v>
      </c>
      <c r="W105" s="272">
        <f t="shared" ref="W105:Y105" si="85">SUM(W106:W107)</f>
        <v>0</v>
      </c>
      <c r="X105" s="272">
        <f t="shared" si="85"/>
        <v>0</v>
      </c>
      <c r="Y105" s="272">
        <f t="shared" si="85"/>
        <v>0</v>
      </c>
      <c r="Z105" s="268">
        <f>SUM(Z106:Z107)</f>
        <v>0</v>
      </c>
      <c r="AA105" s="272">
        <f t="shared" ref="AA105" si="86">SUM(AA106:AA107)</f>
        <v>0</v>
      </c>
      <c r="AB105" s="251">
        <f t="shared" si="7"/>
        <v>0</v>
      </c>
      <c r="AC105" s="247">
        <f t="shared" si="8"/>
        <v>0</v>
      </c>
      <c r="AD105" s="248">
        <f t="shared" si="3"/>
        <v>0</v>
      </c>
    </row>
    <row r="106" spans="1:30" s="4" customFormat="1" ht="15" customHeight="1" x14ac:dyDescent="0.2">
      <c r="A106" s="152"/>
      <c r="B106" s="277"/>
      <c r="C106" s="210"/>
      <c r="D106" s="381">
        <f t="shared" si="61"/>
        <v>0</v>
      </c>
      <c r="E106" s="252">
        <v>0</v>
      </c>
      <c r="F106" s="233"/>
      <c r="G106" s="234"/>
      <c r="H106" s="381">
        <f t="shared" si="62"/>
        <v>0</v>
      </c>
      <c r="I106" s="252">
        <v>0</v>
      </c>
      <c r="J106" s="235"/>
      <c r="K106" s="252"/>
      <c r="L106" s="269"/>
      <c r="M106" s="373"/>
      <c r="N106" s="374"/>
      <c r="O106" s="374"/>
      <c r="P106" s="374"/>
      <c r="Q106" s="374"/>
      <c r="R106" s="374"/>
      <c r="S106" s="374"/>
      <c r="T106" s="374"/>
      <c r="U106" s="374"/>
      <c r="V106" s="373"/>
      <c r="W106" s="374"/>
      <c r="X106" s="374"/>
      <c r="Y106" s="374"/>
      <c r="Z106" s="373"/>
      <c r="AA106" s="374"/>
      <c r="AB106" s="251">
        <f t="shared" si="7"/>
        <v>0</v>
      </c>
      <c r="AC106" s="247">
        <f t="shared" si="8"/>
        <v>0</v>
      </c>
      <c r="AD106" s="248">
        <f t="shared" si="3"/>
        <v>0</v>
      </c>
    </row>
    <row r="107" spans="1:30" s="4" customFormat="1" ht="15" customHeight="1" thickBot="1" x14ac:dyDescent="0.25">
      <c r="A107" s="171"/>
      <c r="B107" s="278"/>
      <c r="C107" s="208"/>
      <c r="D107" s="381">
        <f t="shared" si="61"/>
        <v>0</v>
      </c>
      <c r="E107" s="281">
        <v>0</v>
      </c>
      <c r="F107" s="229"/>
      <c r="G107" s="230"/>
      <c r="H107" s="381">
        <f t="shared" si="62"/>
        <v>0</v>
      </c>
      <c r="I107" s="281">
        <v>0</v>
      </c>
      <c r="J107" s="231"/>
      <c r="K107" s="281"/>
      <c r="L107" s="270"/>
      <c r="M107" s="375"/>
      <c r="N107" s="376"/>
      <c r="O107" s="376"/>
      <c r="P107" s="376"/>
      <c r="Q107" s="376"/>
      <c r="R107" s="376"/>
      <c r="S107" s="376"/>
      <c r="T107" s="376"/>
      <c r="U107" s="376"/>
      <c r="V107" s="375"/>
      <c r="W107" s="376"/>
      <c r="X107" s="376"/>
      <c r="Y107" s="376"/>
      <c r="Z107" s="375"/>
      <c r="AA107" s="376"/>
      <c r="AB107" s="251">
        <f t="shared" si="7"/>
        <v>0</v>
      </c>
      <c r="AC107" s="247">
        <f t="shared" si="8"/>
        <v>0</v>
      </c>
      <c r="AD107" s="248">
        <f t="shared" si="3"/>
        <v>0</v>
      </c>
    </row>
    <row r="108" spans="1:30" s="26" customFormat="1" ht="15" customHeight="1" x14ac:dyDescent="0.2">
      <c r="A108" s="198"/>
      <c r="B108" s="170"/>
      <c r="C108" s="209">
        <f>SUM(C109:C110)</f>
        <v>0</v>
      </c>
      <c r="D108" s="327">
        <f>SUM(D109:D110)</f>
        <v>0</v>
      </c>
      <c r="E108" s="209">
        <f>SUM(E109:E110)</f>
        <v>0</v>
      </c>
      <c r="F108" s="209">
        <f t="shared" ref="F108:G108" si="87">SUM(F109:F110)</f>
        <v>0</v>
      </c>
      <c r="G108" s="209">
        <f t="shared" si="87"/>
        <v>0</v>
      </c>
      <c r="H108" s="327">
        <f>SUM(H109:H110)</f>
        <v>0</v>
      </c>
      <c r="I108" s="209">
        <f>SUM(I109:I110)</f>
        <v>0</v>
      </c>
      <c r="J108" s="209">
        <f t="shared" ref="J108" si="88">SUM(J109:J110)</f>
        <v>0</v>
      </c>
      <c r="K108" s="209"/>
      <c r="L108" s="268">
        <f>SUM(L109:L110)</f>
        <v>0</v>
      </c>
      <c r="M108" s="268">
        <f>SUM(M109:M110)</f>
        <v>0</v>
      </c>
      <c r="N108" s="272">
        <f>SUM(N109:N110)</f>
        <v>0</v>
      </c>
      <c r="O108" s="272">
        <f t="shared" ref="O108:U108" si="89">SUM(O109:O110)</f>
        <v>0</v>
      </c>
      <c r="P108" s="272">
        <f t="shared" si="89"/>
        <v>0</v>
      </c>
      <c r="Q108" s="272">
        <f t="shared" si="89"/>
        <v>0</v>
      </c>
      <c r="R108" s="272">
        <f t="shared" si="89"/>
        <v>0</v>
      </c>
      <c r="S108" s="272">
        <f t="shared" si="89"/>
        <v>0</v>
      </c>
      <c r="T108" s="272">
        <f t="shared" si="89"/>
        <v>0</v>
      </c>
      <c r="U108" s="272">
        <f t="shared" si="89"/>
        <v>0</v>
      </c>
      <c r="V108" s="268">
        <f>SUM(V109:V110)</f>
        <v>0</v>
      </c>
      <c r="W108" s="272">
        <f t="shared" ref="W108:Y108" si="90">SUM(W109:W110)</f>
        <v>0</v>
      </c>
      <c r="X108" s="272">
        <f t="shared" si="90"/>
        <v>0</v>
      </c>
      <c r="Y108" s="272">
        <f t="shared" si="90"/>
        <v>0</v>
      </c>
      <c r="Z108" s="268">
        <f>SUM(Z109:Z110)</f>
        <v>0</v>
      </c>
      <c r="AA108" s="272">
        <f t="shared" ref="AA108" si="91">SUM(AA109:AA110)</f>
        <v>0</v>
      </c>
      <c r="AB108" s="251">
        <f t="shared" si="7"/>
        <v>0</v>
      </c>
      <c r="AC108" s="247">
        <f t="shared" si="8"/>
        <v>0</v>
      </c>
      <c r="AD108" s="248">
        <f t="shared" ref="AD108:AD115" si="92">+E108-AC108</f>
        <v>0</v>
      </c>
    </row>
    <row r="109" spans="1:30" s="4" customFormat="1" ht="15" customHeight="1" x14ac:dyDescent="0.2">
      <c r="A109" s="152"/>
      <c r="B109" s="277"/>
      <c r="C109" s="210"/>
      <c r="D109" s="381">
        <f t="shared" si="61"/>
        <v>0</v>
      </c>
      <c r="E109" s="252">
        <v>0</v>
      </c>
      <c r="F109" s="233"/>
      <c r="G109" s="234"/>
      <c r="H109" s="381">
        <f t="shared" si="62"/>
        <v>0</v>
      </c>
      <c r="I109" s="252">
        <v>0</v>
      </c>
      <c r="J109" s="235"/>
      <c r="K109" s="252"/>
      <c r="L109" s="269"/>
      <c r="M109" s="373"/>
      <c r="N109" s="374"/>
      <c r="O109" s="374"/>
      <c r="P109" s="374"/>
      <c r="Q109" s="374"/>
      <c r="R109" s="374"/>
      <c r="S109" s="374"/>
      <c r="T109" s="374"/>
      <c r="U109" s="374"/>
      <c r="V109" s="373"/>
      <c r="W109" s="374"/>
      <c r="X109" s="374"/>
      <c r="Y109" s="374"/>
      <c r="Z109" s="373"/>
      <c r="AA109" s="374"/>
      <c r="AB109" s="251">
        <f t="shared" si="7"/>
        <v>0</v>
      </c>
      <c r="AC109" s="247">
        <f t="shared" si="8"/>
        <v>0</v>
      </c>
      <c r="AD109" s="248">
        <f t="shared" si="92"/>
        <v>0</v>
      </c>
    </row>
    <row r="110" spans="1:30" s="4" customFormat="1" ht="15" customHeight="1" thickBot="1" x14ac:dyDescent="0.25">
      <c r="A110" s="172"/>
      <c r="B110" s="278"/>
      <c r="C110" s="208"/>
      <c r="D110" s="381">
        <f t="shared" si="61"/>
        <v>0</v>
      </c>
      <c r="E110" s="281">
        <v>0</v>
      </c>
      <c r="F110" s="229"/>
      <c r="G110" s="230"/>
      <c r="H110" s="381">
        <f t="shared" si="62"/>
        <v>0</v>
      </c>
      <c r="I110" s="281">
        <v>0</v>
      </c>
      <c r="J110" s="231"/>
      <c r="K110" s="281"/>
      <c r="L110" s="270"/>
      <c r="M110" s="375"/>
      <c r="N110" s="376"/>
      <c r="O110" s="376"/>
      <c r="P110" s="376"/>
      <c r="Q110" s="376"/>
      <c r="R110" s="376"/>
      <c r="S110" s="376"/>
      <c r="T110" s="376"/>
      <c r="U110" s="376"/>
      <c r="V110" s="375"/>
      <c r="W110" s="376"/>
      <c r="X110" s="376"/>
      <c r="Y110" s="376"/>
      <c r="Z110" s="375"/>
      <c r="AA110" s="376"/>
      <c r="AB110" s="251">
        <f t="shared" ref="AB110:AB115" si="93">SUM(M110:AA110)</f>
        <v>0</v>
      </c>
      <c r="AC110" s="247">
        <f t="shared" ref="AC110:AC115" si="94">+AB110+L110</f>
        <v>0</v>
      </c>
      <c r="AD110" s="248">
        <f t="shared" si="92"/>
        <v>0</v>
      </c>
    </row>
    <row r="111" spans="1:30" s="26" customFormat="1" ht="15" customHeight="1" x14ac:dyDescent="0.2">
      <c r="A111" s="199"/>
      <c r="B111" s="262"/>
      <c r="C111" s="209">
        <f>SUM(C112:C113)</f>
        <v>0</v>
      </c>
      <c r="D111" s="327">
        <f>SUM(D112:D113)</f>
        <v>0</v>
      </c>
      <c r="E111" s="209">
        <f>SUM(E112:E113)</f>
        <v>0</v>
      </c>
      <c r="F111" s="211">
        <f t="shared" ref="F111:G111" si="95">SUM(F112:F113)</f>
        <v>0</v>
      </c>
      <c r="G111" s="211">
        <f t="shared" si="95"/>
        <v>0</v>
      </c>
      <c r="H111" s="327">
        <f>SUM(H112:H113)</f>
        <v>0</v>
      </c>
      <c r="I111" s="209">
        <f>SUM(I112:I113)</f>
        <v>0</v>
      </c>
      <c r="J111" s="211">
        <f t="shared" ref="J111" si="96">SUM(J112:J113)</f>
        <v>0</v>
      </c>
      <c r="K111" s="209"/>
      <c r="L111" s="268">
        <f>SUM(L112:L113)</f>
        <v>0</v>
      </c>
      <c r="M111" s="268">
        <f>SUM(M112:M113)</f>
        <v>0</v>
      </c>
      <c r="N111" s="272">
        <f>SUM(N112:N113)</f>
        <v>0</v>
      </c>
      <c r="O111" s="272">
        <f t="shared" ref="O111:U111" si="97">SUM(O112:O113)</f>
        <v>0</v>
      </c>
      <c r="P111" s="272">
        <f t="shared" si="97"/>
        <v>0</v>
      </c>
      <c r="Q111" s="272">
        <f t="shared" si="97"/>
        <v>0</v>
      </c>
      <c r="R111" s="272">
        <f t="shared" si="97"/>
        <v>0</v>
      </c>
      <c r="S111" s="272">
        <f t="shared" si="97"/>
        <v>0</v>
      </c>
      <c r="T111" s="272">
        <f t="shared" si="97"/>
        <v>0</v>
      </c>
      <c r="U111" s="272">
        <f t="shared" si="97"/>
        <v>0</v>
      </c>
      <c r="V111" s="268">
        <f>SUM(V112:V113)</f>
        <v>0</v>
      </c>
      <c r="W111" s="272">
        <f t="shared" ref="W111:Y111" si="98">SUM(W112:W113)</f>
        <v>0</v>
      </c>
      <c r="X111" s="272">
        <f t="shared" si="98"/>
        <v>0</v>
      </c>
      <c r="Y111" s="272">
        <f t="shared" si="98"/>
        <v>0</v>
      </c>
      <c r="Z111" s="268">
        <f>SUM(Z112:Z113)</f>
        <v>0</v>
      </c>
      <c r="AA111" s="272">
        <f t="shared" ref="AA111" si="99">SUM(AA112:AA113)</f>
        <v>0</v>
      </c>
      <c r="AB111" s="251">
        <f t="shared" si="93"/>
        <v>0</v>
      </c>
      <c r="AC111" s="247">
        <f t="shared" si="94"/>
        <v>0</v>
      </c>
      <c r="AD111" s="248">
        <f t="shared" si="92"/>
        <v>0</v>
      </c>
    </row>
    <row r="112" spans="1:30" s="4" customFormat="1" ht="15" customHeight="1" x14ac:dyDescent="0.2">
      <c r="A112" s="176"/>
      <c r="B112" s="279"/>
      <c r="C112" s="210"/>
      <c r="D112" s="381">
        <f t="shared" si="61"/>
        <v>0</v>
      </c>
      <c r="E112" s="252">
        <v>0</v>
      </c>
      <c r="F112" s="238"/>
      <c r="G112" s="236"/>
      <c r="H112" s="381">
        <f t="shared" si="62"/>
        <v>0</v>
      </c>
      <c r="I112" s="252">
        <v>0</v>
      </c>
      <c r="J112" s="237"/>
      <c r="K112" s="252"/>
      <c r="L112" s="238"/>
      <c r="M112" s="375"/>
      <c r="N112" s="376"/>
      <c r="O112" s="376"/>
      <c r="P112" s="376"/>
      <c r="Q112" s="376"/>
      <c r="R112" s="376"/>
      <c r="S112" s="376"/>
      <c r="T112" s="376"/>
      <c r="U112" s="376"/>
      <c r="V112" s="375"/>
      <c r="W112" s="376"/>
      <c r="X112" s="376"/>
      <c r="Y112" s="376"/>
      <c r="Z112" s="375"/>
      <c r="AA112" s="376"/>
      <c r="AB112" s="251">
        <f t="shared" si="93"/>
        <v>0</v>
      </c>
      <c r="AC112" s="247">
        <f t="shared" si="94"/>
        <v>0</v>
      </c>
      <c r="AD112" s="248">
        <f t="shared" si="92"/>
        <v>0</v>
      </c>
    </row>
    <row r="113" spans="1:30" s="4" customFormat="1" ht="15" customHeight="1" thickBot="1" x14ac:dyDescent="0.25">
      <c r="A113" s="181"/>
      <c r="B113" s="280"/>
      <c r="C113" s="208"/>
      <c r="D113" s="382">
        <f t="shared" si="61"/>
        <v>0</v>
      </c>
      <c r="E113" s="281">
        <v>0</v>
      </c>
      <c r="F113" s="239"/>
      <c r="G113" s="230"/>
      <c r="H113" s="382">
        <f t="shared" si="62"/>
        <v>0</v>
      </c>
      <c r="I113" s="281">
        <v>0</v>
      </c>
      <c r="J113" s="231"/>
      <c r="K113" s="281"/>
      <c r="L113" s="239"/>
      <c r="M113" s="375"/>
      <c r="N113" s="376"/>
      <c r="O113" s="376"/>
      <c r="P113" s="376"/>
      <c r="Q113" s="376"/>
      <c r="R113" s="376"/>
      <c r="S113" s="376"/>
      <c r="T113" s="376"/>
      <c r="U113" s="376"/>
      <c r="V113" s="375"/>
      <c r="W113" s="376"/>
      <c r="X113" s="376"/>
      <c r="Y113" s="376"/>
      <c r="Z113" s="375"/>
      <c r="AA113" s="376"/>
      <c r="AB113" s="251">
        <f t="shared" si="93"/>
        <v>0</v>
      </c>
      <c r="AC113" s="247">
        <f t="shared" si="94"/>
        <v>0</v>
      </c>
      <c r="AD113" s="248">
        <f t="shared" si="92"/>
        <v>0</v>
      </c>
    </row>
    <row r="114" spans="1:30" s="142" customFormat="1" ht="15.75" thickBot="1" x14ac:dyDescent="0.3">
      <c r="A114" s="179"/>
      <c r="B114" s="180"/>
      <c r="C114" s="212"/>
      <c r="D114" s="212"/>
      <c r="E114" s="212"/>
      <c r="F114" s="240"/>
      <c r="G114" s="227"/>
      <c r="H114" s="212"/>
      <c r="I114" s="241"/>
      <c r="J114" s="242"/>
      <c r="K114" s="242"/>
      <c r="L114" s="240"/>
      <c r="M114" s="271"/>
      <c r="N114" s="273"/>
      <c r="O114" s="273"/>
      <c r="P114" s="273"/>
      <c r="Q114" s="273"/>
      <c r="R114" s="273"/>
      <c r="S114" s="273"/>
      <c r="T114" s="273"/>
      <c r="U114" s="273"/>
      <c r="V114" s="271"/>
      <c r="W114" s="273"/>
      <c r="X114" s="273"/>
      <c r="Y114" s="273"/>
      <c r="Z114" s="271"/>
      <c r="AA114" s="273"/>
      <c r="AB114" s="251">
        <f t="shared" si="93"/>
        <v>0</v>
      </c>
      <c r="AC114" s="247">
        <f t="shared" si="94"/>
        <v>0</v>
      </c>
      <c r="AD114" s="248">
        <f t="shared" si="92"/>
        <v>0</v>
      </c>
    </row>
    <row r="115" spans="1:30" s="3" customFormat="1" ht="22.5" customHeight="1" thickBot="1" x14ac:dyDescent="0.3">
      <c r="A115" s="177"/>
      <c r="B115" s="178"/>
      <c r="C115" s="243">
        <f t="shared" ref="C115:J115" si="100">SUM(C8,C21,C32,C42,C51,C60,C69,C78,C87,C96,C105,C108,C111)</f>
        <v>0</v>
      </c>
      <c r="D115" s="336">
        <f t="shared" si="100"/>
        <v>0</v>
      </c>
      <c r="E115" s="243">
        <f t="shared" si="100"/>
        <v>0</v>
      </c>
      <c r="F115" s="243">
        <f t="shared" si="100"/>
        <v>0</v>
      </c>
      <c r="G115" s="244">
        <f t="shared" si="100"/>
        <v>0</v>
      </c>
      <c r="H115" s="336">
        <f t="shared" ref="H115" si="101">SUM(H8,H21,H32,H42,H51,H60,H69,H78,H87,H96,H105,H108,H111)</f>
        <v>0</v>
      </c>
      <c r="I115" s="244">
        <f t="shared" si="100"/>
        <v>0</v>
      </c>
      <c r="J115" s="244">
        <f t="shared" si="100"/>
        <v>0</v>
      </c>
      <c r="K115" s="244"/>
      <c r="L115" s="243">
        <f t="shared" ref="L115:AA115" si="102">SUM(L8,L21,L32,L42,L51,L60,L69,L78,L87,L96,L105,L108,L111)</f>
        <v>0</v>
      </c>
      <c r="M115" s="243">
        <f t="shared" si="102"/>
        <v>0</v>
      </c>
      <c r="N115" s="243">
        <f t="shared" si="102"/>
        <v>0</v>
      </c>
      <c r="O115" s="243">
        <f t="shared" si="102"/>
        <v>0</v>
      </c>
      <c r="P115" s="243">
        <f t="shared" si="102"/>
        <v>0</v>
      </c>
      <c r="Q115" s="243">
        <f t="shared" si="102"/>
        <v>0</v>
      </c>
      <c r="R115" s="243">
        <f t="shared" si="102"/>
        <v>0</v>
      </c>
      <c r="S115" s="243">
        <f t="shared" si="102"/>
        <v>0</v>
      </c>
      <c r="T115" s="243">
        <f t="shared" si="102"/>
        <v>0</v>
      </c>
      <c r="U115" s="243">
        <f t="shared" si="102"/>
        <v>0</v>
      </c>
      <c r="V115" s="243">
        <f t="shared" si="102"/>
        <v>0</v>
      </c>
      <c r="W115" s="243">
        <f t="shared" si="102"/>
        <v>0</v>
      </c>
      <c r="X115" s="243">
        <f t="shared" si="102"/>
        <v>0</v>
      </c>
      <c r="Y115" s="243">
        <f t="shared" si="102"/>
        <v>0</v>
      </c>
      <c r="Z115" s="243">
        <f t="shared" si="102"/>
        <v>0</v>
      </c>
      <c r="AA115" s="243">
        <f t="shared" si="102"/>
        <v>0</v>
      </c>
      <c r="AB115" s="243">
        <f t="shared" si="93"/>
        <v>0</v>
      </c>
      <c r="AC115" s="243">
        <f t="shared" si="94"/>
        <v>0</v>
      </c>
      <c r="AD115" s="282">
        <f t="shared" si="92"/>
        <v>0</v>
      </c>
    </row>
    <row r="116" spans="1:30" x14ac:dyDescent="0.25">
      <c r="A116" s="8"/>
      <c r="B116" s="8"/>
      <c r="C116" s="431"/>
      <c r="D116" s="431"/>
      <c r="E116" s="431"/>
      <c r="F116" s="431"/>
      <c r="G116" s="432"/>
      <c r="H116" s="433"/>
      <c r="I116" s="433"/>
      <c r="J116" s="433"/>
      <c r="K116" s="434"/>
      <c r="L116" s="21"/>
      <c r="M116" s="21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30" x14ac:dyDescent="0.25">
      <c r="A117" s="8"/>
      <c r="B117" s="8"/>
    </row>
    <row r="118" spans="1:30" ht="15.75" thickBot="1" x14ac:dyDescent="0.3"/>
    <row r="119" spans="1:30" s="143" customFormat="1" ht="15.75" thickBot="1" x14ac:dyDescent="0.3">
      <c r="A119" s="23"/>
      <c r="B119" s="23" t="s">
        <v>59</v>
      </c>
      <c r="C119" s="24"/>
      <c r="D119" s="24"/>
      <c r="E119" s="24"/>
      <c r="F119" s="213">
        <f>+F115*0.2</f>
        <v>0</v>
      </c>
      <c r="G119" s="24"/>
      <c r="H119" s="24"/>
      <c r="I119" s="24"/>
      <c r="J119" s="24"/>
      <c r="K119" s="24"/>
      <c r="L119" s="213">
        <f t="shared" ref="L119:Z119" si="103">+L115*0.2</f>
        <v>0</v>
      </c>
      <c r="M119" s="213">
        <f t="shared" si="103"/>
        <v>0</v>
      </c>
      <c r="N119" s="213">
        <f t="shared" si="103"/>
        <v>0</v>
      </c>
      <c r="O119" s="213">
        <f t="shared" si="103"/>
        <v>0</v>
      </c>
      <c r="P119" s="213">
        <f t="shared" si="103"/>
        <v>0</v>
      </c>
      <c r="Q119" s="213">
        <f t="shared" si="103"/>
        <v>0</v>
      </c>
      <c r="R119" s="213">
        <f t="shared" si="103"/>
        <v>0</v>
      </c>
      <c r="S119" s="213">
        <f t="shared" si="103"/>
        <v>0</v>
      </c>
      <c r="T119" s="213">
        <f t="shared" si="103"/>
        <v>0</v>
      </c>
      <c r="U119" s="213">
        <f t="shared" si="103"/>
        <v>0</v>
      </c>
      <c r="V119" s="213">
        <f t="shared" si="103"/>
        <v>0</v>
      </c>
      <c r="W119" s="213">
        <f t="shared" si="103"/>
        <v>0</v>
      </c>
      <c r="X119" s="213">
        <f t="shared" si="103"/>
        <v>0</v>
      </c>
      <c r="Y119" s="213">
        <f t="shared" si="103"/>
        <v>0</v>
      </c>
      <c r="Z119" s="213">
        <f t="shared" si="103"/>
        <v>0</v>
      </c>
      <c r="AA119" s="213">
        <f>+AA115*0.2</f>
        <v>0</v>
      </c>
      <c r="AB119" s="213">
        <f>+AB115*0.2</f>
        <v>0</v>
      </c>
      <c r="AC119" s="213">
        <f>+AC115*0.2</f>
        <v>0</v>
      </c>
    </row>
    <row r="120" spans="1:30" s="143" customFormat="1" ht="15.75" thickBot="1" x14ac:dyDescent="0.3">
      <c r="A120" s="23"/>
      <c r="B120" s="23" t="s">
        <v>60</v>
      </c>
      <c r="C120" s="24"/>
      <c r="D120" s="24"/>
      <c r="E120" s="24"/>
      <c r="F120" s="213">
        <f>SUM(F115:F119)</f>
        <v>0</v>
      </c>
      <c r="G120" s="24"/>
      <c r="H120" s="24"/>
      <c r="I120" s="24"/>
      <c r="J120" s="24"/>
      <c r="K120" s="24"/>
      <c r="L120" s="213">
        <f t="shared" ref="L120:Z120" si="104">SUM(L115:L119)</f>
        <v>0</v>
      </c>
      <c r="M120" s="213">
        <f t="shared" si="104"/>
        <v>0</v>
      </c>
      <c r="N120" s="213">
        <f t="shared" si="104"/>
        <v>0</v>
      </c>
      <c r="O120" s="213">
        <f t="shared" si="104"/>
        <v>0</v>
      </c>
      <c r="P120" s="213">
        <f t="shared" si="104"/>
        <v>0</v>
      </c>
      <c r="Q120" s="213">
        <f t="shared" si="104"/>
        <v>0</v>
      </c>
      <c r="R120" s="213">
        <f t="shared" si="104"/>
        <v>0</v>
      </c>
      <c r="S120" s="213">
        <f t="shared" si="104"/>
        <v>0</v>
      </c>
      <c r="T120" s="213">
        <f t="shared" si="104"/>
        <v>0</v>
      </c>
      <c r="U120" s="213">
        <f t="shared" si="104"/>
        <v>0</v>
      </c>
      <c r="V120" s="213">
        <f t="shared" si="104"/>
        <v>0</v>
      </c>
      <c r="W120" s="213">
        <f t="shared" si="104"/>
        <v>0</v>
      </c>
      <c r="X120" s="213">
        <f t="shared" si="104"/>
        <v>0</v>
      </c>
      <c r="Y120" s="213">
        <f t="shared" si="104"/>
        <v>0</v>
      </c>
      <c r="Z120" s="213">
        <f t="shared" si="104"/>
        <v>0</v>
      </c>
      <c r="AA120" s="213">
        <f>SUM(AA115:AA119)</f>
        <v>0</v>
      </c>
      <c r="AB120" s="213">
        <f>SUM(AB115:AB119)</f>
        <v>0</v>
      </c>
      <c r="AC120" s="213">
        <f>SUM(AC115:AC119)</f>
        <v>0</v>
      </c>
    </row>
  </sheetData>
  <sheetProtection insertRows="0" deleteRows="0" selectLockedCells="1"/>
  <mergeCells count="11">
    <mergeCell ref="V6:Y6"/>
    <mergeCell ref="Z6:AA6"/>
    <mergeCell ref="C116:F116"/>
    <mergeCell ref="G116:K116"/>
    <mergeCell ref="F3:K3"/>
    <mergeCell ref="M3:AA3"/>
    <mergeCell ref="F4:K4"/>
    <mergeCell ref="M5:AA5"/>
    <mergeCell ref="C6:F6"/>
    <mergeCell ref="G6:K6"/>
    <mergeCell ref="M6:U6"/>
  </mergeCells>
  <conditionalFormatting sqref="AD9:AD22 AD31:AD33 AD41:AD43 AD50:AD52 AD59:AD61 AD68:AD70 AD77:AD79 AD86:AD88 AD95:AD97 AD104:AD115">
    <cfRule type="cellIs" dxfId="615" priority="132" operator="lessThan">
      <formula>0</formula>
    </cfRule>
  </conditionalFormatting>
  <conditionalFormatting sqref="AD8">
    <cfRule type="cellIs" dxfId="614" priority="131" operator="lessThan">
      <formula>0</formula>
    </cfRule>
  </conditionalFormatting>
  <conditionalFormatting sqref="F3">
    <cfRule type="containsText" dxfId="613" priority="130" operator="containsText" text="Budget">
      <formula>NOT(ISERROR(SEARCH("Budget",F3)))</formula>
    </cfRule>
  </conditionalFormatting>
  <conditionalFormatting sqref="F4">
    <cfRule type="containsText" dxfId="612" priority="129" operator="containsText" text="forecast">
      <formula>NOT(ISERROR(SEARCH("forecast",F4)))</formula>
    </cfRule>
  </conditionalFormatting>
  <conditionalFormatting sqref="F9:F20">
    <cfRule type="cellIs" dxfId="611" priority="127" operator="greaterThan">
      <formula>E9</formula>
    </cfRule>
  </conditionalFormatting>
  <conditionalFormatting sqref="AD23:AD30">
    <cfRule type="cellIs" dxfId="610" priority="82" operator="lessThan">
      <formula>0</formula>
    </cfRule>
  </conditionalFormatting>
  <conditionalFormatting sqref="AD34:AD40">
    <cfRule type="cellIs" dxfId="609" priority="79" operator="lessThan">
      <formula>0</formula>
    </cfRule>
  </conditionalFormatting>
  <conditionalFormatting sqref="AD44:AD49">
    <cfRule type="cellIs" dxfId="608" priority="76" operator="lessThan">
      <formula>0</formula>
    </cfRule>
  </conditionalFormatting>
  <conditionalFormatting sqref="AD53:AD58">
    <cfRule type="cellIs" dxfId="607" priority="73" operator="lessThan">
      <formula>0</formula>
    </cfRule>
  </conditionalFormatting>
  <conditionalFormatting sqref="AD62:AD67">
    <cfRule type="cellIs" dxfId="606" priority="70" operator="lessThan">
      <formula>0</formula>
    </cfRule>
  </conditionalFormatting>
  <conditionalFormatting sqref="AD71:AD76">
    <cfRule type="cellIs" dxfId="605" priority="67" operator="lessThan">
      <formula>0</formula>
    </cfRule>
  </conditionalFormatting>
  <conditionalFormatting sqref="AD80:AD85">
    <cfRule type="cellIs" dxfId="604" priority="64" operator="lessThan">
      <formula>0</formula>
    </cfRule>
  </conditionalFormatting>
  <conditionalFormatting sqref="AD89:AD94">
    <cfRule type="cellIs" dxfId="603" priority="61" operator="lessThan">
      <formula>0</formula>
    </cfRule>
  </conditionalFormatting>
  <conditionalFormatting sqref="AD98:AD103">
    <cfRule type="cellIs" dxfId="602" priority="58" operator="lessThan">
      <formula>0</formula>
    </cfRule>
  </conditionalFormatting>
  <conditionalFormatting sqref="D8">
    <cfRule type="cellIs" dxfId="601" priority="55" operator="greaterThan">
      <formula>0</formula>
    </cfRule>
  </conditionalFormatting>
  <conditionalFormatting sqref="D9:D20">
    <cfRule type="cellIs" dxfId="600" priority="54" operator="greaterThan">
      <formula>0</formula>
    </cfRule>
  </conditionalFormatting>
  <conditionalFormatting sqref="D22:D31">
    <cfRule type="cellIs" dxfId="599" priority="52" operator="greaterThan">
      <formula>0</formula>
    </cfRule>
  </conditionalFormatting>
  <conditionalFormatting sqref="D21">
    <cfRule type="cellIs" dxfId="598" priority="51" operator="greaterThan">
      <formula>0</formula>
    </cfRule>
  </conditionalFormatting>
  <conditionalFormatting sqref="D32">
    <cfRule type="cellIs" dxfId="597" priority="50" operator="greaterThan">
      <formula>0</formula>
    </cfRule>
  </conditionalFormatting>
  <conditionalFormatting sqref="D33:D41">
    <cfRule type="cellIs" dxfId="596" priority="49" operator="greaterThan">
      <formula>0</formula>
    </cfRule>
  </conditionalFormatting>
  <conditionalFormatting sqref="D42">
    <cfRule type="cellIs" dxfId="595" priority="48" operator="greaterThan">
      <formula>0</formula>
    </cfRule>
  </conditionalFormatting>
  <conditionalFormatting sqref="D43:D50">
    <cfRule type="cellIs" dxfId="594" priority="47" operator="greaterThan">
      <formula>0</formula>
    </cfRule>
  </conditionalFormatting>
  <conditionalFormatting sqref="D51">
    <cfRule type="cellIs" dxfId="593" priority="46" operator="greaterThan">
      <formula>0</formula>
    </cfRule>
  </conditionalFormatting>
  <conditionalFormatting sqref="D52:D59">
    <cfRule type="cellIs" dxfId="592" priority="45" operator="greaterThan">
      <formula>0</formula>
    </cfRule>
  </conditionalFormatting>
  <conditionalFormatting sqref="D60">
    <cfRule type="cellIs" dxfId="591" priority="44" operator="greaterThan">
      <formula>0</formula>
    </cfRule>
  </conditionalFormatting>
  <conditionalFormatting sqref="D61:D68">
    <cfRule type="cellIs" dxfId="590" priority="43" operator="greaterThan">
      <formula>0</formula>
    </cfRule>
  </conditionalFormatting>
  <conditionalFormatting sqref="D69">
    <cfRule type="cellIs" dxfId="589" priority="42" operator="greaterThan">
      <formula>0</formula>
    </cfRule>
  </conditionalFormatting>
  <conditionalFormatting sqref="D70:D77">
    <cfRule type="cellIs" dxfId="588" priority="41" operator="greaterThan">
      <formula>0</formula>
    </cfRule>
  </conditionalFormatting>
  <conditionalFormatting sqref="D78">
    <cfRule type="cellIs" dxfId="587" priority="40" operator="greaterThan">
      <formula>0</formula>
    </cfRule>
  </conditionalFormatting>
  <conditionalFormatting sqref="D79:D86">
    <cfRule type="cellIs" dxfId="586" priority="39" operator="greaterThan">
      <formula>0</formula>
    </cfRule>
  </conditionalFormatting>
  <conditionalFormatting sqref="D87">
    <cfRule type="cellIs" dxfId="585" priority="38" operator="greaterThan">
      <formula>0</formula>
    </cfRule>
  </conditionalFormatting>
  <conditionalFormatting sqref="D88:D95">
    <cfRule type="cellIs" dxfId="584" priority="37" operator="greaterThan">
      <formula>0</formula>
    </cfRule>
  </conditionalFormatting>
  <conditionalFormatting sqref="D96">
    <cfRule type="cellIs" dxfId="583" priority="36" operator="greaterThan">
      <formula>0</formula>
    </cfRule>
  </conditionalFormatting>
  <conditionalFormatting sqref="D97:D104">
    <cfRule type="cellIs" dxfId="582" priority="35" operator="greaterThan">
      <formula>0</formula>
    </cfRule>
  </conditionalFormatting>
  <conditionalFormatting sqref="D105">
    <cfRule type="cellIs" dxfId="581" priority="34" operator="greaterThan">
      <formula>0</formula>
    </cfRule>
  </conditionalFormatting>
  <conditionalFormatting sqref="D106:D107">
    <cfRule type="cellIs" dxfId="580" priority="33" operator="greaterThan">
      <formula>0</formula>
    </cfRule>
  </conditionalFormatting>
  <conditionalFormatting sqref="D108">
    <cfRule type="cellIs" dxfId="579" priority="32" operator="greaterThan">
      <formula>0</formula>
    </cfRule>
  </conditionalFormatting>
  <conditionalFormatting sqref="D109:D110">
    <cfRule type="cellIs" dxfId="578" priority="31" operator="greaterThan">
      <formula>0</formula>
    </cfRule>
  </conditionalFormatting>
  <conditionalFormatting sqref="D111">
    <cfRule type="cellIs" dxfId="577" priority="30" operator="greaterThan">
      <formula>0</formula>
    </cfRule>
  </conditionalFormatting>
  <conditionalFormatting sqref="D112:D113">
    <cfRule type="cellIs" dxfId="576" priority="29" operator="greaterThan">
      <formula>0</formula>
    </cfRule>
  </conditionalFormatting>
  <conditionalFormatting sqref="D115">
    <cfRule type="cellIs" dxfId="575" priority="28" operator="greaterThan">
      <formula>0</formula>
    </cfRule>
  </conditionalFormatting>
  <conditionalFormatting sqref="H8">
    <cfRule type="cellIs" dxfId="574" priority="27" operator="greaterThan">
      <formula>0</formula>
    </cfRule>
  </conditionalFormatting>
  <conditionalFormatting sqref="H9:H20">
    <cfRule type="cellIs" dxfId="573" priority="26" operator="greaterThan">
      <formula>0</formula>
    </cfRule>
  </conditionalFormatting>
  <conditionalFormatting sqref="H22:H31">
    <cfRule type="cellIs" dxfId="572" priority="25" operator="greaterThan">
      <formula>0</formula>
    </cfRule>
  </conditionalFormatting>
  <conditionalFormatting sqref="H21">
    <cfRule type="cellIs" dxfId="571" priority="24" operator="greaterThan">
      <formula>0</formula>
    </cfRule>
  </conditionalFormatting>
  <conditionalFormatting sqref="H32">
    <cfRule type="cellIs" dxfId="570" priority="23" operator="greaterThan">
      <formula>0</formula>
    </cfRule>
  </conditionalFormatting>
  <conditionalFormatting sqref="H33:H41">
    <cfRule type="cellIs" dxfId="569" priority="22" operator="greaterThan">
      <formula>0</formula>
    </cfRule>
  </conditionalFormatting>
  <conditionalFormatting sqref="H42">
    <cfRule type="cellIs" dxfId="568" priority="21" operator="greaterThan">
      <formula>0</formula>
    </cfRule>
  </conditionalFormatting>
  <conditionalFormatting sqref="H43:H50">
    <cfRule type="cellIs" dxfId="567" priority="20" operator="greaterThan">
      <formula>0</formula>
    </cfRule>
  </conditionalFormatting>
  <conditionalFormatting sqref="H51">
    <cfRule type="cellIs" dxfId="566" priority="19" operator="greaterThan">
      <formula>0</formula>
    </cfRule>
  </conditionalFormatting>
  <conditionalFormatting sqref="H52:H59">
    <cfRule type="cellIs" dxfId="565" priority="18" operator="greaterThan">
      <formula>0</formula>
    </cfRule>
  </conditionalFormatting>
  <conditionalFormatting sqref="H60">
    <cfRule type="cellIs" dxfId="564" priority="17" operator="greaterThan">
      <formula>0</formula>
    </cfRule>
  </conditionalFormatting>
  <conditionalFormatting sqref="H61:H68">
    <cfRule type="cellIs" dxfId="563" priority="16" operator="greaterThan">
      <formula>0</formula>
    </cfRule>
  </conditionalFormatting>
  <conditionalFormatting sqref="H69">
    <cfRule type="cellIs" dxfId="562" priority="15" operator="greaterThan">
      <formula>0</formula>
    </cfRule>
  </conditionalFormatting>
  <conditionalFormatting sqref="H70:H77">
    <cfRule type="cellIs" dxfId="561" priority="14" operator="greaterThan">
      <formula>0</formula>
    </cfRule>
  </conditionalFormatting>
  <conditionalFormatting sqref="H78">
    <cfRule type="cellIs" dxfId="560" priority="13" operator="greaterThan">
      <formula>0</formula>
    </cfRule>
  </conditionalFormatting>
  <conditionalFormatting sqref="H79:H86">
    <cfRule type="cellIs" dxfId="559" priority="12" operator="greaterThan">
      <formula>0</formula>
    </cfRule>
  </conditionalFormatting>
  <conditionalFormatting sqref="H87">
    <cfRule type="cellIs" dxfId="558" priority="11" operator="greaterThan">
      <formula>0</formula>
    </cfRule>
  </conditionalFormatting>
  <conditionalFormatting sqref="H88:H95">
    <cfRule type="cellIs" dxfId="557" priority="10" operator="greaterThan">
      <formula>0</formula>
    </cfRule>
  </conditionalFormatting>
  <conditionalFormatting sqref="H96">
    <cfRule type="cellIs" dxfId="556" priority="9" operator="greaterThan">
      <formula>0</formula>
    </cfRule>
  </conditionalFormatting>
  <conditionalFormatting sqref="H97:H104">
    <cfRule type="cellIs" dxfId="555" priority="8" operator="greaterThan">
      <formula>0</formula>
    </cfRule>
  </conditionalFormatting>
  <conditionalFormatting sqref="H105">
    <cfRule type="cellIs" dxfId="554" priority="7" operator="greaterThan">
      <formula>0</formula>
    </cfRule>
  </conditionalFormatting>
  <conditionalFormatting sqref="H106:H107">
    <cfRule type="cellIs" dxfId="553" priority="6" operator="greaterThan">
      <formula>0</formula>
    </cfRule>
  </conditionalFormatting>
  <conditionalFormatting sqref="H108">
    <cfRule type="cellIs" dxfId="552" priority="5" operator="greaterThan">
      <formula>0</formula>
    </cfRule>
  </conditionalFormatting>
  <conditionalFormatting sqref="H109:H110">
    <cfRule type="cellIs" dxfId="551" priority="4" operator="greaterThan">
      <formula>0</formula>
    </cfRule>
  </conditionalFormatting>
  <conditionalFormatting sqref="H111">
    <cfRule type="cellIs" dxfId="550" priority="3" operator="greaterThan">
      <formula>0</formula>
    </cfRule>
  </conditionalFormatting>
  <conditionalFormatting sqref="H112:H113">
    <cfRule type="cellIs" dxfId="549" priority="2" operator="greaterThan">
      <formula>0</formula>
    </cfRule>
  </conditionalFormatting>
  <conditionalFormatting sqref="H115">
    <cfRule type="cellIs" dxfId="548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F9A18BE-E436-4B9A-B0F7-7C7CDC2E9498}"/>
</file>

<file path=customXml/itemProps2.xml><?xml version="1.0" encoding="utf-8"?>
<ds:datastoreItem xmlns:ds="http://schemas.openxmlformats.org/officeDocument/2006/customXml" ds:itemID="{3C5608EE-D7B2-443E-BEF7-64DE4D914383}"/>
</file>

<file path=customXml/itemProps3.xml><?xml version="1.0" encoding="utf-8"?>
<ds:datastoreItem xmlns:ds="http://schemas.openxmlformats.org/officeDocument/2006/customXml" ds:itemID="{8EC20BF7-8B8F-4565-9FC0-D4B26F6D2B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Duckworth Henrietta</cp:lastModifiedBy>
  <cp:lastPrinted>2016-01-13T17:50:45Z</cp:lastPrinted>
  <dcterms:created xsi:type="dcterms:W3CDTF">2015-11-05T11:22:29Z</dcterms:created>
  <dcterms:modified xsi:type="dcterms:W3CDTF">2016-03-05T23:05:36Z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