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70" windowHeight="9450" activeTab="0"/>
  </bookViews>
  <sheets>
    <sheet name="HULL DANCE BUDGET 2017-18" sheetId="1" r:id="rId1"/>
    <sheet name="WEEKEND 2ND DRAFT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<sst xmlns="http://schemas.openxmlformats.org/spreadsheetml/2006/main" count="90" uniqueCount="85">
  <si>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Income</t>
  </si>
  <si>
    <t>Hull 2017 / Hull Dance</t>
  </si>
  <si>
    <t>Total income</t>
  </si>
  <si>
    <t>Expenditure</t>
  </si>
  <si>
    <t>Notes</t>
  </si>
  <si>
    <t xml:space="preserve">Artists performance fees </t>
  </si>
  <si>
    <t>Venue Cost</t>
  </si>
  <si>
    <t>Intensive choreographic workshop</t>
  </si>
  <si>
    <t>Between 3 and 5 days, led by national artist, 12 - 15 people taking part (No income costed in for now)</t>
  </si>
  <si>
    <t>one day workshop</t>
  </si>
  <si>
    <t>co-programming group</t>
  </si>
  <si>
    <t>party</t>
  </si>
  <si>
    <t>discussions etc</t>
  </si>
  <si>
    <t>Engaging other regional or national leading practitioners in discussion element</t>
  </si>
  <si>
    <t>travel</t>
  </si>
  <si>
    <t>per diems</t>
  </si>
  <si>
    <t>local artists taking part</t>
  </si>
  <si>
    <t>4 artist receiving a fee to take part one week at equity minimum</t>
  </si>
  <si>
    <t>Marketing &amp; PR</t>
  </si>
  <si>
    <t xml:space="preserve">production/equipment </t>
  </si>
  <si>
    <t>In case we need to make, build, hire set/lighting etc</t>
  </si>
  <si>
    <t>subtotal</t>
  </si>
  <si>
    <t>Total</t>
  </si>
  <si>
    <t>Box Office</t>
  </si>
  <si>
    <t>depending on venue, deal etc</t>
  </si>
  <si>
    <t>accommodation</t>
  </si>
  <si>
    <t>No venue costs budgeted</t>
  </si>
  <si>
    <t>For another 20 local artist who can't commit to the  intensive</t>
  </si>
  <si>
    <t>Production management</t>
  </si>
  <si>
    <t>Technical liason with venues and companies/artists (outsourced)</t>
  </si>
  <si>
    <t>HULL DANCE ACE DEVELOPMENT BID 2017/18</t>
  </si>
  <si>
    <t>Building Capacity within the Professional Dance Community</t>
  </si>
  <si>
    <t>Hull Dance Prize</t>
  </si>
  <si>
    <t>Building Audiences for Dance</t>
  </si>
  <si>
    <t>Management and Personnel</t>
  </si>
  <si>
    <t>Documentation and Marketing</t>
  </si>
  <si>
    <t>Expenses Steering Group, Adviser and co-ordinator</t>
  </si>
  <si>
    <t>Contingency 2%</t>
  </si>
  <si>
    <t>TOTAL</t>
  </si>
  <si>
    <t>Hull 2017</t>
  </si>
  <si>
    <t>Hull City Council</t>
  </si>
  <si>
    <t>Earned Income</t>
  </si>
  <si>
    <t>Balance requested from ACE</t>
  </si>
  <si>
    <t xml:space="preserve">Adviser, Administrator/Co-ordinator </t>
  </si>
  <si>
    <t>Go See fund</t>
  </si>
  <si>
    <t>10 people for two nights at £60 - is this realistic in Hull?</t>
  </si>
  <si>
    <t xml:space="preserve">8 people for three dates at £24 </t>
  </si>
  <si>
    <t>8 at £100 each, estimated average from London/Leeds/Hull Plus 4x visits Rotterdam/Hull</t>
  </si>
  <si>
    <t>administrative/coordination artistic intern - or just additional admin support</t>
  </si>
  <si>
    <t>£15,000 of contemporary weekend event</t>
  </si>
  <si>
    <t>£8,000 of contemporary weekend event</t>
  </si>
  <si>
    <t xml:space="preserve">weekend event has 3% built in </t>
  </si>
  <si>
    <t>Plus £4,000 included in  weekend event</t>
  </si>
  <si>
    <t>Other Private Income</t>
  </si>
  <si>
    <t>R&amp;D Income</t>
  </si>
  <si>
    <t>Hull Dance 2015 -2016</t>
  </si>
  <si>
    <t>R&amp;D Expenditure</t>
  </si>
  <si>
    <t xml:space="preserve">based on 4 artists receiving a fee </t>
  </si>
  <si>
    <t>one artist taking part in Juncture 2016/Rotterdam.  50% of artist fees paid for Juncture</t>
  </si>
  <si>
    <t>YD consultation Fee</t>
  </si>
  <si>
    <t>Wieke time and travel</t>
  </si>
  <si>
    <t>For 2 maybe 3 shows one of which could be international (Rotterdam?) 2 shows and flesh</t>
  </si>
  <si>
    <t>DJ for social event, Flesh event</t>
  </si>
  <si>
    <t>Additional admin/technical/venue support</t>
  </si>
  <si>
    <t>Additional to the money in the general budget</t>
  </si>
  <si>
    <t>Freelance co-ordinator, £2,000.  Freelance Evaluator £1,000</t>
  </si>
  <si>
    <t>Contingency at 3%</t>
  </si>
  <si>
    <r>
      <t xml:space="preserve">Coordination/admin and project management </t>
    </r>
    <r>
      <rPr>
        <sz val="12"/>
        <color indexed="62"/>
        <rFont val="Gill Sans MT"/>
        <family val="2"/>
      </rPr>
      <t xml:space="preserve"> Evaluation?</t>
    </r>
  </si>
  <si>
    <t>HD Notes</t>
  </si>
  <si>
    <t>Access</t>
  </si>
  <si>
    <t>M&amp;E</t>
  </si>
  <si>
    <t>Mar Comms</t>
  </si>
  <si>
    <t>Volunteering</t>
  </si>
  <si>
    <t>Digital</t>
  </si>
  <si>
    <t>Learning &amp; Participation</t>
  </si>
  <si>
    <t xml:space="preserve">Talk Through Hull 2017 support &amp; links: </t>
  </si>
  <si>
    <t>HD NOTES</t>
  </si>
  <si>
    <t>Is this for performing artists/compan</t>
  </si>
  <si>
    <t>calc is at £16 not £24</t>
  </si>
  <si>
    <t>Will this person co-ordinate Hull 2017 Volunteers?</t>
  </si>
  <si>
    <t>Is this the normal basis for venue use?</t>
  </si>
  <si>
    <t>Is Tara included here? If so on what basis? PT over the two years?</t>
  </si>
  <si>
    <t>What is the organisational structure and how is this developing?</t>
  </si>
  <si>
    <t>How does the 'weekend' event build and continue in 2018?</t>
  </si>
  <si>
    <t>What is the spend on fees to artists / performing companies of the annual budget?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</si>
</sst>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62">
    <font>
      <sz val="12"/>
      <color theme="1"/>
      <name val="Helvetica"/>
      <family val="2"/>
    </font>
    <font>
      <sz val="12"/>
      <color indexed="8"/>
      <name val="Helvetica"/>
      <family val="2"/>
    </font>
    <font>
      <sz val="12"/>
      <name val="Gill Sans MT"/>
      <family val="2"/>
    </font>
    <font>
      <sz val="12"/>
      <color indexed="62"/>
      <name val="Gill Sans MT"/>
      <family val="2"/>
    </font>
    <font>
      <sz val="12"/>
      <color indexed="9"/>
      <name val="Helvetica"/>
      <family val="2"/>
    </font>
    <font>
      <sz val="12"/>
      <color indexed="20"/>
      <name val="Helvetica"/>
      <family val="2"/>
    </font>
    <font>
      <b/>
      <sz val="12"/>
      <color indexed="52"/>
      <name val="Helvetica"/>
      <family val="2"/>
    </font>
    <font>
      <b/>
      <sz val="12"/>
      <color indexed="9"/>
      <name val="Helvetica"/>
      <family val="2"/>
    </font>
    <font>
      <i/>
      <sz val="12"/>
      <color indexed="23"/>
      <name val="Helvetica"/>
      <family val="2"/>
    </font>
    <font>
      <sz val="12"/>
      <color indexed="17"/>
      <name val="Helvetic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sz val="12"/>
      <color indexed="62"/>
      <name val="Helvetica"/>
      <family val="2"/>
    </font>
    <font>
      <sz val="12"/>
      <color indexed="52"/>
      <name val="Helvetica"/>
      <family val="2"/>
    </font>
    <font>
      <sz val="12"/>
      <color indexed="60"/>
      <name val="Helvetica"/>
      <family val="2"/>
    </font>
    <font>
      <b/>
      <sz val="12"/>
      <color indexed="63"/>
      <name val="Helvetica"/>
      <family val="2"/>
    </font>
    <font>
      <b/>
      <sz val="18"/>
      <color indexed="56"/>
      <name val="Cambria"/>
      <family val="2"/>
    </font>
    <font>
      <b/>
      <sz val="12"/>
      <color indexed="8"/>
      <name val="Helvetica"/>
      <family val="2"/>
    </font>
    <font>
      <sz val="12"/>
      <color indexed="10"/>
      <name val="Helvetica"/>
      <family val="2"/>
    </font>
    <font>
      <sz val="12"/>
      <color indexed="8"/>
      <name val="Gill Sans MT"/>
      <family val="2"/>
    </font>
    <font>
      <b/>
      <sz val="12"/>
      <color indexed="8"/>
      <name val="Gill Sans MT"/>
      <family val="2"/>
    </font>
    <font>
      <i/>
      <sz val="12"/>
      <color indexed="8"/>
      <name val="Gill Sans MT"/>
      <family val="2"/>
    </font>
    <font>
      <sz val="12"/>
      <color indexed="10"/>
      <name val="Gill Sans MT"/>
      <family val="2"/>
    </font>
    <font>
      <sz val="12"/>
      <color indexed="17"/>
      <name val="Gill Sans MT"/>
      <family val="2"/>
    </font>
    <font>
      <b/>
      <sz val="14"/>
      <color indexed="8"/>
      <name val="Calibri"/>
      <family val="2"/>
    </font>
    <font>
      <sz val="11"/>
      <color indexed="63"/>
      <name val="Helvelica"/>
      <family val="0"/>
    </font>
    <font>
      <sz val="11"/>
      <color indexed="8"/>
      <name val="Helvetica"/>
      <family val="2"/>
    </font>
    <font>
      <b/>
      <sz val="11"/>
      <color indexed="8"/>
      <name val="Helvelica"/>
      <family val="0"/>
    </font>
    <font>
      <b/>
      <sz val="11"/>
      <color indexed="8"/>
      <name val="Helvetica"/>
      <family val="0"/>
    </font>
    <font>
      <sz val="12"/>
      <color indexed="30"/>
      <name val="Gill Sans MT"/>
      <family val="2"/>
    </font>
    <font>
      <b/>
      <sz val="12"/>
      <color indexed="30"/>
      <name val="Gill Sans MT"/>
      <family val="2"/>
    </font>
    <font>
      <sz val="12"/>
      <color indexed="30"/>
      <name val="Helvetica"/>
      <family val="2"/>
    </font>
    <font>
      <sz val="12"/>
      <color theme="0"/>
      <name val="Helvetica"/>
      <family val="2"/>
    </font>
    <font>
      <sz val="12"/>
      <color rgb="FF9C0006"/>
      <name val="Helvetica"/>
      <family val="2"/>
    </font>
    <font>
      <b/>
      <sz val="12"/>
      <color rgb="FFFA7D00"/>
      <name val="Helvetica"/>
      <family val="2"/>
    </font>
    <font>
      <b/>
      <sz val="12"/>
      <color theme="0"/>
      <name val="Helvetica"/>
      <family val="2"/>
    </font>
    <font>
      <i/>
      <sz val="12"/>
      <color rgb="FF7F7F7F"/>
      <name val="Helvetica"/>
      <family val="2"/>
    </font>
    <font>
      <sz val="12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2"/>
      <color rgb="FF3F3F76"/>
      <name val="Helvetica"/>
      <family val="2"/>
    </font>
    <font>
      <sz val="12"/>
      <color rgb="FFFA7D00"/>
      <name val="Helvetica"/>
      <family val="2"/>
    </font>
    <font>
      <sz val="12"/>
      <color rgb="FF9C6500"/>
      <name val="Helvetica"/>
      <family val="2"/>
    </font>
    <font>
      <b/>
      <sz val="12"/>
      <color rgb="FF3F3F3F"/>
      <name val="Helvetica"/>
      <family val="2"/>
    </font>
    <font>
      <b/>
      <sz val="18"/>
      <color theme="3"/>
      <name val="Cambria"/>
      <family val="2"/>
    </font>
    <font>
      <b/>
      <sz val="12"/>
      <color theme="1"/>
      <name val="Helvetica"/>
      <family val="2"/>
    </font>
    <font>
      <sz val="12"/>
      <color rgb="FFFF0000"/>
      <name val="Helvetica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i/>
      <sz val="12"/>
      <color theme="1"/>
      <name val="Gill Sans MT"/>
      <family val="2"/>
    </font>
    <font>
      <sz val="12"/>
      <color rgb="FFFF0000"/>
      <name val="Gill Sans MT"/>
      <family val="2"/>
    </font>
    <font>
      <sz val="12"/>
      <color rgb="FF00B050"/>
      <name val="Gill Sans MT"/>
      <family val="2"/>
    </font>
    <font>
      <b/>
      <sz val="14"/>
      <color theme="1"/>
      <name val="Calibri"/>
      <family val="2"/>
    </font>
    <font>
      <sz val="11"/>
      <color rgb="FF222222"/>
      <name val="Helvelica"/>
      <family val="0"/>
    </font>
    <font>
      <sz val="11"/>
      <color theme="1"/>
      <name val="Helvetica"/>
      <family val="2"/>
    </font>
    <font>
      <b/>
      <sz val="11"/>
      <color theme="1"/>
      <name val="Helvelica"/>
      <family val="0"/>
    </font>
    <font>
      <b/>
      <sz val="11"/>
      <color theme="1"/>
      <name val="Helvetica"/>
      <family val="0"/>
    </font>
    <font>
      <sz val="12"/>
      <color rgb="FF0070C0"/>
      <name val="Gill Sans MT"/>
      <family val="2"/>
    </font>
    <font>
      <b/>
      <sz val="12"/>
      <color rgb="FF0070C0"/>
      <name val="Gill Sans MT"/>
      <family val="2"/>
    </font>
    <font>
      <sz val="12"/>
      <color rgb="FF0070C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4" fillId="0" borderId="0" xfId="0" applyFont="1" applyAlignment="1">
      <alignment/>
    </xf>
    <xf numFmtId="43" fontId="54" fillId="0" borderId="0" xfId="42" applyFont="1" applyAlignment="1">
      <alignment/>
    </xf>
    <xf numFmtId="43" fontId="0" fillId="0" borderId="0" xfId="42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3" fontId="0" fillId="0" borderId="0" xfId="0" applyNumberFormat="1" applyFont="1" applyAlignment="1">
      <alignment/>
    </xf>
    <xf numFmtId="0" fontId="58" fillId="0" borderId="0" xfId="0" applyFont="1" applyAlignment="1">
      <alignment/>
    </xf>
    <xf numFmtId="43" fontId="47" fillId="0" borderId="0" xfId="42" applyFont="1" applyAlignment="1">
      <alignment/>
    </xf>
    <xf numFmtId="4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3" fontId="49" fillId="0" borderId="0" xfId="42" applyFont="1" applyAlignment="1">
      <alignment vertical="top" wrapText="1"/>
    </xf>
    <xf numFmtId="43" fontId="50" fillId="0" borderId="0" xfId="42" applyFont="1" applyAlignment="1">
      <alignment vertical="top" wrapText="1"/>
    </xf>
    <xf numFmtId="43" fontId="52" fillId="0" borderId="0" xfId="42" applyFont="1" applyAlignment="1">
      <alignment vertical="top" wrapText="1"/>
    </xf>
    <xf numFmtId="43" fontId="53" fillId="0" borderId="0" xfId="42" applyFont="1" applyAlignment="1">
      <alignment vertical="top" wrapText="1"/>
    </xf>
    <xf numFmtId="43" fontId="2" fillId="0" borderId="0" xfId="42" applyFont="1" applyAlignment="1">
      <alignment vertical="top" wrapText="1"/>
    </xf>
    <xf numFmtId="0" fontId="49" fillId="0" borderId="0" xfId="0" applyFont="1" applyAlignment="1">
      <alignment vertical="top"/>
    </xf>
    <xf numFmtId="43" fontId="51" fillId="0" borderId="0" xfId="42" applyFont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31" sqref="B31"/>
    </sheetView>
  </sheetViews>
  <sheetFormatPr defaultColWidth="8.88671875" defaultRowHeight="15.75"/>
  <cols>
    <col min="1" max="1" width="45.3359375" style="0" customWidth="1"/>
    <col min="2" max="2" width="11.10546875" style="9" customWidth="1"/>
    <col min="3" max="3" width="11.5546875" style="0" customWidth="1"/>
    <col min="4" max="4" width="11.10546875" style="0" customWidth="1"/>
    <col min="5" max="5" width="44.4453125" style="0" customWidth="1"/>
    <col min="6" max="6" width="13.6640625" style="0" customWidth="1"/>
  </cols>
  <sheetData>
    <row r="1" spans="1:2" s="7" customFormat="1" ht="18.75">
      <c r="A1" s="7" t="s">
        <v>30</v>
      </c>
      <c r="B1" s="8"/>
    </row>
    <row r="3" spans="1:6" ht="18.75">
      <c r="A3" s="7" t="s">
        <v>3</v>
      </c>
      <c r="B3" s="10">
        <v>2017</v>
      </c>
      <c r="C3">
        <v>2018</v>
      </c>
      <c r="F3" s="20" t="s">
        <v>68</v>
      </c>
    </row>
    <row r="4" spans="1:6" ht="15">
      <c r="A4" s="13" t="s">
        <v>33</v>
      </c>
      <c r="B4" s="9">
        <v>21750</v>
      </c>
      <c r="C4" s="9">
        <v>17750</v>
      </c>
      <c r="D4" s="16">
        <f>B4+C4</f>
        <v>39500</v>
      </c>
      <c r="E4" t="s">
        <v>49</v>
      </c>
      <c r="F4" t="s">
        <v>83</v>
      </c>
    </row>
    <row r="5" s="11" customFormat="1" ht="15"/>
    <row r="6" spans="1:4" s="11" customFormat="1" ht="15">
      <c r="A6" s="13" t="s">
        <v>32</v>
      </c>
      <c r="B6" s="9">
        <v>18500</v>
      </c>
      <c r="C6" s="9">
        <v>18500</v>
      </c>
      <c r="D6" s="16">
        <f>B6+C6</f>
        <v>37000</v>
      </c>
    </row>
    <row r="7" ht="15">
      <c r="C7" s="9"/>
    </row>
    <row r="8" spans="1:5" ht="15">
      <c r="A8" s="13" t="s">
        <v>31</v>
      </c>
      <c r="B8" s="9">
        <v>15000</v>
      </c>
      <c r="C8" s="9">
        <v>6000</v>
      </c>
      <c r="D8" s="16">
        <f>B8+C8</f>
        <v>21000</v>
      </c>
      <c r="E8" t="s">
        <v>50</v>
      </c>
    </row>
    <row r="9" ht="15">
      <c r="C9" s="9"/>
    </row>
    <row r="10" spans="1:3" ht="15">
      <c r="A10" s="14" t="s">
        <v>34</v>
      </c>
      <c r="C10" s="9"/>
    </row>
    <row r="11" spans="1:6" ht="15">
      <c r="A11" s="14" t="s">
        <v>43</v>
      </c>
      <c r="B11" s="9">
        <v>27900</v>
      </c>
      <c r="C11" s="9">
        <v>28250</v>
      </c>
      <c r="D11" s="16">
        <f>B11+C11</f>
        <v>56150</v>
      </c>
      <c r="F11" t="s">
        <v>81</v>
      </c>
    </row>
    <row r="12" spans="1:6" ht="15">
      <c r="A12" s="14"/>
      <c r="C12" s="9"/>
      <c r="F12" t="s">
        <v>82</v>
      </c>
    </row>
    <row r="13" spans="1:5" ht="15">
      <c r="A13" s="14" t="s">
        <v>35</v>
      </c>
      <c r="B13" s="9">
        <v>4000</v>
      </c>
      <c r="C13" s="9">
        <v>7000</v>
      </c>
      <c r="D13" s="16">
        <f>B13+C13</f>
        <v>11000</v>
      </c>
      <c r="E13" t="s">
        <v>52</v>
      </c>
    </row>
    <row r="14" spans="1:4" ht="15">
      <c r="A14" s="14" t="s">
        <v>36</v>
      </c>
      <c r="B14" s="9">
        <v>3000</v>
      </c>
      <c r="C14" s="9">
        <v>3000</v>
      </c>
      <c r="D14" s="16">
        <f>B14+C14</f>
        <v>6000</v>
      </c>
    </row>
    <row r="15" ht="15">
      <c r="C15" s="9"/>
    </row>
    <row r="16" spans="1:5" ht="15">
      <c r="A16" s="14" t="s">
        <v>37</v>
      </c>
      <c r="B16" s="9">
        <v>1803</v>
      </c>
      <c r="C16" s="9">
        <v>1610</v>
      </c>
      <c r="D16" s="16">
        <f>B16+C16</f>
        <v>3413</v>
      </c>
      <c r="E16" t="s">
        <v>51</v>
      </c>
    </row>
    <row r="17" spans="1:6" s="20" customFormat="1" ht="15.75">
      <c r="A17" s="20" t="s">
        <v>38</v>
      </c>
      <c r="B17" s="18">
        <f>SUM(B4:B16)</f>
        <v>91953</v>
      </c>
      <c r="C17" s="18">
        <f>SUM(C4:C16)</f>
        <v>82110</v>
      </c>
      <c r="D17" s="19">
        <f>B17+C17</f>
        <v>174063</v>
      </c>
      <c r="F17" s="32" t="s">
        <v>84</v>
      </c>
    </row>
    <row r="18" ht="15">
      <c r="C18" s="9"/>
    </row>
    <row r="19" spans="1:3" ht="15.75">
      <c r="A19" s="15" t="s">
        <v>0</v>
      </c>
      <c r="C19" s="9"/>
    </row>
    <row r="20" spans="1:4" ht="15">
      <c r="A20" s="14" t="s">
        <v>39</v>
      </c>
      <c r="B20" s="9">
        <v>30000</v>
      </c>
      <c r="C20" s="9">
        <v>15000</v>
      </c>
      <c r="D20" s="9">
        <v>45000</v>
      </c>
    </row>
    <row r="21" spans="1:4" ht="15">
      <c r="A21" s="14" t="s">
        <v>40</v>
      </c>
      <c r="B21" s="9">
        <v>8000</v>
      </c>
      <c r="C21" s="9">
        <v>8000</v>
      </c>
      <c r="D21" s="12">
        <f>B21+C21</f>
        <v>16000</v>
      </c>
    </row>
    <row r="22" spans="1:4" ht="15">
      <c r="A22" s="14" t="s">
        <v>41</v>
      </c>
      <c r="B22" s="9">
        <v>5000</v>
      </c>
      <c r="C22" s="9">
        <v>6000</v>
      </c>
      <c r="D22" s="12">
        <f>B22+C22</f>
        <v>11000</v>
      </c>
    </row>
    <row r="23" spans="1:4" ht="15">
      <c r="A23" s="14" t="s">
        <v>53</v>
      </c>
      <c r="C23" s="9">
        <v>5000</v>
      </c>
      <c r="D23" s="12">
        <v>5000</v>
      </c>
    </row>
    <row r="24" spans="1:3" ht="15">
      <c r="A24" s="14"/>
      <c r="C24" s="9"/>
    </row>
    <row r="25" spans="1:4" ht="15">
      <c r="A25" s="14" t="s">
        <v>38</v>
      </c>
      <c r="B25" s="9">
        <f>SUM(B20:B24)</f>
        <v>43000</v>
      </c>
      <c r="C25" s="9">
        <f>SUM(C20:C24)</f>
        <v>34000</v>
      </c>
      <c r="D25" s="9">
        <f>SUM(D20:D24)</f>
        <v>77000</v>
      </c>
    </row>
    <row r="26" spans="1:3" ht="15">
      <c r="A26" s="14"/>
      <c r="C26" s="9"/>
    </row>
    <row r="27" spans="1:4" s="20" customFormat="1" ht="15.75">
      <c r="A27" s="17" t="s">
        <v>42</v>
      </c>
      <c r="B27" s="18">
        <f>B17-B25</f>
        <v>48953</v>
      </c>
      <c r="C27" s="18">
        <f>C17-C25</f>
        <v>48110</v>
      </c>
      <c r="D27" s="19">
        <f>D17-D25</f>
        <v>97063</v>
      </c>
    </row>
    <row r="33" ht="15">
      <c r="F33" t="s">
        <v>75</v>
      </c>
    </row>
    <row r="34" ht="15">
      <c r="F34" t="s">
        <v>69</v>
      </c>
    </row>
    <row r="35" ht="15">
      <c r="F35" t="s">
        <v>70</v>
      </c>
    </row>
    <row r="36" ht="15">
      <c r="F36" t="s">
        <v>71</v>
      </c>
    </row>
    <row r="37" ht="15">
      <c r="F37" t="s">
        <v>72</v>
      </c>
    </row>
    <row r="38" ht="15">
      <c r="F38" t="s">
        <v>73</v>
      </c>
    </row>
    <row r="39" ht="15">
      <c r="F39" t="s">
        <v>74</v>
      </c>
    </row>
  </sheetData>
  <sheetProtection/>
  <printOptions gridLines="1"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6">
      <selection activeCell="D36" sqref="D36"/>
    </sheetView>
  </sheetViews>
  <sheetFormatPr defaultColWidth="8.88671875" defaultRowHeight="15.75"/>
  <cols>
    <col min="1" max="1" width="33.6640625" style="0" customWidth="1"/>
    <col min="2" max="2" width="10.4453125" style="0" customWidth="1"/>
    <col min="3" max="3" width="74.3359375" style="0" customWidth="1"/>
    <col min="4" max="4" width="38.6640625" style="31" customWidth="1"/>
  </cols>
  <sheetData>
    <row r="1" spans="1:4" ht="19.5">
      <c r="A1" s="28"/>
      <c r="B1" s="28"/>
      <c r="C1" s="28"/>
      <c r="D1" s="28"/>
    </row>
    <row r="2" spans="1:4" ht="19.5">
      <c r="A2" s="2"/>
      <c r="B2" s="1"/>
      <c r="C2" s="1"/>
      <c r="D2" s="29"/>
    </row>
    <row r="3" spans="1:4" ht="19.5">
      <c r="A3" s="2" t="s">
        <v>54</v>
      </c>
      <c r="B3" s="21"/>
      <c r="C3" s="1"/>
      <c r="D3" s="30" t="s">
        <v>76</v>
      </c>
    </row>
    <row r="4" spans="1:4" ht="19.5">
      <c r="A4" s="1" t="s">
        <v>55</v>
      </c>
      <c r="B4" s="21">
        <v>4000</v>
      </c>
      <c r="C4" s="1"/>
      <c r="D4" s="29"/>
    </row>
    <row r="5" spans="1:4" ht="19.5">
      <c r="A5" s="2" t="s">
        <v>2</v>
      </c>
      <c r="B5" s="22">
        <f>SUM(B4:B4)</f>
        <v>4000</v>
      </c>
      <c r="C5" s="2"/>
      <c r="D5" s="29"/>
    </row>
    <row r="6" spans="1:4" ht="19.5">
      <c r="A6" s="2"/>
      <c r="B6" s="22"/>
      <c r="C6" s="2"/>
      <c r="D6" s="29"/>
    </row>
    <row r="7" spans="1:4" ht="19.5">
      <c r="A7" s="2" t="s">
        <v>56</v>
      </c>
      <c r="B7" s="21"/>
      <c r="C7" s="1" t="s">
        <v>4</v>
      </c>
      <c r="D7" s="30"/>
    </row>
    <row r="8" spans="1:4" ht="28.5" customHeight="1">
      <c r="A8" s="1" t="s">
        <v>10</v>
      </c>
      <c r="B8" s="21">
        <v>1250</v>
      </c>
      <c r="C8" s="1" t="s">
        <v>57</v>
      </c>
      <c r="D8" s="29"/>
    </row>
    <row r="9" spans="1:4" ht="20.25" customHeight="1">
      <c r="A9" s="1" t="s">
        <v>44</v>
      </c>
      <c r="B9" s="21">
        <v>500</v>
      </c>
      <c r="C9" s="1" t="s">
        <v>58</v>
      </c>
      <c r="D9" s="29"/>
    </row>
    <row r="10" spans="1:4" ht="19.5" customHeight="1">
      <c r="A10" s="1" t="s">
        <v>59</v>
      </c>
      <c r="B10" s="21">
        <v>2250</v>
      </c>
      <c r="C10" s="1" t="s">
        <v>60</v>
      </c>
      <c r="D10" s="29"/>
    </row>
    <row r="11" spans="1:4" ht="19.5">
      <c r="A11" s="1" t="s">
        <v>21</v>
      </c>
      <c r="B11" s="21">
        <f>SUM(B8:B10)</f>
        <v>4000</v>
      </c>
      <c r="C11" s="1"/>
      <c r="D11" s="29"/>
    </row>
    <row r="12" spans="1:4" ht="19.5">
      <c r="A12" s="1"/>
      <c r="B12" s="21"/>
      <c r="C12" s="1"/>
      <c r="D12" s="29"/>
    </row>
    <row r="13" spans="1:4" ht="19.5">
      <c r="A13" s="2" t="s">
        <v>0</v>
      </c>
      <c r="B13" s="21"/>
      <c r="C13" s="1"/>
      <c r="D13" s="29"/>
    </row>
    <row r="14" spans="1:4" ht="19.5">
      <c r="A14" s="1" t="s">
        <v>1</v>
      </c>
      <c r="B14" s="21">
        <v>23000</v>
      </c>
      <c r="C14" s="1"/>
      <c r="D14" s="29"/>
    </row>
    <row r="15" spans="1:4" ht="20.25" customHeight="1">
      <c r="A15" s="1" t="s">
        <v>23</v>
      </c>
      <c r="B15" s="23">
        <v>0</v>
      </c>
      <c r="C15" s="4" t="s">
        <v>24</v>
      </c>
      <c r="D15" s="29"/>
    </row>
    <row r="16" spans="1:4" ht="19.5">
      <c r="A16" s="2" t="s">
        <v>2</v>
      </c>
      <c r="B16" s="22">
        <f>SUM(B14:B15)</f>
        <v>23000</v>
      </c>
      <c r="C16" s="2"/>
      <c r="D16" s="29"/>
    </row>
    <row r="17" spans="1:4" ht="19.5">
      <c r="A17" s="1"/>
      <c r="B17" s="21"/>
      <c r="C17" s="1"/>
      <c r="D17" s="29"/>
    </row>
    <row r="18" spans="1:4" ht="19.5">
      <c r="A18" s="2" t="s">
        <v>3</v>
      </c>
      <c r="B18" s="21"/>
      <c r="C18" s="1"/>
      <c r="D18" s="29"/>
    </row>
    <row r="19" spans="1:4" ht="24" customHeight="1">
      <c r="A19" s="1" t="s">
        <v>5</v>
      </c>
      <c r="B19" s="5">
        <v>5600</v>
      </c>
      <c r="C19" s="1" t="s">
        <v>61</v>
      </c>
      <c r="D19" s="29"/>
    </row>
    <row r="20" spans="1:4" ht="20.25" customHeight="1">
      <c r="A20" s="1" t="s">
        <v>6</v>
      </c>
      <c r="B20" s="23">
        <v>0</v>
      </c>
      <c r="C20" s="4" t="s">
        <v>26</v>
      </c>
      <c r="D20" s="29" t="s">
        <v>80</v>
      </c>
    </row>
    <row r="21" spans="1:4" ht="42" customHeight="1">
      <c r="A21" s="1" t="s">
        <v>7</v>
      </c>
      <c r="B21" s="21">
        <v>1500</v>
      </c>
      <c r="C21" s="1" t="s">
        <v>8</v>
      </c>
      <c r="D21" s="29"/>
    </row>
    <row r="22" spans="1:4" ht="22.5" customHeight="1">
      <c r="A22" s="1" t="s">
        <v>9</v>
      </c>
      <c r="B22" s="21">
        <v>300</v>
      </c>
      <c r="C22" s="1" t="s">
        <v>27</v>
      </c>
      <c r="D22" s="29"/>
    </row>
    <row r="23" spans="1:4" ht="24" customHeight="1">
      <c r="A23" s="1" t="s">
        <v>11</v>
      </c>
      <c r="B23" s="21">
        <v>200</v>
      </c>
      <c r="C23" s="1" t="s">
        <v>62</v>
      </c>
      <c r="D23" s="29"/>
    </row>
    <row r="24" spans="1:4" ht="25.5" customHeight="1">
      <c r="A24" s="1" t="s">
        <v>12</v>
      </c>
      <c r="B24" s="21">
        <v>400</v>
      </c>
      <c r="C24" s="1" t="s">
        <v>13</v>
      </c>
      <c r="D24" s="29"/>
    </row>
    <row r="25" spans="1:4" ht="22.5" customHeight="1">
      <c r="A25" s="1" t="s">
        <v>25</v>
      </c>
      <c r="B25" s="24">
        <f>SUM(10*2*60)</f>
        <v>1200</v>
      </c>
      <c r="C25" s="1" t="s">
        <v>45</v>
      </c>
      <c r="D25" s="29" t="s">
        <v>77</v>
      </c>
    </row>
    <row r="26" spans="1:4" ht="22.5" customHeight="1">
      <c r="A26" s="1" t="s">
        <v>14</v>
      </c>
      <c r="B26" s="25">
        <f>SUM((8*100)+(4*120))</f>
        <v>1280</v>
      </c>
      <c r="C26" s="1" t="s">
        <v>47</v>
      </c>
      <c r="D26" s="29"/>
    </row>
    <row r="27" spans="1:4" ht="21.75" customHeight="1">
      <c r="A27" s="1" t="s">
        <v>15</v>
      </c>
      <c r="B27" s="25">
        <f>SUM(8*3*16)</f>
        <v>384</v>
      </c>
      <c r="C27" s="1" t="s">
        <v>46</v>
      </c>
      <c r="D27" s="29" t="s">
        <v>78</v>
      </c>
    </row>
    <row r="28" spans="1:4" ht="23.25" customHeight="1">
      <c r="A28" s="1" t="s">
        <v>16</v>
      </c>
      <c r="B28" s="25">
        <f>+SUM(4*400)</f>
        <v>1600</v>
      </c>
      <c r="C28" s="1" t="s">
        <v>17</v>
      </c>
      <c r="D28" s="29"/>
    </row>
    <row r="29" spans="1:4" ht="24.75" customHeight="1">
      <c r="A29" s="1" t="s">
        <v>63</v>
      </c>
      <c r="B29" s="25">
        <v>1200</v>
      </c>
      <c r="C29" s="1" t="s">
        <v>48</v>
      </c>
      <c r="D29" s="29"/>
    </row>
    <row r="30" spans="1:4" ht="21.75" customHeight="1">
      <c r="A30" s="6" t="s">
        <v>18</v>
      </c>
      <c r="B30" s="25">
        <v>4000</v>
      </c>
      <c r="C30" s="6" t="s">
        <v>64</v>
      </c>
      <c r="D30" s="30"/>
    </row>
    <row r="31" spans="1:4" ht="22.5" customHeight="1">
      <c r="A31" s="1" t="s">
        <v>28</v>
      </c>
      <c r="B31" s="25">
        <v>1000</v>
      </c>
      <c r="C31" s="1" t="s">
        <v>29</v>
      </c>
      <c r="D31" s="29" t="s">
        <v>79</v>
      </c>
    </row>
    <row r="32" spans="1:4" ht="21" customHeight="1">
      <c r="A32" s="1" t="s">
        <v>19</v>
      </c>
      <c r="B32" s="21">
        <v>496</v>
      </c>
      <c r="C32" s="1" t="s">
        <v>20</v>
      </c>
      <c r="D32" s="29"/>
    </row>
    <row r="33" spans="1:4" ht="39">
      <c r="A33" s="1" t="s">
        <v>67</v>
      </c>
      <c r="B33" s="21">
        <v>3000</v>
      </c>
      <c r="C33" s="26" t="s">
        <v>65</v>
      </c>
      <c r="D33" s="29"/>
    </row>
    <row r="34" spans="1:3" ht="19.5">
      <c r="A34" s="3" t="s">
        <v>21</v>
      </c>
      <c r="B34" s="27">
        <f>SUM(B19:B33)</f>
        <v>22160</v>
      </c>
      <c r="C34" s="3"/>
    </row>
    <row r="35" spans="1:3" ht="19.5">
      <c r="A35" s="1" t="s">
        <v>66</v>
      </c>
      <c r="B35" s="21">
        <f>SUM(B19:B33)*3/100</f>
        <v>664.8</v>
      </c>
      <c r="C35" s="1"/>
    </row>
    <row r="36" spans="1:3" ht="19.5">
      <c r="A36" s="2" t="s">
        <v>22</v>
      </c>
      <c r="B36" s="22">
        <f>B34+B35</f>
        <v>22824.8</v>
      </c>
      <c r="C36" s="2"/>
    </row>
    <row r="37" spans="1:3" ht="19.5">
      <c r="A37" s="11"/>
      <c r="B37" s="21"/>
      <c r="C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Wieke Eringa</dc:creator>
  <cp:keywords/>
  <dc:description/>
  <cp:lastModifiedBy>Duckworth Henrietta</cp:lastModifiedBy>
  <dcterms:created xsi:type="dcterms:W3CDTF">2016-03-31T14:24:26Z</dcterms:created>
  <dcterms:modified xsi:type="dcterms:W3CDTF">2016-08-02T21:59:55Z</dcterms:modified>
  <cp:category/>
  <cp:version/>
  <cp:contentType/>
  <cp:contentStatus/>
</cp:coreProperties>
</file>