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wenVanSpijk1/Dropbox/Lone Twin/Hull/land of green ginger_lone twin/Guild of Commoners Hull CC 2017/Finance/"/>
    </mc:Choice>
  </mc:AlternateContent>
  <bookViews>
    <workbookView xWindow="240" yWindow="460" windowWidth="25360" windowHeight="14400" tabRatio="500" activeTab="1"/>
  </bookViews>
  <sheets>
    <sheet name="Timeline" sheetId="2" r:id="rId1"/>
    <sheet name="Budget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" l="1"/>
  <c r="G43" i="1"/>
  <c r="G30" i="1"/>
  <c r="E19" i="1"/>
  <c r="E35" i="1"/>
  <c r="E34" i="1"/>
  <c r="E9" i="1"/>
  <c r="E8" i="1"/>
  <c r="E7" i="1"/>
  <c r="E6" i="1"/>
  <c r="E10" i="1"/>
  <c r="E5" i="1"/>
  <c r="E3" i="1"/>
  <c r="E4" i="1"/>
  <c r="E11" i="1"/>
  <c r="E12" i="1"/>
  <c r="E17" i="1"/>
  <c r="E20" i="1"/>
  <c r="E21" i="1"/>
  <c r="E22" i="1"/>
  <c r="E25" i="1"/>
  <c r="E26" i="1"/>
  <c r="E27" i="1"/>
  <c r="E30" i="1"/>
  <c r="E33" i="1"/>
  <c r="E37" i="1"/>
  <c r="E39" i="1"/>
  <c r="E41" i="1"/>
  <c r="E43" i="1"/>
</calcChain>
</file>

<file path=xl/sharedStrings.xml><?xml version="1.0" encoding="utf-8"?>
<sst xmlns="http://schemas.openxmlformats.org/spreadsheetml/2006/main" count="94" uniqueCount="77">
  <si>
    <t>Production Manager</t>
  </si>
  <si>
    <t>Sub Total</t>
  </si>
  <si>
    <t>Production Costs</t>
  </si>
  <si>
    <t>Travel</t>
  </si>
  <si>
    <t>Accommodation</t>
  </si>
  <si>
    <t>Subsistence</t>
  </si>
  <si>
    <t>Overheads</t>
  </si>
  <si>
    <t>Artistic Directors</t>
  </si>
  <si>
    <t>Total</t>
  </si>
  <si>
    <t>GRAND TOTAL</t>
  </si>
  <si>
    <t>Contribution to offce costs</t>
  </si>
  <si>
    <t>Artistic Expenditure</t>
  </si>
  <si>
    <t>Other Artists</t>
  </si>
  <si>
    <t>Materials</t>
  </si>
  <si>
    <t>Other team members</t>
  </si>
  <si>
    <t>Print/Postcards/Posters</t>
  </si>
  <si>
    <t>Jackets/Badges/Guild attire</t>
  </si>
  <si>
    <t>Project Management and Co-Ordination</t>
  </si>
  <si>
    <t>Contingency @ 5%</t>
  </si>
  <si>
    <t>Sound/Video/LX Equipment</t>
  </si>
  <si>
    <t>General refreshments/Hospitality/consumables</t>
  </si>
  <si>
    <t>provided locally</t>
  </si>
  <si>
    <t>Video Documenter</t>
  </si>
  <si>
    <t>Design/Artist</t>
  </si>
  <si>
    <t>Tom Roden / Movement Director - Choreographer</t>
  </si>
  <si>
    <t>Delivery &amp; creation</t>
  </si>
  <si>
    <t>No</t>
  </si>
  <si>
    <t>rate</t>
  </si>
  <si>
    <t>Wks/Days</t>
  </si>
  <si>
    <t>Sum</t>
  </si>
  <si>
    <t>April</t>
  </si>
  <si>
    <t>wk 3 April</t>
  </si>
  <si>
    <t>wk 10 April</t>
  </si>
  <si>
    <t>wk 17 April</t>
  </si>
  <si>
    <t>wk 24 April</t>
  </si>
  <si>
    <t>wk 1 May</t>
  </si>
  <si>
    <t>May</t>
  </si>
  <si>
    <t>wk 8 May</t>
  </si>
  <si>
    <t>wk 22 May</t>
  </si>
  <si>
    <t>wk 29 May</t>
  </si>
  <si>
    <t>wk 15 May</t>
  </si>
  <si>
    <t>June</t>
  </si>
  <si>
    <t>wk 5 June</t>
  </si>
  <si>
    <t>wk 12 June</t>
  </si>
  <si>
    <t>wk 19 June</t>
  </si>
  <si>
    <t>wk 26 June</t>
  </si>
  <si>
    <t>July</t>
  </si>
  <si>
    <t>Final Performance &amp; Fire</t>
  </si>
  <si>
    <t>Dress rehearsal</t>
  </si>
  <si>
    <t>Teaser moments begin</t>
  </si>
  <si>
    <t>Devising begins</t>
  </si>
  <si>
    <t>Devising</t>
  </si>
  <si>
    <t>Confirm crate contents for heralding</t>
  </si>
  <si>
    <t>Guild Liaison Officer starts</t>
  </si>
  <si>
    <t>Confirm Guildhall / Info point</t>
  </si>
  <si>
    <t>lock down devising schedule</t>
  </si>
  <si>
    <t>Contract all team/assocaites</t>
  </si>
  <si>
    <t>Confirm all artsitic team</t>
  </si>
  <si>
    <t>Guild recruitment continues</t>
  </si>
  <si>
    <t>Detail plan for final performance</t>
  </si>
  <si>
    <t xml:space="preserve">Open Public Guild recruitment </t>
  </si>
  <si>
    <t>Start writing Guild consitiation</t>
  </si>
  <si>
    <t>Guild attire starts to be seen in Longhill</t>
  </si>
  <si>
    <t>Producer's travel</t>
  </si>
  <si>
    <t>Producer subsitence</t>
  </si>
  <si>
    <t>Artistic Director: Gary</t>
  </si>
  <si>
    <t>Artistic Director: Gregg</t>
  </si>
  <si>
    <t>Artistic Directors:                       planning and development</t>
  </si>
  <si>
    <t>Mandy Dike / Fire</t>
  </si>
  <si>
    <t>Paul Dale Vickers / Music Director</t>
  </si>
  <si>
    <t>Guild Liaison Officer</t>
  </si>
  <si>
    <t>Rehearsals</t>
  </si>
  <si>
    <t>Guild recruitment continues to 30 June</t>
  </si>
  <si>
    <t>Rehearsals / teasers</t>
  </si>
  <si>
    <t xml:space="preserve">Crate found photo call with Margaret at Allotments </t>
  </si>
  <si>
    <t>Heralding / Press</t>
  </si>
  <si>
    <t>Removed for Mandy's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</si>
</sst>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/>
    <xf numFmtId="16" fontId="0" fillId="0" borderId="0" xfId="0" applyNumberFormat="1"/>
    <xf numFmtId="16" fontId="0" fillId="0" borderId="0" xfId="0" applyNumberFormat="1" applyFont="1"/>
    <xf numFmtId="0" fontId="0" fillId="0" borderId="0" xfId="0" applyAlignment="1">
      <alignment horizontal="center" vertical="top"/>
    </xf>
    <xf numFmtId="0" fontId="0" fillId="0" borderId="0" xfId="0" applyFill="1"/>
    <xf numFmtId="0" fontId="1" fillId="3" borderId="0" xfId="0" applyFont="1" applyFill="1"/>
    <xf numFmtId="0" fontId="0" fillId="0" borderId="0" xfId="0" applyAlignment="1"/>
    <xf numFmtId="0" fontId="0" fillId="2" borderId="0" xfId="0" applyFill="1" applyAlignment="1"/>
    <xf numFmtId="0" fontId="0" fillId="0" borderId="0" xfId="0" applyAlignment="1">
      <alignment horizontal="center" vertical="top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2" workbookViewId="0">
      <selection activeCell="C39" sqref="C39"/>
    </sheetView>
  </sheetViews>
  <sheetFormatPr baseColWidth="10" defaultRowHeight="16" x14ac:dyDescent="0.2"/>
  <cols>
    <col min="2" max="2" width="42" bestFit="1" customWidth="1"/>
    <col min="3" max="3" width="33" bestFit="1" customWidth="1"/>
  </cols>
  <sheetData>
    <row r="1" spans="1:3" x14ac:dyDescent="0.2">
      <c r="A1" s="1" t="s">
        <v>30</v>
      </c>
    </row>
    <row r="2" spans="1:3" x14ac:dyDescent="0.2">
      <c r="A2" t="s">
        <v>31</v>
      </c>
    </row>
    <row r="3" spans="1:3" x14ac:dyDescent="0.2">
      <c r="A3" t="s">
        <v>32</v>
      </c>
    </row>
    <row r="4" spans="1:3" x14ac:dyDescent="0.2">
      <c r="A4" t="s">
        <v>33</v>
      </c>
      <c r="C4" t="s">
        <v>61</v>
      </c>
    </row>
    <row r="5" spans="1:3" x14ac:dyDescent="0.2">
      <c r="A5" s="17" t="s">
        <v>34</v>
      </c>
      <c r="B5" s="9" t="s">
        <v>52</v>
      </c>
      <c r="C5" t="s">
        <v>57</v>
      </c>
    </row>
    <row r="6" spans="1:3" x14ac:dyDescent="0.2">
      <c r="A6" s="17"/>
      <c r="B6" s="14" t="s">
        <v>54</v>
      </c>
    </row>
    <row r="8" spans="1:3" x14ac:dyDescent="0.2">
      <c r="A8" s="1" t="s">
        <v>36</v>
      </c>
    </row>
    <row r="9" spans="1:3" x14ac:dyDescent="0.2">
      <c r="A9" t="s">
        <v>35</v>
      </c>
      <c r="B9" s="14" t="s">
        <v>53</v>
      </c>
      <c r="C9" t="s">
        <v>56</v>
      </c>
    </row>
    <row r="10" spans="1:3" x14ac:dyDescent="0.2">
      <c r="A10" t="s">
        <v>37</v>
      </c>
      <c r="B10" s="9" t="s">
        <v>74</v>
      </c>
    </row>
    <row r="11" spans="1:3" x14ac:dyDescent="0.2">
      <c r="A11" s="17" t="s">
        <v>40</v>
      </c>
      <c r="B11" s="9" t="s">
        <v>75</v>
      </c>
    </row>
    <row r="12" spans="1:3" x14ac:dyDescent="0.2">
      <c r="A12" s="17"/>
    </row>
    <row r="13" spans="1:3" x14ac:dyDescent="0.2">
      <c r="A13" t="s">
        <v>38</v>
      </c>
      <c r="B13" s="14" t="s">
        <v>60</v>
      </c>
    </row>
    <row r="14" spans="1:3" x14ac:dyDescent="0.2">
      <c r="B14" s="9" t="s">
        <v>59</v>
      </c>
    </row>
    <row r="15" spans="1:3" x14ac:dyDescent="0.2">
      <c r="A15" t="s">
        <v>39</v>
      </c>
      <c r="B15" s="4" t="s">
        <v>58</v>
      </c>
    </row>
    <row r="16" spans="1:3" x14ac:dyDescent="0.2">
      <c r="B16" s="13"/>
    </row>
    <row r="17" spans="1:3" x14ac:dyDescent="0.2">
      <c r="A17" s="1" t="s">
        <v>41</v>
      </c>
      <c r="B17" s="13"/>
    </row>
    <row r="18" spans="1:3" x14ac:dyDescent="0.2">
      <c r="A18" t="s">
        <v>42</v>
      </c>
      <c r="B18" s="4" t="s">
        <v>58</v>
      </c>
      <c r="C18" t="s">
        <v>55</v>
      </c>
    </row>
    <row r="19" spans="1:3" x14ac:dyDescent="0.2">
      <c r="A19" t="s">
        <v>43</v>
      </c>
      <c r="B19" s="4" t="s">
        <v>58</v>
      </c>
    </row>
    <row r="20" spans="1:3" x14ac:dyDescent="0.2">
      <c r="A20" s="17" t="s">
        <v>44</v>
      </c>
      <c r="B20" s="9" t="s">
        <v>50</v>
      </c>
      <c r="C20" s="14" t="s">
        <v>62</v>
      </c>
    </row>
    <row r="21" spans="1:3" x14ac:dyDescent="0.2">
      <c r="A21" s="17"/>
      <c r="B21" s="4" t="s">
        <v>58</v>
      </c>
    </row>
    <row r="22" spans="1:3" x14ac:dyDescent="0.2">
      <c r="A22" s="17" t="s">
        <v>45</v>
      </c>
      <c r="B22" s="13" t="s">
        <v>51</v>
      </c>
    </row>
    <row r="23" spans="1:3" x14ac:dyDescent="0.2">
      <c r="A23" s="17"/>
      <c r="B23" s="4" t="s">
        <v>72</v>
      </c>
    </row>
    <row r="24" spans="1:3" x14ac:dyDescent="0.2">
      <c r="A24" s="12"/>
    </row>
    <row r="25" spans="1:3" x14ac:dyDescent="0.2">
      <c r="A25" s="1" t="s">
        <v>46</v>
      </c>
    </row>
    <row r="26" spans="1:3" x14ac:dyDescent="0.2">
      <c r="A26" s="11">
        <v>42917</v>
      </c>
      <c r="B26" t="s">
        <v>71</v>
      </c>
    </row>
    <row r="27" spans="1:3" x14ac:dyDescent="0.2">
      <c r="A27" s="11">
        <v>42918</v>
      </c>
      <c r="B27" t="s">
        <v>71</v>
      </c>
    </row>
    <row r="28" spans="1:3" x14ac:dyDescent="0.2">
      <c r="A28" s="10">
        <v>42919</v>
      </c>
      <c r="B28" t="s">
        <v>71</v>
      </c>
    </row>
    <row r="29" spans="1:3" x14ac:dyDescent="0.2">
      <c r="A29" s="10">
        <v>42920</v>
      </c>
      <c r="B29" t="s">
        <v>71</v>
      </c>
    </row>
    <row r="30" spans="1:3" x14ac:dyDescent="0.2">
      <c r="A30" s="10">
        <v>42921</v>
      </c>
      <c r="B30" t="s">
        <v>71</v>
      </c>
    </row>
    <row r="31" spans="1:3" x14ac:dyDescent="0.2">
      <c r="A31" s="10">
        <v>42922</v>
      </c>
      <c r="B31" t="s">
        <v>71</v>
      </c>
    </row>
    <row r="32" spans="1:3" x14ac:dyDescent="0.2">
      <c r="A32" s="10">
        <v>42923</v>
      </c>
      <c r="B32" t="s">
        <v>71</v>
      </c>
    </row>
    <row r="33" spans="1:3" x14ac:dyDescent="0.2">
      <c r="A33" s="10">
        <v>42924</v>
      </c>
      <c r="B33" s="9" t="s">
        <v>49</v>
      </c>
    </row>
    <row r="34" spans="1:3" x14ac:dyDescent="0.2">
      <c r="A34" s="10">
        <v>42925</v>
      </c>
      <c r="B34" t="s">
        <v>73</v>
      </c>
    </row>
    <row r="35" spans="1:3" x14ac:dyDescent="0.2">
      <c r="A35" s="10">
        <v>42926</v>
      </c>
      <c r="B35" t="s">
        <v>73</v>
      </c>
    </row>
    <row r="36" spans="1:3" x14ac:dyDescent="0.2">
      <c r="A36" s="10">
        <v>42927</v>
      </c>
      <c r="B36" t="s">
        <v>73</v>
      </c>
    </row>
    <row r="37" spans="1:3" x14ac:dyDescent="0.2">
      <c r="A37" s="10">
        <v>42928</v>
      </c>
      <c r="B37" t="s">
        <v>73</v>
      </c>
    </row>
    <row r="38" spans="1:3" x14ac:dyDescent="0.2">
      <c r="A38" s="10">
        <v>42929</v>
      </c>
      <c r="B38" t="s">
        <v>73</v>
      </c>
    </row>
    <row r="39" spans="1:3" x14ac:dyDescent="0.2">
      <c r="A39" s="10">
        <v>42930</v>
      </c>
      <c r="B39" s="9" t="s">
        <v>48</v>
      </c>
    </row>
    <row r="40" spans="1:3" x14ac:dyDescent="0.2">
      <c r="A40" s="10">
        <v>42931</v>
      </c>
      <c r="B40" s="16" t="s">
        <v>47</v>
      </c>
      <c r="C40" s="15"/>
    </row>
  </sheetData>
  <mergeCells count="4">
    <mergeCell ref="A5:A6"/>
    <mergeCell ref="A11:A12"/>
    <mergeCell ref="A22:A23"/>
    <mergeCell ref="A20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1" sqref="F1:G1"/>
    </sheetView>
  </sheetViews>
  <sheetFormatPr baseColWidth="10" defaultRowHeight="16" x14ac:dyDescent="0.2"/>
  <cols>
    <col min="1" max="1" width="47.1640625" bestFit="1" customWidth="1"/>
    <col min="6" max="7" width="0" hidden="1" customWidth="1"/>
  </cols>
  <sheetData>
    <row r="1" spans="1:7" x14ac:dyDescent="0.2">
      <c r="A1" s="1"/>
    </row>
    <row r="2" spans="1:7" x14ac:dyDescent="0.2">
      <c r="A2" s="5" t="s">
        <v>11</v>
      </c>
      <c r="B2" s="1" t="s">
        <v>26</v>
      </c>
      <c r="C2" s="1" t="s">
        <v>27</v>
      </c>
      <c r="D2" s="8" t="s">
        <v>28</v>
      </c>
      <c r="E2" s="1" t="s">
        <v>29</v>
      </c>
      <c r="G2" s="1" t="s">
        <v>76</v>
      </c>
    </row>
    <row r="3" spans="1:7" x14ac:dyDescent="0.2">
      <c r="A3" t="s">
        <v>67</v>
      </c>
      <c r="B3">
        <v>2</v>
      </c>
      <c r="C3">
        <v>200</v>
      </c>
      <c r="D3">
        <v>15</v>
      </c>
      <c r="E3">
        <f>B3*C3*D3</f>
        <v>6000</v>
      </c>
    </row>
    <row r="4" spans="1:7" x14ac:dyDescent="0.2">
      <c r="A4" s="6" t="s">
        <v>25</v>
      </c>
      <c r="B4">
        <v>2</v>
      </c>
      <c r="C4">
        <v>200</v>
      </c>
      <c r="D4">
        <v>30</v>
      </c>
      <c r="E4">
        <f>B4*C4*D4</f>
        <v>12000</v>
      </c>
    </row>
    <row r="5" spans="1:7" x14ac:dyDescent="0.2">
      <c r="A5" t="s">
        <v>23</v>
      </c>
      <c r="B5">
        <v>1</v>
      </c>
      <c r="C5">
        <v>1500</v>
      </c>
      <c r="E5">
        <f>B5*C5</f>
        <v>1500</v>
      </c>
    </row>
    <row r="6" spans="1:7" x14ac:dyDescent="0.2">
      <c r="A6" t="s">
        <v>68</v>
      </c>
      <c r="E6">
        <f t="shared" ref="E6:E9" si="0">B6*C6</f>
        <v>0</v>
      </c>
      <c r="G6">
        <v>2500</v>
      </c>
    </row>
    <row r="7" spans="1:7" x14ac:dyDescent="0.2">
      <c r="A7" t="s">
        <v>24</v>
      </c>
      <c r="B7">
        <v>1</v>
      </c>
      <c r="C7">
        <v>2500</v>
      </c>
      <c r="E7">
        <f t="shared" si="0"/>
        <v>2500</v>
      </c>
    </row>
    <row r="8" spans="1:7" x14ac:dyDescent="0.2">
      <c r="A8" t="s">
        <v>69</v>
      </c>
      <c r="B8">
        <v>1</v>
      </c>
      <c r="C8">
        <v>2500</v>
      </c>
      <c r="E8">
        <f t="shared" si="0"/>
        <v>2500</v>
      </c>
    </row>
    <row r="9" spans="1:7" x14ac:dyDescent="0.2">
      <c r="A9" t="s">
        <v>22</v>
      </c>
      <c r="B9">
        <v>1</v>
      </c>
      <c r="C9">
        <v>3500</v>
      </c>
      <c r="E9">
        <f t="shared" si="0"/>
        <v>3500</v>
      </c>
    </row>
    <row r="10" spans="1:7" x14ac:dyDescent="0.2">
      <c r="A10" t="s">
        <v>0</v>
      </c>
      <c r="B10">
        <v>1</v>
      </c>
      <c r="C10">
        <v>750</v>
      </c>
      <c r="D10" s="7">
        <v>3</v>
      </c>
      <c r="E10">
        <f>B10*C10*D10</f>
        <v>2250</v>
      </c>
    </row>
    <row r="11" spans="1:7" x14ac:dyDescent="0.2">
      <c r="A11" t="s">
        <v>70</v>
      </c>
      <c r="B11">
        <v>1</v>
      </c>
      <c r="C11">
        <v>500</v>
      </c>
      <c r="D11" s="7">
        <v>7</v>
      </c>
      <c r="E11">
        <f>B11*C11*D11</f>
        <v>3500</v>
      </c>
    </row>
    <row r="12" spans="1:7" x14ac:dyDescent="0.2">
      <c r="A12" s="3" t="s">
        <v>1</v>
      </c>
      <c r="B12" s="3"/>
      <c r="C12" s="3"/>
      <c r="D12" s="3"/>
      <c r="E12" s="3">
        <f>SUM(E3:E11)</f>
        <v>33750</v>
      </c>
    </row>
    <row r="14" spans="1:7" x14ac:dyDescent="0.2">
      <c r="A14" s="1" t="s">
        <v>2</v>
      </c>
    </row>
    <row r="15" spans="1:7" x14ac:dyDescent="0.2">
      <c r="A15" s="2" t="s">
        <v>13</v>
      </c>
      <c r="B15" s="2"/>
      <c r="C15" s="2"/>
      <c r="D15" s="2"/>
      <c r="E15" s="2">
        <v>5000</v>
      </c>
    </row>
    <row r="16" spans="1:7" x14ac:dyDescent="0.2">
      <c r="A16" t="s">
        <v>15</v>
      </c>
      <c r="E16">
        <v>1000</v>
      </c>
    </row>
    <row r="17" spans="1:7" x14ac:dyDescent="0.2">
      <c r="A17" t="s">
        <v>16</v>
      </c>
      <c r="B17">
        <v>100</v>
      </c>
      <c r="C17">
        <v>75</v>
      </c>
      <c r="E17">
        <f>B17*C17</f>
        <v>7500</v>
      </c>
    </row>
    <row r="18" spans="1:7" x14ac:dyDescent="0.2">
      <c r="A18" t="s">
        <v>3</v>
      </c>
    </row>
    <row r="19" spans="1:7" x14ac:dyDescent="0.2">
      <c r="A19" s="6" t="s">
        <v>65</v>
      </c>
      <c r="B19">
        <v>1</v>
      </c>
      <c r="C19">
        <v>60</v>
      </c>
      <c r="D19">
        <v>25</v>
      </c>
      <c r="E19">
        <f>B19*C19*D19</f>
        <v>1500</v>
      </c>
    </row>
    <row r="20" spans="1:7" x14ac:dyDescent="0.2">
      <c r="A20" s="6" t="s">
        <v>66</v>
      </c>
      <c r="B20">
        <v>1</v>
      </c>
      <c r="C20">
        <v>200</v>
      </c>
      <c r="D20">
        <v>10</v>
      </c>
      <c r="E20">
        <f>B20*C20*D20</f>
        <v>2000</v>
      </c>
    </row>
    <row r="21" spans="1:7" x14ac:dyDescent="0.2">
      <c r="A21" s="6" t="s">
        <v>12</v>
      </c>
      <c r="B21">
        <v>4</v>
      </c>
      <c r="C21">
        <v>80</v>
      </c>
      <c r="D21">
        <v>5</v>
      </c>
      <c r="E21">
        <f>B21*C21*D21</f>
        <v>1600</v>
      </c>
      <c r="G21">
        <v>400</v>
      </c>
    </row>
    <row r="22" spans="1:7" x14ac:dyDescent="0.2">
      <c r="A22" s="6" t="s">
        <v>14</v>
      </c>
      <c r="B22">
        <v>2</v>
      </c>
      <c r="C22">
        <v>80</v>
      </c>
      <c r="D22">
        <v>6</v>
      </c>
      <c r="E22">
        <f>B22*C22*D22</f>
        <v>960</v>
      </c>
    </row>
    <row r="23" spans="1:7" x14ac:dyDescent="0.2">
      <c r="A23" t="s">
        <v>4</v>
      </c>
      <c r="F23" t="s">
        <v>21</v>
      </c>
    </row>
    <row r="24" spans="1:7" x14ac:dyDescent="0.2">
      <c r="A24" t="s">
        <v>5</v>
      </c>
    </row>
    <row r="25" spans="1:7" x14ac:dyDescent="0.2">
      <c r="A25" s="6" t="s">
        <v>7</v>
      </c>
      <c r="B25">
        <v>2</v>
      </c>
      <c r="C25">
        <v>23.4</v>
      </c>
      <c r="D25">
        <v>40</v>
      </c>
      <c r="E25">
        <f>B25*C25*D25</f>
        <v>1872</v>
      </c>
    </row>
    <row r="26" spans="1:7" x14ac:dyDescent="0.2">
      <c r="A26" s="6" t="s">
        <v>12</v>
      </c>
      <c r="B26">
        <v>4</v>
      </c>
      <c r="C26">
        <v>23.4</v>
      </c>
      <c r="D26">
        <v>18</v>
      </c>
      <c r="E26">
        <f>B26*C26*D26</f>
        <v>1684.8</v>
      </c>
      <c r="G26">
        <v>421.2</v>
      </c>
    </row>
    <row r="27" spans="1:7" x14ac:dyDescent="0.2">
      <c r="A27" s="6" t="s">
        <v>14</v>
      </c>
      <c r="B27">
        <v>1</v>
      </c>
      <c r="C27">
        <v>23.4</v>
      </c>
      <c r="D27">
        <v>21</v>
      </c>
      <c r="E27">
        <f>B27*C27*D27</f>
        <v>491.4</v>
      </c>
    </row>
    <row r="28" spans="1:7" x14ac:dyDescent="0.2">
      <c r="A28" t="s">
        <v>20</v>
      </c>
      <c r="E28">
        <v>1000</v>
      </c>
    </row>
    <row r="29" spans="1:7" x14ac:dyDescent="0.2">
      <c r="A29" t="s">
        <v>19</v>
      </c>
      <c r="E29">
        <v>3000</v>
      </c>
    </row>
    <row r="30" spans="1:7" x14ac:dyDescent="0.2">
      <c r="A30" s="1" t="s">
        <v>1</v>
      </c>
      <c r="B30" s="1"/>
      <c r="C30" s="1"/>
      <c r="D30" s="1"/>
      <c r="E30" s="1">
        <f>SUM(E15:E29)</f>
        <v>27608.2</v>
      </c>
      <c r="G30" s="1">
        <f>SUM(G3:G29)</f>
        <v>3321.2</v>
      </c>
    </row>
    <row r="31" spans="1:7" x14ac:dyDescent="0.2">
      <c r="A31" s="1"/>
      <c r="B31" s="1"/>
      <c r="C31" s="1"/>
      <c r="D31" s="1"/>
      <c r="E31" s="1"/>
    </row>
    <row r="32" spans="1:7" x14ac:dyDescent="0.2">
      <c r="A32" s="1" t="s">
        <v>6</v>
      </c>
    </row>
    <row r="33" spans="1:7" x14ac:dyDescent="0.2">
      <c r="A33" t="s">
        <v>17</v>
      </c>
      <c r="B33">
        <v>1</v>
      </c>
      <c r="C33">
        <v>200</v>
      </c>
      <c r="D33">
        <v>45</v>
      </c>
      <c r="E33">
        <f>B33*C33*D33</f>
        <v>9000</v>
      </c>
    </row>
    <row r="34" spans="1:7" x14ac:dyDescent="0.2">
      <c r="A34" s="2" t="s">
        <v>63</v>
      </c>
      <c r="B34">
        <v>1</v>
      </c>
      <c r="C34">
        <v>160</v>
      </c>
      <c r="D34">
        <v>8</v>
      </c>
      <c r="E34">
        <f>B34*C34*D34</f>
        <v>1280</v>
      </c>
    </row>
    <row r="35" spans="1:7" x14ac:dyDescent="0.2">
      <c r="A35" s="2" t="s">
        <v>64</v>
      </c>
      <c r="B35">
        <v>1</v>
      </c>
      <c r="C35">
        <v>23.4</v>
      </c>
      <c r="D35">
        <v>16</v>
      </c>
      <c r="E35">
        <f>B35*C35*D35</f>
        <v>374.4</v>
      </c>
    </row>
    <row r="36" spans="1:7" x14ac:dyDescent="0.2">
      <c r="A36" s="2" t="s">
        <v>10</v>
      </c>
      <c r="E36">
        <v>500</v>
      </c>
    </row>
    <row r="37" spans="1:7" x14ac:dyDescent="0.2">
      <c r="A37" s="1" t="s">
        <v>1</v>
      </c>
      <c r="B37" s="1"/>
      <c r="C37" s="1"/>
      <c r="D37" s="1"/>
      <c r="E37" s="1">
        <f>SUM(E33:E36)</f>
        <v>11154.4</v>
      </c>
    </row>
    <row r="39" spans="1:7" x14ac:dyDescent="0.2">
      <c r="A39" s="1" t="s">
        <v>8</v>
      </c>
      <c r="B39" s="1"/>
      <c r="C39" s="1"/>
      <c r="D39" s="1"/>
      <c r="E39" s="1">
        <f>E12+E30+E37</f>
        <v>72512.599999999991</v>
      </c>
      <c r="G39" s="1">
        <f>G12+G30+G37</f>
        <v>3321.2</v>
      </c>
    </row>
    <row r="41" spans="1:7" x14ac:dyDescent="0.2">
      <c r="A41" s="4" t="s">
        <v>18</v>
      </c>
      <c r="B41" s="4"/>
      <c r="C41" s="4"/>
      <c r="D41" s="4"/>
      <c r="E41" s="4">
        <f>E39*5%</f>
        <v>3625.6299999999997</v>
      </c>
      <c r="G41" s="4"/>
    </row>
    <row r="43" spans="1:7" x14ac:dyDescent="0.2">
      <c r="A43" s="1" t="s">
        <v>9</v>
      </c>
      <c r="B43" s="1"/>
      <c r="C43" s="1"/>
      <c r="D43" s="1"/>
      <c r="E43" s="1">
        <f>E39+E41</f>
        <v>76138.23</v>
      </c>
      <c r="G43" s="1">
        <f>G39+G41</f>
        <v>3321.2</v>
      </c>
    </row>
  </sheetData>
  <pageMargins left="0.75" right="0.75" top="1" bottom="1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7" ma:contentTypeDescription="Create a new document." ma:contentTypeScope="" ma:versionID="650a5805a8f4832949c60d9316ae5209">
  <xsd:schema xmlns:xsd="http://www.w3.org/2001/XMLSchema" xmlns:xs="http://www.w3.org/2001/XMLSchema" xmlns:p="http://schemas.microsoft.com/office/2006/metadata/properties" xmlns:ns2="80129174-c05c-43cc-8e32-21fcbdfe51bb" xmlns:ns3="958b15ed-c521-4290-b073-2e98d4cc1d7f" targetNamespace="http://schemas.microsoft.com/office/2006/metadata/properties" ma:root="true" ma:fieldsID="6ebc4b8222adc2c1fc5cfad827d59a8e" ns2:_="" ns3:_="">
    <xsd:import namespace="80129174-c05c-43cc-8e32-21fcbdfe51bb"/>
    <xsd:import namespace="958b15ed-c521-4290-b073-2e98d4cc1d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3850D7-E384-40BA-8C50-EA6C6D115DA4}"/>
</file>

<file path=customXml/itemProps2.xml><?xml version="1.0" encoding="utf-8"?>
<ds:datastoreItem xmlns:ds="http://schemas.openxmlformats.org/officeDocument/2006/customXml" ds:itemID="{8B39E4D2-4ADA-4E8E-BD5F-0D68E8841392}"/>
</file>

<file path=customXml/itemProps3.xml><?xml version="1.0" encoding="utf-8"?>
<ds:datastoreItem xmlns:ds="http://schemas.openxmlformats.org/officeDocument/2006/customXml" ds:itemID="{C56F7EDE-D430-419E-8834-8CFB85B5F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</vt:lpstr>
      <vt:lpstr>Budget</vt:lpstr>
    </vt:vector>
  </TitlesOfParts>
  <Company>CUE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Van Spijk</dc:creator>
  <cp:lastModifiedBy>Microsoft Office User</cp:lastModifiedBy>
  <dcterms:created xsi:type="dcterms:W3CDTF">2015-01-05T10:14:00Z</dcterms:created>
  <dcterms:modified xsi:type="dcterms:W3CDTF">2017-04-13T09:53:05Z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