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4. Aswarm/Budget/"/>
    </mc:Choice>
  </mc:AlternateContent>
  <bookViews>
    <workbookView xWindow="0" yWindow="460" windowWidth="23040" windowHeight="10660" activeTab="1"/>
  </bookViews>
  <sheets>
    <sheet name="Budget Overview" sheetId="2" r:id="rId1"/>
    <sheet name="Detailed View" sheetId="1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2" l="1"/>
  <c r="N49" i="2"/>
  <c r="M36" i="2"/>
  <c r="N36" i="2"/>
  <c r="M35" i="2"/>
  <c r="N35" i="2"/>
  <c r="M28" i="2"/>
  <c r="N28" i="2"/>
  <c r="M22" i="2"/>
  <c r="N22" i="2"/>
  <c r="M25" i="2"/>
  <c r="N25" i="2"/>
  <c r="M19" i="2"/>
  <c r="N19" i="2"/>
  <c r="M17" i="2"/>
  <c r="M14" i="2"/>
  <c r="M10" i="2"/>
  <c r="N10" i="2"/>
  <c r="H38" i="2"/>
  <c r="F36" i="2"/>
  <c r="G36" i="2"/>
  <c r="F35" i="2"/>
  <c r="G35" i="2"/>
  <c r="F28" i="2"/>
  <c r="G28" i="2"/>
  <c r="F25" i="2"/>
  <c r="G25" i="2"/>
  <c r="F22" i="2"/>
  <c r="G22" i="2"/>
  <c r="F19" i="2"/>
  <c r="G19" i="2"/>
  <c r="F17" i="2"/>
  <c r="F14" i="2"/>
  <c r="F12" i="2"/>
  <c r="F10" i="2"/>
  <c r="G10" i="2"/>
  <c r="G4" i="2"/>
  <c r="K45" i="2"/>
  <c r="F2" i="2"/>
  <c r="G2" i="2"/>
  <c r="N17" i="2"/>
  <c r="N38" i="2"/>
  <c r="G17" i="2"/>
  <c r="R111" i="1"/>
  <c r="R113" i="1"/>
  <c r="M110" i="1"/>
  <c r="AC103" i="1"/>
  <c r="J101" i="1"/>
  <c r="Z99" i="1"/>
  <c r="P99" i="1"/>
  <c r="G99" i="1"/>
  <c r="AB98" i="1"/>
  <c r="AB97" i="1"/>
  <c r="P97" i="1"/>
  <c r="G97" i="1"/>
  <c r="P96" i="1"/>
  <c r="Q99" i="1"/>
  <c r="G96" i="1"/>
  <c r="AB96" i="1"/>
  <c r="P94" i="1"/>
  <c r="Q94" i="1"/>
  <c r="H94" i="1"/>
  <c r="G94" i="1"/>
  <c r="AB94" i="1"/>
  <c r="P92" i="1"/>
  <c r="Q92" i="1"/>
  <c r="G92" i="1"/>
  <c r="X92" i="1"/>
  <c r="G91" i="1"/>
  <c r="H92" i="1"/>
  <c r="P89" i="1"/>
  <c r="H89" i="1"/>
  <c r="G89" i="1"/>
  <c r="X89" i="1"/>
  <c r="G88" i="1"/>
  <c r="G87" i="1"/>
  <c r="P86" i="1"/>
  <c r="Q89" i="1"/>
  <c r="G86" i="1"/>
  <c r="P84" i="1"/>
  <c r="Q84" i="1"/>
  <c r="G84" i="1"/>
  <c r="H84" i="1"/>
  <c r="G83" i="1"/>
  <c r="Z82" i="1"/>
  <c r="P82" i="1"/>
  <c r="G82" i="1"/>
  <c r="P81" i="1"/>
  <c r="G81" i="1"/>
  <c r="P80" i="1"/>
  <c r="G80" i="1"/>
  <c r="P79" i="1"/>
  <c r="G79" i="1"/>
  <c r="P78" i="1"/>
  <c r="G78" i="1"/>
  <c r="U78" i="1"/>
  <c r="U77" i="1"/>
  <c r="P77" i="1"/>
  <c r="G77" i="1"/>
  <c r="U76" i="1"/>
  <c r="P76" i="1"/>
  <c r="Q83" i="1"/>
  <c r="R83" i="1"/>
  <c r="G76" i="1"/>
  <c r="P75" i="1"/>
  <c r="G75" i="1"/>
  <c r="U74" i="1"/>
  <c r="P74" i="1"/>
  <c r="G74" i="1"/>
  <c r="G73" i="1"/>
  <c r="U73" i="1"/>
  <c r="P72" i="1"/>
  <c r="G72" i="1"/>
  <c r="U72" i="1"/>
  <c r="U71" i="1"/>
  <c r="P71" i="1"/>
  <c r="G71" i="1"/>
  <c r="H83" i="1"/>
  <c r="I83" i="1"/>
  <c r="V69" i="1"/>
  <c r="G69" i="1"/>
  <c r="V68" i="1"/>
  <c r="V67" i="1"/>
  <c r="G67" i="1"/>
  <c r="G66" i="1"/>
  <c r="V66" i="1"/>
  <c r="U65" i="1"/>
  <c r="G65" i="1"/>
  <c r="G64" i="1"/>
  <c r="U64" i="1"/>
  <c r="U63" i="1"/>
  <c r="G63" i="1"/>
  <c r="G62" i="1"/>
  <c r="H69" i="1"/>
  <c r="I69" i="1"/>
  <c r="AA60" i="1"/>
  <c r="P60" i="1"/>
  <c r="G60" i="1"/>
  <c r="AA59" i="1"/>
  <c r="AA103" i="1"/>
  <c r="P59" i="1"/>
  <c r="G59" i="1"/>
  <c r="P58" i="1"/>
  <c r="G58" i="1"/>
  <c r="X58" i="1"/>
  <c r="X103" i="1"/>
  <c r="P57" i="1"/>
  <c r="G57" i="1"/>
  <c r="W57" i="1"/>
  <c r="W56" i="1"/>
  <c r="G56" i="1"/>
  <c r="P55" i="1"/>
  <c r="G55" i="1"/>
  <c r="V55" i="1"/>
  <c r="V54" i="1"/>
  <c r="P53" i="1"/>
  <c r="G53" i="1"/>
  <c r="P52" i="1"/>
  <c r="G52" i="1"/>
  <c r="P51" i="1"/>
  <c r="G51" i="1"/>
  <c r="P50" i="1"/>
  <c r="G50" i="1"/>
  <c r="P49" i="1"/>
  <c r="G49" i="1"/>
  <c r="Y48" i="1"/>
  <c r="P48" i="1"/>
  <c r="G48" i="1"/>
  <c r="P47" i="1"/>
  <c r="Q60" i="1"/>
  <c r="R60" i="1"/>
  <c r="G47" i="1"/>
  <c r="P46" i="1"/>
  <c r="G46" i="1"/>
  <c r="H60" i="1"/>
  <c r="I60" i="1"/>
  <c r="Z44" i="1"/>
  <c r="Z103" i="1"/>
  <c r="P44" i="1"/>
  <c r="G44" i="1"/>
  <c r="P43" i="1"/>
  <c r="G43" i="1"/>
  <c r="P42" i="1"/>
  <c r="Q44" i="1"/>
  <c r="R44" i="1"/>
  <c r="G42" i="1"/>
  <c r="Y42" i="1"/>
  <c r="P40" i="1"/>
  <c r="H40" i="1"/>
  <c r="G40" i="1"/>
  <c r="P39" i="1"/>
  <c r="G39" i="1"/>
  <c r="Y39" i="1"/>
  <c r="P38" i="1"/>
  <c r="G38" i="1"/>
  <c r="P37" i="1"/>
  <c r="G37" i="1"/>
  <c r="P36" i="1"/>
  <c r="G36" i="1"/>
  <c r="T36" i="1"/>
  <c r="T35" i="1"/>
  <c r="P35" i="1"/>
  <c r="Q40" i="1"/>
  <c r="G35" i="1"/>
  <c r="V33" i="1"/>
  <c r="V103" i="1"/>
  <c r="Q33" i="1"/>
  <c r="R40" i="1"/>
  <c r="P32" i="1"/>
  <c r="G32" i="1"/>
  <c r="P30" i="1"/>
  <c r="G30" i="1"/>
  <c r="P29" i="1"/>
  <c r="G29" i="1"/>
  <c r="P28" i="1"/>
  <c r="Q30" i="1"/>
  <c r="G28" i="1"/>
  <c r="H30" i="1"/>
  <c r="P26" i="1"/>
  <c r="G26" i="1"/>
  <c r="P25" i="1"/>
  <c r="G25" i="1"/>
  <c r="P24" i="1"/>
  <c r="G24" i="1"/>
  <c r="Y24" i="1"/>
  <c r="T23" i="1"/>
  <c r="P23" i="1"/>
  <c r="G23" i="1"/>
  <c r="P22" i="1"/>
  <c r="Q26" i="1"/>
  <c r="R26" i="1"/>
  <c r="G22" i="1"/>
  <c r="H26" i="1"/>
  <c r="V20" i="1"/>
  <c r="G19" i="1"/>
  <c r="Y19" i="1"/>
  <c r="G18" i="1"/>
  <c r="T18" i="1"/>
  <c r="G17" i="1"/>
  <c r="U17" i="1"/>
  <c r="G16" i="1"/>
  <c r="U16" i="1"/>
  <c r="G15" i="1"/>
  <c r="G13" i="1"/>
  <c r="Y13" i="1"/>
  <c r="G12" i="1"/>
  <c r="W12" i="1"/>
  <c r="W103" i="1"/>
  <c r="G11" i="1"/>
  <c r="T11" i="1"/>
  <c r="G10" i="1"/>
  <c r="U10" i="1"/>
  <c r="G9" i="1"/>
  <c r="G7" i="1"/>
  <c r="U7" i="1"/>
  <c r="AB6" i="1"/>
  <c r="G6" i="1"/>
  <c r="G5" i="1"/>
  <c r="H7" i="1"/>
  <c r="Y3" i="1"/>
  <c r="G3" i="1"/>
  <c r="H3" i="1"/>
  <c r="I3" i="1"/>
  <c r="AB2" i="1"/>
  <c r="G2" i="1"/>
  <c r="I13" i="1"/>
  <c r="H13" i="1"/>
  <c r="AB9" i="1"/>
  <c r="R101" i="1"/>
  <c r="I99" i="1"/>
  <c r="H20" i="1"/>
  <c r="I26" i="1"/>
  <c r="U15" i="1"/>
  <c r="U103" i="1"/>
  <c r="H33" i="1"/>
  <c r="I40" i="1"/>
  <c r="U32" i="1"/>
  <c r="R99" i="1"/>
  <c r="T103" i="1"/>
  <c r="U43" i="1"/>
  <c r="H44" i="1"/>
  <c r="I44" i="1"/>
  <c r="H99" i="1"/>
  <c r="AB91" i="1"/>
  <c r="AB5" i="1"/>
  <c r="AB103" i="1"/>
  <c r="U62" i="1"/>
  <c r="Y84" i="1"/>
  <c r="Y103" i="1"/>
  <c r="G38" i="2"/>
  <c r="I101" i="1"/>
  <c r="R103" i="1"/>
  <c r="I103" i="1"/>
</calcChain>
</file>

<file path=xl/sharedStrings.xml><?xml version="1.0" encoding="utf-8"?>
<sst xmlns="http://schemas.openxmlformats.org/spreadsheetml/2006/main" count="373" uniqueCount="165">
  <si>
    <t>Project VEAR</t>
  </si>
  <si>
    <t>Days/Item</t>
  </si>
  <si>
    <t># people</t>
  </si>
  <si>
    <t>Rate</t>
  </si>
  <si>
    <t>Totals</t>
  </si>
  <si>
    <t>Sub totals</t>
  </si>
  <si>
    <t>Phase Totals</t>
  </si>
  <si>
    <t>Spend to 30/6/17</t>
  </si>
  <si>
    <t>perf. fees</t>
  </si>
  <si>
    <t>artist fees</t>
  </si>
  <si>
    <t>materials</t>
  </si>
  <si>
    <t>consumables</t>
  </si>
  <si>
    <t>travel</t>
  </si>
  <si>
    <t>production</t>
  </si>
  <si>
    <t>space</t>
  </si>
  <si>
    <t>hires</t>
  </si>
  <si>
    <t>aswarm</t>
  </si>
  <si>
    <t>contingency</t>
  </si>
  <si>
    <t>Nov - Mar</t>
  </si>
  <si>
    <t xml:space="preserve"> Project Research &amp; Development</t>
  </si>
  <si>
    <t>Site Visits / mtgs</t>
  </si>
  <si>
    <t>April</t>
  </si>
  <si>
    <t>PHASE 1A: Recruitment of VEARO operatives</t>
  </si>
  <si>
    <t>Press Copy &amp; campaign with Hull 17 team</t>
  </si>
  <si>
    <t>managing responses</t>
  </si>
  <si>
    <t>Auditions</t>
  </si>
  <si>
    <t>May</t>
  </si>
  <si>
    <r>
      <rPr>
        <b/>
        <sz val="12"/>
        <color indexed="8"/>
        <rFont val="Lucida Sans"/>
        <family val="2"/>
      </rPr>
      <t xml:space="preserve">PHASE 1B: </t>
    </r>
    <r>
      <rPr>
        <b/>
        <sz val="10"/>
        <color indexed="8"/>
        <rFont val="Lucida Sans"/>
        <family val="2"/>
      </rPr>
      <t xml:space="preserve">VEARO Training </t>
    </r>
  </si>
  <si>
    <t>Artistic Director</t>
  </si>
  <si>
    <t xml:space="preserve">Specialist Performance director </t>
  </si>
  <si>
    <t>Senior VEARO (Actor Engineer) Rehearsal Fee</t>
  </si>
  <si>
    <t>Refreshments</t>
  </si>
  <si>
    <t>Travel Days</t>
  </si>
  <si>
    <t>June</t>
  </si>
  <si>
    <r>
      <rPr>
        <b/>
        <sz val="12"/>
        <color indexed="8"/>
        <rFont val="Lucida Sans"/>
        <family val="2"/>
      </rPr>
      <t xml:space="preserve">PHASE 2A: </t>
    </r>
    <r>
      <rPr>
        <b/>
        <sz val="10"/>
        <color indexed="8"/>
        <rFont val="Lucida Sans"/>
        <family val="2"/>
      </rPr>
      <t>Herald</t>
    </r>
  </si>
  <si>
    <t>PHASE 2A: Herald</t>
  </si>
  <si>
    <t>Design Moment</t>
  </si>
  <si>
    <t>Build Heralding set</t>
  </si>
  <si>
    <t>Technician / Performer</t>
  </si>
  <si>
    <t>Assistant performer</t>
  </si>
  <si>
    <t>Set Dressing materials</t>
  </si>
  <si>
    <t>July 1-16</t>
  </si>
  <si>
    <t>PHASE 2B: VEARO’s VOICE GATHERING</t>
  </si>
  <si>
    <t>Performers - Senior VEAROs</t>
  </si>
  <si>
    <t>Technical voice editing</t>
  </si>
  <si>
    <t>Documentation / photographer (+ edit)</t>
  </si>
  <si>
    <t>Van Hire  2 weeks</t>
  </si>
  <si>
    <t>Equipment Delivery - pallet &amp; post</t>
  </si>
  <si>
    <t>August</t>
  </si>
  <si>
    <t xml:space="preserve">PHASE 3A: Web Outreach &amp; VEAR Processing </t>
  </si>
  <si>
    <t>Poets Senior  commission</t>
  </si>
  <si>
    <t>Poets junior</t>
  </si>
  <si>
    <t xml:space="preserve">Aswarm co-design , prepare, copy etc </t>
  </si>
  <si>
    <t>Sept</t>
  </si>
  <si>
    <t>PHASE 3B: Herald #2 -  Hessle Rd &amp; Pickering Park</t>
  </si>
  <si>
    <t>9-13th Sept</t>
  </si>
  <si>
    <t>PHASE 3C:  Local VEARO Hessle Rd &amp; Pickering Park</t>
  </si>
  <si>
    <t>Performers rehearsal : Senior VEAROs</t>
  </si>
  <si>
    <t>Artist Director</t>
  </si>
  <si>
    <t xml:space="preserve">Van Hire  </t>
  </si>
  <si>
    <t>July-Sept</t>
  </si>
  <si>
    <t>Sound Design &amp; Composition</t>
  </si>
  <si>
    <t>Sound Designer</t>
  </si>
  <si>
    <t>Sound Designer - THOR</t>
  </si>
  <si>
    <t>Technical Engineer</t>
  </si>
  <si>
    <t>Rehearsal Space Hire</t>
  </si>
  <si>
    <t>PHASE 4A: Installation Onsite</t>
  </si>
  <si>
    <t>Site visits &amp; planning</t>
  </si>
  <si>
    <t>Vehicle Hire 4 weeks</t>
  </si>
  <si>
    <t>Lighting Design Install. JOHNNY</t>
  </si>
  <si>
    <t>Tech Engineer Install NICK</t>
  </si>
  <si>
    <t>Lighting Engineer Tech onsite</t>
  </si>
  <si>
    <t>Lighting Engineer Tech onsite JOHNNY</t>
  </si>
  <si>
    <t>Artist Design &amp; Install</t>
  </si>
  <si>
    <t>Artist Design &amp; Install - THOR</t>
  </si>
  <si>
    <t>Onsite Runner</t>
  </si>
  <si>
    <t>Performer Artist operate Installation</t>
  </si>
  <si>
    <t>Performer Artist operate Installation - CHLOE</t>
  </si>
  <si>
    <t>Performers - Senior Distillers</t>
  </si>
  <si>
    <t>Performer- Senior Distiller - BRIAN / JOE</t>
  </si>
  <si>
    <t>Set Dressing</t>
  </si>
  <si>
    <t>Stand for Voice Pods</t>
  </si>
  <si>
    <t>Rigging incidentals &amp; consumables</t>
  </si>
  <si>
    <t>Cable connectors / fixings etc</t>
  </si>
  <si>
    <t>Subcontractors transport</t>
  </si>
  <si>
    <t>Bass pod frames</t>
  </si>
  <si>
    <t>Bass pod frame</t>
  </si>
  <si>
    <t>Playback  backup  system (2x HD24)</t>
  </si>
  <si>
    <t>Design</t>
  </si>
  <si>
    <t>VEARA Design &amp; Making</t>
  </si>
  <si>
    <t>Design / source / prototype VEARA Units</t>
  </si>
  <si>
    <t>Tech Development (atomiser, dials etc)</t>
  </si>
  <si>
    <t>Fabrication x 3 VEARA systems / MDA system</t>
  </si>
  <si>
    <t xml:space="preserve">Costume augmentation &amp; branding </t>
  </si>
  <si>
    <t>Materials &amp; Tech - VEARA voice Capture system x2</t>
  </si>
  <si>
    <t>Costumes purchase x 6 - flight suits, EL wire, gloves, boots</t>
  </si>
  <si>
    <t>Shotgun mic &amp; sound recorders &amp; connectors</t>
  </si>
  <si>
    <t>VEARO augmentation materials</t>
  </si>
  <si>
    <t xml:space="preserve">VD Installation: Build &amp; Technical Development </t>
  </si>
  <si>
    <t>Design of VD Pods &amp; Installation global</t>
  </si>
  <si>
    <t>Research of vocal components (linguistics &amp; Phonetics)</t>
  </si>
  <si>
    <t>Aesthetic &amp; materials prototype &amp; design</t>
  </si>
  <si>
    <t>Technical control system / programming / functionality  NICK</t>
  </si>
  <si>
    <t>Technical control system / programme / function NICK</t>
  </si>
  <si>
    <t xml:space="preserve">Fabrication&amp; tech install </t>
  </si>
  <si>
    <t xml:space="preserve">Sound Design content &amp; tech control system </t>
  </si>
  <si>
    <t>Lighting Design &amp; Installation JOHNNY</t>
  </si>
  <si>
    <t>Elixir research &amp; production</t>
  </si>
  <si>
    <t>Materials and Tech Equipment / pod</t>
  </si>
  <si>
    <t>Elixir smell stations &amp; components</t>
  </si>
  <si>
    <t>Interactive control tech equipment  purchases</t>
  </si>
  <si>
    <t>Installation  making space</t>
  </si>
  <si>
    <t>Elixir takeaways (vessels and content) = 5000 vials given away</t>
  </si>
  <si>
    <t>Management</t>
  </si>
  <si>
    <t>Production Manager (Fixed fee)</t>
  </si>
  <si>
    <t>Travel &amp; Transport &amp; Accom</t>
  </si>
  <si>
    <t xml:space="preserve">Van Diesel London &gt; Hull return </t>
  </si>
  <si>
    <t>Van London &gt; Hull return - Truck Hire &amp; Fuel</t>
  </si>
  <si>
    <t>Van Diesel Hull local</t>
  </si>
  <si>
    <t>Train visits</t>
  </si>
  <si>
    <t>Train Subcontractors &amp; PM</t>
  </si>
  <si>
    <t>Online &amp; PR</t>
  </si>
  <si>
    <t xml:space="preserve">Social Media creative &amp; content development </t>
  </si>
  <si>
    <t>Rediffusion Signage (e.g. Van Magnetic logo etc)</t>
  </si>
  <si>
    <t>ARTISTIC DIRECTION &amp; OVERHEADS</t>
  </si>
  <si>
    <t xml:space="preserve">Artistic Direction  </t>
  </si>
  <si>
    <t>Overheads</t>
  </si>
  <si>
    <t>Office/studio  Overheads</t>
  </si>
  <si>
    <t>Insurance</t>
  </si>
  <si>
    <t>Accounting &amp; Admin specific to project INCL VAT</t>
  </si>
  <si>
    <t>Storage London</t>
  </si>
  <si>
    <t>Contingency</t>
  </si>
  <si>
    <t>Contingency = 5% of 75,312</t>
  </si>
  <si>
    <t xml:space="preserve">TOTAL </t>
  </si>
  <si>
    <t>On Costs - ADAM's Budget - requested back into ASWARM Budget for Installation Build</t>
  </si>
  <si>
    <t>Truss</t>
  </si>
  <si>
    <t>Scaff</t>
  </si>
  <si>
    <t>Amps</t>
  </si>
  <si>
    <t>Cables</t>
  </si>
  <si>
    <t>Previous Total</t>
  </si>
  <si>
    <t>TOTAL</t>
  </si>
  <si>
    <t>Oncosts</t>
  </si>
  <si>
    <t>New Total</t>
  </si>
  <si>
    <t>VAT</t>
  </si>
  <si>
    <t>Grand Total</t>
  </si>
  <si>
    <t>Allocations used or partially used up to 30/06/17</t>
  </si>
  <si>
    <t>Spend attributed up to 30/06/2017</t>
  </si>
  <si>
    <t>Increased allocations</t>
  </si>
  <si>
    <t>Decreased allocations</t>
  </si>
  <si>
    <t>Documentation</t>
  </si>
  <si>
    <t>Editing</t>
  </si>
  <si>
    <t>Fees</t>
  </si>
  <si>
    <t>Materials</t>
  </si>
  <si>
    <t>Transport</t>
  </si>
  <si>
    <t>Commission</t>
  </si>
  <si>
    <t>Space Hire</t>
  </si>
  <si>
    <t>Costume</t>
  </si>
  <si>
    <t>Studio/Storage</t>
  </si>
  <si>
    <t>Accounting</t>
  </si>
  <si>
    <t>Artistic Direction</t>
  </si>
  <si>
    <t>5 Percent</t>
  </si>
  <si>
    <t>6 Percent</t>
  </si>
  <si>
    <r>
      <t xml:space="preserve">PHASE 1B: </t>
    </r>
    <r>
      <rPr>
        <b/>
        <sz val="10"/>
        <color indexed="8"/>
        <rFont val="Lucida Sans"/>
        <family val="2"/>
      </rPr>
      <t xml:space="preserve">VEARO Training </t>
    </r>
  </si>
  <si>
    <r>
      <t xml:space="preserve">PHASE 2A: </t>
    </r>
    <r>
      <rPr>
        <b/>
        <sz val="10"/>
        <color indexed="8"/>
        <rFont val="Lucida Sans"/>
        <family val="2"/>
      </rPr>
      <t>Herald</t>
    </r>
  </si>
  <si>
    <t>Project Research &amp;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</si>
</sst>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£-809]#,##0.00"/>
    <numFmt numFmtId="165" formatCode="[$£-809]#,##0"/>
  </numFmts>
  <fonts count="1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b/>
      <sz val="11"/>
      <color indexed="8"/>
      <name val="Lucida Sans"/>
      <family val="2"/>
    </font>
    <font>
      <b/>
      <sz val="10"/>
      <color indexed="8"/>
      <name val="Lucida Sans"/>
      <family val="2"/>
    </font>
    <font>
      <sz val="10"/>
      <color indexed="8"/>
      <name val="Lucida Sans"/>
      <family val="2"/>
    </font>
    <font>
      <sz val="10"/>
      <color theme="1"/>
      <name val="Lucida Sans"/>
      <family val="2"/>
    </font>
    <font>
      <sz val="12"/>
      <color indexed="8"/>
      <name val="Lucida Sans"/>
      <family val="2"/>
    </font>
    <font>
      <sz val="11"/>
      <color indexed="8"/>
      <name val="Lucida Sans"/>
      <family val="2"/>
    </font>
    <font>
      <b/>
      <sz val="11"/>
      <color indexed="8"/>
      <name val="Helvetica Neue"/>
    </font>
    <font>
      <sz val="11"/>
      <color theme="1"/>
      <name val="Lucida Sans"/>
      <family val="2"/>
    </font>
    <font>
      <sz val="14"/>
      <color indexed="8"/>
      <name val="Lucida Sans"/>
      <family val="2"/>
    </font>
    <font>
      <sz val="10"/>
      <color theme="1"/>
      <name val="Calibri"/>
      <family val="2"/>
      <scheme val="minor"/>
    </font>
    <font>
      <b/>
      <sz val="11"/>
      <color theme="1"/>
      <name val="Lucida Sans"/>
      <family val="2"/>
    </font>
    <font>
      <b/>
      <sz val="20"/>
      <color theme="1"/>
      <name val="Lucida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10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1" xfId="0" applyNumberFormat="1" applyFont="1" applyFill="1" applyBorder="1" applyAlignment="1">
      <alignment vertical="top"/>
    </xf>
    <xf numFmtId="0" fontId="0" fillId="0" borderId="2" xfId="0" applyFont="1" applyFill="1" applyBorder="1" applyAlignment="1"/>
    <xf numFmtId="0" fontId="1" fillId="0" borderId="2" xfId="0" applyFont="1" applyFill="1" applyBorder="1" applyAlignment="1">
      <alignment vertical="top"/>
    </xf>
    <xf numFmtId="49" fontId="2" fillId="0" borderId="2" xfId="0" applyNumberFormat="1" applyFont="1" applyFill="1" applyBorder="1" applyAlignment="1"/>
    <xf numFmtId="49" fontId="2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>
      <alignment horizontal="right" wrapText="1"/>
    </xf>
    <xf numFmtId="1" fontId="4" fillId="0" borderId="5" xfId="0" applyNumberFormat="1" applyFont="1" applyFill="1" applyBorder="1" applyAlignment="1">
      <alignment horizontal="right" wrapText="1"/>
    </xf>
    <xf numFmtId="1" fontId="4" fillId="0" borderId="6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/>
    <xf numFmtId="49" fontId="2" fillId="0" borderId="7" xfId="0" applyNumberFormat="1" applyFont="1" applyFill="1" applyBorder="1" applyAlignment="1">
      <alignment wrapText="1"/>
    </xf>
    <xf numFmtId="49" fontId="3" fillId="0" borderId="7" xfId="0" applyNumberFormat="1" applyFont="1" applyFill="1" applyBorder="1" applyAlignment="1">
      <alignment wrapText="1"/>
    </xf>
    <xf numFmtId="49" fontId="2" fillId="0" borderId="8" xfId="0" applyNumberFormat="1" applyFont="1" applyFill="1" applyBorder="1" applyAlignment="1">
      <alignment wrapText="1"/>
    </xf>
    <xf numFmtId="1" fontId="2" fillId="0" borderId="5" xfId="0" applyNumberFormat="1" applyFont="1" applyFill="1" applyBorder="1" applyAlignment="1">
      <alignment wrapText="1"/>
    </xf>
    <xf numFmtId="49" fontId="2" fillId="0" borderId="9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top"/>
    </xf>
    <xf numFmtId="0" fontId="0" fillId="0" borderId="11" xfId="0" applyNumberFormat="1" applyFont="1" applyFill="1" applyBorder="1" applyAlignment="1">
      <alignment vertical="top"/>
    </xf>
    <xf numFmtId="49" fontId="2" fillId="0" borderId="12" xfId="0" applyNumberFormat="1" applyFont="1" applyFill="1" applyBorder="1" applyAlignment="1">
      <alignment wrapText="1"/>
    </xf>
    <xf numFmtId="49" fontId="2" fillId="0" borderId="12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5" fillId="2" borderId="12" xfId="0" applyNumberFormat="1" applyFont="1" applyFill="1" applyBorder="1" applyAlignment="1"/>
    <xf numFmtId="3" fontId="0" fillId="0" borderId="12" xfId="0" applyNumberFormat="1" applyFont="1" applyFill="1" applyBorder="1" applyAlignment="1">
      <alignment vertical="top"/>
    </xf>
    <xf numFmtId="3" fontId="0" fillId="0" borderId="13" xfId="0" applyNumberFormat="1" applyFont="1" applyFill="1" applyBorder="1" applyAlignment="1">
      <alignment vertical="top"/>
    </xf>
    <xf numFmtId="1" fontId="6" fillId="3" borderId="14" xfId="0" applyNumberFormat="1" applyFont="1" applyFill="1" applyBorder="1" applyAlignment="1">
      <alignment horizontal="right"/>
    </xf>
    <xf numFmtId="1" fontId="6" fillId="0" borderId="15" xfId="0" applyNumberFormat="1" applyFont="1" applyFill="1" applyBorder="1" applyAlignment="1">
      <alignment horizontal="right"/>
    </xf>
    <xf numFmtId="49" fontId="2" fillId="0" borderId="16" xfId="0" applyNumberFormat="1" applyFont="1" applyFill="1" applyBorder="1" applyAlignment="1"/>
    <xf numFmtId="1" fontId="6" fillId="0" borderId="17" xfId="0" applyNumberFormat="1" applyFont="1" applyFill="1" applyBorder="1" applyAlignment="1">
      <alignment horizontal="right"/>
    </xf>
    <xf numFmtId="1" fontId="6" fillId="0" borderId="18" xfId="0" applyNumberFormat="1" applyFont="1" applyFill="1" applyBorder="1" applyAlignment="1">
      <alignment horizontal="right"/>
    </xf>
    <xf numFmtId="1" fontId="5" fillId="0" borderId="19" xfId="0" applyNumberFormat="1" applyFont="1" applyFill="1" applyBorder="1" applyAlignment="1"/>
    <xf numFmtId="3" fontId="5" fillId="0" borderId="20" xfId="0" applyNumberFormat="1" applyFont="1" applyFill="1" applyBorder="1" applyAlignment="1">
      <alignment horizontal="right" wrapText="1"/>
    </xf>
    <xf numFmtId="3" fontId="5" fillId="0" borderId="12" xfId="0" applyNumberFormat="1" applyFont="1" applyFill="1" applyBorder="1" applyAlignment="1">
      <alignment horizontal="right" wrapText="1"/>
    </xf>
    <xf numFmtId="3" fontId="5" fillId="0" borderId="12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0" fontId="2" fillId="0" borderId="22" xfId="0" applyFont="1" applyFill="1" applyBorder="1" applyAlignment="1"/>
    <xf numFmtId="49" fontId="5" fillId="0" borderId="22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5" fillId="2" borderId="22" xfId="0" applyNumberFormat="1" applyFont="1" applyFill="1" applyBorder="1" applyAlignment="1"/>
    <xf numFmtId="3" fontId="5" fillId="0" borderId="22" xfId="0" applyNumberFormat="1" applyFont="1" applyFill="1" applyBorder="1" applyAlignment="1"/>
    <xf numFmtId="3" fontId="4" fillId="0" borderId="23" xfId="0" applyNumberFormat="1" applyFont="1" applyFill="1" applyBorder="1" applyAlignment="1"/>
    <xf numFmtId="1" fontId="5" fillId="3" borderId="24" xfId="0" applyNumberFormat="1" applyFont="1" applyFill="1" applyBorder="1" applyAlignment="1">
      <alignment horizontal="right"/>
    </xf>
    <xf numFmtId="1" fontId="5" fillId="0" borderId="15" xfId="0" applyNumberFormat="1" applyFont="1" applyFill="1" applyBorder="1" applyAlignment="1">
      <alignment horizontal="right"/>
    </xf>
    <xf numFmtId="1" fontId="5" fillId="0" borderId="25" xfId="0" applyNumberFormat="1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right"/>
    </xf>
    <xf numFmtId="1" fontId="5" fillId="0" borderId="27" xfId="0" applyNumberFormat="1" applyFont="1" applyFill="1" applyBorder="1" applyAlignment="1">
      <alignment horizontal="right"/>
    </xf>
    <xf numFmtId="3" fontId="5" fillId="0" borderId="28" xfId="0" applyNumberFormat="1" applyFont="1" applyFill="1" applyBorder="1" applyAlignment="1">
      <alignment horizontal="right" wrapText="1"/>
    </xf>
    <xf numFmtId="3" fontId="5" fillId="0" borderId="22" xfId="0" applyNumberFormat="1" applyFont="1" applyFill="1" applyBorder="1" applyAlignment="1">
      <alignment horizontal="right" wrapText="1"/>
    </xf>
    <xf numFmtId="3" fontId="5" fillId="0" borderId="22" xfId="0" applyNumberFormat="1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164" fontId="5" fillId="0" borderId="2" xfId="0" applyNumberFormat="1" applyFont="1" applyFill="1" applyBorder="1" applyAlignment="1"/>
    <xf numFmtId="3" fontId="5" fillId="0" borderId="2" xfId="0" applyNumberFormat="1" applyFont="1" applyFill="1" applyBorder="1" applyAlignment="1"/>
    <xf numFmtId="3" fontId="4" fillId="0" borderId="3" xfId="0" applyNumberFormat="1" applyFont="1" applyFill="1" applyBorder="1" applyAlignment="1"/>
    <xf numFmtId="1" fontId="5" fillId="0" borderId="17" xfId="0" applyNumberFormat="1" applyFont="1" applyFill="1" applyBorder="1" applyAlignment="1">
      <alignment horizontal="right"/>
    </xf>
    <xf numFmtId="1" fontId="5" fillId="0" borderId="18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49" fontId="5" fillId="0" borderId="12" xfId="0" applyNumberFormat="1" applyFont="1" applyFill="1" applyBorder="1" applyAlignment="1"/>
    <xf numFmtId="1" fontId="5" fillId="2" borderId="12" xfId="0" applyNumberFormat="1" applyFont="1" applyFill="1" applyBorder="1" applyAlignment="1"/>
    <xf numFmtId="3" fontId="5" fillId="0" borderId="12" xfId="0" applyNumberFormat="1" applyFont="1" applyFill="1" applyBorder="1" applyAlignment="1"/>
    <xf numFmtId="3" fontId="4" fillId="0" borderId="13" xfId="0" applyNumberFormat="1" applyFont="1" applyFill="1" applyBorder="1" applyAlignment="1"/>
    <xf numFmtId="1" fontId="5" fillId="0" borderId="30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1" fontId="5" fillId="0" borderId="31" xfId="0" applyNumberFormat="1" applyFont="1" applyFill="1" applyBorder="1" applyAlignment="1">
      <alignment horizontal="right"/>
    </xf>
    <xf numFmtId="1" fontId="5" fillId="0" borderId="32" xfId="0" applyNumberFormat="1" applyFont="1" applyFill="1" applyBorder="1" applyAlignment="1">
      <alignment horizontal="right"/>
    </xf>
    <xf numFmtId="0" fontId="5" fillId="0" borderId="12" xfId="0" applyFont="1" applyFill="1" applyBorder="1" applyAlignment="1"/>
    <xf numFmtId="1" fontId="5" fillId="0" borderId="12" xfId="0" applyNumberFormat="1" applyFont="1" applyFill="1" applyBorder="1" applyAlignment="1"/>
    <xf numFmtId="3" fontId="5" fillId="0" borderId="12" xfId="0" applyNumberFormat="1" applyFont="1" applyFill="1" applyBorder="1" applyAlignment="1">
      <alignment vertical="top"/>
    </xf>
    <xf numFmtId="49" fontId="2" fillId="0" borderId="33" xfId="0" applyNumberFormat="1" applyFont="1" applyFill="1" applyBorder="1" applyAlignment="1">
      <alignment wrapText="1"/>
    </xf>
    <xf numFmtId="0" fontId="5" fillId="0" borderId="12" xfId="0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vertical="center"/>
    </xf>
    <xf numFmtId="0" fontId="0" fillId="0" borderId="34" xfId="0" applyNumberFormat="1" applyFont="1" applyFill="1" applyBorder="1" applyAlignment="1">
      <alignment vertical="top"/>
    </xf>
    <xf numFmtId="0" fontId="5" fillId="0" borderId="35" xfId="0" applyFont="1" applyFill="1" applyBorder="1" applyAlignment="1">
      <alignment vertical="top"/>
    </xf>
    <xf numFmtId="49" fontId="5" fillId="0" borderId="35" xfId="0" applyNumberFormat="1" applyFont="1" applyFill="1" applyBorder="1" applyAlignment="1"/>
    <xf numFmtId="0" fontId="5" fillId="0" borderId="35" xfId="0" applyNumberFormat="1" applyFont="1" applyFill="1" applyBorder="1" applyAlignment="1"/>
    <xf numFmtId="1" fontId="5" fillId="2" borderId="35" xfId="0" applyNumberFormat="1" applyFont="1" applyFill="1" applyBorder="1" applyAlignment="1"/>
    <xf numFmtId="3" fontId="5" fillId="0" borderId="35" xfId="0" applyNumberFormat="1" applyFont="1" applyFill="1" applyBorder="1" applyAlignment="1"/>
    <xf numFmtId="3" fontId="4" fillId="0" borderId="36" xfId="0" applyNumberFormat="1" applyFont="1" applyFill="1" applyBorder="1" applyAlignment="1"/>
    <xf numFmtId="3" fontId="5" fillId="0" borderId="37" xfId="0" applyNumberFormat="1" applyFont="1" applyFill="1" applyBorder="1" applyAlignment="1">
      <alignment horizontal="right" wrapText="1"/>
    </xf>
    <xf numFmtId="3" fontId="5" fillId="0" borderId="35" xfId="0" applyNumberFormat="1" applyFont="1" applyFill="1" applyBorder="1" applyAlignment="1">
      <alignment horizontal="right" wrapText="1"/>
    </xf>
    <xf numFmtId="3" fontId="5" fillId="0" borderId="35" xfId="0" applyNumberFormat="1" applyFont="1" applyFill="1" applyBorder="1" applyAlignment="1">
      <alignment horizontal="right"/>
    </xf>
    <xf numFmtId="3" fontId="5" fillId="0" borderId="38" xfId="0" applyNumberFormat="1" applyFont="1" applyFill="1" applyBorder="1" applyAlignment="1">
      <alignment horizontal="right"/>
    </xf>
    <xf numFmtId="49" fontId="2" fillId="0" borderId="39" xfId="0" applyNumberFormat="1" applyFont="1" applyFill="1" applyBorder="1" applyAlignment="1"/>
    <xf numFmtId="0" fontId="5" fillId="0" borderId="39" xfId="0" applyFont="1" applyFill="1" applyBorder="1" applyAlignment="1">
      <alignment vertical="top"/>
    </xf>
    <xf numFmtId="1" fontId="5" fillId="0" borderId="39" xfId="0" applyNumberFormat="1" applyFont="1" applyFill="1" applyBorder="1" applyAlignment="1">
      <alignment vertical="top"/>
    </xf>
    <xf numFmtId="3" fontId="5" fillId="0" borderId="39" xfId="0" applyNumberFormat="1" applyFont="1" applyFill="1" applyBorder="1" applyAlignment="1"/>
    <xf numFmtId="3" fontId="4" fillId="0" borderId="40" xfId="0" applyNumberFormat="1" applyFont="1" applyFill="1" applyBorder="1" applyAlignment="1"/>
    <xf numFmtId="1" fontId="4" fillId="0" borderId="41" xfId="0" applyNumberFormat="1" applyFont="1" applyFill="1" applyBorder="1" applyAlignment="1">
      <alignment horizontal="left"/>
    </xf>
    <xf numFmtId="3" fontId="5" fillId="0" borderId="42" xfId="0" applyNumberFormat="1" applyFont="1" applyFill="1" applyBorder="1" applyAlignment="1">
      <alignment horizontal="right" wrapText="1"/>
    </xf>
    <xf numFmtId="3" fontId="5" fillId="0" borderId="39" xfId="0" applyNumberFormat="1" applyFont="1" applyFill="1" applyBorder="1" applyAlignment="1">
      <alignment horizontal="right" wrapText="1"/>
    </xf>
    <xf numFmtId="3" fontId="5" fillId="0" borderId="39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65" fontId="5" fillId="0" borderId="12" xfId="0" applyNumberFormat="1" applyFont="1" applyFill="1" applyBorder="1" applyAlignment="1">
      <alignment vertical="top" wrapText="1"/>
    </xf>
    <xf numFmtId="3" fontId="5" fillId="2" borderId="12" xfId="0" applyNumberFormat="1" applyFont="1" applyFill="1" applyBorder="1" applyAlignment="1">
      <alignment wrapText="1"/>
    </xf>
    <xf numFmtId="3" fontId="5" fillId="0" borderId="12" xfId="0" applyNumberFormat="1" applyFont="1" applyFill="1" applyBorder="1" applyAlignment="1">
      <alignment wrapText="1"/>
    </xf>
    <xf numFmtId="3" fontId="4" fillId="0" borderId="21" xfId="0" applyNumberFormat="1" applyFont="1" applyFill="1" applyBorder="1" applyAlignment="1"/>
    <xf numFmtId="0" fontId="0" fillId="0" borderId="12" xfId="0" applyFont="1" applyFill="1" applyBorder="1" applyAlignment="1">
      <alignment vertical="top"/>
    </xf>
    <xf numFmtId="49" fontId="0" fillId="0" borderId="12" xfId="0" applyNumberFormat="1" applyFont="1" applyFill="1" applyBorder="1" applyAlignment="1"/>
    <xf numFmtId="49" fontId="0" fillId="0" borderId="33" xfId="0" applyNumberFormat="1" applyFont="1" applyFill="1" applyBorder="1" applyAlignment="1"/>
    <xf numFmtId="3" fontId="5" fillId="4" borderId="12" xfId="0" applyNumberFormat="1" applyFont="1" applyFill="1" applyBorder="1" applyAlignment="1"/>
    <xf numFmtId="0" fontId="0" fillId="0" borderId="12" xfId="0" applyFont="1" applyFill="1" applyBorder="1" applyAlignment="1"/>
    <xf numFmtId="49" fontId="5" fillId="0" borderId="33" xfId="0" applyNumberFormat="1" applyFont="1" applyFill="1" applyBorder="1" applyAlignment="1"/>
    <xf numFmtId="0" fontId="5" fillId="0" borderId="22" xfId="0" applyFont="1" applyFill="1" applyBorder="1" applyAlignment="1">
      <alignment wrapText="1"/>
    </xf>
    <xf numFmtId="49" fontId="5" fillId="0" borderId="22" xfId="0" applyNumberFormat="1" applyFont="1" applyFill="1" applyBorder="1" applyAlignment="1">
      <alignment wrapText="1"/>
    </xf>
    <xf numFmtId="49" fontId="5" fillId="0" borderId="44" xfId="0" applyNumberFormat="1" applyFont="1" applyFill="1" applyBorder="1" applyAlignment="1">
      <alignment wrapText="1"/>
    </xf>
    <xf numFmtId="3" fontId="5" fillId="5" borderId="35" xfId="0" applyNumberFormat="1" applyFont="1" applyFill="1" applyBorder="1" applyAlignment="1"/>
    <xf numFmtId="3" fontId="4" fillId="0" borderId="38" xfId="0" applyNumberFormat="1" applyFont="1" applyFill="1" applyBorder="1" applyAlignment="1"/>
    <xf numFmtId="49" fontId="2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49" fontId="3" fillId="0" borderId="16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vertical="top"/>
    </xf>
    <xf numFmtId="49" fontId="0" fillId="0" borderId="12" xfId="0" applyNumberFormat="1" applyFont="1" applyFill="1" applyBorder="1" applyAlignment="1">
      <alignment vertical="top"/>
    </xf>
    <xf numFmtId="3" fontId="4" fillId="0" borderId="13" xfId="0" applyNumberFormat="1" applyFont="1" applyFill="1" applyBorder="1" applyAlignment="1">
      <alignment vertical="top"/>
    </xf>
    <xf numFmtId="3" fontId="5" fillId="5" borderId="12" xfId="0" applyNumberFormat="1" applyFont="1" applyFill="1" applyBorder="1" applyAlignment="1"/>
    <xf numFmtId="3" fontId="4" fillId="0" borderId="21" xfId="0" applyNumberFormat="1" applyFont="1" applyFill="1" applyBorder="1" applyAlignment="1">
      <alignment vertical="top"/>
    </xf>
    <xf numFmtId="164" fontId="5" fillId="0" borderId="12" xfId="0" applyNumberFormat="1" applyFont="1" applyFill="1" applyBorder="1" applyAlignment="1"/>
    <xf numFmtId="49" fontId="2" fillId="0" borderId="33" xfId="0" applyNumberFormat="1" applyFont="1" applyFill="1" applyBorder="1" applyAlignment="1"/>
    <xf numFmtId="0" fontId="5" fillId="0" borderId="21" xfId="0" applyFont="1" applyFill="1" applyBorder="1" applyAlignment="1">
      <alignment horizontal="right"/>
    </xf>
    <xf numFmtId="49" fontId="5" fillId="0" borderId="12" xfId="0" applyNumberFormat="1" applyFont="1" applyFill="1" applyBorder="1" applyAlignment="1">
      <alignment wrapText="1"/>
    </xf>
    <xf numFmtId="49" fontId="5" fillId="0" borderId="33" xfId="0" applyNumberFormat="1" applyFont="1" applyFill="1" applyBorder="1" applyAlignment="1">
      <alignment wrapText="1"/>
    </xf>
    <xf numFmtId="0" fontId="5" fillId="0" borderId="12" xfId="0" applyFont="1" applyFill="1" applyBorder="1" applyAlignment="1">
      <alignment horizontal="right"/>
    </xf>
    <xf numFmtId="49" fontId="4" fillId="0" borderId="12" xfId="0" applyNumberFormat="1" applyFont="1" applyFill="1" applyBorder="1" applyAlignment="1"/>
    <xf numFmtId="49" fontId="5" fillId="0" borderId="12" xfId="0" applyNumberFormat="1" applyFont="1" applyFill="1" applyBorder="1" applyAlignment="1">
      <alignment vertical="top"/>
    </xf>
    <xf numFmtId="3" fontId="5" fillId="0" borderId="20" xfId="0" applyNumberFormat="1" applyFont="1" applyFill="1" applyBorder="1" applyAlignment="1">
      <alignment horizontal="right"/>
    </xf>
    <xf numFmtId="0" fontId="5" fillId="0" borderId="35" xfId="0" applyFont="1" applyFill="1" applyBorder="1" applyAlignment="1"/>
    <xf numFmtId="49" fontId="5" fillId="0" borderId="44" xfId="0" applyNumberFormat="1" applyFont="1" applyFill="1" applyBorder="1" applyAlignment="1"/>
    <xf numFmtId="3" fontId="5" fillId="0" borderId="37" xfId="0" applyNumberFormat="1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49" fontId="2" fillId="0" borderId="39" xfId="0" applyNumberFormat="1" applyFont="1" applyFill="1" applyBorder="1" applyAlignment="1">
      <alignment wrapText="1"/>
    </xf>
    <xf numFmtId="0" fontId="5" fillId="0" borderId="39" xfId="0" applyFont="1" applyFill="1" applyBorder="1" applyAlignment="1"/>
    <xf numFmtId="49" fontId="2" fillId="0" borderId="16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/>
    <xf numFmtId="0" fontId="5" fillId="0" borderId="39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0" fillId="0" borderId="12" xfId="0" applyFont="1" applyFill="1" applyBorder="1" applyAlignment="1">
      <alignment wrapText="1"/>
    </xf>
    <xf numFmtId="0" fontId="5" fillId="0" borderId="22" xfId="0" applyFont="1" applyFill="1" applyBorder="1" applyAlignment="1"/>
    <xf numFmtId="0" fontId="0" fillId="0" borderId="22" xfId="0" applyFont="1" applyFill="1" applyBorder="1" applyAlignment="1"/>
    <xf numFmtId="0" fontId="0" fillId="0" borderId="29" xfId="0" applyFont="1" applyFill="1" applyBorder="1" applyAlignment="1"/>
    <xf numFmtId="49" fontId="5" fillId="0" borderId="2" xfId="0" applyNumberFormat="1" applyFont="1" applyFill="1" applyBorder="1" applyAlignment="1"/>
    <xf numFmtId="3" fontId="5" fillId="0" borderId="2" xfId="0" applyNumberFormat="1" applyFont="1" applyFill="1" applyBorder="1" applyAlignment="1">
      <alignment wrapText="1"/>
    </xf>
    <xf numFmtId="0" fontId="0" fillId="0" borderId="10" xfId="0" applyFont="1" applyFill="1" applyBorder="1" applyAlignment="1"/>
    <xf numFmtId="0" fontId="5" fillId="4" borderId="12" xfId="0" applyNumberFormat="1" applyFont="1" applyFill="1" applyBorder="1" applyAlignment="1"/>
    <xf numFmtId="0" fontId="0" fillId="0" borderId="21" xfId="0" applyFont="1" applyFill="1" applyBorder="1" applyAlignment="1"/>
    <xf numFmtId="0" fontId="0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1" fontId="5" fillId="0" borderId="12" xfId="0" applyNumberFormat="1" applyFont="1" applyFill="1" applyBorder="1" applyAlignment="1">
      <alignment wrapText="1"/>
    </xf>
    <xf numFmtId="49" fontId="0" fillId="0" borderId="12" xfId="0" applyNumberFormat="1" applyFont="1" applyFill="1" applyBorder="1" applyAlignment="1">
      <alignment vertical="top" wrapText="1"/>
    </xf>
    <xf numFmtId="3" fontId="5" fillId="2" borderId="12" xfId="0" applyNumberFormat="1" applyFont="1" applyFill="1" applyBorder="1" applyAlignment="1"/>
    <xf numFmtId="0" fontId="8" fillId="0" borderId="12" xfId="0" applyFont="1" applyFill="1" applyBorder="1" applyAlignment="1">
      <alignment vertical="top"/>
    </xf>
    <xf numFmtId="49" fontId="0" fillId="0" borderId="35" xfId="0" applyNumberFormat="1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49" fontId="4" fillId="0" borderId="39" xfId="0" applyNumberFormat="1" applyFont="1" applyFill="1" applyBorder="1" applyAlignment="1">
      <alignment wrapText="1"/>
    </xf>
    <xf numFmtId="3" fontId="4" fillId="0" borderId="39" xfId="0" applyNumberFormat="1" applyFont="1" applyFill="1" applyBorder="1" applyAlignment="1"/>
    <xf numFmtId="3" fontId="4" fillId="0" borderId="39" xfId="0" applyNumberFormat="1" applyFont="1" applyFill="1" applyBorder="1" applyAlignment="1">
      <alignment wrapText="1"/>
    </xf>
    <xf numFmtId="3" fontId="4" fillId="0" borderId="40" xfId="0" applyNumberFormat="1" applyFont="1" applyFill="1" applyBorder="1" applyAlignment="1">
      <alignment wrapText="1"/>
    </xf>
    <xf numFmtId="1" fontId="5" fillId="3" borderId="24" xfId="0" applyNumberFormat="1" applyFont="1" applyFill="1" applyBorder="1" applyAlignment="1">
      <alignment horizontal="right" wrapText="1"/>
    </xf>
    <xf numFmtId="1" fontId="5" fillId="0" borderId="15" xfId="0" applyNumberFormat="1" applyFont="1" applyFill="1" applyBorder="1" applyAlignment="1">
      <alignment horizontal="right" wrapText="1"/>
    </xf>
    <xf numFmtId="1" fontId="4" fillId="0" borderId="41" xfId="0" applyNumberFormat="1" applyFont="1" applyFill="1" applyBorder="1" applyAlignment="1">
      <alignment horizontal="left" wrapText="1"/>
    </xf>
    <xf numFmtId="1" fontId="5" fillId="0" borderId="17" xfId="0" applyNumberFormat="1" applyFont="1" applyFill="1" applyBorder="1" applyAlignment="1">
      <alignment horizontal="right" wrapText="1"/>
    </xf>
    <xf numFmtId="1" fontId="5" fillId="0" borderId="18" xfId="0" applyNumberFormat="1" applyFont="1" applyFill="1" applyBorder="1" applyAlignment="1">
      <alignment horizontal="right" wrapText="1"/>
    </xf>
    <xf numFmtId="1" fontId="4" fillId="0" borderId="19" xfId="0" applyNumberFormat="1" applyFont="1" applyFill="1" applyBorder="1" applyAlignment="1">
      <alignment wrapText="1"/>
    </xf>
    <xf numFmtId="3" fontId="4" fillId="0" borderId="42" xfId="0" applyNumberFormat="1" applyFont="1" applyFill="1" applyBorder="1" applyAlignment="1">
      <alignment horizontal="right" wrapText="1"/>
    </xf>
    <xf numFmtId="3" fontId="4" fillId="0" borderId="39" xfId="0" applyNumberFormat="1" applyFont="1" applyFill="1" applyBorder="1" applyAlignment="1">
      <alignment horizontal="right" wrapText="1"/>
    </xf>
    <xf numFmtId="3" fontId="4" fillId="0" borderId="43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vertical="top"/>
    </xf>
    <xf numFmtId="3" fontId="4" fillId="0" borderId="12" xfId="0" applyNumberFormat="1" applyFont="1" applyFill="1" applyBorder="1" applyAlignment="1"/>
    <xf numFmtId="1" fontId="4" fillId="0" borderId="19" xfId="0" applyNumberFormat="1" applyFont="1" applyFill="1" applyBorder="1" applyAlignment="1"/>
    <xf numFmtId="3" fontId="4" fillId="0" borderId="13" xfId="0" applyNumberFormat="1" applyFont="1" applyFill="1" applyBorder="1" applyAlignment="1">
      <alignment wrapText="1"/>
    </xf>
    <xf numFmtId="1" fontId="5" fillId="0" borderId="30" xfId="0" applyNumberFormat="1" applyFont="1" applyFill="1" applyBorder="1" applyAlignment="1">
      <alignment horizontal="right" wrapText="1"/>
    </xf>
    <xf numFmtId="1" fontId="5" fillId="0" borderId="5" xfId="0" applyNumberFormat="1" applyFont="1" applyFill="1" applyBorder="1" applyAlignment="1">
      <alignment horizontal="right" wrapText="1"/>
    </xf>
    <xf numFmtId="1" fontId="5" fillId="0" borderId="31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/>
    <xf numFmtId="165" fontId="4" fillId="0" borderId="12" xfId="0" applyNumberFormat="1" applyFont="1" applyFill="1" applyBorder="1" applyAlignment="1"/>
    <xf numFmtId="165" fontId="5" fillId="0" borderId="13" xfId="0" applyNumberFormat="1" applyFont="1" applyFill="1" applyBorder="1" applyAlignment="1">
      <alignment vertical="top"/>
    </xf>
    <xf numFmtId="49" fontId="4" fillId="0" borderId="33" xfId="0" applyNumberFormat="1" applyFont="1" applyFill="1" applyBorder="1" applyAlignment="1"/>
    <xf numFmtId="165" fontId="5" fillId="0" borderId="21" xfId="0" applyNumberFormat="1" applyFont="1" applyFill="1" applyBorder="1" applyAlignment="1">
      <alignment vertical="top"/>
    </xf>
    <xf numFmtId="3" fontId="5" fillId="0" borderId="13" xfId="0" applyNumberFormat="1" applyFont="1" applyFill="1" applyBorder="1" applyAlignment="1">
      <alignment vertical="top"/>
    </xf>
    <xf numFmtId="3" fontId="5" fillId="0" borderId="21" xfId="0" applyNumberFormat="1" applyFont="1" applyFill="1" applyBorder="1" applyAlignment="1">
      <alignment vertical="top"/>
    </xf>
    <xf numFmtId="3" fontId="5" fillId="0" borderId="13" xfId="0" applyNumberFormat="1" applyFont="1" applyFill="1" applyBorder="1" applyAlignment="1">
      <alignment vertical="top" wrapText="1"/>
    </xf>
    <xf numFmtId="3" fontId="5" fillId="0" borderId="21" xfId="0" applyNumberFormat="1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/>
    </xf>
    <xf numFmtId="0" fontId="8" fillId="0" borderId="21" xfId="0" applyFont="1" applyFill="1" applyBorder="1" applyAlignment="1">
      <alignment vertical="top"/>
    </xf>
    <xf numFmtId="1" fontId="10" fillId="0" borderId="19" xfId="0" applyNumberFormat="1" applyFont="1" applyFill="1" applyBorder="1" applyAlignment="1"/>
    <xf numFmtId="0" fontId="8" fillId="0" borderId="20" xfId="0" applyFont="1" applyFill="1" applyBorder="1" applyAlignment="1">
      <alignment vertical="top"/>
    </xf>
    <xf numFmtId="0" fontId="0" fillId="0" borderId="22" xfId="0" applyFont="1" applyFill="1" applyBorder="1" applyAlignment="1">
      <alignment vertical="top"/>
    </xf>
    <xf numFmtId="3" fontId="4" fillId="0" borderId="23" xfId="0" applyNumberFormat="1" applyFont="1" applyFill="1" applyBorder="1" applyAlignment="1">
      <alignment wrapText="1"/>
    </xf>
    <xf numFmtId="3" fontId="5" fillId="4" borderId="35" xfId="0" applyNumberFormat="1" applyFont="1" applyFill="1" applyBorder="1" applyAlignment="1"/>
    <xf numFmtId="3" fontId="4" fillId="0" borderId="38" xfId="0" applyNumberFormat="1" applyFont="1" applyFill="1" applyBorder="1" applyAlignment="1">
      <alignment wrapText="1"/>
    </xf>
    <xf numFmtId="3" fontId="0" fillId="0" borderId="22" xfId="0" applyNumberFormat="1" applyFont="1" applyFill="1" applyBorder="1" applyAlignment="1"/>
    <xf numFmtId="49" fontId="4" fillId="0" borderId="2" xfId="0" applyNumberFormat="1" applyFont="1" applyFill="1" applyBorder="1" applyAlignment="1"/>
    <xf numFmtId="3" fontId="4" fillId="0" borderId="3" xfId="0" applyNumberFormat="1" applyFont="1" applyFill="1" applyBorder="1" applyAlignment="1">
      <alignment horizontal="right"/>
    </xf>
    <xf numFmtId="49" fontId="4" fillId="0" borderId="16" xfId="0" applyNumberFormat="1" applyFont="1" applyFill="1" applyBorder="1" applyAlignment="1"/>
    <xf numFmtId="3" fontId="4" fillId="0" borderId="10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5" fillId="4" borderId="12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/>
    </xf>
    <xf numFmtId="3" fontId="5" fillId="5" borderId="12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vertical="top" wrapText="1"/>
    </xf>
    <xf numFmtId="0" fontId="4" fillId="0" borderId="35" xfId="0" applyFont="1" applyFill="1" applyBorder="1" applyAlignment="1"/>
    <xf numFmtId="49" fontId="4" fillId="0" borderId="35" xfId="0" applyNumberFormat="1" applyFont="1" applyFill="1" applyBorder="1" applyAlignment="1"/>
    <xf numFmtId="3" fontId="4" fillId="0" borderId="36" xfId="0" applyNumberFormat="1" applyFont="1" applyFill="1" applyBorder="1" applyAlignment="1">
      <alignment horizontal="right"/>
    </xf>
    <xf numFmtId="1" fontId="5" fillId="3" borderId="45" xfId="0" applyNumberFormat="1" applyFont="1" applyFill="1" applyBorder="1" applyAlignment="1">
      <alignment horizontal="right"/>
    </xf>
    <xf numFmtId="49" fontId="4" fillId="0" borderId="44" xfId="0" applyNumberFormat="1" applyFont="1" applyFill="1" applyBorder="1" applyAlignment="1"/>
    <xf numFmtId="3" fontId="4" fillId="0" borderId="38" xfId="0" applyNumberFormat="1" applyFont="1" applyFill="1" applyBorder="1" applyAlignment="1">
      <alignment horizontal="right"/>
    </xf>
    <xf numFmtId="3" fontId="5" fillId="0" borderId="38" xfId="0" applyNumberFormat="1" applyFont="1" applyFill="1" applyBorder="1" applyAlignment="1">
      <alignment horizontal="right" wrapText="1"/>
    </xf>
    <xf numFmtId="0" fontId="4" fillId="0" borderId="39" xfId="0" applyFont="1" applyFill="1" applyBorder="1" applyAlignment="1"/>
    <xf numFmtId="49" fontId="4" fillId="0" borderId="39" xfId="0" applyNumberFormat="1" applyFont="1" applyFill="1" applyBorder="1" applyAlignment="1"/>
    <xf numFmtId="3" fontId="4" fillId="0" borderId="40" xfId="0" applyNumberFormat="1" applyFont="1" applyFill="1" applyBorder="1" applyAlignment="1">
      <alignment horizontal="right"/>
    </xf>
    <xf numFmtId="1" fontId="4" fillId="3" borderId="14" xfId="0" applyNumberFormat="1" applyFont="1" applyFill="1" applyBorder="1" applyAlignment="1">
      <alignment horizontal="right"/>
    </xf>
    <xf numFmtId="1" fontId="4" fillId="0" borderId="15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vertical="top" wrapText="1"/>
    </xf>
    <xf numFmtId="1" fontId="5" fillId="0" borderId="24" xfId="0" applyNumberFormat="1" applyFont="1" applyFill="1" applyBorder="1" applyAlignment="1">
      <alignment horizontal="right"/>
    </xf>
    <xf numFmtId="1" fontId="5" fillId="0" borderId="46" xfId="0" applyNumberFormat="1" applyFont="1" applyFill="1" applyBorder="1" applyAlignment="1">
      <alignment horizontal="right"/>
    </xf>
    <xf numFmtId="1" fontId="10" fillId="0" borderId="47" xfId="0" applyNumberFormat="1" applyFont="1" applyFill="1" applyBorder="1" applyAlignment="1"/>
    <xf numFmtId="3" fontId="4" fillId="0" borderId="28" xfId="0" applyNumberFormat="1" applyFont="1" applyFill="1" applyBorder="1" applyAlignment="1">
      <alignment horizontal="right" wrapText="1"/>
    </xf>
    <xf numFmtId="3" fontId="4" fillId="0" borderId="22" xfId="0" applyNumberFormat="1" applyFont="1" applyFill="1" applyBorder="1" applyAlignment="1">
      <alignment horizontal="right" wrapText="1"/>
    </xf>
    <xf numFmtId="3" fontId="4" fillId="0" borderId="29" xfId="0" applyNumberFormat="1" applyFont="1" applyFill="1" applyBorder="1" applyAlignment="1">
      <alignment horizontal="right" wrapText="1"/>
    </xf>
    <xf numFmtId="3" fontId="4" fillId="0" borderId="48" xfId="0" applyNumberFormat="1" applyFont="1" applyFill="1" applyBorder="1" applyAlignment="1">
      <alignment horizontal="left" vertical="center" wrapText="1"/>
    </xf>
    <xf numFmtId="0" fontId="0" fillId="0" borderId="48" xfId="0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vertical="center" wrapText="1"/>
    </xf>
    <xf numFmtId="1" fontId="4" fillId="0" borderId="24" xfId="0" applyNumberFormat="1" applyFont="1" applyFill="1" applyBorder="1" applyAlignment="1">
      <alignment horizontal="right"/>
    </xf>
    <xf numFmtId="1" fontId="4" fillId="0" borderId="30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horizontal="right"/>
    </xf>
    <xf numFmtId="1" fontId="4" fillId="0" borderId="49" xfId="0" applyNumberFormat="1" applyFont="1" applyFill="1" applyBorder="1" applyAlignment="1">
      <alignment horizontal="right"/>
    </xf>
    <xf numFmtId="1" fontId="4" fillId="6" borderId="50" xfId="0" applyNumberFormat="1" applyFont="1" applyFill="1" applyBorder="1" applyAlignment="1">
      <alignment horizontal="right"/>
    </xf>
    <xf numFmtId="49" fontId="8" fillId="6" borderId="51" xfId="0" applyNumberFormat="1" applyFont="1" applyFill="1" applyBorder="1" applyAlignment="1">
      <alignment horizontal="right"/>
    </xf>
    <xf numFmtId="3" fontId="4" fillId="6" borderId="52" xfId="0" applyNumberFormat="1" applyFont="1" applyFill="1" applyBorder="1" applyAlignment="1">
      <alignment horizontal="right"/>
    </xf>
    <xf numFmtId="3" fontId="4" fillId="6" borderId="53" xfId="0" applyNumberFormat="1" applyFont="1" applyFill="1" applyBorder="1" applyAlignment="1">
      <alignment horizontal="right"/>
    </xf>
    <xf numFmtId="3" fontId="4" fillId="6" borderId="54" xfId="0" applyNumberFormat="1" applyFont="1" applyFill="1" applyBorder="1" applyAlignment="1">
      <alignment horizontal="right"/>
    </xf>
    <xf numFmtId="0" fontId="0" fillId="0" borderId="55" xfId="0" applyFont="1" applyFill="1" applyBorder="1" applyAlignment="1">
      <alignment vertical="top"/>
    </xf>
    <xf numFmtId="0" fontId="0" fillId="0" borderId="35" xfId="0" applyFont="1" applyFill="1" applyBorder="1" applyAlignment="1">
      <alignment vertical="top"/>
    </xf>
    <xf numFmtId="3" fontId="0" fillId="0" borderId="35" xfId="0" applyNumberFormat="1" applyFont="1" applyFill="1" applyBorder="1" applyAlignment="1">
      <alignment vertical="top"/>
    </xf>
    <xf numFmtId="3" fontId="0" fillId="0" borderId="36" xfId="0" applyNumberFormat="1" applyFont="1" applyFill="1" applyBorder="1" applyAlignment="1">
      <alignment vertical="top"/>
    </xf>
    <xf numFmtId="1" fontId="12" fillId="0" borderId="56" xfId="0" applyNumberFormat="1" applyFont="1" applyFill="1" applyBorder="1" applyAlignment="1">
      <alignment horizontal="right"/>
    </xf>
    <xf numFmtId="1" fontId="6" fillId="0" borderId="25" xfId="0" applyNumberFormat="1" applyFont="1" applyFill="1" applyBorder="1" applyAlignment="1">
      <alignment horizontal="right"/>
    </xf>
    <xf numFmtId="1" fontId="6" fillId="0" borderId="26" xfId="0" applyNumberFormat="1" applyFont="1" applyFill="1" applyBorder="1" applyAlignment="1">
      <alignment horizontal="right"/>
    </xf>
    <xf numFmtId="1" fontId="6" fillId="0" borderId="57" xfId="0" applyNumberFormat="1" applyFont="1" applyFill="1" applyBorder="1" applyAlignment="1">
      <alignment horizontal="right"/>
    </xf>
    <xf numFmtId="1" fontId="10" fillId="0" borderId="58" xfId="0" applyNumberFormat="1" applyFont="1" applyFill="1" applyBorder="1" applyAlignment="1"/>
    <xf numFmtId="3" fontId="4" fillId="0" borderId="59" xfId="0" applyNumberFormat="1" applyFont="1" applyFill="1" applyBorder="1" applyAlignment="1">
      <alignment horizontal="right" vertical="top"/>
    </xf>
    <xf numFmtId="3" fontId="4" fillId="0" borderId="60" xfId="0" applyNumberFormat="1" applyFont="1" applyFill="1" applyBorder="1" applyAlignment="1">
      <alignment horizontal="right" vertical="top"/>
    </xf>
    <xf numFmtId="3" fontId="4" fillId="0" borderId="6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" fontId="12" fillId="0" borderId="0" xfId="0" applyNumberFormat="1" applyFont="1" applyFill="1" applyBorder="1" applyAlignment="1">
      <alignment horizontal="right"/>
    </xf>
    <xf numFmtId="1" fontId="13" fillId="0" borderId="1" xfId="0" applyNumberFormat="1" applyFont="1" applyFill="1" applyBorder="1" applyAlignment="1">
      <alignment horizontal="left"/>
    </xf>
    <xf numFmtId="1" fontId="12" fillId="0" borderId="62" xfId="0" applyNumberFormat="1" applyFont="1" applyFill="1" applyBorder="1" applyAlignment="1">
      <alignment horizontal="right"/>
    </xf>
    <xf numFmtId="1" fontId="12" fillId="0" borderId="63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8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1" fontId="4" fillId="0" borderId="0" xfId="0" applyNumberFormat="1" applyFont="1" applyFill="1" applyAlignment="1">
      <alignment horizontal="right"/>
    </xf>
    <xf numFmtId="1" fontId="4" fillId="0" borderId="11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4" fillId="0" borderId="64" xfId="0" applyNumberFormat="1" applyFont="1" applyFill="1" applyBorder="1" applyAlignment="1">
      <alignment horizontal="right"/>
    </xf>
    <xf numFmtId="1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right" vertical="top"/>
    </xf>
    <xf numFmtId="1" fontId="4" fillId="0" borderId="41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31" xfId="0" applyNumberFormat="1" applyFont="1" applyFill="1" applyBorder="1" applyAlignment="1">
      <alignment horizontal="right"/>
    </xf>
    <xf numFmtId="1" fontId="4" fillId="0" borderId="34" xfId="0" applyNumberFormat="1" applyFont="1" applyFill="1" applyBorder="1" applyAlignment="1">
      <alignment horizontal="right"/>
    </xf>
    <xf numFmtId="1" fontId="4" fillId="0" borderId="65" xfId="0" applyNumberFormat="1" applyFont="1" applyFill="1" applyBorder="1" applyAlignment="1">
      <alignment horizontal="right"/>
    </xf>
    <xf numFmtId="1" fontId="4" fillId="0" borderId="25" xfId="0" applyNumberFormat="1" applyFont="1" applyFill="1" applyBorder="1" applyAlignment="1">
      <alignment horizontal="right"/>
    </xf>
    <xf numFmtId="0" fontId="13" fillId="0" borderId="26" xfId="0" applyFont="1" applyFill="1" applyBorder="1" applyAlignment="1">
      <alignment horizontal="right"/>
    </xf>
    <xf numFmtId="3" fontId="13" fillId="0" borderId="27" xfId="0" applyNumberFormat="1" applyFont="1" applyFill="1" applyBorder="1" applyAlignment="1">
      <alignment vertical="top"/>
    </xf>
    <xf numFmtId="0" fontId="3" fillId="7" borderId="5" xfId="0" applyNumberFormat="1" applyFont="1" applyFill="1" applyBorder="1" applyAlignment="1">
      <alignment vertical="top"/>
    </xf>
    <xf numFmtId="0" fontId="3" fillId="0" borderId="5" xfId="0" applyNumberFormat="1" applyFont="1" applyFill="1" applyBorder="1" applyAlignment="1">
      <alignment vertical="top"/>
    </xf>
    <xf numFmtId="0" fontId="3" fillId="2" borderId="5" xfId="0" applyNumberFormat="1" applyFont="1" applyFill="1" applyBorder="1" applyAlignment="1">
      <alignment vertical="top"/>
    </xf>
    <xf numFmtId="0" fontId="3" fillId="8" borderId="5" xfId="0" applyNumberFormat="1" applyFont="1" applyFill="1" applyBorder="1" applyAlignment="1">
      <alignment vertical="top"/>
    </xf>
    <xf numFmtId="0" fontId="3" fillId="9" borderId="5" xfId="0" applyNumberFormat="1" applyFont="1" applyFill="1" applyBorder="1" applyAlignment="1">
      <alignment vertical="top"/>
    </xf>
    <xf numFmtId="49" fontId="2" fillId="0" borderId="5" xfId="0" applyNumberFormat="1" applyFont="1" applyFill="1" applyBorder="1" applyAlignment="1"/>
    <xf numFmtId="49" fontId="2" fillId="0" borderId="5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/>
    <xf numFmtId="49" fontId="5" fillId="0" borderId="5" xfId="0" applyNumberFormat="1" applyFont="1" applyFill="1" applyBorder="1" applyAlignment="1"/>
    <xf numFmtId="1" fontId="5" fillId="0" borderId="5" xfId="0" applyNumberFormat="1" applyFont="1" applyFill="1" applyBorder="1" applyAlignment="1"/>
    <xf numFmtId="0" fontId="5" fillId="0" borderId="5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/>
    <xf numFmtId="49" fontId="5" fillId="0" borderId="5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wrapText="1"/>
    </xf>
    <xf numFmtId="0" fontId="4" fillId="0" borderId="5" xfId="0" applyFont="1" applyFill="1" applyBorder="1" applyAlignment="1"/>
    <xf numFmtId="3" fontId="5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10" borderId="5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 wrapText="1"/>
    </xf>
    <xf numFmtId="0" fontId="5" fillId="0" borderId="5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1" fontId="6" fillId="0" borderId="5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3" fontId="5" fillId="4" borderId="5" xfId="0" applyNumberFormat="1" applyFont="1" applyFill="1" applyBorder="1" applyAlignment="1">
      <alignment horizontal="right"/>
    </xf>
    <xf numFmtId="3" fontId="5" fillId="5" borderId="5" xfId="0" applyNumberFormat="1" applyFont="1" applyFill="1" applyBorder="1" applyAlignment="1">
      <alignment horizontal="right"/>
    </xf>
    <xf numFmtId="1" fontId="13" fillId="0" borderId="5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1" fontId="5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10" fillId="0" borderId="5" xfId="0" applyNumberFormat="1" applyFont="1" applyFill="1" applyBorder="1" applyAlignment="1">
      <alignment vertical="top"/>
    </xf>
    <xf numFmtId="0" fontId="10" fillId="0" borderId="5" xfId="0" applyFont="1" applyFill="1" applyBorder="1" applyAlignment="1"/>
    <xf numFmtId="0" fontId="14" fillId="0" borderId="5" xfId="0" applyFont="1" applyFill="1" applyBorder="1" applyAlignment="1">
      <alignment vertical="top"/>
    </xf>
    <xf numFmtId="3" fontId="10" fillId="0" borderId="5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vertical="top"/>
    </xf>
    <xf numFmtId="49" fontId="10" fillId="0" borderId="5" xfId="0" applyNumberFormat="1" applyFont="1" applyFill="1" applyBorder="1" applyAlignment="1"/>
    <xf numFmtId="49" fontId="10" fillId="0" borderId="5" xfId="0" applyNumberFormat="1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10" fillId="0" borderId="0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3" fontId="6" fillId="0" borderId="5" xfId="0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 wrapText="1"/>
    </xf>
    <xf numFmtId="3" fontId="13" fillId="0" borderId="5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3" fontId="8" fillId="0" borderId="12" xfId="0" applyNumberFormat="1" applyFont="1" applyFill="1" applyBorder="1" applyAlignment="1">
      <alignment horizontal="right" vertical="top"/>
    </xf>
    <xf numFmtId="3" fontId="8" fillId="0" borderId="1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3"/>
  <sheetViews>
    <sheetView zoomScale="60" zoomScaleNormal="60" zoomScalePageLayoutView="60" workbookViewId="0">
      <selection activeCell="J1" sqref="J1"/>
    </sheetView>
  </sheetViews>
  <sheetFormatPr baseColWidth="10" defaultColWidth="12.5" defaultRowHeight="15" x14ac:dyDescent="0.15"/>
  <cols>
    <col min="1" max="1" width="5.33203125" style="266" customWidth="1"/>
    <col min="2" max="2" width="14.5" style="267" customWidth="1"/>
    <col min="3" max="3" width="61" style="267" customWidth="1"/>
    <col min="4" max="4" width="16.5" style="267" customWidth="1"/>
    <col min="5" max="5" width="12.5" style="267"/>
    <col min="6" max="6" width="13.5" style="267" customWidth="1"/>
    <col min="7" max="7" width="10.83203125" style="268" customWidth="1"/>
    <col min="8" max="8" width="13.33203125" style="269" customWidth="1"/>
    <col min="9" max="9" width="8.5" style="269" customWidth="1"/>
    <col min="10" max="10" width="66.83203125" style="269" customWidth="1"/>
    <col min="11" max="11" width="15.5" style="269" customWidth="1"/>
    <col min="12" max="13" width="9.33203125" style="269" customWidth="1"/>
    <col min="14" max="14" width="13.33203125" style="269" customWidth="1"/>
    <col min="15" max="15" width="5.1640625" style="274" customWidth="1"/>
    <col min="16" max="16" width="11.1640625" style="267" customWidth="1"/>
    <col min="17" max="17" width="12.5" style="267"/>
    <col min="18" max="20" width="9" style="267" customWidth="1"/>
    <col min="21" max="21" width="10.6640625" style="267" customWidth="1"/>
    <col min="22" max="22" width="11.33203125" style="267" customWidth="1"/>
    <col min="23" max="23" width="6.6640625" style="267" customWidth="1"/>
    <col min="24" max="24" width="5.6640625" style="267" customWidth="1"/>
    <col min="25" max="25" width="5.1640625" style="267" customWidth="1"/>
    <col min="26" max="26" width="9" style="267" customWidth="1"/>
    <col min="27" max="27" width="9.1640625" style="267" customWidth="1"/>
    <col min="28" max="37" width="8.5" style="267" customWidth="1"/>
    <col min="38" max="16384" width="12.5" style="266"/>
  </cols>
  <sheetData>
    <row r="1" spans="1:16" s="20" customFormat="1" ht="30.5" customHeight="1" x14ac:dyDescent="0.2">
      <c r="A1" s="333"/>
      <c r="B1" s="334"/>
      <c r="C1" s="335" t="s">
        <v>0</v>
      </c>
      <c r="D1" s="290" t="s">
        <v>1</v>
      </c>
      <c r="E1" s="290" t="s">
        <v>4</v>
      </c>
      <c r="F1" s="292" t="s">
        <v>5</v>
      </c>
      <c r="G1" s="291" t="s">
        <v>6</v>
      </c>
      <c r="H1" s="9" t="s">
        <v>7</v>
      </c>
      <c r="I1" s="9"/>
      <c r="J1" s="9"/>
      <c r="K1" s="290" t="s">
        <v>1</v>
      </c>
      <c r="L1" s="290" t="s">
        <v>4</v>
      </c>
      <c r="M1" s="292" t="s">
        <v>5</v>
      </c>
      <c r="N1" s="291" t="s">
        <v>6</v>
      </c>
      <c r="O1" s="15"/>
      <c r="P1" s="19"/>
    </row>
    <row r="2" spans="1:16" s="20" customFormat="1" ht="18.5" customHeight="1" x14ac:dyDescent="0.2">
      <c r="A2" s="333"/>
      <c r="B2" s="291" t="s">
        <v>18</v>
      </c>
      <c r="C2" s="290" t="s">
        <v>19</v>
      </c>
      <c r="D2" s="310" t="s">
        <v>151</v>
      </c>
      <c r="E2" s="305">
        <v>2720</v>
      </c>
      <c r="F2" s="303">
        <f>SUM(E2:E2)</f>
        <v>2720</v>
      </c>
      <c r="G2" s="304">
        <f>F2</f>
        <v>2720</v>
      </c>
      <c r="H2" s="307">
        <v>2720</v>
      </c>
      <c r="I2" s="316"/>
      <c r="J2" s="290" t="s">
        <v>164</v>
      </c>
      <c r="K2" s="322" t="s">
        <v>151</v>
      </c>
      <c r="L2" s="343">
        <v>2720</v>
      </c>
      <c r="M2" s="343">
        <v>2720</v>
      </c>
      <c r="N2" s="343">
        <v>2720</v>
      </c>
      <c r="O2" s="295"/>
      <c r="P2" s="19"/>
    </row>
    <row r="3" spans="1:16" s="20" customFormat="1" ht="18.5" customHeight="1" x14ac:dyDescent="0.2">
      <c r="A3" s="333"/>
      <c r="B3" s="290" t="s">
        <v>21</v>
      </c>
      <c r="C3" s="290" t="s">
        <v>22</v>
      </c>
      <c r="D3" s="311" t="s">
        <v>151</v>
      </c>
      <c r="E3" s="305">
        <v>1040</v>
      </c>
      <c r="F3" s="336">
        <v>1040</v>
      </c>
      <c r="G3" s="336"/>
      <c r="H3" s="308">
        <v>1040</v>
      </c>
      <c r="I3" s="70"/>
      <c r="J3" s="290" t="s">
        <v>22</v>
      </c>
      <c r="K3" s="313" t="s">
        <v>151</v>
      </c>
      <c r="L3" s="303">
        <v>1040</v>
      </c>
      <c r="M3" s="336">
        <v>1040</v>
      </c>
      <c r="N3" s="303">
        <v>1040</v>
      </c>
      <c r="O3" s="295"/>
      <c r="P3" s="19"/>
    </row>
    <row r="4" spans="1:16" s="20" customFormat="1" ht="18.5" customHeight="1" x14ac:dyDescent="0.2">
      <c r="A4" s="333"/>
      <c r="B4" s="291" t="s">
        <v>26</v>
      </c>
      <c r="C4" s="291" t="s">
        <v>162</v>
      </c>
      <c r="D4" s="311" t="s">
        <v>151</v>
      </c>
      <c r="E4" s="305">
        <v>1670</v>
      </c>
      <c r="F4" s="303">
        <v>1670</v>
      </c>
      <c r="G4" s="304">
        <f>SUM(F3:F4)</f>
        <v>2710</v>
      </c>
      <c r="H4" s="308">
        <v>1670</v>
      </c>
      <c r="I4" s="70"/>
      <c r="J4" s="291" t="s">
        <v>162</v>
      </c>
      <c r="K4" s="313" t="s">
        <v>151</v>
      </c>
      <c r="L4" s="303">
        <v>1670</v>
      </c>
      <c r="M4" s="303">
        <v>1670</v>
      </c>
      <c r="N4" s="303">
        <v>1670</v>
      </c>
      <c r="O4" s="295"/>
      <c r="P4" s="19"/>
    </row>
    <row r="5" spans="1:16" s="20" customFormat="1" ht="18.5" customHeight="1" x14ac:dyDescent="0.2">
      <c r="A5" s="333"/>
      <c r="B5" s="290" t="s">
        <v>33</v>
      </c>
      <c r="C5" s="290" t="s">
        <v>163</v>
      </c>
      <c r="D5" s="311" t="s">
        <v>151</v>
      </c>
      <c r="E5" s="305">
        <v>1040</v>
      </c>
      <c r="F5" s="303"/>
      <c r="G5" s="304"/>
      <c r="H5" s="308"/>
      <c r="I5" s="70"/>
      <c r="J5" s="317" t="s">
        <v>35</v>
      </c>
      <c r="K5" s="322" t="s">
        <v>151</v>
      </c>
      <c r="L5" s="336">
        <v>1040</v>
      </c>
      <c r="M5" s="336"/>
      <c r="N5" s="336"/>
      <c r="O5" s="295"/>
      <c r="P5" s="19"/>
    </row>
    <row r="6" spans="1:16" s="20" customFormat="1" ht="18.5" customHeight="1" x14ac:dyDescent="0.15">
      <c r="A6" s="333"/>
      <c r="B6" s="296"/>
      <c r="C6" s="294"/>
      <c r="D6" s="310" t="s">
        <v>152</v>
      </c>
      <c r="E6" s="305">
        <v>250</v>
      </c>
      <c r="F6" s="303">
        <v>1290</v>
      </c>
      <c r="G6" s="304"/>
      <c r="H6" s="308">
        <v>1290</v>
      </c>
      <c r="I6" s="70"/>
      <c r="J6" s="70"/>
      <c r="K6" s="313" t="s">
        <v>152</v>
      </c>
      <c r="L6" s="303">
        <v>250</v>
      </c>
      <c r="M6" s="303">
        <v>1290</v>
      </c>
      <c r="N6" s="303">
        <v>1290</v>
      </c>
      <c r="O6" s="295"/>
      <c r="P6" s="19"/>
    </row>
    <row r="7" spans="1:16" s="20" customFormat="1" ht="18.5" customHeight="1" x14ac:dyDescent="0.2">
      <c r="A7" s="333"/>
      <c r="B7" s="291" t="s">
        <v>41</v>
      </c>
      <c r="C7" s="291" t="s">
        <v>42</v>
      </c>
      <c r="D7" s="311" t="s">
        <v>151</v>
      </c>
      <c r="E7" s="303">
        <v>3280</v>
      </c>
      <c r="F7" s="314"/>
      <c r="G7" s="304"/>
      <c r="H7" s="308"/>
      <c r="I7" s="70"/>
      <c r="J7" s="291" t="s">
        <v>42</v>
      </c>
      <c r="K7" s="313" t="s">
        <v>151</v>
      </c>
      <c r="L7" s="319">
        <v>3440</v>
      </c>
      <c r="M7" s="303"/>
      <c r="N7" s="303"/>
      <c r="O7" s="295"/>
      <c r="P7" s="19"/>
    </row>
    <row r="8" spans="1:16" s="20" customFormat="1" ht="18.5" customHeight="1" x14ac:dyDescent="0.15">
      <c r="A8" s="333"/>
      <c r="B8" s="337"/>
      <c r="C8" s="338"/>
      <c r="D8" s="310" t="s">
        <v>150</v>
      </c>
      <c r="E8" s="303">
        <v>800</v>
      </c>
      <c r="F8" s="303"/>
      <c r="G8" s="304"/>
      <c r="H8" s="308"/>
      <c r="I8" s="70"/>
      <c r="J8" s="333"/>
      <c r="K8" s="313" t="s">
        <v>150</v>
      </c>
      <c r="L8" s="303">
        <v>800</v>
      </c>
      <c r="M8" s="336"/>
      <c r="N8" s="303"/>
      <c r="O8" s="295"/>
      <c r="P8" s="19"/>
    </row>
    <row r="9" spans="1:16" s="20" customFormat="1" ht="18.5" customHeight="1" x14ac:dyDescent="0.15">
      <c r="A9" s="333"/>
      <c r="B9" s="334"/>
      <c r="C9" s="338"/>
      <c r="D9" s="310" t="s">
        <v>149</v>
      </c>
      <c r="E9" s="303">
        <v>240</v>
      </c>
      <c r="F9" s="303"/>
      <c r="G9" s="304"/>
      <c r="H9" s="308"/>
      <c r="I9" s="70"/>
      <c r="J9" s="333"/>
      <c r="K9" s="313" t="s">
        <v>149</v>
      </c>
      <c r="L9" s="319">
        <v>250</v>
      </c>
      <c r="M9" s="314"/>
      <c r="N9" s="304"/>
      <c r="O9" s="295"/>
      <c r="P9" s="19"/>
    </row>
    <row r="10" spans="1:16" s="20" customFormat="1" ht="18.5" customHeight="1" x14ac:dyDescent="0.15">
      <c r="A10" s="333"/>
      <c r="B10" s="293"/>
      <c r="C10" s="294"/>
      <c r="D10" s="310" t="s">
        <v>153</v>
      </c>
      <c r="E10" s="303">
        <v>800</v>
      </c>
      <c r="F10" s="303">
        <f>SUM(E7:E10)</f>
        <v>5120</v>
      </c>
      <c r="G10" s="304">
        <f>SUM(F6:F10)</f>
        <v>6410</v>
      </c>
      <c r="H10" s="308"/>
      <c r="I10" s="70"/>
      <c r="J10" s="338"/>
      <c r="K10" s="313" t="s">
        <v>153</v>
      </c>
      <c r="L10" s="320">
        <v>100</v>
      </c>
      <c r="M10" s="303">
        <f>SUM(L7:L10)</f>
        <v>4590</v>
      </c>
      <c r="N10" s="304">
        <f>M10</f>
        <v>4590</v>
      </c>
      <c r="O10" s="295"/>
      <c r="P10" s="19"/>
    </row>
    <row r="11" spans="1:16" s="20" customFormat="1" ht="18.5" customHeight="1" x14ac:dyDescent="0.15">
      <c r="A11" s="333"/>
      <c r="B11" s="298" t="s">
        <v>48</v>
      </c>
      <c r="C11" s="292" t="s">
        <v>49</v>
      </c>
      <c r="D11" s="311" t="s">
        <v>154</v>
      </c>
      <c r="E11" s="303">
        <v>1000</v>
      </c>
      <c r="F11" s="303"/>
      <c r="G11" s="304"/>
      <c r="H11" s="308"/>
      <c r="I11" s="70"/>
      <c r="J11" s="292" t="s">
        <v>49</v>
      </c>
      <c r="K11" s="313" t="s">
        <v>154</v>
      </c>
      <c r="L11" s="320">
        <v>0</v>
      </c>
      <c r="M11" s="303"/>
      <c r="N11" s="304"/>
      <c r="O11" s="295"/>
      <c r="P11" s="19"/>
    </row>
    <row r="12" spans="1:16" s="20" customFormat="1" ht="18.5" customHeight="1" x14ac:dyDescent="0.15">
      <c r="A12" s="333"/>
      <c r="B12" s="339"/>
      <c r="C12" s="338"/>
      <c r="D12" s="312" t="s">
        <v>151</v>
      </c>
      <c r="E12" s="336">
        <v>640</v>
      </c>
      <c r="F12" s="303">
        <f>SUM(E11:E12)</f>
        <v>1640</v>
      </c>
      <c r="G12" s="304"/>
      <c r="H12" s="308"/>
      <c r="I12" s="70"/>
      <c r="J12" s="294"/>
      <c r="K12" s="313" t="s">
        <v>151</v>
      </c>
      <c r="L12" s="320">
        <v>0</v>
      </c>
      <c r="M12" s="303"/>
      <c r="N12" s="304"/>
      <c r="O12" s="295"/>
      <c r="P12" s="19"/>
    </row>
    <row r="13" spans="1:16" s="20" customFormat="1" ht="18.5" customHeight="1" x14ac:dyDescent="0.2">
      <c r="A13" s="333"/>
      <c r="B13" s="290" t="s">
        <v>53</v>
      </c>
      <c r="C13" s="290" t="s">
        <v>54</v>
      </c>
      <c r="D13" s="312" t="s">
        <v>151</v>
      </c>
      <c r="E13" s="303">
        <v>640</v>
      </c>
      <c r="F13" s="303"/>
      <c r="G13" s="304"/>
      <c r="H13" s="308"/>
      <c r="I13" s="70"/>
      <c r="J13" s="290" t="s">
        <v>54</v>
      </c>
      <c r="K13" s="313" t="s">
        <v>151</v>
      </c>
      <c r="L13" s="303">
        <v>640</v>
      </c>
      <c r="M13" s="303"/>
      <c r="N13" s="304"/>
      <c r="O13" s="295"/>
      <c r="P13" s="19"/>
    </row>
    <row r="14" spans="1:16" s="20" customFormat="1" ht="18.5" customHeight="1" x14ac:dyDescent="0.15">
      <c r="A14" s="333"/>
      <c r="B14" s="337"/>
      <c r="C14" s="338"/>
      <c r="D14" s="312" t="s">
        <v>152</v>
      </c>
      <c r="E14" s="303">
        <v>400</v>
      </c>
      <c r="F14" s="303">
        <f>SUM(E13:E14)</f>
        <v>1040</v>
      </c>
      <c r="G14" s="304"/>
      <c r="H14" s="308"/>
      <c r="I14" s="70"/>
      <c r="J14" s="297"/>
      <c r="K14" s="313" t="s">
        <v>152</v>
      </c>
      <c r="L14" s="303">
        <v>400</v>
      </c>
      <c r="M14" s="303">
        <f>SUM(L13:L14)</f>
        <v>1040</v>
      </c>
      <c r="N14" s="304"/>
      <c r="O14" s="295"/>
      <c r="P14" s="19"/>
    </row>
    <row r="15" spans="1:16" s="20" customFormat="1" ht="18.5" customHeight="1" x14ac:dyDescent="0.2">
      <c r="A15" s="333"/>
      <c r="B15" s="299" t="s">
        <v>55</v>
      </c>
      <c r="C15" s="290" t="s">
        <v>56</v>
      </c>
      <c r="D15" s="311" t="s">
        <v>151</v>
      </c>
      <c r="E15" s="303">
        <v>1980</v>
      </c>
      <c r="F15" s="303"/>
      <c r="G15" s="304"/>
      <c r="H15" s="308"/>
      <c r="I15" s="70"/>
      <c r="J15" s="290" t="s">
        <v>56</v>
      </c>
      <c r="K15" s="313" t="s">
        <v>151</v>
      </c>
      <c r="L15" s="319">
        <v>2020</v>
      </c>
      <c r="M15" s="303"/>
      <c r="N15" s="304"/>
      <c r="O15" s="295"/>
      <c r="P15" s="19"/>
    </row>
    <row r="16" spans="1:16" s="20" customFormat="1" ht="18.5" customHeight="1" x14ac:dyDescent="0.15">
      <c r="A16" s="333"/>
      <c r="B16" s="296"/>
      <c r="C16" s="294"/>
      <c r="D16" s="310" t="s">
        <v>149</v>
      </c>
      <c r="E16" s="303">
        <v>80</v>
      </c>
      <c r="F16" s="303"/>
      <c r="G16" s="304"/>
      <c r="H16" s="308"/>
      <c r="I16" s="70"/>
      <c r="J16" s="338"/>
      <c r="K16" s="313" t="s">
        <v>149</v>
      </c>
      <c r="L16" s="319">
        <v>250</v>
      </c>
      <c r="M16" s="303"/>
      <c r="N16" s="304"/>
      <c r="O16" s="295"/>
      <c r="P16" s="19"/>
    </row>
    <row r="17" spans="1:16" s="20" customFormat="1" ht="18.5" customHeight="1" x14ac:dyDescent="0.15">
      <c r="A17" s="333"/>
      <c r="B17" s="296"/>
      <c r="C17" s="297"/>
      <c r="D17" s="311" t="s">
        <v>153</v>
      </c>
      <c r="E17" s="303">
        <v>400</v>
      </c>
      <c r="F17" s="303">
        <f>SUM(E15:E17)</f>
        <v>2460</v>
      </c>
      <c r="G17" s="304">
        <f>SUM(F11:F17)</f>
        <v>5140</v>
      </c>
      <c r="H17" s="308"/>
      <c r="I17" s="70"/>
      <c r="J17" s="338"/>
      <c r="K17" s="313" t="s">
        <v>153</v>
      </c>
      <c r="L17" s="320">
        <v>280</v>
      </c>
      <c r="M17" s="303">
        <f>SUM(L15:L17)</f>
        <v>2550</v>
      </c>
      <c r="N17" s="304">
        <f>SUM(M11:M17)</f>
        <v>3590</v>
      </c>
      <c r="O17" s="295"/>
      <c r="P17" s="19"/>
    </row>
    <row r="18" spans="1:16" s="20" customFormat="1" ht="18.5" customHeight="1" x14ac:dyDescent="0.2">
      <c r="A18" s="333"/>
      <c r="B18" s="291" t="s">
        <v>60</v>
      </c>
      <c r="C18" s="291" t="s">
        <v>61</v>
      </c>
      <c r="D18" s="311" t="s">
        <v>151</v>
      </c>
      <c r="E18" s="303">
        <v>3040</v>
      </c>
      <c r="F18" s="303"/>
      <c r="G18" s="304"/>
      <c r="H18" s="308"/>
      <c r="I18" s="70"/>
      <c r="J18" s="291" t="s">
        <v>61</v>
      </c>
      <c r="K18" s="313" t="s">
        <v>151</v>
      </c>
      <c r="L18" s="303">
        <v>3040</v>
      </c>
      <c r="M18" s="303"/>
      <c r="N18" s="304"/>
      <c r="O18" s="295"/>
      <c r="P18" s="19"/>
    </row>
    <row r="19" spans="1:16" s="20" customFormat="1" ht="18.5" customHeight="1" x14ac:dyDescent="0.15">
      <c r="A19" s="333"/>
      <c r="B19" s="300"/>
      <c r="C19" s="294"/>
      <c r="D19" s="310" t="s">
        <v>155</v>
      </c>
      <c r="E19" s="303">
        <v>640</v>
      </c>
      <c r="F19" s="303">
        <f>SUM(E18:E19)</f>
        <v>3680</v>
      </c>
      <c r="G19" s="304">
        <f>SUM(F18:F19)</f>
        <v>3680</v>
      </c>
      <c r="H19" s="308"/>
      <c r="I19" s="70"/>
      <c r="J19" s="333"/>
      <c r="K19" s="313" t="s">
        <v>155</v>
      </c>
      <c r="L19" s="303">
        <v>640</v>
      </c>
      <c r="M19" s="303">
        <f>SUM(L18:L19)</f>
        <v>3680</v>
      </c>
      <c r="N19" s="304">
        <f>M19</f>
        <v>3680</v>
      </c>
      <c r="O19" s="295"/>
      <c r="P19" s="19"/>
    </row>
    <row r="20" spans="1:16" s="20" customFormat="1" ht="18.5" customHeight="1" x14ac:dyDescent="0.2">
      <c r="A20" s="333"/>
      <c r="B20" s="291" t="s">
        <v>53</v>
      </c>
      <c r="C20" s="291" t="s">
        <v>66</v>
      </c>
      <c r="D20" s="310" t="s">
        <v>151</v>
      </c>
      <c r="E20" s="305">
        <v>6230</v>
      </c>
      <c r="F20" s="303"/>
      <c r="G20" s="304"/>
      <c r="H20" s="308">
        <v>320</v>
      </c>
      <c r="I20" s="70"/>
      <c r="J20" s="291" t="s">
        <v>66</v>
      </c>
      <c r="K20" s="313" t="s">
        <v>151</v>
      </c>
      <c r="L20" s="319">
        <v>7620</v>
      </c>
      <c r="M20" s="303"/>
      <c r="N20" s="304"/>
      <c r="O20" s="295"/>
      <c r="P20" s="19"/>
    </row>
    <row r="21" spans="1:16" s="20" customFormat="1" ht="20" customHeight="1" x14ac:dyDescent="0.15">
      <c r="A21" s="333"/>
      <c r="B21" s="300"/>
      <c r="C21" s="294"/>
      <c r="D21" s="310" t="s">
        <v>152</v>
      </c>
      <c r="E21" s="305">
        <v>2402</v>
      </c>
      <c r="F21" s="303"/>
      <c r="G21" s="304"/>
      <c r="H21" s="308">
        <v>480</v>
      </c>
      <c r="I21" s="70"/>
      <c r="J21" s="297"/>
      <c r="K21" s="313" t="s">
        <v>152</v>
      </c>
      <c r="L21" s="303">
        <v>2402</v>
      </c>
      <c r="M21" s="303"/>
      <c r="N21" s="304"/>
      <c r="O21" s="295"/>
    </row>
    <row r="22" spans="1:16" s="20" customFormat="1" ht="18.5" customHeight="1" x14ac:dyDescent="0.15">
      <c r="A22" s="333"/>
      <c r="B22" s="296"/>
      <c r="C22" s="294"/>
      <c r="D22" s="310" t="s">
        <v>153</v>
      </c>
      <c r="E22" s="303">
        <v>480</v>
      </c>
      <c r="F22" s="314">
        <f>SUM(E20:E22)</f>
        <v>9112</v>
      </c>
      <c r="G22" s="304">
        <f>SUM(F22)</f>
        <v>9112</v>
      </c>
      <c r="H22" s="308"/>
      <c r="I22" s="70"/>
      <c r="J22" s="297"/>
      <c r="K22" s="313" t="s">
        <v>153</v>
      </c>
      <c r="L22" s="319">
        <v>1280</v>
      </c>
      <c r="M22" s="303">
        <f>SUM(L20:L22)</f>
        <v>11302</v>
      </c>
      <c r="N22" s="304">
        <f>M22</f>
        <v>11302</v>
      </c>
      <c r="O22" s="295"/>
      <c r="P22" s="19"/>
    </row>
    <row r="23" spans="1:16" s="20" customFormat="1" ht="18.5" customHeight="1" x14ac:dyDescent="0.15">
      <c r="A23" s="333"/>
      <c r="B23" s="340" t="s">
        <v>88</v>
      </c>
      <c r="C23" s="301" t="s">
        <v>89</v>
      </c>
      <c r="D23" s="310" t="s">
        <v>151</v>
      </c>
      <c r="E23" s="305">
        <v>4000</v>
      </c>
      <c r="F23" s="303"/>
      <c r="G23" s="304"/>
      <c r="H23" s="308">
        <v>4000</v>
      </c>
      <c r="I23" s="70"/>
      <c r="J23" s="318" t="s">
        <v>89</v>
      </c>
      <c r="K23" s="313" t="s">
        <v>151</v>
      </c>
      <c r="L23" s="303">
        <v>4000</v>
      </c>
      <c r="M23" s="303"/>
      <c r="N23" s="304"/>
      <c r="O23" s="295"/>
      <c r="P23" s="19"/>
    </row>
    <row r="24" spans="1:16" s="20" customFormat="1" ht="18.5" customHeight="1" x14ac:dyDescent="0.15">
      <c r="A24" s="333"/>
      <c r="B24" s="293"/>
      <c r="C24" s="294"/>
      <c r="D24" s="310" t="s">
        <v>152</v>
      </c>
      <c r="E24" s="305">
        <v>1800</v>
      </c>
      <c r="F24" s="303"/>
      <c r="G24" s="304"/>
      <c r="H24" s="308">
        <v>1800</v>
      </c>
      <c r="I24" s="70"/>
      <c r="J24" s="333"/>
      <c r="K24" s="313" t="s">
        <v>152</v>
      </c>
      <c r="L24" s="303">
        <v>1800</v>
      </c>
      <c r="M24" s="314"/>
      <c r="N24" s="304"/>
      <c r="O24" s="295"/>
      <c r="P24" s="19"/>
    </row>
    <row r="25" spans="1:16" s="20" customFormat="1" ht="18.5" customHeight="1" x14ac:dyDescent="0.15">
      <c r="A25" s="333"/>
      <c r="B25" s="293"/>
      <c r="C25" s="294"/>
      <c r="D25" s="310" t="s">
        <v>156</v>
      </c>
      <c r="E25" s="305">
        <v>800</v>
      </c>
      <c r="F25" s="303">
        <f>SUM(E23:E25)</f>
        <v>6600</v>
      </c>
      <c r="G25" s="304">
        <f>SUM(F25)</f>
        <v>6600</v>
      </c>
      <c r="H25" s="308">
        <v>800</v>
      </c>
      <c r="I25" s="70"/>
      <c r="J25" s="294"/>
      <c r="K25" s="313" t="s">
        <v>156</v>
      </c>
      <c r="L25" s="303">
        <v>800</v>
      </c>
      <c r="M25" s="303">
        <f>SUM(L23:L25)</f>
        <v>6600</v>
      </c>
      <c r="N25" s="304">
        <f>M25</f>
        <v>6600</v>
      </c>
      <c r="O25" s="295"/>
      <c r="P25" s="19"/>
    </row>
    <row r="26" spans="1:16" s="20" customFormat="1" ht="18.5" customHeight="1" x14ac:dyDescent="0.15">
      <c r="A26" s="333"/>
      <c r="B26" s="333"/>
      <c r="C26" s="299" t="s">
        <v>98</v>
      </c>
      <c r="D26" s="312" t="s">
        <v>151</v>
      </c>
      <c r="E26" s="305">
        <v>14400</v>
      </c>
      <c r="F26" s="315"/>
      <c r="G26" s="315"/>
      <c r="H26" s="308">
        <v>2560</v>
      </c>
      <c r="I26" s="70"/>
      <c r="J26" s="299" t="s">
        <v>98</v>
      </c>
      <c r="K26" s="323" t="s">
        <v>151</v>
      </c>
      <c r="L26" s="344">
        <v>14720</v>
      </c>
      <c r="M26" s="314"/>
      <c r="N26" s="314"/>
      <c r="O26" s="295"/>
      <c r="P26" s="19"/>
    </row>
    <row r="27" spans="1:16" s="20" customFormat="1" ht="18.5" customHeight="1" x14ac:dyDescent="0.15">
      <c r="A27" s="333"/>
      <c r="B27" s="337"/>
      <c r="C27" s="297"/>
      <c r="D27" s="312" t="s">
        <v>152</v>
      </c>
      <c r="E27" s="305">
        <v>5250</v>
      </c>
      <c r="F27" s="304"/>
      <c r="G27" s="304"/>
      <c r="H27" s="308">
        <v>550</v>
      </c>
      <c r="I27" s="70"/>
      <c r="J27" s="70"/>
      <c r="K27" s="324" t="s">
        <v>152</v>
      </c>
      <c r="L27" s="319">
        <v>5795</v>
      </c>
      <c r="M27" s="303"/>
      <c r="N27" s="303"/>
      <c r="O27" s="295"/>
      <c r="P27" s="19"/>
    </row>
    <row r="28" spans="1:16" s="20" customFormat="1" ht="18.5" customHeight="1" x14ac:dyDescent="0.15">
      <c r="A28" s="333"/>
      <c r="B28" s="337"/>
      <c r="C28" s="297"/>
      <c r="D28" s="312" t="s">
        <v>155</v>
      </c>
      <c r="E28" s="305">
        <v>480</v>
      </c>
      <c r="F28" s="303">
        <f>SUM(E26:E28)</f>
        <v>20130</v>
      </c>
      <c r="G28" s="304">
        <f>F28</f>
        <v>20130</v>
      </c>
      <c r="H28" s="308">
        <v>480</v>
      </c>
      <c r="I28" s="70"/>
      <c r="J28" s="70"/>
      <c r="K28" s="324" t="s">
        <v>155</v>
      </c>
      <c r="L28" s="303">
        <v>480</v>
      </c>
      <c r="M28" s="303">
        <f>SUM(L26:L28)</f>
        <v>20995</v>
      </c>
      <c r="N28" s="303">
        <f>M28</f>
        <v>20995</v>
      </c>
      <c r="O28" s="295"/>
      <c r="P28" s="19"/>
    </row>
    <row r="29" spans="1:16" s="20" customFormat="1" ht="18.5" customHeight="1" x14ac:dyDescent="0.15">
      <c r="A29" s="333"/>
      <c r="B29" s="299" t="s">
        <v>113</v>
      </c>
      <c r="C29" s="299" t="s">
        <v>114</v>
      </c>
      <c r="D29" s="312" t="s">
        <v>151</v>
      </c>
      <c r="E29" s="306">
        <v>4000</v>
      </c>
      <c r="F29" s="304"/>
      <c r="G29" s="304"/>
      <c r="H29" s="308"/>
      <c r="I29" s="70"/>
      <c r="J29" s="299" t="s">
        <v>114</v>
      </c>
      <c r="K29" s="324" t="s">
        <v>151</v>
      </c>
      <c r="L29" s="303">
        <v>4000</v>
      </c>
      <c r="M29" s="303"/>
      <c r="N29" s="303"/>
      <c r="O29" s="295"/>
      <c r="P29" s="19"/>
    </row>
    <row r="30" spans="1:16" s="20" customFormat="1" ht="18.5" customHeight="1" x14ac:dyDescent="0.15">
      <c r="A30" s="333"/>
      <c r="B30" s="337"/>
      <c r="C30" s="299" t="s">
        <v>115</v>
      </c>
      <c r="D30" s="311" t="s">
        <v>153</v>
      </c>
      <c r="E30" s="305">
        <v>2740</v>
      </c>
      <c r="F30" s="304"/>
      <c r="G30" s="303"/>
      <c r="H30" s="308">
        <v>875</v>
      </c>
      <c r="I30" s="70"/>
      <c r="J30" s="299" t="s">
        <v>115</v>
      </c>
      <c r="K30" s="311" t="s">
        <v>153</v>
      </c>
      <c r="L30" s="319">
        <v>2800</v>
      </c>
      <c r="M30" s="304"/>
      <c r="N30" s="303"/>
      <c r="O30" s="295"/>
      <c r="P30" s="19"/>
    </row>
    <row r="31" spans="1:16" s="20" customFormat="1" ht="18.5" customHeight="1" x14ac:dyDescent="0.15">
      <c r="A31" s="333"/>
      <c r="B31" s="333"/>
      <c r="C31" s="299" t="s">
        <v>121</v>
      </c>
      <c r="D31" s="312" t="s">
        <v>151</v>
      </c>
      <c r="E31" s="305">
        <v>1400</v>
      </c>
      <c r="F31" s="303"/>
      <c r="G31" s="304"/>
      <c r="H31" s="308">
        <v>480</v>
      </c>
      <c r="I31" s="70"/>
      <c r="J31" s="299" t="s">
        <v>121</v>
      </c>
      <c r="K31" s="312" t="s">
        <v>151</v>
      </c>
      <c r="L31" s="303">
        <v>1400</v>
      </c>
      <c r="M31" s="303"/>
      <c r="N31" s="315"/>
      <c r="O31" s="295"/>
      <c r="P31" s="19"/>
    </row>
    <row r="32" spans="1:16" s="20" customFormat="1" ht="18.5" customHeight="1" x14ac:dyDescent="0.15">
      <c r="A32" s="333"/>
      <c r="B32" s="302"/>
      <c r="C32" s="299" t="s">
        <v>125</v>
      </c>
      <c r="D32" s="312" t="s">
        <v>151</v>
      </c>
      <c r="E32" s="305">
        <v>3600</v>
      </c>
      <c r="F32" s="303"/>
      <c r="G32" s="304"/>
      <c r="H32" s="308">
        <v>2340</v>
      </c>
      <c r="I32" s="70"/>
      <c r="J32" s="299" t="s">
        <v>159</v>
      </c>
      <c r="K32" s="312" t="s">
        <v>151</v>
      </c>
      <c r="L32" s="303">
        <v>3600</v>
      </c>
      <c r="M32" s="303"/>
      <c r="N32" s="304"/>
      <c r="O32" s="295"/>
      <c r="P32" s="19"/>
    </row>
    <row r="33" spans="1:37" s="20" customFormat="1" ht="18.5" customHeight="1" x14ac:dyDescent="0.15">
      <c r="A33" s="333"/>
      <c r="B33" s="296"/>
      <c r="C33" s="299" t="s">
        <v>126</v>
      </c>
      <c r="D33" s="312" t="s">
        <v>157</v>
      </c>
      <c r="E33" s="305">
        <v>1120</v>
      </c>
      <c r="F33" s="303"/>
      <c r="G33" s="304"/>
      <c r="H33" s="308">
        <v>520</v>
      </c>
      <c r="I33" s="70"/>
      <c r="J33" s="299" t="s">
        <v>126</v>
      </c>
      <c r="K33" s="312" t="s">
        <v>157</v>
      </c>
      <c r="L33" s="303">
        <v>1120</v>
      </c>
      <c r="M33" s="303"/>
      <c r="N33" s="304"/>
      <c r="O33" s="295"/>
      <c r="P33" s="19"/>
    </row>
    <row r="34" spans="1:37" s="20" customFormat="1" ht="18.5" customHeight="1" x14ac:dyDescent="0.15">
      <c r="A34" s="333"/>
      <c r="B34" s="302"/>
      <c r="C34" s="333"/>
      <c r="D34" s="312" t="s">
        <v>128</v>
      </c>
      <c r="E34" s="303">
        <v>400</v>
      </c>
      <c r="F34" s="303"/>
      <c r="G34" s="304"/>
      <c r="H34" s="308"/>
      <c r="I34" s="70"/>
      <c r="J34" s="294"/>
      <c r="K34" s="312" t="s">
        <v>128</v>
      </c>
      <c r="L34" s="303">
        <v>400</v>
      </c>
      <c r="M34" s="303"/>
      <c r="N34" s="304"/>
      <c r="O34" s="295"/>
      <c r="P34" s="19"/>
    </row>
    <row r="35" spans="1:37" s="20" customFormat="1" ht="18.5" customHeight="1" x14ac:dyDescent="0.15">
      <c r="A35" s="333"/>
      <c r="B35" s="293"/>
      <c r="C35" s="294"/>
      <c r="D35" s="312" t="s">
        <v>158</v>
      </c>
      <c r="E35" s="303">
        <v>750</v>
      </c>
      <c r="F35" s="303">
        <f>SUM(E29:E35)</f>
        <v>14010</v>
      </c>
      <c r="G35" s="304">
        <f>F35</f>
        <v>14010</v>
      </c>
      <c r="H35" s="308"/>
      <c r="I35" s="70"/>
      <c r="J35" s="333"/>
      <c r="K35" s="312" t="s">
        <v>158</v>
      </c>
      <c r="L35" s="303">
        <v>750</v>
      </c>
      <c r="M35" s="303">
        <f>SUM(L29:L35)</f>
        <v>14070</v>
      </c>
      <c r="N35" s="304">
        <f>M35</f>
        <v>14070</v>
      </c>
      <c r="O35" s="295"/>
      <c r="P35" s="19"/>
    </row>
    <row r="36" spans="1:37" s="20" customFormat="1" ht="18.5" customHeight="1" x14ac:dyDescent="0.15">
      <c r="A36" s="333"/>
      <c r="B36" s="293"/>
      <c r="C36" s="299" t="s">
        <v>131</v>
      </c>
      <c r="D36" s="312" t="s">
        <v>161</v>
      </c>
      <c r="E36" s="303">
        <v>4800</v>
      </c>
      <c r="F36" s="303">
        <f>E36</f>
        <v>4800</v>
      </c>
      <c r="G36" s="304">
        <f>F36</f>
        <v>4800</v>
      </c>
      <c r="H36" s="308"/>
      <c r="I36" s="70"/>
      <c r="J36" s="299" t="s">
        <v>132</v>
      </c>
      <c r="K36" s="312" t="s">
        <v>160</v>
      </c>
      <c r="L36" s="303">
        <v>3765</v>
      </c>
      <c r="M36" s="303">
        <f>L36</f>
        <v>3765</v>
      </c>
      <c r="N36" s="304">
        <f>M36</f>
        <v>3765</v>
      </c>
      <c r="O36" s="295"/>
      <c r="P36" s="19"/>
    </row>
    <row r="37" spans="1:37" s="20" customFormat="1" ht="18.5" customHeight="1" x14ac:dyDescent="0.15">
      <c r="A37" s="333"/>
      <c r="B37" s="302"/>
      <c r="C37" s="294"/>
      <c r="D37" s="312"/>
      <c r="E37" s="303"/>
      <c r="F37" s="303"/>
      <c r="G37" s="304"/>
      <c r="H37" s="308"/>
      <c r="I37" s="70"/>
      <c r="J37" s="333"/>
      <c r="K37" s="312"/>
      <c r="L37" s="303"/>
      <c r="M37" s="303"/>
      <c r="N37" s="304"/>
      <c r="O37" s="295"/>
      <c r="P37" s="19"/>
    </row>
    <row r="38" spans="1:37" s="20" customFormat="1" ht="18.5" customHeight="1" x14ac:dyDescent="0.15">
      <c r="A38" s="333"/>
      <c r="B38" s="302"/>
      <c r="C38" s="299" t="s">
        <v>133</v>
      </c>
      <c r="D38" s="312"/>
      <c r="E38" s="303"/>
      <c r="F38" s="303"/>
      <c r="G38" s="304">
        <f>SUM(G2:G37)</f>
        <v>75312</v>
      </c>
      <c r="H38" s="309">
        <f>SUM(H2:H36)</f>
        <v>21925</v>
      </c>
      <c r="I38" s="70"/>
      <c r="J38" s="299" t="s">
        <v>133</v>
      </c>
      <c r="K38" s="324"/>
      <c r="L38" s="303"/>
      <c r="M38" s="303"/>
      <c r="N38" s="304">
        <f>SUM(N2:N36)</f>
        <v>75312</v>
      </c>
      <c r="O38" s="295"/>
      <c r="P38" s="19"/>
    </row>
    <row r="39" spans="1:37" s="20" customFormat="1" ht="18.5" customHeight="1" x14ac:dyDescent="0.15">
      <c r="A39" s="333"/>
      <c r="B39" s="337"/>
      <c r="C39" s="337"/>
      <c r="D39" s="337"/>
      <c r="E39" s="336"/>
      <c r="F39" s="346"/>
      <c r="G39" s="346"/>
      <c r="H39" s="308"/>
      <c r="I39" s="70"/>
      <c r="J39" s="333"/>
      <c r="K39" s="317"/>
      <c r="L39" s="304"/>
      <c r="M39" s="304"/>
      <c r="N39" s="304"/>
      <c r="O39" s="295"/>
      <c r="P39" s="19"/>
    </row>
    <row r="40" spans="1:37" s="20" customFormat="1" ht="18.5" customHeight="1" x14ac:dyDescent="0.15">
      <c r="A40" s="333"/>
      <c r="B40" s="337"/>
      <c r="C40" s="337"/>
      <c r="D40" s="337"/>
      <c r="E40" s="336"/>
      <c r="F40" s="336"/>
      <c r="G40" s="304"/>
      <c r="H40" s="308"/>
      <c r="I40" s="70"/>
      <c r="J40" s="321" t="s">
        <v>134</v>
      </c>
      <c r="K40" s="316"/>
      <c r="L40" s="343"/>
      <c r="M40" s="343"/>
      <c r="N40" s="304"/>
      <c r="O40" s="295"/>
      <c r="P40" s="19"/>
    </row>
    <row r="41" spans="1:37" s="20" customFormat="1" ht="18.5" customHeight="1" x14ac:dyDescent="0.15">
      <c r="A41" s="333"/>
      <c r="B41" s="337"/>
      <c r="C41" s="337"/>
      <c r="D41" s="337"/>
      <c r="E41" s="336"/>
      <c r="F41" s="336"/>
      <c r="G41" s="336"/>
      <c r="H41" s="308"/>
      <c r="I41" s="70"/>
      <c r="J41" s="240" t="s">
        <v>135</v>
      </c>
      <c r="K41" s="303">
        <v>360</v>
      </c>
      <c r="N41" s="304"/>
      <c r="O41" s="295"/>
      <c r="P41" s="19"/>
    </row>
    <row r="42" spans="1:37" s="20" customFormat="1" ht="18.5" customHeight="1" x14ac:dyDescent="0.15">
      <c r="A42" s="341"/>
      <c r="B42" s="285"/>
      <c r="C42" s="286" t="s">
        <v>145</v>
      </c>
      <c r="D42" s="341"/>
      <c r="E42" s="341"/>
      <c r="F42" s="341"/>
      <c r="G42" s="341"/>
      <c r="H42" s="332"/>
      <c r="I42" s="70"/>
      <c r="J42" s="240" t="s">
        <v>136</v>
      </c>
      <c r="K42" s="303">
        <v>100</v>
      </c>
      <c r="L42" s="304"/>
      <c r="M42" s="304"/>
      <c r="N42" s="304"/>
      <c r="O42" s="295"/>
      <c r="P42" s="19"/>
    </row>
    <row r="43" spans="1:37" s="20" customFormat="1" ht="18.5" customHeight="1" x14ac:dyDescent="0.15">
      <c r="A43" s="342"/>
      <c r="B43" s="287"/>
      <c r="C43" s="286" t="s">
        <v>146</v>
      </c>
      <c r="D43" s="267"/>
      <c r="E43" s="267"/>
      <c r="F43" s="267"/>
      <c r="G43" s="268"/>
      <c r="H43" s="269"/>
      <c r="I43" s="70"/>
      <c r="J43" s="240" t="s">
        <v>137</v>
      </c>
      <c r="K43" s="303">
        <v>1400</v>
      </c>
      <c r="L43" s="304"/>
      <c r="M43" s="304"/>
      <c r="N43" s="304"/>
      <c r="O43" s="295"/>
      <c r="P43" s="19"/>
    </row>
    <row r="44" spans="1:37" s="20" customFormat="1" ht="18" customHeight="1" x14ac:dyDescent="0.15">
      <c r="A44" s="342"/>
      <c r="B44" s="288"/>
      <c r="C44" s="286" t="s">
        <v>147</v>
      </c>
      <c r="D44" s="267"/>
      <c r="E44" s="267"/>
      <c r="F44" s="267"/>
      <c r="G44" s="268"/>
      <c r="H44" s="269"/>
      <c r="I44" s="70"/>
      <c r="J44" s="240" t="s">
        <v>138</v>
      </c>
      <c r="K44" s="303">
        <v>200</v>
      </c>
      <c r="L44" s="304"/>
      <c r="M44" s="304"/>
      <c r="N44" s="304"/>
      <c r="O44" s="295"/>
      <c r="P44" s="19"/>
    </row>
    <row r="45" spans="1:37" s="20" customFormat="1" ht="18" customHeight="1" x14ac:dyDescent="0.15">
      <c r="A45" s="342"/>
      <c r="B45" s="289"/>
      <c r="C45" s="286" t="s">
        <v>148</v>
      </c>
      <c r="D45" s="267"/>
      <c r="E45" s="267"/>
      <c r="F45" s="267"/>
      <c r="G45" s="268"/>
      <c r="H45" s="269"/>
      <c r="I45" s="70"/>
      <c r="J45" s="240" t="s">
        <v>140</v>
      </c>
      <c r="K45" s="304">
        <f>SUM(K41:K44)</f>
        <v>2060</v>
      </c>
      <c r="L45" s="304"/>
      <c r="M45" s="304" t="s">
        <v>139</v>
      </c>
      <c r="N45" s="304">
        <v>75312</v>
      </c>
      <c r="O45" s="295"/>
      <c r="P45" s="19"/>
    </row>
    <row r="46" spans="1:37" s="20" customFormat="1" ht="18" customHeight="1" x14ac:dyDescent="0.2">
      <c r="A46" s="342"/>
      <c r="D46" s="267"/>
      <c r="E46" s="267"/>
      <c r="F46" s="267"/>
      <c r="G46" s="268"/>
      <c r="H46" s="269"/>
      <c r="I46" s="70"/>
      <c r="L46" s="304"/>
      <c r="M46" s="304" t="s">
        <v>141</v>
      </c>
      <c r="N46" s="304">
        <v>2060</v>
      </c>
      <c r="O46" s="29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6"/>
      <c r="AC46" s="156"/>
      <c r="AD46" s="156"/>
      <c r="AE46" s="156"/>
      <c r="AF46" s="156"/>
      <c r="AG46" s="156"/>
      <c r="AH46" s="156"/>
      <c r="AI46" s="156"/>
      <c r="AJ46" s="157"/>
      <c r="AK46" s="157"/>
    </row>
    <row r="47" spans="1:37" s="20" customFormat="1" ht="18" customHeight="1" x14ac:dyDescent="0.2">
      <c r="A47" s="342"/>
      <c r="B47" s="267"/>
      <c r="C47" s="267"/>
      <c r="D47" s="267"/>
      <c r="E47" s="267"/>
      <c r="F47" s="267"/>
      <c r="G47" s="268"/>
      <c r="H47" s="269"/>
      <c r="I47" s="70"/>
      <c r="J47" s="240"/>
      <c r="K47" s="240"/>
      <c r="L47" s="304"/>
      <c r="M47" s="304" t="s">
        <v>142</v>
      </c>
      <c r="N47" s="304">
        <f>SUM(N45:N46)</f>
        <v>77372</v>
      </c>
      <c r="O47" s="29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6"/>
      <c r="AC47" s="156"/>
      <c r="AD47" s="156"/>
      <c r="AE47" s="156"/>
      <c r="AF47" s="156"/>
      <c r="AG47" s="156"/>
      <c r="AH47" s="156"/>
      <c r="AI47" s="156"/>
      <c r="AJ47" s="157"/>
      <c r="AK47" s="157"/>
    </row>
    <row r="48" spans="1:37" s="20" customFormat="1" ht="18" customHeight="1" x14ac:dyDescent="0.2">
      <c r="A48" s="342"/>
      <c r="B48" s="267"/>
      <c r="C48" s="267"/>
      <c r="D48" s="267"/>
      <c r="E48" s="267"/>
      <c r="F48" s="267"/>
      <c r="G48" s="268"/>
      <c r="H48" s="269"/>
      <c r="I48" s="70"/>
      <c r="J48" s="240"/>
      <c r="K48" s="240"/>
      <c r="L48" s="304"/>
      <c r="M48" s="304" t="s">
        <v>143</v>
      </c>
      <c r="N48" s="304">
        <v>15474</v>
      </c>
      <c r="O48" s="29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6"/>
      <c r="AC48" s="156"/>
      <c r="AD48" s="156"/>
      <c r="AE48" s="156"/>
      <c r="AF48" s="156"/>
      <c r="AG48" s="156"/>
      <c r="AH48" s="156"/>
      <c r="AI48" s="156"/>
      <c r="AJ48" s="157"/>
      <c r="AK48" s="157"/>
    </row>
    <row r="49" spans="1:37" s="20" customFormat="1" ht="18" customHeight="1" x14ac:dyDescent="0.2">
      <c r="A49" s="342"/>
      <c r="B49" s="267"/>
      <c r="C49" s="267"/>
      <c r="D49" s="267"/>
      <c r="E49" s="267"/>
      <c r="F49" s="267"/>
      <c r="G49" s="268"/>
      <c r="H49" s="269"/>
      <c r="I49" s="70"/>
      <c r="J49" s="240"/>
      <c r="K49" s="240"/>
      <c r="L49" s="304"/>
      <c r="M49" s="345" t="s">
        <v>144</v>
      </c>
      <c r="N49" s="345">
        <f>SUM(N47:N48)</f>
        <v>92846</v>
      </c>
      <c r="O49" s="29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6"/>
      <c r="AC49" s="156"/>
      <c r="AD49" s="156"/>
      <c r="AE49" s="156"/>
      <c r="AF49" s="156"/>
      <c r="AG49" s="156"/>
      <c r="AH49" s="156"/>
      <c r="AI49" s="156"/>
      <c r="AJ49" s="157"/>
      <c r="AK49" s="157"/>
    </row>
    <row r="50" spans="1:37" s="20" customFormat="1" ht="18" customHeight="1" x14ac:dyDescent="0.2">
      <c r="A50" s="266"/>
      <c r="B50" s="267"/>
      <c r="C50" s="267"/>
      <c r="D50" s="267"/>
      <c r="E50" s="267"/>
      <c r="F50" s="267"/>
      <c r="G50" s="268"/>
      <c r="H50" s="272"/>
      <c r="I50" s="271"/>
      <c r="J50" s="272"/>
      <c r="K50" s="272"/>
      <c r="L50" s="272"/>
      <c r="M50" s="272"/>
      <c r="N50" s="272"/>
      <c r="O50" s="32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6"/>
      <c r="AC50" s="156"/>
      <c r="AD50" s="156"/>
      <c r="AE50" s="156"/>
      <c r="AF50" s="156"/>
      <c r="AG50" s="156"/>
      <c r="AH50" s="156"/>
      <c r="AI50" s="156"/>
      <c r="AJ50" s="157"/>
      <c r="AK50" s="157"/>
    </row>
    <row r="51" spans="1:37" s="20" customFormat="1" ht="18" customHeight="1" x14ac:dyDescent="0.2">
      <c r="A51" s="266"/>
      <c r="B51" s="267"/>
      <c r="C51" s="267"/>
      <c r="D51" s="267"/>
      <c r="E51" s="267"/>
      <c r="F51" s="267"/>
      <c r="G51" s="268"/>
      <c r="H51" s="272"/>
      <c r="I51" s="271"/>
      <c r="J51" s="272"/>
      <c r="K51" s="272"/>
      <c r="L51" s="272"/>
      <c r="M51" s="272"/>
      <c r="N51" s="272"/>
      <c r="O51" s="32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6"/>
      <c r="AC51" s="156"/>
      <c r="AD51" s="156"/>
      <c r="AE51" s="156"/>
      <c r="AF51" s="156"/>
      <c r="AG51" s="156"/>
      <c r="AH51" s="156"/>
      <c r="AI51" s="156"/>
      <c r="AK51" s="157"/>
    </row>
    <row r="52" spans="1:37" s="20" customFormat="1" ht="18" customHeight="1" x14ac:dyDescent="0.2">
      <c r="A52" s="266"/>
      <c r="B52" s="267"/>
      <c r="C52" s="267"/>
      <c r="D52" s="267"/>
      <c r="E52" s="267"/>
      <c r="F52" s="267"/>
      <c r="G52" s="268"/>
      <c r="H52" s="272"/>
      <c r="I52" s="271"/>
      <c r="J52" s="272"/>
      <c r="K52" s="272"/>
      <c r="L52" s="272"/>
      <c r="M52" s="272"/>
      <c r="N52" s="272"/>
      <c r="O52" s="32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6"/>
      <c r="AC52" s="156"/>
      <c r="AD52" s="156"/>
      <c r="AE52" s="156"/>
      <c r="AF52" s="156"/>
      <c r="AG52" s="156"/>
      <c r="AH52" s="156"/>
      <c r="AI52" s="156"/>
      <c r="AJ52" s="158"/>
      <c r="AK52" s="157"/>
    </row>
    <row r="53" spans="1:37" s="20" customFormat="1" ht="18" customHeight="1" x14ac:dyDescent="0.15">
      <c r="A53" s="266"/>
      <c r="B53" s="267"/>
      <c r="C53" s="267"/>
      <c r="D53" s="267"/>
      <c r="E53" s="267"/>
      <c r="F53" s="267"/>
      <c r="G53" s="268"/>
      <c r="H53" s="272"/>
      <c r="I53" s="271"/>
      <c r="J53" s="272"/>
      <c r="K53" s="272"/>
      <c r="L53" s="272"/>
      <c r="M53" s="272"/>
      <c r="N53" s="272"/>
      <c r="O53" s="325"/>
      <c r="P53" s="19"/>
    </row>
    <row r="54" spans="1:37" s="20" customFormat="1" ht="18" customHeight="1" x14ac:dyDescent="0.15">
      <c r="A54" s="266"/>
      <c r="B54" s="267"/>
      <c r="C54" s="267"/>
      <c r="D54" s="267"/>
      <c r="E54" s="267"/>
      <c r="F54" s="267"/>
      <c r="G54" s="268"/>
      <c r="H54" s="272"/>
      <c r="I54" s="271"/>
      <c r="J54" s="272"/>
      <c r="K54" s="272"/>
      <c r="L54" s="272"/>
      <c r="M54" s="272"/>
      <c r="N54" s="272"/>
      <c r="O54" s="325"/>
      <c r="P54" s="19"/>
    </row>
    <row r="55" spans="1:37" s="20" customFormat="1" ht="18" customHeight="1" x14ac:dyDescent="0.15">
      <c r="A55" s="266"/>
      <c r="B55" s="267"/>
      <c r="C55" s="267"/>
      <c r="D55" s="267"/>
      <c r="E55" s="267"/>
      <c r="F55" s="267"/>
      <c r="G55" s="268"/>
      <c r="H55" s="272"/>
      <c r="I55" s="271"/>
      <c r="J55" s="272"/>
      <c r="K55" s="272"/>
      <c r="L55" s="272"/>
      <c r="M55" s="272"/>
      <c r="O55" s="325"/>
      <c r="P55" s="19"/>
    </row>
    <row r="56" spans="1:37" s="20" customFormat="1" ht="18" customHeight="1" x14ac:dyDescent="0.15">
      <c r="A56" s="266"/>
      <c r="B56" s="267"/>
      <c r="C56" s="267"/>
      <c r="D56" s="267"/>
      <c r="E56" s="267"/>
      <c r="F56" s="267"/>
      <c r="G56" s="268"/>
      <c r="H56" s="272"/>
      <c r="I56" s="271"/>
      <c r="J56" s="272"/>
      <c r="K56" s="272"/>
      <c r="L56" s="272"/>
      <c r="M56" s="272"/>
      <c r="O56" s="325"/>
      <c r="P56" s="19"/>
    </row>
    <row r="57" spans="1:37" s="20" customFormat="1" ht="18" customHeight="1" x14ac:dyDescent="0.15">
      <c r="A57" s="266"/>
      <c r="B57" s="267"/>
      <c r="C57" s="267"/>
      <c r="D57" s="267"/>
      <c r="E57" s="267"/>
      <c r="F57" s="267"/>
      <c r="G57" s="268"/>
      <c r="H57" s="272"/>
      <c r="I57" s="271"/>
      <c r="J57" s="272"/>
      <c r="K57" s="272"/>
      <c r="L57" s="272"/>
      <c r="M57" s="272"/>
      <c r="N57" s="272"/>
      <c r="O57" s="325"/>
      <c r="P57" s="19"/>
    </row>
    <row r="58" spans="1:37" s="20" customFormat="1" ht="18" customHeight="1" x14ac:dyDescent="0.15">
      <c r="A58" s="266"/>
      <c r="B58" s="267"/>
      <c r="C58" s="267"/>
      <c r="D58" s="267"/>
      <c r="E58" s="267"/>
      <c r="F58" s="267"/>
      <c r="G58" s="268"/>
      <c r="H58" s="272"/>
      <c r="I58" s="271"/>
      <c r="J58" s="272"/>
      <c r="K58" s="272"/>
      <c r="L58" s="272"/>
      <c r="M58" s="272"/>
      <c r="N58" s="272"/>
      <c r="O58" s="325"/>
      <c r="P58" s="19"/>
    </row>
    <row r="59" spans="1:37" s="20" customFormat="1" ht="18" customHeight="1" x14ac:dyDescent="0.15">
      <c r="A59" s="266"/>
      <c r="B59" s="267"/>
      <c r="C59" s="267"/>
      <c r="D59" s="267"/>
      <c r="E59" s="267"/>
      <c r="F59" s="267"/>
      <c r="G59" s="268"/>
      <c r="H59" s="272"/>
      <c r="I59" s="271"/>
      <c r="J59" s="272"/>
      <c r="K59" s="272"/>
      <c r="L59" s="272"/>
      <c r="M59" s="272"/>
      <c r="N59" s="272"/>
      <c r="O59" s="325"/>
      <c r="P59" s="19"/>
    </row>
    <row r="60" spans="1:37" s="20" customFormat="1" ht="18" customHeight="1" x14ac:dyDescent="0.15">
      <c r="A60" s="266"/>
      <c r="B60" s="267"/>
      <c r="C60" s="267"/>
      <c r="D60" s="267"/>
      <c r="E60" s="267"/>
      <c r="F60" s="267"/>
      <c r="G60" s="268"/>
      <c r="H60" s="272"/>
      <c r="I60" s="271"/>
      <c r="J60" s="272"/>
      <c r="K60" s="272"/>
      <c r="L60" s="272"/>
      <c r="M60" s="272"/>
      <c r="N60" s="272"/>
      <c r="O60" s="325"/>
      <c r="P60" s="19"/>
    </row>
    <row r="61" spans="1:37" s="20" customFormat="1" ht="18.5" customHeight="1" x14ac:dyDescent="0.15">
      <c r="A61" s="266"/>
      <c r="B61" s="267"/>
      <c r="C61" s="267"/>
      <c r="D61" s="267"/>
      <c r="E61" s="267"/>
      <c r="F61" s="267"/>
      <c r="G61" s="268"/>
      <c r="H61" s="272"/>
      <c r="I61" s="326"/>
      <c r="J61" s="272"/>
      <c r="K61" s="272"/>
      <c r="L61" s="272"/>
      <c r="M61" s="272"/>
      <c r="N61" s="272"/>
      <c r="O61" s="327"/>
      <c r="P61" s="178"/>
    </row>
    <row r="62" spans="1:37" s="20" customFormat="1" ht="18.5" customHeight="1" x14ac:dyDescent="0.15">
      <c r="A62" s="266"/>
      <c r="B62" s="267"/>
      <c r="C62" s="267"/>
      <c r="D62" s="267"/>
      <c r="E62" s="267"/>
      <c r="F62" s="267"/>
      <c r="G62" s="268"/>
      <c r="H62" s="272"/>
      <c r="I62" s="271"/>
      <c r="J62" s="272"/>
      <c r="K62" s="272"/>
      <c r="L62" s="272"/>
      <c r="M62" s="272"/>
      <c r="N62" s="272"/>
      <c r="O62" s="328"/>
      <c r="P62" s="178"/>
    </row>
    <row r="63" spans="1:37" s="20" customFormat="1" ht="18.5" customHeight="1" x14ac:dyDescent="0.15">
      <c r="A63" s="266"/>
      <c r="B63" s="267"/>
      <c r="C63" s="267"/>
      <c r="D63" s="267"/>
      <c r="E63" s="267"/>
      <c r="F63" s="267"/>
      <c r="G63" s="268"/>
      <c r="H63" s="272"/>
      <c r="I63" s="271"/>
      <c r="J63" s="272"/>
      <c r="K63" s="272"/>
      <c r="L63" s="272"/>
      <c r="M63" s="272"/>
      <c r="N63" s="272"/>
      <c r="O63" s="328"/>
      <c r="P63" s="178"/>
    </row>
    <row r="64" spans="1:37" s="20" customFormat="1" ht="18.5" customHeight="1" x14ac:dyDescent="0.15">
      <c r="A64" s="266"/>
      <c r="B64" s="267"/>
      <c r="C64" s="267"/>
      <c r="D64" s="267"/>
      <c r="E64" s="267"/>
      <c r="F64" s="267"/>
      <c r="G64" s="268"/>
      <c r="H64" s="272"/>
      <c r="I64" s="271"/>
      <c r="J64" s="272"/>
      <c r="K64" s="272"/>
      <c r="L64" s="272"/>
      <c r="M64" s="272"/>
      <c r="N64" s="272"/>
      <c r="O64" s="328"/>
      <c r="P64" s="178"/>
    </row>
    <row r="65" spans="1:16" s="20" customFormat="1" ht="18.5" customHeight="1" x14ac:dyDescent="0.15">
      <c r="A65" s="266"/>
      <c r="B65" s="267"/>
      <c r="C65" s="267"/>
      <c r="D65" s="267"/>
      <c r="E65" s="267"/>
      <c r="F65" s="267"/>
      <c r="G65" s="268"/>
      <c r="H65" s="272"/>
      <c r="I65" s="271"/>
      <c r="J65" s="272"/>
      <c r="K65" s="272"/>
      <c r="L65" s="272"/>
      <c r="M65" s="272"/>
      <c r="N65" s="272"/>
      <c r="O65" s="328"/>
      <c r="P65" s="178"/>
    </row>
    <row r="66" spans="1:16" s="20" customFormat="1" ht="18.5" customHeight="1" x14ac:dyDescent="0.15">
      <c r="A66" s="266"/>
      <c r="B66" s="267"/>
      <c r="C66" s="267"/>
      <c r="D66" s="267"/>
      <c r="E66" s="267"/>
      <c r="F66" s="267"/>
      <c r="G66" s="268"/>
      <c r="H66" s="272"/>
      <c r="I66" s="271"/>
      <c r="J66" s="272"/>
      <c r="K66" s="272"/>
      <c r="L66" s="272"/>
      <c r="M66" s="272"/>
      <c r="N66" s="272"/>
      <c r="O66" s="328"/>
      <c r="P66" s="178"/>
    </row>
    <row r="67" spans="1:16" s="20" customFormat="1" ht="18.5" customHeight="1" x14ac:dyDescent="0.15">
      <c r="A67" s="266"/>
      <c r="B67" s="267"/>
      <c r="C67" s="267"/>
      <c r="D67" s="267"/>
      <c r="E67" s="267"/>
      <c r="F67" s="267"/>
      <c r="G67" s="268"/>
      <c r="H67" s="272"/>
      <c r="I67" s="271"/>
      <c r="J67" s="272"/>
      <c r="K67" s="272"/>
      <c r="L67" s="272"/>
      <c r="M67" s="272"/>
      <c r="N67" s="272"/>
      <c r="O67" s="328"/>
      <c r="P67" s="178"/>
    </row>
    <row r="68" spans="1:16" s="20" customFormat="1" ht="18.5" customHeight="1" x14ac:dyDescent="0.15">
      <c r="A68" s="266"/>
      <c r="B68" s="267"/>
      <c r="C68" s="267"/>
      <c r="D68" s="267"/>
      <c r="E68" s="267"/>
      <c r="F68" s="267"/>
      <c r="G68" s="268"/>
      <c r="H68" s="272"/>
      <c r="I68" s="271"/>
      <c r="J68" s="272"/>
      <c r="K68" s="272"/>
      <c r="L68" s="272"/>
      <c r="M68" s="272"/>
      <c r="N68" s="272"/>
      <c r="O68" s="328"/>
      <c r="P68" s="178"/>
    </row>
    <row r="69" spans="1:16" s="20" customFormat="1" ht="18.5" customHeight="1" x14ac:dyDescent="0.15">
      <c r="A69" s="266"/>
      <c r="B69" s="267"/>
      <c r="C69" s="267"/>
      <c r="D69" s="267"/>
      <c r="E69" s="267"/>
      <c r="F69" s="267"/>
      <c r="G69" s="268"/>
      <c r="H69" s="272"/>
      <c r="I69" s="326"/>
      <c r="J69" s="272"/>
      <c r="K69" s="272"/>
      <c r="L69" s="272"/>
      <c r="M69" s="272"/>
      <c r="N69" s="272"/>
      <c r="O69" s="328"/>
      <c r="P69" s="178"/>
    </row>
    <row r="70" spans="1:16" s="20" customFormat="1" ht="18.5" customHeight="1" x14ac:dyDescent="0.15">
      <c r="A70" s="266"/>
      <c r="B70" s="267"/>
      <c r="C70" s="267"/>
      <c r="D70" s="267"/>
      <c r="E70" s="267"/>
      <c r="F70" s="267"/>
      <c r="G70" s="268"/>
      <c r="H70" s="272"/>
      <c r="I70" s="271"/>
      <c r="J70" s="272"/>
      <c r="K70" s="272"/>
      <c r="L70" s="272"/>
      <c r="M70" s="272"/>
      <c r="N70" s="272"/>
      <c r="O70" s="328"/>
      <c r="P70" s="178"/>
    </row>
    <row r="71" spans="1:16" s="20" customFormat="1" ht="18.5" customHeight="1" x14ac:dyDescent="0.15">
      <c r="A71" s="266"/>
      <c r="B71" s="267"/>
      <c r="C71" s="267"/>
      <c r="D71" s="267"/>
      <c r="E71" s="267"/>
      <c r="F71" s="267"/>
      <c r="G71" s="268"/>
      <c r="H71" s="272"/>
      <c r="I71" s="271"/>
      <c r="J71" s="272"/>
      <c r="K71" s="272"/>
      <c r="L71" s="272"/>
      <c r="M71" s="272"/>
      <c r="N71" s="272"/>
      <c r="O71" s="328"/>
      <c r="P71" s="178"/>
    </row>
    <row r="72" spans="1:16" s="20" customFormat="1" ht="18.5" customHeight="1" x14ac:dyDescent="0.15">
      <c r="A72" s="266"/>
      <c r="B72" s="267"/>
      <c r="C72" s="267"/>
      <c r="D72" s="267"/>
      <c r="E72" s="267"/>
      <c r="F72" s="267"/>
      <c r="G72" s="268"/>
      <c r="H72" s="272"/>
      <c r="I72" s="271"/>
      <c r="J72" s="272"/>
      <c r="K72" s="272"/>
      <c r="L72" s="272"/>
      <c r="M72" s="272"/>
      <c r="N72" s="272"/>
      <c r="O72" s="328"/>
      <c r="P72" s="178"/>
    </row>
    <row r="73" spans="1:16" s="20" customFormat="1" ht="18.5" customHeight="1" x14ac:dyDescent="0.15">
      <c r="A73" s="266"/>
      <c r="B73" s="267"/>
      <c r="C73" s="267"/>
      <c r="D73" s="267"/>
      <c r="E73" s="267"/>
      <c r="F73" s="267"/>
      <c r="G73" s="268"/>
      <c r="H73" s="272"/>
      <c r="I73" s="271"/>
      <c r="J73" s="272"/>
      <c r="K73" s="272"/>
      <c r="L73" s="272"/>
      <c r="M73" s="272"/>
      <c r="N73" s="272"/>
      <c r="O73" s="328"/>
      <c r="P73" s="178"/>
    </row>
    <row r="74" spans="1:16" s="20" customFormat="1" ht="18.5" customHeight="1" x14ac:dyDescent="0.15">
      <c r="A74" s="266"/>
      <c r="B74" s="267"/>
      <c r="C74" s="267"/>
      <c r="D74" s="267"/>
      <c r="E74" s="267"/>
      <c r="F74" s="267"/>
      <c r="G74" s="268"/>
      <c r="H74" s="272"/>
      <c r="I74" s="271"/>
      <c r="J74" s="272"/>
      <c r="K74" s="272"/>
      <c r="L74" s="272"/>
      <c r="M74" s="272"/>
      <c r="N74" s="272"/>
      <c r="O74" s="328"/>
      <c r="P74" s="178"/>
    </row>
    <row r="75" spans="1:16" s="20" customFormat="1" ht="18.5" customHeight="1" x14ac:dyDescent="0.15">
      <c r="A75" s="266"/>
      <c r="B75" s="267"/>
      <c r="C75" s="267"/>
      <c r="D75" s="267"/>
      <c r="E75" s="267"/>
      <c r="F75" s="267"/>
      <c r="G75" s="268"/>
      <c r="H75" s="272"/>
      <c r="I75" s="271"/>
      <c r="J75" s="272"/>
      <c r="K75" s="272"/>
      <c r="L75" s="272"/>
      <c r="M75" s="272"/>
      <c r="N75" s="272"/>
      <c r="O75" s="328"/>
      <c r="P75" s="178"/>
    </row>
    <row r="76" spans="1:16" s="20" customFormat="1" ht="18.5" customHeight="1" x14ac:dyDescent="0.15">
      <c r="A76" s="266"/>
      <c r="B76" s="267"/>
      <c r="C76" s="267"/>
      <c r="D76" s="267"/>
      <c r="E76" s="267"/>
      <c r="F76" s="267"/>
      <c r="G76" s="268"/>
      <c r="H76" s="272"/>
      <c r="I76" s="271"/>
      <c r="J76" s="272"/>
      <c r="K76" s="272"/>
      <c r="L76" s="272"/>
      <c r="M76" s="272"/>
      <c r="N76" s="272"/>
      <c r="O76" s="328"/>
      <c r="P76" s="178"/>
    </row>
    <row r="77" spans="1:16" s="20" customFormat="1" ht="18.5" customHeight="1" x14ac:dyDescent="0.15">
      <c r="A77" s="266"/>
      <c r="B77" s="267"/>
      <c r="C77" s="267"/>
      <c r="D77" s="267"/>
      <c r="E77" s="267"/>
      <c r="F77" s="267"/>
      <c r="G77" s="268"/>
      <c r="H77" s="272"/>
      <c r="I77" s="326"/>
      <c r="J77" s="272"/>
      <c r="K77" s="272"/>
      <c r="L77" s="272"/>
      <c r="M77" s="272"/>
      <c r="N77" s="272"/>
      <c r="O77" s="328"/>
      <c r="P77" s="178"/>
    </row>
    <row r="78" spans="1:16" s="20" customFormat="1" ht="18.5" customHeight="1" x14ac:dyDescent="0.15">
      <c r="A78" s="266"/>
      <c r="B78" s="267"/>
      <c r="C78" s="267"/>
      <c r="D78" s="267"/>
      <c r="E78" s="267"/>
      <c r="F78" s="267"/>
      <c r="G78" s="268"/>
      <c r="H78" s="272"/>
      <c r="I78" s="271"/>
      <c r="J78" s="272"/>
      <c r="K78" s="272"/>
      <c r="L78" s="272"/>
      <c r="M78" s="272"/>
      <c r="N78" s="272"/>
      <c r="O78" s="328"/>
      <c r="P78" s="178"/>
    </row>
    <row r="79" spans="1:16" s="20" customFormat="1" ht="18.5" customHeight="1" x14ac:dyDescent="0.15">
      <c r="A79" s="266"/>
      <c r="B79" s="267"/>
      <c r="C79" s="267"/>
      <c r="D79" s="267"/>
      <c r="E79" s="267"/>
      <c r="F79" s="267"/>
      <c r="G79" s="268"/>
      <c r="H79" s="272"/>
      <c r="I79" s="271"/>
      <c r="J79" s="272"/>
      <c r="K79" s="272"/>
      <c r="L79" s="272"/>
      <c r="M79" s="272"/>
      <c r="N79" s="272"/>
      <c r="O79" s="328"/>
      <c r="P79" s="178"/>
    </row>
    <row r="80" spans="1:16" s="20" customFormat="1" ht="18.5" customHeight="1" x14ac:dyDescent="0.15">
      <c r="A80" s="266"/>
      <c r="B80" s="267"/>
      <c r="C80" s="267"/>
      <c r="D80" s="267"/>
      <c r="E80" s="267"/>
      <c r="F80" s="267"/>
      <c r="G80" s="268"/>
      <c r="H80" s="272"/>
      <c r="I80" s="271"/>
      <c r="J80" s="272"/>
      <c r="K80" s="272"/>
      <c r="L80" s="272"/>
      <c r="M80" s="272"/>
      <c r="N80" s="272"/>
      <c r="O80" s="328"/>
      <c r="P80" s="178"/>
    </row>
    <row r="81" spans="1:37" s="20" customFormat="1" ht="18.5" customHeight="1" x14ac:dyDescent="0.15">
      <c r="A81" s="266"/>
      <c r="B81" s="267"/>
      <c r="C81" s="267"/>
      <c r="D81" s="267"/>
      <c r="E81" s="267"/>
      <c r="F81" s="267"/>
      <c r="G81" s="268"/>
      <c r="H81" s="272"/>
      <c r="I81" s="271"/>
      <c r="J81" s="272"/>
      <c r="K81" s="272"/>
      <c r="L81" s="272"/>
      <c r="M81" s="272"/>
      <c r="N81" s="272"/>
      <c r="O81" s="329"/>
      <c r="P81" s="178"/>
    </row>
    <row r="82" spans="1:37" s="20" customFormat="1" ht="18.5" customHeight="1" x14ac:dyDescent="0.15">
      <c r="A82" s="266"/>
      <c r="B82" s="267"/>
      <c r="C82" s="267"/>
      <c r="D82" s="267"/>
      <c r="E82" s="267"/>
      <c r="F82" s="267"/>
      <c r="G82" s="268"/>
      <c r="H82" s="272"/>
      <c r="I82" s="271"/>
      <c r="J82" s="272"/>
      <c r="K82" s="272"/>
      <c r="L82" s="272"/>
      <c r="M82" s="272"/>
      <c r="N82" s="272"/>
      <c r="O82" s="328"/>
      <c r="P82" s="178"/>
    </row>
    <row r="83" spans="1:37" s="20" customFormat="1" ht="18.5" customHeight="1" x14ac:dyDescent="0.15">
      <c r="A83" s="266"/>
      <c r="B83" s="267"/>
      <c r="C83" s="267"/>
      <c r="D83" s="267"/>
      <c r="E83" s="267"/>
      <c r="F83" s="267"/>
      <c r="G83" s="268"/>
      <c r="H83" s="272"/>
      <c r="I83" s="326"/>
      <c r="J83" s="272"/>
      <c r="K83" s="272"/>
      <c r="L83" s="272"/>
      <c r="M83" s="272"/>
      <c r="N83" s="272"/>
      <c r="O83" s="328"/>
      <c r="P83" s="178"/>
    </row>
    <row r="84" spans="1:37" s="20" customFormat="1" ht="18.5" customHeight="1" x14ac:dyDescent="0.2">
      <c r="A84" s="266"/>
      <c r="B84" s="267"/>
      <c r="C84" s="267"/>
      <c r="D84" s="267"/>
      <c r="E84" s="267"/>
      <c r="F84" s="267"/>
      <c r="G84" s="268"/>
      <c r="H84" s="272"/>
      <c r="I84" s="271"/>
      <c r="J84" s="272"/>
      <c r="K84" s="272"/>
      <c r="L84" s="272"/>
      <c r="M84" s="272"/>
      <c r="N84" s="272"/>
      <c r="O84" s="32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6"/>
      <c r="AC84" s="156"/>
      <c r="AD84" s="156"/>
      <c r="AE84" s="156"/>
      <c r="AF84" s="156"/>
      <c r="AG84" s="156"/>
      <c r="AH84" s="156"/>
      <c r="AI84" s="156"/>
    </row>
    <row r="85" spans="1:37" s="20" customFormat="1" ht="18.5" customHeight="1" x14ac:dyDescent="0.2">
      <c r="A85" s="266"/>
      <c r="B85" s="267"/>
      <c r="C85" s="267"/>
      <c r="D85" s="267"/>
      <c r="E85" s="267"/>
      <c r="F85" s="267"/>
      <c r="G85" s="268"/>
      <c r="H85" s="272"/>
      <c r="I85" s="271"/>
      <c r="J85" s="272"/>
      <c r="K85" s="272"/>
      <c r="L85" s="272"/>
      <c r="M85" s="272"/>
      <c r="N85" s="272"/>
      <c r="O85" s="32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6"/>
      <c r="AC85" s="156"/>
      <c r="AD85" s="156"/>
      <c r="AE85" s="156"/>
      <c r="AF85" s="156"/>
      <c r="AG85" s="156"/>
      <c r="AH85" s="156"/>
      <c r="AI85" s="156"/>
    </row>
    <row r="86" spans="1:37" s="20" customFormat="1" ht="18.5" customHeight="1" x14ac:dyDescent="0.2">
      <c r="A86" s="266"/>
      <c r="B86" s="267"/>
      <c r="C86" s="267"/>
      <c r="D86" s="267"/>
      <c r="E86" s="267"/>
      <c r="F86" s="267"/>
      <c r="G86" s="268"/>
      <c r="H86" s="272"/>
      <c r="I86" s="271"/>
      <c r="J86" s="272"/>
      <c r="K86" s="272"/>
      <c r="L86" s="272"/>
      <c r="M86" s="272"/>
      <c r="N86" s="272"/>
      <c r="O86" s="32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6"/>
      <c r="AC86" s="156"/>
      <c r="AD86" s="156"/>
      <c r="AE86" s="156"/>
      <c r="AF86" s="156"/>
      <c r="AG86" s="156"/>
      <c r="AH86" s="156"/>
      <c r="AI86" s="156"/>
    </row>
    <row r="87" spans="1:37" s="20" customFormat="1" ht="18.5" customHeight="1" x14ac:dyDescent="0.15">
      <c r="A87" s="266"/>
      <c r="B87" s="267"/>
      <c r="C87" s="267"/>
      <c r="D87" s="267"/>
      <c r="E87" s="267"/>
      <c r="F87" s="267"/>
      <c r="G87" s="268"/>
      <c r="H87" s="272"/>
      <c r="I87" s="271"/>
      <c r="J87" s="272"/>
      <c r="K87" s="272"/>
      <c r="L87" s="272"/>
      <c r="M87" s="272"/>
      <c r="N87" s="272"/>
      <c r="O87" s="32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210"/>
      <c r="AC87" s="210"/>
      <c r="AD87" s="210"/>
      <c r="AE87" s="210"/>
      <c r="AF87" s="210"/>
      <c r="AG87" s="210"/>
      <c r="AH87" s="210"/>
      <c r="AI87" s="210"/>
    </row>
    <row r="88" spans="1:37" s="20" customFormat="1" ht="18.5" customHeight="1" x14ac:dyDescent="0.2">
      <c r="A88" s="266"/>
      <c r="B88" s="267"/>
      <c r="C88" s="267"/>
      <c r="D88" s="267"/>
      <c r="E88" s="267"/>
      <c r="F88" s="267"/>
      <c r="G88" s="268"/>
      <c r="H88" s="272"/>
      <c r="I88" s="271"/>
      <c r="J88" s="272"/>
      <c r="K88" s="272"/>
      <c r="L88" s="272"/>
      <c r="M88" s="272"/>
      <c r="N88" s="272"/>
      <c r="O88" s="32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6"/>
      <c r="AC88" s="156"/>
      <c r="AD88" s="156"/>
      <c r="AE88" s="156"/>
      <c r="AF88" s="156"/>
      <c r="AG88" s="156"/>
      <c r="AH88" s="156"/>
      <c r="AI88" s="156"/>
      <c r="AJ88" s="157"/>
      <c r="AK88" s="157"/>
    </row>
    <row r="89" spans="1:37" s="20" customFormat="1" ht="18.5" customHeight="1" x14ac:dyDescent="0.2">
      <c r="A89" s="266"/>
      <c r="B89" s="267"/>
      <c r="C89" s="267"/>
      <c r="D89" s="267"/>
      <c r="E89" s="267"/>
      <c r="F89" s="267"/>
      <c r="G89" s="268"/>
      <c r="H89" s="272"/>
      <c r="I89" s="271"/>
      <c r="J89" s="272"/>
      <c r="K89" s="272"/>
      <c r="L89" s="272"/>
      <c r="M89" s="272"/>
      <c r="N89" s="272"/>
      <c r="O89" s="32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6"/>
      <c r="AC89" s="156"/>
      <c r="AD89" s="156"/>
      <c r="AE89" s="156"/>
      <c r="AF89" s="156"/>
      <c r="AG89" s="156"/>
      <c r="AH89" s="156"/>
      <c r="AI89" s="156"/>
      <c r="AJ89" s="157"/>
      <c r="AK89" s="157"/>
    </row>
    <row r="90" spans="1:37" s="20" customFormat="1" ht="18.5" customHeight="1" x14ac:dyDescent="0.2">
      <c r="A90" s="266"/>
      <c r="B90" s="267"/>
      <c r="C90" s="267"/>
      <c r="D90" s="267"/>
      <c r="E90" s="267"/>
      <c r="F90" s="267"/>
      <c r="G90" s="268"/>
      <c r="H90" s="272"/>
      <c r="I90" s="271"/>
      <c r="J90" s="272"/>
      <c r="K90" s="272"/>
      <c r="L90" s="272"/>
      <c r="M90" s="272"/>
      <c r="N90" s="272"/>
      <c r="O90" s="32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6"/>
      <c r="AC90" s="156"/>
      <c r="AD90" s="156"/>
      <c r="AE90" s="156"/>
      <c r="AF90" s="156"/>
      <c r="AG90" s="156"/>
      <c r="AH90" s="156"/>
      <c r="AI90" s="156"/>
      <c r="AJ90" s="157"/>
      <c r="AK90" s="157"/>
    </row>
    <row r="91" spans="1:37" s="20" customFormat="1" ht="18.5" customHeight="1" x14ac:dyDescent="0.2">
      <c r="A91" s="266"/>
      <c r="B91" s="267"/>
      <c r="C91" s="267"/>
      <c r="D91" s="267"/>
      <c r="E91" s="267"/>
      <c r="F91" s="267"/>
      <c r="G91" s="268"/>
      <c r="H91" s="272"/>
      <c r="I91" s="271"/>
      <c r="J91" s="272"/>
      <c r="K91" s="272"/>
      <c r="L91" s="272"/>
      <c r="M91" s="272"/>
      <c r="N91" s="272"/>
      <c r="O91" s="32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6"/>
      <c r="AC91" s="156"/>
      <c r="AD91" s="156"/>
      <c r="AE91" s="156"/>
      <c r="AF91" s="156"/>
      <c r="AG91" s="156"/>
      <c r="AH91" s="156"/>
      <c r="AI91" s="156"/>
      <c r="AJ91" s="214"/>
      <c r="AK91" s="157"/>
    </row>
    <row r="92" spans="1:37" s="20" customFormat="1" ht="18.5" customHeight="1" x14ac:dyDescent="0.2">
      <c r="A92" s="266"/>
      <c r="B92" s="267"/>
      <c r="C92" s="267"/>
      <c r="D92" s="267"/>
      <c r="E92" s="267"/>
      <c r="F92" s="267"/>
      <c r="G92" s="268"/>
      <c r="H92" s="272"/>
      <c r="I92" s="271"/>
      <c r="J92" s="272"/>
      <c r="K92" s="272"/>
      <c r="L92" s="272"/>
      <c r="M92" s="272"/>
      <c r="N92" s="272"/>
      <c r="O92" s="32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6"/>
      <c r="AC92" s="156"/>
      <c r="AD92" s="156"/>
      <c r="AE92" s="156"/>
      <c r="AF92" s="156"/>
      <c r="AG92" s="156"/>
      <c r="AH92" s="156"/>
      <c r="AI92" s="156"/>
      <c r="AJ92" s="214"/>
      <c r="AK92" s="214"/>
    </row>
    <row r="93" spans="1:37" s="20" customFormat="1" ht="18.5" customHeight="1" x14ac:dyDescent="0.2">
      <c r="A93" s="266"/>
      <c r="B93" s="267"/>
      <c r="C93" s="267"/>
      <c r="D93" s="267"/>
      <c r="E93" s="267"/>
      <c r="F93" s="267"/>
      <c r="G93" s="268"/>
      <c r="H93" s="272"/>
      <c r="I93" s="271"/>
      <c r="J93" s="272"/>
      <c r="K93" s="272"/>
      <c r="L93" s="272"/>
      <c r="M93" s="272"/>
      <c r="N93" s="272"/>
      <c r="O93" s="32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210"/>
      <c r="AC93" s="210"/>
      <c r="AD93" s="210"/>
      <c r="AE93" s="210"/>
      <c r="AF93" s="210"/>
      <c r="AG93" s="210"/>
      <c r="AH93" s="210"/>
      <c r="AI93" s="210"/>
      <c r="AJ93" s="158"/>
      <c r="AK93" s="214"/>
    </row>
    <row r="94" spans="1:37" s="20" customFormat="1" ht="18.5" customHeight="1" x14ac:dyDescent="0.2">
      <c r="A94" s="266"/>
      <c r="B94" s="267"/>
      <c r="C94" s="267"/>
      <c r="D94" s="267"/>
      <c r="E94" s="267"/>
      <c r="F94" s="267"/>
      <c r="G94" s="268"/>
      <c r="H94" s="272"/>
      <c r="I94" s="271"/>
      <c r="J94" s="272"/>
      <c r="K94" s="272"/>
      <c r="L94" s="272"/>
      <c r="M94" s="272"/>
      <c r="N94" s="272"/>
      <c r="O94" s="32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6"/>
      <c r="AC94" s="156"/>
      <c r="AD94" s="156"/>
      <c r="AE94" s="156"/>
      <c r="AF94" s="156"/>
      <c r="AG94" s="156"/>
      <c r="AH94" s="156"/>
      <c r="AI94" s="156"/>
      <c r="AJ94" s="214"/>
      <c r="AK94" s="214"/>
    </row>
    <row r="95" spans="1:37" s="20" customFormat="1" ht="18.5" customHeight="1" x14ac:dyDescent="0.15">
      <c r="A95" s="266"/>
      <c r="B95" s="267"/>
      <c r="C95" s="267"/>
      <c r="D95" s="267"/>
      <c r="E95" s="267"/>
      <c r="F95" s="267"/>
      <c r="G95" s="268"/>
      <c r="H95" s="272"/>
      <c r="I95" s="271"/>
      <c r="J95" s="272"/>
      <c r="K95" s="272"/>
      <c r="L95" s="272"/>
      <c r="M95" s="272"/>
      <c r="N95" s="272"/>
      <c r="O95" s="32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210"/>
      <c r="AC95" s="210"/>
      <c r="AD95" s="210"/>
      <c r="AE95" s="210"/>
      <c r="AF95" s="210"/>
      <c r="AG95" s="210"/>
      <c r="AH95" s="210"/>
      <c r="AI95" s="210"/>
      <c r="AK95" s="214"/>
    </row>
    <row r="96" spans="1:37" s="20" customFormat="1" ht="18.5" customHeight="1" x14ac:dyDescent="0.2">
      <c r="A96" s="266"/>
      <c r="B96" s="267"/>
      <c r="C96" s="267"/>
      <c r="D96" s="267"/>
      <c r="E96" s="267"/>
      <c r="F96" s="267"/>
      <c r="G96" s="268"/>
      <c r="H96" s="272"/>
      <c r="I96" s="271"/>
      <c r="J96" s="272"/>
      <c r="K96" s="272"/>
      <c r="L96" s="272"/>
      <c r="M96" s="272"/>
      <c r="N96" s="272"/>
      <c r="O96" s="32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6"/>
      <c r="AC96" s="156"/>
      <c r="AD96" s="156"/>
      <c r="AE96" s="156"/>
      <c r="AF96" s="156"/>
      <c r="AG96" s="156"/>
      <c r="AH96" s="156"/>
      <c r="AI96" s="156"/>
      <c r="AJ96" s="214"/>
      <c r="AK96" s="214"/>
    </row>
    <row r="97" spans="1:37" s="20" customFormat="1" ht="18.5" customHeight="1" x14ac:dyDescent="0.2">
      <c r="A97" s="266"/>
      <c r="B97" s="267"/>
      <c r="C97" s="267"/>
      <c r="D97" s="267"/>
      <c r="E97" s="267"/>
      <c r="F97" s="267"/>
      <c r="G97" s="268"/>
      <c r="H97" s="272"/>
      <c r="I97" s="271"/>
      <c r="J97" s="272"/>
      <c r="K97" s="272"/>
      <c r="L97" s="272"/>
      <c r="M97" s="272"/>
      <c r="N97" s="272"/>
      <c r="O97" s="32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6"/>
      <c r="AC97" s="156"/>
      <c r="AD97" s="156"/>
      <c r="AE97" s="156"/>
      <c r="AF97" s="156"/>
      <c r="AG97" s="156"/>
      <c r="AH97" s="156"/>
      <c r="AI97" s="156"/>
      <c r="AJ97" s="214"/>
      <c r="AK97" s="214"/>
    </row>
    <row r="98" spans="1:37" s="20" customFormat="1" ht="18.5" customHeight="1" x14ac:dyDescent="0.2">
      <c r="A98" s="266"/>
      <c r="B98" s="267"/>
      <c r="C98" s="267"/>
      <c r="D98" s="267"/>
      <c r="E98" s="267"/>
      <c r="F98" s="267"/>
      <c r="G98" s="268"/>
      <c r="H98" s="272"/>
      <c r="I98" s="271"/>
      <c r="J98" s="272"/>
      <c r="K98" s="272"/>
      <c r="L98" s="272"/>
      <c r="M98" s="272"/>
      <c r="N98" s="272"/>
      <c r="O98" s="32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6"/>
      <c r="AC98" s="156"/>
      <c r="AD98" s="156"/>
      <c r="AE98" s="156"/>
      <c r="AF98" s="156"/>
      <c r="AG98" s="156"/>
      <c r="AH98" s="156"/>
      <c r="AI98" s="156"/>
      <c r="AJ98" s="214"/>
      <c r="AK98" s="214"/>
    </row>
    <row r="99" spans="1:37" s="20" customFormat="1" ht="18.5" customHeight="1" x14ac:dyDescent="0.2">
      <c r="A99" s="266"/>
      <c r="B99" s="267"/>
      <c r="C99" s="267"/>
      <c r="D99" s="267"/>
      <c r="E99" s="267"/>
      <c r="F99" s="267"/>
      <c r="G99" s="268"/>
      <c r="H99" s="272"/>
      <c r="I99" s="271"/>
      <c r="J99" s="272"/>
      <c r="K99" s="272"/>
      <c r="L99" s="272"/>
      <c r="M99" s="272"/>
      <c r="N99" s="272"/>
      <c r="O99" s="32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6"/>
      <c r="AC99" s="156"/>
      <c r="AD99" s="156"/>
      <c r="AE99" s="156"/>
      <c r="AF99" s="156"/>
      <c r="AG99" s="156"/>
      <c r="AH99" s="156"/>
      <c r="AI99" s="156"/>
      <c r="AJ99" s="214"/>
      <c r="AK99" s="214"/>
    </row>
    <row r="100" spans="1:37" s="20" customFormat="1" ht="18.5" customHeight="1" x14ac:dyDescent="0.2">
      <c r="A100" s="266"/>
      <c r="B100" s="267"/>
      <c r="C100" s="267"/>
      <c r="D100" s="267"/>
      <c r="E100" s="267"/>
      <c r="F100" s="267"/>
      <c r="G100" s="268"/>
      <c r="H100" s="272"/>
      <c r="I100" s="271"/>
      <c r="J100" s="272"/>
      <c r="K100" s="272"/>
      <c r="L100" s="272"/>
      <c r="M100" s="272"/>
      <c r="N100" s="272"/>
      <c r="O100" s="32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6"/>
      <c r="AC100" s="156"/>
      <c r="AD100" s="156"/>
      <c r="AE100" s="156"/>
      <c r="AF100" s="156"/>
      <c r="AG100" s="156"/>
      <c r="AH100" s="156"/>
      <c r="AI100" s="156"/>
      <c r="AJ100" s="214"/>
      <c r="AK100" s="214"/>
    </row>
    <row r="101" spans="1:37" s="20" customFormat="1" ht="18.5" customHeight="1" x14ac:dyDescent="0.2">
      <c r="A101" s="266"/>
      <c r="B101" s="267"/>
      <c r="C101" s="267"/>
      <c r="D101" s="267"/>
      <c r="E101" s="267"/>
      <c r="F101" s="267"/>
      <c r="G101" s="268"/>
      <c r="H101" s="272"/>
      <c r="I101" s="272"/>
      <c r="J101" s="272"/>
      <c r="K101" s="272"/>
      <c r="L101" s="272"/>
      <c r="M101" s="272"/>
      <c r="N101" s="272"/>
      <c r="O101" s="325"/>
      <c r="P101" s="228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6"/>
      <c r="AC101" s="156"/>
      <c r="AD101" s="156"/>
      <c r="AE101" s="156"/>
      <c r="AF101" s="156"/>
      <c r="AG101" s="156"/>
      <c r="AH101" s="156"/>
      <c r="AI101" s="156"/>
      <c r="AJ101" s="214"/>
      <c r="AK101" s="214"/>
    </row>
    <row r="102" spans="1:37" s="20" customFormat="1" ht="18.5" customHeight="1" x14ac:dyDescent="0.15">
      <c r="A102" s="266"/>
      <c r="B102" s="267"/>
      <c r="C102" s="267"/>
      <c r="D102" s="267"/>
      <c r="E102" s="267"/>
      <c r="F102" s="267"/>
      <c r="G102" s="268"/>
      <c r="H102" s="272"/>
      <c r="I102" s="271"/>
      <c r="J102" s="272"/>
      <c r="K102" s="272"/>
      <c r="L102" s="272"/>
      <c r="M102" s="272"/>
      <c r="N102" s="272"/>
      <c r="O102" s="329"/>
      <c r="P102" s="330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</row>
    <row r="103" spans="1:37" s="20" customFormat="1" ht="18.5" customHeight="1" x14ac:dyDescent="0.15">
      <c r="A103" s="266"/>
      <c r="B103" s="267"/>
      <c r="C103" s="267"/>
      <c r="D103" s="267"/>
      <c r="E103" s="267"/>
      <c r="F103" s="267"/>
      <c r="G103" s="268"/>
      <c r="H103" s="272"/>
      <c r="I103" s="272"/>
      <c r="J103" s="272"/>
      <c r="K103" s="272"/>
      <c r="L103" s="272"/>
      <c r="M103" s="272"/>
      <c r="N103" s="272"/>
      <c r="O103" s="331"/>
      <c r="AA103" s="247"/>
    </row>
    <row r="104" spans="1:37" s="20" customFormat="1" ht="18.5" customHeight="1" x14ac:dyDescent="0.15">
      <c r="A104" s="266"/>
      <c r="B104" s="267"/>
      <c r="C104" s="267"/>
      <c r="D104" s="267"/>
      <c r="E104" s="267"/>
      <c r="F104" s="267"/>
      <c r="G104" s="268"/>
      <c r="H104" s="272"/>
      <c r="I104" s="332"/>
      <c r="J104" s="272"/>
      <c r="K104" s="272"/>
      <c r="L104" s="272"/>
      <c r="M104" s="272"/>
      <c r="N104" s="272"/>
      <c r="O104" s="329"/>
      <c r="P104" s="259"/>
    </row>
    <row r="105" spans="1:37" s="20" customFormat="1" ht="17.5" customHeight="1" x14ac:dyDescent="0.2">
      <c r="A105" s="266"/>
      <c r="B105" s="267"/>
      <c r="C105" s="267"/>
      <c r="D105" s="267"/>
      <c r="E105" s="267"/>
      <c r="F105" s="267"/>
      <c r="G105" s="268"/>
      <c r="H105" s="272"/>
      <c r="I105" s="260"/>
      <c r="J105" s="272"/>
      <c r="K105" s="272"/>
      <c r="L105" s="272"/>
      <c r="M105" s="272"/>
      <c r="N105" s="272"/>
      <c r="O105" s="264"/>
    </row>
    <row r="106" spans="1:37" ht="17.5" customHeight="1" x14ac:dyDescent="0.15"/>
    <row r="107" spans="1:37" ht="17.5" customHeight="1" x14ac:dyDescent="0.15"/>
    <row r="108" spans="1:37" ht="17.5" customHeight="1" x14ac:dyDescent="0.15"/>
    <row r="109" spans="1:37" ht="17.5" customHeight="1" x14ac:dyDescent="0.15"/>
    <row r="110" spans="1:37" ht="17.5" customHeight="1" x14ac:dyDescent="0.15"/>
    <row r="111" spans="1:37" ht="17.5" customHeight="1" x14ac:dyDescent="0.15"/>
    <row r="112" spans="1:37" ht="17.5" customHeight="1" x14ac:dyDescent="0.15"/>
    <row r="113" ht="17.5" customHeight="1" x14ac:dyDescent="0.15"/>
  </sheetData>
  <mergeCells count="1">
    <mergeCell ref="F39:G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3"/>
  <sheetViews>
    <sheetView tabSelected="1" zoomScale="60" zoomScaleNormal="60" zoomScalePageLayoutView="60" workbookViewId="0">
      <selection activeCell="Q35" sqref="Q35"/>
    </sheetView>
  </sheetViews>
  <sheetFormatPr baseColWidth="10" defaultColWidth="12.5" defaultRowHeight="15" x14ac:dyDescent="0.15"/>
  <cols>
    <col min="1" max="1" width="5.33203125" style="266" customWidth="1"/>
    <col min="2" max="2" width="14.5" style="267" customWidth="1"/>
    <col min="3" max="3" width="61" style="267" customWidth="1"/>
    <col min="4" max="4" width="13.5" style="267" customWidth="1"/>
    <col min="5" max="5" width="9.5" style="267" customWidth="1"/>
    <col min="6" max="6" width="9.6640625" style="267" customWidth="1"/>
    <col min="7" max="7" width="12.5" style="267"/>
    <col min="8" max="8" width="13.5" style="267" customWidth="1"/>
    <col min="9" max="9" width="10.83203125" style="268" customWidth="1"/>
    <col min="10" max="10" width="13.33203125" style="269" customWidth="1"/>
    <col min="11" max="11" width="4.83203125" style="269" customWidth="1"/>
    <col min="12" max="12" width="66.83203125" style="269" customWidth="1"/>
    <col min="13" max="13" width="13.33203125" style="269" customWidth="1"/>
    <col min="14" max="14" width="9.1640625" style="269" customWidth="1"/>
    <col min="15" max="17" width="9.33203125" style="269" customWidth="1"/>
    <col min="18" max="18" width="13.33203125" style="269" customWidth="1"/>
    <col min="19" max="19" width="5.1640625" style="274" customWidth="1"/>
    <col min="20" max="24" width="10.1640625" style="275" customWidth="1"/>
    <col min="25" max="25" width="15" style="275" customWidth="1"/>
    <col min="26" max="29" width="10.1640625" style="275" customWidth="1"/>
    <col min="30" max="30" width="66.6640625" style="267" customWidth="1"/>
    <col min="31" max="31" width="12.5" style="267"/>
    <col min="32" max="34" width="9" style="267" customWidth="1"/>
    <col min="35" max="35" width="10.6640625" style="267" customWidth="1"/>
    <col min="36" max="36" width="11.33203125" style="267" customWidth="1"/>
    <col min="37" max="37" width="6.6640625" style="267" customWidth="1"/>
    <col min="38" max="38" width="5.6640625" style="267" customWidth="1"/>
    <col min="39" max="39" width="5.1640625" style="267" customWidth="1"/>
    <col min="40" max="40" width="9" style="267" customWidth="1"/>
    <col min="41" max="41" width="9.1640625" style="267" customWidth="1"/>
    <col min="42" max="51" width="8.5" style="267" customWidth="1"/>
    <col min="52" max="16384" width="12.5" style="266"/>
  </cols>
  <sheetData>
    <row r="1" spans="1:30" s="20" customFormat="1" ht="30.5" customHeight="1" thickBot="1" x14ac:dyDescent="0.25">
      <c r="A1" s="1"/>
      <c r="B1" s="2"/>
      <c r="C1" s="3" t="s">
        <v>0</v>
      </c>
      <c r="D1" s="4" t="s">
        <v>1</v>
      </c>
      <c r="E1" s="5" t="s">
        <v>2</v>
      </c>
      <c r="F1" s="4" t="s">
        <v>3</v>
      </c>
      <c r="G1" s="4" t="s">
        <v>4</v>
      </c>
      <c r="H1" s="6" t="s">
        <v>5</v>
      </c>
      <c r="I1" s="7" t="s">
        <v>6</v>
      </c>
      <c r="J1" s="8" t="s">
        <v>7</v>
      </c>
      <c r="K1" s="9"/>
      <c r="L1" s="10"/>
      <c r="M1" s="11" t="s">
        <v>1</v>
      </c>
      <c r="N1" s="12" t="s">
        <v>2</v>
      </c>
      <c r="O1" s="11" t="s">
        <v>3</v>
      </c>
      <c r="P1" s="11" t="s">
        <v>4</v>
      </c>
      <c r="Q1" s="13" t="s">
        <v>5</v>
      </c>
      <c r="R1" s="14" t="s">
        <v>6</v>
      </c>
      <c r="S1" s="15"/>
      <c r="T1" s="16" t="s">
        <v>8</v>
      </c>
      <c r="U1" s="17" t="s">
        <v>9</v>
      </c>
      <c r="V1" s="17" t="s">
        <v>10</v>
      </c>
      <c r="W1" s="17" t="s">
        <v>11</v>
      </c>
      <c r="X1" s="17" t="s">
        <v>12</v>
      </c>
      <c r="Y1" s="17" t="s">
        <v>13</v>
      </c>
      <c r="Z1" s="17" t="s">
        <v>14</v>
      </c>
      <c r="AA1" s="17" t="s">
        <v>15</v>
      </c>
      <c r="AB1" s="17" t="s">
        <v>16</v>
      </c>
      <c r="AC1" s="18" t="s">
        <v>17</v>
      </c>
      <c r="AD1" s="19"/>
    </row>
    <row r="2" spans="1:30" s="20" customFormat="1" ht="18.5" customHeight="1" x14ac:dyDescent="0.2">
      <c r="A2" s="21">
        <v>1</v>
      </c>
      <c r="B2" s="22" t="s">
        <v>18</v>
      </c>
      <c r="C2" s="23" t="s">
        <v>19</v>
      </c>
      <c r="D2" s="24">
        <v>5</v>
      </c>
      <c r="E2" s="24">
        <v>2</v>
      </c>
      <c r="F2" s="24">
        <v>160</v>
      </c>
      <c r="G2" s="25">
        <f>SUM(D2*E2*F2)</f>
        <v>1600</v>
      </c>
      <c r="H2" s="26"/>
      <c r="I2" s="27"/>
      <c r="J2" s="28">
        <v>1600</v>
      </c>
      <c r="K2" s="29"/>
      <c r="L2" s="30" t="s">
        <v>19</v>
      </c>
      <c r="M2" s="31"/>
      <c r="N2" s="31"/>
      <c r="O2" s="31"/>
      <c r="P2" s="31">
        <v>1600</v>
      </c>
      <c r="Q2" s="31"/>
      <c r="R2" s="32"/>
      <c r="S2" s="33"/>
      <c r="T2" s="34"/>
      <c r="U2" s="35"/>
      <c r="V2" s="35"/>
      <c r="W2" s="35"/>
      <c r="X2" s="35"/>
      <c r="Y2" s="35"/>
      <c r="Z2" s="35"/>
      <c r="AA2" s="35"/>
      <c r="AB2" s="36">
        <f>G2</f>
        <v>1600</v>
      </c>
      <c r="AC2" s="37"/>
      <c r="AD2" s="19"/>
    </row>
    <row r="3" spans="1:30" s="20" customFormat="1" ht="18.5" customHeight="1" thickBot="1" x14ac:dyDescent="0.25">
      <c r="A3" s="21">
        <v>2</v>
      </c>
      <c r="B3" s="38"/>
      <c r="C3" s="39" t="s">
        <v>20</v>
      </c>
      <c r="D3" s="40">
        <v>7</v>
      </c>
      <c r="E3" s="40">
        <v>1</v>
      </c>
      <c r="F3" s="40">
        <v>160</v>
      </c>
      <c r="G3" s="41">
        <f>SUM(D3*E3*F3)</f>
        <v>1120</v>
      </c>
      <c r="H3" s="42">
        <f>SUM(G2:G3)</f>
        <v>2720</v>
      </c>
      <c r="I3" s="43">
        <f>H3</f>
        <v>2720</v>
      </c>
      <c r="J3" s="44">
        <v>1120</v>
      </c>
      <c r="K3" s="45"/>
      <c r="L3" s="46"/>
      <c r="M3" s="47"/>
      <c r="N3" s="47"/>
      <c r="O3" s="47"/>
      <c r="P3" s="47">
        <v>1120</v>
      </c>
      <c r="Q3" s="47">
        <v>2720</v>
      </c>
      <c r="R3" s="48">
        <v>2720</v>
      </c>
      <c r="S3" s="33"/>
      <c r="T3" s="49"/>
      <c r="U3" s="50"/>
      <c r="V3" s="50"/>
      <c r="W3" s="50"/>
      <c r="X3" s="50"/>
      <c r="Y3" s="51">
        <f>G3</f>
        <v>1120</v>
      </c>
      <c r="Z3" s="50"/>
      <c r="AA3" s="50"/>
      <c r="AB3" s="52"/>
      <c r="AC3" s="53"/>
      <c r="AD3" s="19"/>
    </row>
    <row r="4" spans="1:30" s="20" customFormat="1" ht="18.5" customHeight="1" x14ac:dyDescent="0.2">
      <c r="A4" s="1"/>
      <c r="B4" s="4" t="s">
        <v>21</v>
      </c>
      <c r="C4" s="4" t="s">
        <v>22</v>
      </c>
      <c r="D4" s="54"/>
      <c r="E4" s="54"/>
      <c r="F4" s="54"/>
      <c r="G4" s="55"/>
      <c r="H4" s="56"/>
      <c r="I4" s="57"/>
      <c r="J4" s="44"/>
      <c r="K4" s="45"/>
      <c r="L4" s="30" t="s">
        <v>22</v>
      </c>
      <c r="M4" s="58"/>
      <c r="N4" s="58"/>
      <c r="O4" s="58"/>
      <c r="P4" s="58"/>
      <c r="R4" s="59"/>
      <c r="S4" s="33"/>
      <c r="T4" s="60"/>
      <c r="U4" s="61"/>
      <c r="V4" s="61"/>
      <c r="W4" s="61"/>
      <c r="X4" s="61"/>
      <c r="Y4" s="62"/>
      <c r="Z4" s="61"/>
      <c r="AA4" s="61"/>
      <c r="AB4" s="62"/>
      <c r="AC4" s="63"/>
      <c r="AD4" s="19"/>
    </row>
    <row r="5" spans="1:30" s="20" customFormat="1" ht="18.5" customHeight="1" x14ac:dyDescent="0.2">
      <c r="A5" s="21">
        <v>3</v>
      </c>
      <c r="B5" s="64"/>
      <c r="C5" s="65" t="s">
        <v>23</v>
      </c>
      <c r="D5" s="24">
        <v>1.5</v>
      </c>
      <c r="E5" s="24">
        <v>1</v>
      </c>
      <c r="F5" s="24">
        <v>160</v>
      </c>
      <c r="G5" s="66">
        <f>D5*E5*F5</f>
        <v>240</v>
      </c>
      <c r="H5" s="67"/>
      <c r="I5" s="68"/>
      <c r="J5" s="44">
        <v>240</v>
      </c>
      <c r="K5" s="45"/>
      <c r="L5" s="69"/>
      <c r="M5" s="70"/>
      <c r="N5" s="70"/>
      <c r="O5" s="70"/>
      <c r="P5" s="70">
        <v>240</v>
      </c>
      <c r="Q5" s="70"/>
      <c r="R5" s="71"/>
      <c r="S5" s="33"/>
      <c r="T5" s="34"/>
      <c r="U5" s="35"/>
      <c r="V5" s="35"/>
      <c r="W5" s="35"/>
      <c r="X5" s="35"/>
      <c r="Y5" s="35"/>
      <c r="Z5" s="35"/>
      <c r="AA5" s="35"/>
      <c r="AB5" s="36">
        <f>G5</f>
        <v>240</v>
      </c>
      <c r="AC5" s="37"/>
      <c r="AD5" s="19"/>
    </row>
    <row r="6" spans="1:30" s="20" customFormat="1" ht="18.5" customHeight="1" x14ac:dyDescent="0.2">
      <c r="A6" s="21">
        <v>4</v>
      </c>
      <c r="B6" s="64"/>
      <c r="C6" s="65" t="s">
        <v>24</v>
      </c>
      <c r="D6" s="24">
        <v>1</v>
      </c>
      <c r="E6" s="24">
        <v>1</v>
      </c>
      <c r="F6" s="24">
        <v>160</v>
      </c>
      <c r="G6" s="66">
        <f>D6*E6*F6</f>
        <v>160</v>
      </c>
      <c r="H6" s="67"/>
      <c r="I6" s="68"/>
      <c r="J6" s="44">
        <v>160</v>
      </c>
      <c r="K6" s="45"/>
      <c r="L6" s="69"/>
      <c r="M6" s="70"/>
      <c r="N6" s="70"/>
      <c r="O6" s="70"/>
      <c r="P6" s="70">
        <v>160</v>
      </c>
      <c r="Q6" s="70"/>
      <c r="R6" s="71"/>
      <c r="S6" s="33"/>
      <c r="T6" s="34"/>
      <c r="U6" s="35"/>
      <c r="V6" s="35"/>
      <c r="W6" s="35"/>
      <c r="X6" s="35"/>
      <c r="Y6" s="35"/>
      <c r="Z6" s="35"/>
      <c r="AA6" s="35"/>
      <c r="AB6" s="36">
        <f>G6</f>
        <v>160</v>
      </c>
      <c r="AC6" s="37"/>
      <c r="AD6" s="19"/>
    </row>
    <row r="7" spans="1:30" s="20" customFormat="1" ht="18.5" customHeight="1" x14ac:dyDescent="0.2">
      <c r="A7" s="21">
        <v>5</v>
      </c>
      <c r="B7" s="64"/>
      <c r="C7" s="65" t="s">
        <v>25</v>
      </c>
      <c r="D7" s="24">
        <v>2</v>
      </c>
      <c r="E7" s="24">
        <v>2</v>
      </c>
      <c r="F7" s="24">
        <v>160</v>
      </c>
      <c r="G7" s="66">
        <f>D7*E7*F7</f>
        <v>640</v>
      </c>
      <c r="H7" s="67">
        <f>SUM(G5:G7)</f>
        <v>1040</v>
      </c>
      <c r="I7" s="68"/>
      <c r="J7" s="44">
        <v>640</v>
      </c>
      <c r="K7" s="45"/>
      <c r="L7" s="69"/>
      <c r="M7" s="70"/>
      <c r="N7" s="70"/>
      <c r="O7" s="70"/>
      <c r="P7" s="70">
        <v>640</v>
      </c>
      <c r="Q7" s="72">
        <v>1040</v>
      </c>
      <c r="R7" s="71"/>
      <c r="S7" s="33"/>
      <c r="T7" s="34"/>
      <c r="U7" s="35">
        <f>G7</f>
        <v>640</v>
      </c>
      <c r="V7" s="35"/>
      <c r="W7" s="35"/>
      <c r="X7" s="35"/>
      <c r="Y7" s="35"/>
      <c r="Z7" s="35"/>
      <c r="AA7" s="35"/>
      <c r="AB7" s="36"/>
      <c r="AC7" s="37"/>
      <c r="AD7" s="19"/>
    </row>
    <row r="8" spans="1:30" s="20" customFormat="1" ht="18.5" customHeight="1" x14ac:dyDescent="0.2">
      <c r="A8" s="21"/>
      <c r="B8" s="22" t="s">
        <v>26</v>
      </c>
      <c r="C8" s="22" t="s">
        <v>27</v>
      </c>
      <c r="D8" s="73"/>
      <c r="E8" s="73"/>
      <c r="F8" s="73"/>
      <c r="G8" s="74"/>
      <c r="H8" s="75"/>
      <c r="I8" s="68"/>
      <c r="J8" s="44"/>
      <c r="K8" s="45"/>
      <c r="L8" s="76" t="s">
        <v>27</v>
      </c>
      <c r="M8" s="70"/>
      <c r="N8" s="70"/>
      <c r="O8" s="70"/>
      <c r="P8" s="70"/>
      <c r="R8" s="71"/>
      <c r="S8" s="33"/>
      <c r="T8" s="34"/>
      <c r="U8" s="35"/>
      <c r="V8" s="35"/>
      <c r="W8" s="35"/>
      <c r="X8" s="35"/>
      <c r="Y8" s="35"/>
      <c r="Z8" s="35"/>
      <c r="AA8" s="35"/>
      <c r="AB8" s="36"/>
      <c r="AC8" s="37"/>
      <c r="AD8" s="19"/>
    </row>
    <row r="9" spans="1:30" s="20" customFormat="1" ht="18.5" customHeight="1" x14ac:dyDescent="0.15">
      <c r="A9" s="21">
        <v>6</v>
      </c>
      <c r="B9" s="73"/>
      <c r="C9" s="65" t="s">
        <v>28</v>
      </c>
      <c r="D9" s="24">
        <v>1</v>
      </c>
      <c r="E9" s="24">
        <v>5</v>
      </c>
      <c r="F9" s="24">
        <v>160</v>
      </c>
      <c r="G9" s="66">
        <f>D9*E9*F9</f>
        <v>800</v>
      </c>
      <c r="H9" s="67"/>
      <c r="I9" s="68"/>
      <c r="J9" s="44">
        <v>800</v>
      </c>
      <c r="K9" s="45"/>
      <c r="L9" s="69"/>
      <c r="M9" s="70"/>
      <c r="N9" s="70"/>
      <c r="O9" s="70"/>
      <c r="P9" s="70">
        <v>800</v>
      </c>
      <c r="Q9" s="70"/>
      <c r="R9" s="71"/>
      <c r="S9" s="33"/>
      <c r="T9" s="34"/>
      <c r="U9" s="35"/>
      <c r="V9" s="35"/>
      <c r="W9" s="35"/>
      <c r="X9" s="35"/>
      <c r="Y9" s="35"/>
      <c r="Z9" s="35"/>
      <c r="AA9" s="35"/>
      <c r="AB9" s="36">
        <f>G9</f>
        <v>800</v>
      </c>
      <c r="AC9" s="37"/>
      <c r="AD9" s="19"/>
    </row>
    <row r="10" spans="1:30" s="20" customFormat="1" ht="18.5" customHeight="1" x14ac:dyDescent="0.15">
      <c r="A10" s="21">
        <v>7</v>
      </c>
      <c r="B10" s="73"/>
      <c r="C10" s="65" t="s">
        <v>29</v>
      </c>
      <c r="D10" s="24">
        <v>0.5</v>
      </c>
      <c r="E10" s="24">
        <v>1</v>
      </c>
      <c r="F10" s="24">
        <v>280</v>
      </c>
      <c r="G10" s="66">
        <f>D10*E10*F10</f>
        <v>140</v>
      </c>
      <c r="H10" s="67"/>
      <c r="I10" s="68"/>
      <c r="J10" s="44">
        <v>140</v>
      </c>
      <c r="K10" s="45"/>
      <c r="L10" s="69"/>
      <c r="M10" s="70"/>
      <c r="N10" s="70"/>
      <c r="O10" s="70"/>
      <c r="P10" s="70">
        <v>140</v>
      </c>
      <c r="Q10" s="70"/>
      <c r="R10" s="71"/>
      <c r="S10" s="33"/>
      <c r="T10" s="34"/>
      <c r="U10" s="35">
        <f>G10</f>
        <v>140</v>
      </c>
      <c r="V10" s="35"/>
      <c r="W10" s="35"/>
      <c r="X10" s="35"/>
      <c r="Y10" s="35"/>
      <c r="Z10" s="35"/>
      <c r="AA10" s="35"/>
      <c r="AB10" s="36"/>
      <c r="AC10" s="37"/>
      <c r="AD10" s="19"/>
    </row>
    <row r="11" spans="1:30" s="20" customFormat="1" ht="18.5" customHeight="1" x14ac:dyDescent="0.15">
      <c r="A11" s="21">
        <v>8</v>
      </c>
      <c r="B11" s="73"/>
      <c r="C11" s="65" t="s">
        <v>30</v>
      </c>
      <c r="D11" s="24">
        <v>2</v>
      </c>
      <c r="E11" s="24">
        <v>2</v>
      </c>
      <c r="F11" s="24">
        <v>120</v>
      </c>
      <c r="G11" s="66">
        <f>D11*E11*F11</f>
        <v>480</v>
      </c>
      <c r="H11" s="67"/>
      <c r="I11" s="68"/>
      <c r="J11" s="44">
        <v>480</v>
      </c>
      <c r="K11" s="45"/>
      <c r="L11" s="69"/>
      <c r="M11" s="70"/>
      <c r="N11" s="70"/>
      <c r="O11" s="70"/>
      <c r="P11" s="70">
        <v>480</v>
      </c>
      <c r="Q11" s="70"/>
      <c r="R11" s="71"/>
      <c r="S11" s="33"/>
      <c r="T11" s="34">
        <f>G11</f>
        <v>480</v>
      </c>
      <c r="U11" s="36"/>
      <c r="V11" s="35"/>
      <c r="W11" s="35"/>
      <c r="X11" s="35"/>
      <c r="Y11" s="35"/>
      <c r="Z11" s="35"/>
      <c r="AA11" s="35"/>
      <c r="AB11" s="36"/>
      <c r="AC11" s="37"/>
      <c r="AD11" s="19"/>
    </row>
    <row r="12" spans="1:30" s="20" customFormat="1" ht="18.5" customHeight="1" x14ac:dyDescent="0.15">
      <c r="A12" s="21">
        <v>9</v>
      </c>
      <c r="B12" s="77"/>
      <c r="C12" s="78" t="s">
        <v>31</v>
      </c>
      <c r="D12" s="73"/>
      <c r="E12" s="73"/>
      <c r="F12" s="24">
        <v>40</v>
      </c>
      <c r="G12" s="66">
        <f>F12</f>
        <v>40</v>
      </c>
      <c r="H12" s="67"/>
      <c r="I12" s="68"/>
      <c r="J12" s="44">
        <v>40</v>
      </c>
      <c r="K12" s="45"/>
      <c r="L12" s="69"/>
      <c r="M12" s="70"/>
      <c r="N12" s="70"/>
      <c r="O12" s="70"/>
      <c r="P12" s="70">
        <v>40</v>
      </c>
      <c r="Q12" s="70"/>
      <c r="R12" s="71"/>
      <c r="S12" s="33"/>
      <c r="T12" s="34"/>
      <c r="U12" s="35"/>
      <c r="V12" s="35"/>
      <c r="W12" s="35">
        <f>G12</f>
        <v>40</v>
      </c>
      <c r="X12" s="35"/>
      <c r="Y12" s="35"/>
      <c r="Z12" s="35"/>
      <c r="AA12" s="35"/>
      <c r="AB12" s="36"/>
      <c r="AC12" s="37"/>
      <c r="AD12" s="19"/>
    </row>
    <row r="13" spans="1:30" s="20" customFormat="1" ht="18.5" customHeight="1" thickBot="1" x14ac:dyDescent="0.2">
      <c r="A13" s="79">
        <v>10</v>
      </c>
      <c r="B13" s="80"/>
      <c r="C13" s="81" t="s">
        <v>32</v>
      </c>
      <c r="D13" s="82">
        <v>3</v>
      </c>
      <c r="E13" s="82">
        <v>1</v>
      </c>
      <c r="F13" s="82">
        <v>70</v>
      </c>
      <c r="G13" s="83">
        <f>D13*E13*F13</f>
        <v>210</v>
      </c>
      <c r="H13" s="84">
        <f>SUM(G9:G13)</f>
        <v>1670</v>
      </c>
      <c r="I13" s="85">
        <f>SUM(H5:H13)</f>
        <v>2710</v>
      </c>
      <c r="J13" s="44">
        <v>210</v>
      </c>
      <c r="K13" s="45"/>
      <c r="L13" s="46"/>
      <c r="M13" s="47"/>
      <c r="N13" s="47"/>
      <c r="O13" s="47"/>
      <c r="P13" s="47">
        <v>210</v>
      </c>
      <c r="Q13" s="70">
        <v>1670</v>
      </c>
      <c r="R13" s="48">
        <v>2710</v>
      </c>
      <c r="S13" s="33"/>
      <c r="T13" s="86"/>
      <c r="U13" s="87"/>
      <c r="V13" s="87"/>
      <c r="W13" s="87"/>
      <c r="X13" s="87"/>
      <c r="Y13" s="87">
        <f>G13</f>
        <v>210</v>
      </c>
      <c r="Z13" s="87"/>
      <c r="AA13" s="87"/>
      <c r="AB13" s="88"/>
      <c r="AC13" s="89"/>
      <c r="AD13" s="19"/>
    </row>
    <row r="14" spans="1:30" s="20" customFormat="1" ht="18.5" customHeight="1" x14ac:dyDescent="0.2">
      <c r="A14" s="21"/>
      <c r="B14" s="90" t="s">
        <v>33</v>
      </c>
      <c r="C14" s="90" t="s">
        <v>34</v>
      </c>
      <c r="D14" s="91"/>
      <c r="E14" s="91"/>
      <c r="F14" s="91"/>
      <c r="G14" s="92"/>
      <c r="H14" s="93"/>
      <c r="I14" s="94"/>
      <c r="J14" s="44"/>
      <c r="K14" s="45"/>
      <c r="L14" s="95" t="s">
        <v>35</v>
      </c>
      <c r="M14" s="58"/>
      <c r="N14" s="58"/>
      <c r="O14" s="58"/>
      <c r="P14" s="58"/>
      <c r="Q14" s="58"/>
      <c r="R14" s="59"/>
      <c r="S14" s="33"/>
      <c r="T14" s="96"/>
      <c r="U14" s="97"/>
      <c r="V14" s="97"/>
      <c r="W14" s="97"/>
      <c r="X14" s="97"/>
      <c r="Y14" s="97"/>
      <c r="Z14" s="97"/>
      <c r="AA14" s="97"/>
      <c r="AB14" s="98"/>
      <c r="AC14" s="99"/>
      <c r="AD14" s="19"/>
    </row>
    <row r="15" spans="1:30" s="20" customFormat="1" ht="18.5" customHeight="1" x14ac:dyDescent="0.15">
      <c r="A15" s="21">
        <v>11</v>
      </c>
      <c r="B15" s="77"/>
      <c r="C15" s="65" t="s">
        <v>36</v>
      </c>
      <c r="D15" s="24">
        <v>1</v>
      </c>
      <c r="E15" s="24">
        <v>1</v>
      </c>
      <c r="F15" s="24">
        <v>160</v>
      </c>
      <c r="G15" s="66">
        <f>D15*E15*F15</f>
        <v>160</v>
      </c>
      <c r="H15" s="67"/>
      <c r="I15" s="68"/>
      <c r="J15" s="44">
        <v>160</v>
      </c>
      <c r="K15" s="45"/>
      <c r="L15" s="69"/>
      <c r="M15" s="70"/>
      <c r="N15" s="70"/>
      <c r="O15" s="70"/>
      <c r="P15" s="70">
        <v>160</v>
      </c>
      <c r="Q15" s="70"/>
      <c r="R15" s="71"/>
      <c r="S15" s="33"/>
      <c r="T15" s="34"/>
      <c r="U15" s="35">
        <f>G15</f>
        <v>160</v>
      </c>
      <c r="V15" s="35"/>
      <c r="W15" s="35"/>
      <c r="X15" s="35"/>
      <c r="Y15" s="35"/>
      <c r="Z15" s="35"/>
      <c r="AA15" s="35"/>
      <c r="AB15" s="36"/>
      <c r="AC15" s="37"/>
      <c r="AD15" s="19"/>
    </row>
    <row r="16" spans="1:30" s="20" customFormat="1" ht="18.5" customHeight="1" x14ac:dyDescent="0.15">
      <c r="A16" s="21">
        <v>12</v>
      </c>
      <c r="B16" s="77"/>
      <c r="C16" s="65" t="s">
        <v>37</v>
      </c>
      <c r="D16" s="24">
        <v>2</v>
      </c>
      <c r="E16" s="24">
        <v>1</v>
      </c>
      <c r="F16" s="24">
        <v>160</v>
      </c>
      <c r="G16" s="66">
        <f>D16*E16*F16</f>
        <v>320</v>
      </c>
      <c r="H16" s="67"/>
      <c r="I16" s="68"/>
      <c r="J16" s="44">
        <v>320</v>
      </c>
      <c r="K16" s="45"/>
      <c r="L16" s="69"/>
      <c r="M16" s="70"/>
      <c r="N16" s="70"/>
      <c r="O16" s="70"/>
      <c r="P16" s="70">
        <v>320</v>
      </c>
      <c r="Q16" s="70"/>
      <c r="R16" s="71"/>
      <c r="S16" s="33"/>
      <c r="T16" s="34"/>
      <c r="U16" s="35">
        <f>G16</f>
        <v>320</v>
      </c>
      <c r="V16" s="35"/>
      <c r="W16" s="35"/>
      <c r="X16" s="35"/>
      <c r="Y16" s="35"/>
      <c r="Z16" s="35"/>
      <c r="AA16" s="35"/>
      <c r="AB16" s="36"/>
      <c r="AC16" s="37"/>
      <c r="AD16" s="19"/>
    </row>
    <row r="17" spans="1:30" s="20" customFormat="1" ht="18.5" customHeight="1" x14ac:dyDescent="0.15">
      <c r="A17" s="21">
        <v>13</v>
      </c>
      <c r="B17" s="73"/>
      <c r="C17" s="65" t="s">
        <v>38</v>
      </c>
      <c r="D17" s="24">
        <v>1</v>
      </c>
      <c r="E17" s="24">
        <v>1</v>
      </c>
      <c r="F17" s="24">
        <v>160</v>
      </c>
      <c r="G17" s="66">
        <f>D17*E17*F17</f>
        <v>160</v>
      </c>
      <c r="H17" s="67"/>
      <c r="I17" s="68"/>
      <c r="J17" s="44">
        <v>160</v>
      </c>
      <c r="K17" s="45"/>
      <c r="L17" s="69"/>
      <c r="M17" s="70"/>
      <c r="N17" s="70"/>
      <c r="O17" s="70"/>
      <c r="P17" s="70">
        <v>160</v>
      </c>
      <c r="Q17" s="70"/>
      <c r="R17" s="71"/>
      <c r="S17" s="33"/>
      <c r="T17" s="34"/>
      <c r="U17" s="35">
        <f>G17</f>
        <v>160</v>
      </c>
      <c r="V17" s="35"/>
      <c r="W17" s="35"/>
      <c r="X17" s="35"/>
      <c r="Y17" s="35"/>
      <c r="Z17" s="35"/>
      <c r="AA17" s="35"/>
      <c r="AB17" s="36"/>
      <c r="AC17" s="37"/>
      <c r="AD17" s="19"/>
    </row>
    <row r="18" spans="1:30" s="20" customFormat="1" ht="18.5" customHeight="1" x14ac:dyDescent="0.15">
      <c r="A18" s="21">
        <v>14</v>
      </c>
      <c r="B18" s="73"/>
      <c r="C18" s="65" t="s">
        <v>39</v>
      </c>
      <c r="D18" s="24">
        <v>1</v>
      </c>
      <c r="E18" s="24">
        <v>1</v>
      </c>
      <c r="F18" s="24">
        <v>120</v>
      </c>
      <c r="G18" s="66">
        <f>D18*E18*F18</f>
        <v>120</v>
      </c>
      <c r="H18" s="67"/>
      <c r="I18" s="68"/>
      <c r="J18" s="44">
        <v>120</v>
      </c>
      <c r="K18" s="45"/>
      <c r="L18" s="69"/>
      <c r="M18" s="70"/>
      <c r="N18" s="70"/>
      <c r="O18" s="70"/>
      <c r="P18" s="70">
        <v>120</v>
      </c>
      <c r="Q18" s="70"/>
      <c r="R18" s="71"/>
      <c r="S18" s="33"/>
      <c r="T18" s="34">
        <f>G18</f>
        <v>120</v>
      </c>
      <c r="U18" s="35"/>
      <c r="V18" s="35"/>
      <c r="W18" s="35"/>
      <c r="X18" s="35"/>
      <c r="Y18" s="35"/>
      <c r="Z18" s="35"/>
      <c r="AA18" s="35"/>
      <c r="AB18" s="36"/>
      <c r="AC18" s="37"/>
      <c r="AD18" s="19"/>
    </row>
    <row r="19" spans="1:30" s="20" customFormat="1" ht="18.5" customHeight="1" x14ac:dyDescent="0.15">
      <c r="A19" s="21">
        <v>15</v>
      </c>
      <c r="B19" s="73"/>
      <c r="C19" s="65" t="s">
        <v>32</v>
      </c>
      <c r="D19" s="24">
        <v>2</v>
      </c>
      <c r="E19" s="24">
        <v>2</v>
      </c>
      <c r="F19" s="24">
        <v>70</v>
      </c>
      <c r="G19" s="66">
        <f>D19*E19*F19</f>
        <v>280</v>
      </c>
      <c r="H19" s="67"/>
      <c r="I19" s="68"/>
      <c r="J19" s="44">
        <v>280</v>
      </c>
      <c r="K19" s="45"/>
      <c r="L19" s="69"/>
      <c r="M19" s="70"/>
      <c r="N19" s="70"/>
      <c r="O19" s="70"/>
      <c r="P19" s="70">
        <v>280</v>
      </c>
      <c r="Q19" s="70"/>
      <c r="R19" s="71"/>
      <c r="S19" s="33"/>
      <c r="T19" s="34"/>
      <c r="U19" s="35"/>
      <c r="V19" s="35"/>
      <c r="W19" s="35"/>
      <c r="X19" s="35"/>
      <c r="Y19" s="35">
        <f>G19</f>
        <v>280</v>
      </c>
      <c r="Z19" s="35"/>
      <c r="AA19" s="35"/>
      <c r="AB19" s="36"/>
      <c r="AC19" s="37"/>
      <c r="AD19" s="19"/>
    </row>
    <row r="20" spans="1:30" s="20" customFormat="1" ht="18.5" customHeight="1" x14ac:dyDescent="0.15">
      <c r="A20" s="21">
        <v>16</v>
      </c>
      <c r="B20" s="100"/>
      <c r="C20" s="65" t="s">
        <v>40</v>
      </c>
      <c r="D20" s="101"/>
      <c r="E20" s="101"/>
      <c r="F20" s="102"/>
      <c r="G20" s="103">
        <v>250</v>
      </c>
      <c r="H20" s="67">
        <f>SUM(G15:G20)</f>
        <v>1290</v>
      </c>
      <c r="I20" s="68"/>
      <c r="J20" s="44">
        <v>250</v>
      </c>
      <c r="K20" s="45"/>
      <c r="L20" s="69"/>
      <c r="M20" s="70"/>
      <c r="N20" s="70"/>
      <c r="O20" s="70"/>
      <c r="P20" s="70">
        <v>250</v>
      </c>
      <c r="Q20" s="70">
        <v>1290</v>
      </c>
      <c r="R20" s="71"/>
      <c r="S20" s="33"/>
      <c r="T20" s="34"/>
      <c r="U20" s="35"/>
      <c r="V20" s="35">
        <f>G20</f>
        <v>250</v>
      </c>
      <c r="W20" s="35"/>
      <c r="X20" s="35"/>
      <c r="Y20" s="35"/>
      <c r="Z20" s="35"/>
      <c r="AA20" s="35"/>
      <c r="AB20" s="36"/>
      <c r="AC20" s="37"/>
      <c r="AD20" s="19"/>
    </row>
    <row r="21" spans="1:30" s="20" customFormat="1" ht="20" customHeight="1" x14ac:dyDescent="0.2">
      <c r="A21" s="21"/>
      <c r="B21" s="22" t="s">
        <v>41</v>
      </c>
      <c r="C21" s="22" t="s">
        <v>42</v>
      </c>
      <c r="D21" s="73"/>
      <c r="E21" s="73"/>
      <c r="F21" s="73"/>
      <c r="G21" s="73"/>
      <c r="H21" s="104"/>
      <c r="I21" s="68"/>
      <c r="J21" s="44"/>
      <c r="K21" s="45"/>
      <c r="L21" s="76" t="s">
        <v>42</v>
      </c>
      <c r="M21" s="73"/>
      <c r="N21" s="73"/>
      <c r="O21" s="73"/>
      <c r="P21" s="73"/>
      <c r="Q21" s="104"/>
      <c r="R21" s="105"/>
      <c r="S21" s="33"/>
      <c r="T21" s="34"/>
      <c r="U21" s="35"/>
      <c r="V21" s="35"/>
      <c r="W21" s="35"/>
      <c r="X21" s="35"/>
      <c r="Y21" s="35"/>
      <c r="Z21" s="35"/>
      <c r="AA21" s="35"/>
      <c r="AB21" s="36"/>
      <c r="AC21" s="37"/>
    </row>
    <row r="22" spans="1:30" s="20" customFormat="1" ht="18.5" customHeight="1" x14ac:dyDescent="0.2">
      <c r="A22" s="21">
        <v>17</v>
      </c>
      <c r="B22" s="106"/>
      <c r="C22" s="107" t="s">
        <v>28</v>
      </c>
      <c r="D22" s="24">
        <v>3</v>
      </c>
      <c r="E22" s="24">
        <v>1</v>
      </c>
      <c r="F22" s="24">
        <v>160</v>
      </c>
      <c r="G22" s="67">
        <f>D22*E22*F22</f>
        <v>480</v>
      </c>
      <c r="H22" s="67"/>
      <c r="I22" s="68"/>
      <c r="J22" s="44"/>
      <c r="K22" s="45"/>
      <c r="L22" s="108" t="s">
        <v>28</v>
      </c>
      <c r="M22" s="24">
        <v>4</v>
      </c>
      <c r="N22" s="24">
        <v>1</v>
      </c>
      <c r="O22" s="24">
        <v>160</v>
      </c>
      <c r="P22" s="109">
        <f>M22*N22*O22</f>
        <v>640</v>
      </c>
      <c r="Q22" s="67"/>
      <c r="R22" s="105"/>
      <c r="S22" s="33"/>
      <c r="T22" s="34"/>
      <c r="U22" s="35"/>
      <c r="V22" s="35"/>
      <c r="W22" s="35"/>
      <c r="X22" s="35"/>
      <c r="Y22" s="35"/>
      <c r="Z22" s="35"/>
      <c r="AA22" s="35"/>
      <c r="AB22" s="36">
        <v>640</v>
      </c>
      <c r="AC22" s="37"/>
      <c r="AD22" s="19"/>
    </row>
    <row r="23" spans="1:30" s="20" customFormat="1" ht="18.5" customHeight="1" x14ac:dyDescent="0.2">
      <c r="A23" s="21">
        <v>18</v>
      </c>
      <c r="B23" s="110"/>
      <c r="C23" s="107" t="s">
        <v>43</v>
      </c>
      <c r="D23" s="24">
        <v>10</v>
      </c>
      <c r="E23" s="24">
        <v>2</v>
      </c>
      <c r="F23" s="24">
        <v>140</v>
      </c>
      <c r="G23" s="67">
        <f>D23*E23*F23</f>
        <v>2800</v>
      </c>
      <c r="H23" s="67"/>
      <c r="I23" s="68"/>
      <c r="J23" s="44"/>
      <c r="K23" s="45"/>
      <c r="L23" s="108" t="s">
        <v>43</v>
      </c>
      <c r="M23" s="24">
        <v>10</v>
      </c>
      <c r="N23" s="24">
        <v>2</v>
      </c>
      <c r="O23" s="24">
        <v>140</v>
      </c>
      <c r="P23" s="67">
        <f>M23*N23*O23</f>
        <v>2800</v>
      </c>
      <c r="Q23" s="67"/>
      <c r="R23" s="105"/>
      <c r="S23" s="33"/>
      <c r="T23" s="34">
        <f>G23</f>
        <v>2800</v>
      </c>
      <c r="U23" s="35"/>
      <c r="V23" s="35"/>
      <c r="W23" s="35"/>
      <c r="X23" s="35"/>
      <c r="Y23" s="35"/>
      <c r="Z23" s="35"/>
      <c r="AA23" s="35"/>
      <c r="AB23" s="36"/>
      <c r="AC23" s="37"/>
      <c r="AD23" s="19"/>
    </row>
    <row r="24" spans="1:30" s="20" customFormat="1" ht="18.5" customHeight="1" x14ac:dyDescent="0.15">
      <c r="A24" s="21">
        <v>19</v>
      </c>
      <c r="B24" s="73"/>
      <c r="C24" s="65" t="s">
        <v>44</v>
      </c>
      <c r="D24" s="24">
        <v>5</v>
      </c>
      <c r="E24" s="24">
        <v>1</v>
      </c>
      <c r="F24" s="24">
        <v>160</v>
      </c>
      <c r="G24" s="67">
        <f>D24*E24*F24</f>
        <v>800</v>
      </c>
      <c r="H24" s="67"/>
      <c r="I24" s="68"/>
      <c r="J24" s="44"/>
      <c r="K24" s="45"/>
      <c r="L24" s="111" t="s">
        <v>44</v>
      </c>
      <c r="M24" s="24">
        <v>5</v>
      </c>
      <c r="N24" s="24">
        <v>1</v>
      </c>
      <c r="O24" s="24">
        <v>160</v>
      </c>
      <c r="P24" s="67">
        <f>M24*N24*O24</f>
        <v>800</v>
      </c>
      <c r="Q24" s="67"/>
      <c r="R24" s="105"/>
      <c r="S24" s="33"/>
      <c r="T24" s="34"/>
      <c r="U24" s="35"/>
      <c r="V24" s="35"/>
      <c r="W24" s="35"/>
      <c r="X24" s="35"/>
      <c r="Y24" s="35">
        <f>G24</f>
        <v>800</v>
      </c>
      <c r="Z24" s="35"/>
      <c r="AA24" s="35"/>
      <c r="AB24" s="36"/>
      <c r="AC24" s="37"/>
      <c r="AD24" s="19"/>
    </row>
    <row r="25" spans="1:30" s="20" customFormat="1" ht="18.5" customHeight="1" x14ac:dyDescent="0.15">
      <c r="A25" s="21">
        <v>20</v>
      </c>
      <c r="B25" s="73"/>
      <c r="C25" s="65" t="s">
        <v>45</v>
      </c>
      <c r="D25" s="24">
        <v>3</v>
      </c>
      <c r="E25" s="24">
        <v>0.5</v>
      </c>
      <c r="F25" s="24">
        <v>160</v>
      </c>
      <c r="G25" s="67">
        <f>D25*E25*F25</f>
        <v>240</v>
      </c>
      <c r="H25" s="67"/>
      <c r="I25" s="68"/>
      <c r="J25" s="44"/>
      <c r="K25" s="45"/>
      <c r="L25" s="111" t="s">
        <v>45</v>
      </c>
      <c r="M25" s="24">
        <v>1</v>
      </c>
      <c r="N25" s="24">
        <v>1</v>
      </c>
      <c r="O25" s="24">
        <v>250</v>
      </c>
      <c r="P25" s="109">
        <f>M25*N25*O25</f>
        <v>250</v>
      </c>
      <c r="Q25" s="67"/>
      <c r="R25" s="105"/>
      <c r="S25" s="33"/>
      <c r="T25" s="34"/>
      <c r="U25" s="35"/>
      <c r="V25" s="35"/>
      <c r="W25" s="35"/>
      <c r="X25" s="35"/>
      <c r="Y25" s="35">
        <v>250</v>
      </c>
      <c r="Z25" s="35"/>
      <c r="AA25" s="35"/>
      <c r="AB25" s="36"/>
      <c r="AC25" s="37"/>
      <c r="AD25" s="19"/>
    </row>
    <row r="26" spans="1:30" s="20" customFormat="1" ht="18.5" customHeight="1" thickBot="1" x14ac:dyDescent="0.2">
      <c r="A26" s="21">
        <v>21</v>
      </c>
      <c r="B26" s="112"/>
      <c r="C26" s="113" t="s">
        <v>46</v>
      </c>
      <c r="D26" s="40">
        <v>2</v>
      </c>
      <c r="E26" s="40">
        <v>1</v>
      </c>
      <c r="F26" s="40">
        <v>400</v>
      </c>
      <c r="G26" s="42">
        <f>D26*E26*F26</f>
        <v>800</v>
      </c>
      <c r="H26" s="42">
        <f>SUM(G22:G26)</f>
        <v>5120</v>
      </c>
      <c r="I26" s="43">
        <f>SUM(H15:H26)</f>
        <v>6410</v>
      </c>
      <c r="J26" s="44"/>
      <c r="K26" s="45"/>
      <c r="L26" s="114" t="s">
        <v>47</v>
      </c>
      <c r="M26" s="82">
        <v>1</v>
      </c>
      <c r="N26" s="82">
        <v>1</v>
      </c>
      <c r="O26" s="82">
        <v>100</v>
      </c>
      <c r="P26" s="115">
        <f>M26*N26*O26</f>
        <v>100</v>
      </c>
      <c r="Q26" s="84">
        <f>SUM(P22:P26)</f>
        <v>4590</v>
      </c>
      <c r="R26" s="116">
        <f>SUM(Q14:Q26)</f>
        <v>5880</v>
      </c>
      <c r="S26" s="33"/>
      <c r="T26" s="49"/>
      <c r="U26" s="50"/>
      <c r="V26" s="50"/>
      <c r="W26" s="50"/>
      <c r="X26" s="50">
        <v>100</v>
      </c>
      <c r="Y26" s="50"/>
      <c r="Z26" s="50"/>
      <c r="AA26" s="50"/>
      <c r="AB26" s="51"/>
      <c r="AC26" s="53"/>
      <c r="AD26" s="19"/>
    </row>
    <row r="27" spans="1:30" s="20" customFormat="1" ht="18.5" customHeight="1" x14ac:dyDescent="0.15">
      <c r="A27" s="1"/>
      <c r="B27" s="117" t="s">
        <v>48</v>
      </c>
      <c r="C27" s="6" t="s">
        <v>49</v>
      </c>
      <c r="D27" s="54"/>
      <c r="E27" s="54"/>
      <c r="F27" s="118"/>
      <c r="G27" s="118"/>
      <c r="H27" s="119"/>
      <c r="I27" s="120"/>
      <c r="J27" s="44"/>
      <c r="K27" s="45"/>
      <c r="L27" s="121" t="s">
        <v>49</v>
      </c>
      <c r="M27" s="54"/>
      <c r="N27" s="54"/>
      <c r="O27" s="118"/>
      <c r="P27" s="118"/>
      <c r="Q27" s="119"/>
      <c r="R27" s="122"/>
      <c r="S27" s="33"/>
      <c r="T27" s="60"/>
      <c r="U27" s="61"/>
      <c r="V27" s="61"/>
      <c r="W27" s="61"/>
      <c r="X27" s="61"/>
      <c r="Y27" s="61"/>
      <c r="Z27" s="61"/>
      <c r="AA27" s="61"/>
      <c r="AB27" s="62"/>
      <c r="AC27" s="63"/>
      <c r="AD27" s="19"/>
    </row>
    <row r="28" spans="1:30" s="20" customFormat="1" ht="18.5" customHeight="1" x14ac:dyDescent="0.2">
      <c r="A28" s="21">
        <v>22</v>
      </c>
      <c r="B28" s="123"/>
      <c r="C28" s="107" t="s">
        <v>50</v>
      </c>
      <c r="D28" s="67">
        <v>400</v>
      </c>
      <c r="E28" s="67">
        <v>2</v>
      </c>
      <c r="F28" s="67">
        <v>1</v>
      </c>
      <c r="G28" s="67">
        <f>D28*E28*F28</f>
        <v>800</v>
      </c>
      <c r="H28" s="75"/>
      <c r="I28" s="124"/>
      <c r="J28" s="44"/>
      <c r="K28" s="45"/>
      <c r="L28" s="108" t="s">
        <v>50</v>
      </c>
      <c r="M28" s="67">
        <v>0</v>
      </c>
      <c r="N28" s="67">
        <v>0</v>
      </c>
      <c r="O28" s="67">
        <v>0</v>
      </c>
      <c r="P28" s="125">
        <f>M28*N28*O28</f>
        <v>0</v>
      </c>
      <c r="Q28" s="75"/>
      <c r="R28" s="126"/>
      <c r="S28" s="33"/>
      <c r="T28" s="34"/>
      <c r="U28" s="35"/>
      <c r="V28" s="35"/>
      <c r="W28" s="35"/>
      <c r="X28" s="35"/>
      <c r="Y28" s="35"/>
      <c r="Z28" s="35"/>
      <c r="AA28" s="35"/>
      <c r="AB28" s="36"/>
      <c r="AC28" s="37"/>
      <c r="AD28" s="19"/>
    </row>
    <row r="29" spans="1:30" s="20" customFormat="1" ht="18.5" customHeight="1" x14ac:dyDescent="0.2">
      <c r="A29" s="21">
        <v>23</v>
      </c>
      <c r="B29" s="123"/>
      <c r="C29" s="107" t="s">
        <v>51</v>
      </c>
      <c r="D29" s="67">
        <v>200</v>
      </c>
      <c r="E29" s="67">
        <v>1</v>
      </c>
      <c r="F29" s="67">
        <v>1</v>
      </c>
      <c r="G29" s="67">
        <f>D29*E29*F29</f>
        <v>200</v>
      </c>
      <c r="H29" s="75"/>
      <c r="I29" s="124"/>
      <c r="J29" s="44"/>
      <c r="K29" s="45"/>
      <c r="L29" s="108" t="s">
        <v>51</v>
      </c>
      <c r="M29" s="67">
        <v>0</v>
      </c>
      <c r="N29" s="67">
        <v>0</v>
      </c>
      <c r="O29" s="67">
        <v>0</v>
      </c>
      <c r="P29" s="125">
        <f>M29*N29*O29</f>
        <v>0</v>
      </c>
      <c r="Q29" s="75"/>
      <c r="R29" s="126"/>
      <c r="S29" s="33"/>
      <c r="T29" s="34"/>
      <c r="U29" s="35"/>
      <c r="V29" s="35"/>
      <c r="W29" s="35"/>
      <c r="X29" s="35"/>
      <c r="Y29" s="35"/>
      <c r="Z29" s="35"/>
      <c r="AA29" s="35"/>
      <c r="AB29" s="36"/>
      <c r="AC29" s="37"/>
      <c r="AD29" s="19"/>
    </row>
    <row r="30" spans="1:30" s="20" customFormat="1" ht="18.5" customHeight="1" x14ac:dyDescent="0.2">
      <c r="A30" s="21">
        <v>24</v>
      </c>
      <c r="B30" s="106"/>
      <c r="C30" s="107" t="s">
        <v>52</v>
      </c>
      <c r="D30" s="67">
        <v>4</v>
      </c>
      <c r="E30" s="67">
        <v>1</v>
      </c>
      <c r="F30" s="67">
        <v>160</v>
      </c>
      <c r="G30" s="67">
        <f>D30*E30*F30</f>
        <v>640</v>
      </c>
      <c r="H30" s="67">
        <f>SUM(G28:G30)</f>
        <v>1640</v>
      </c>
      <c r="I30" s="124"/>
      <c r="J30" s="44"/>
      <c r="K30" s="45"/>
      <c r="L30" s="108" t="s">
        <v>52</v>
      </c>
      <c r="M30" s="67">
        <v>0</v>
      </c>
      <c r="N30" s="67">
        <v>0</v>
      </c>
      <c r="O30" s="67">
        <v>0</v>
      </c>
      <c r="P30" s="125">
        <f>M30*N30*O30</f>
        <v>0</v>
      </c>
      <c r="Q30" s="67">
        <f>SUM(P28:P30)</f>
        <v>0</v>
      </c>
      <c r="R30" s="126"/>
      <c r="S30" s="33"/>
      <c r="T30" s="34"/>
      <c r="U30" s="35"/>
      <c r="V30" s="35"/>
      <c r="W30" s="35"/>
      <c r="X30" s="35"/>
      <c r="Y30" s="35"/>
      <c r="Z30" s="35"/>
      <c r="AA30" s="35"/>
      <c r="AB30" s="36"/>
      <c r="AC30" s="37"/>
      <c r="AD30" s="19"/>
    </row>
    <row r="31" spans="1:30" s="20" customFormat="1" ht="18.5" customHeight="1" x14ac:dyDescent="0.2">
      <c r="A31" s="21"/>
      <c r="B31" s="23" t="s">
        <v>53</v>
      </c>
      <c r="C31" s="23" t="s">
        <v>54</v>
      </c>
      <c r="D31" s="73"/>
      <c r="E31" s="73"/>
      <c r="F31" s="73"/>
      <c r="G31" s="127"/>
      <c r="H31" s="75"/>
      <c r="I31" s="124"/>
      <c r="J31" s="44"/>
      <c r="K31" s="45"/>
      <c r="L31" s="128" t="s">
        <v>54</v>
      </c>
      <c r="M31" s="73"/>
      <c r="N31" s="73"/>
      <c r="O31" s="73"/>
      <c r="P31" s="127"/>
      <c r="Q31" s="75"/>
      <c r="R31" s="126"/>
      <c r="S31" s="33"/>
      <c r="T31" s="34"/>
      <c r="U31" s="35"/>
      <c r="V31" s="35"/>
      <c r="W31" s="35"/>
      <c r="X31" s="35"/>
      <c r="Y31" s="35"/>
      <c r="Z31" s="35"/>
      <c r="AA31" s="35"/>
      <c r="AB31" s="36"/>
      <c r="AC31" s="129"/>
      <c r="AD31" s="19"/>
    </row>
    <row r="32" spans="1:30" s="20" customFormat="1" ht="18.5" customHeight="1" x14ac:dyDescent="0.2">
      <c r="A32" s="21">
        <v>25</v>
      </c>
      <c r="B32" s="77"/>
      <c r="C32" s="65" t="s">
        <v>37</v>
      </c>
      <c r="D32" s="24">
        <v>2</v>
      </c>
      <c r="E32" s="24">
        <v>2</v>
      </c>
      <c r="F32" s="24">
        <v>160</v>
      </c>
      <c r="G32" s="67">
        <f>D32*E32*F32</f>
        <v>640</v>
      </c>
      <c r="H32" s="75"/>
      <c r="I32" s="124"/>
      <c r="J32" s="44"/>
      <c r="K32" s="45"/>
      <c r="L32" s="111" t="s">
        <v>37</v>
      </c>
      <c r="M32" s="24">
        <v>2</v>
      </c>
      <c r="N32" s="24">
        <v>2</v>
      </c>
      <c r="O32" s="24">
        <v>160</v>
      </c>
      <c r="P32" s="67">
        <f>M32*N32*O32</f>
        <v>640</v>
      </c>
      <c r="Q32" s="75"/>
      <c r="R32" s="126"/>
      <c r="S32" s="33"/>
      <c r="T32" s="34"/>
      <c r="U32" s="35">
        <f>G32</f>
        <v>640</v>
      </c>
      <c r="V32" s="35"/>
      <c r="W32" s="35"/>
      <c r="X32" s="35"/>
      <c r="Y32" s="35"/>
      <c r="Z32" s="35"/>
      <c r="AA32" s="35"/>
      <c r="AB32" s="110"/>
      <c r="AC32" s="129"/>
      <c r="AD32" s="19"/>
    </row>
    <row r="33" spans="1:51" s="20" customFormat="1" ht="18.5" customHeight="1" x14ac:dyDescent="0.15">
      <c r="A33" s="21">
        <v>26</v>
      </c>
      <c r="B33" s="77"/>
      <c r="C33" s="130" t="s">
        <v>40</v>
      </c>
      <c r="D33" s="73"/>
      <c r="E33" s="73"/>
      <c r="F33" s="73"/>
      <c r="G33" s="67">
        <v>400</v>
      </c>
      <c r="H33" s="67">
        <f>SUM(G32:G33)</f>
        <v>1040</v>
      </c>
      <c r="I33" s="124"/>
      <c r="J33" s="44"/>
      <c r="K33" s="45"/>
      <c r="L33" s="131" t="s">
        <v>40</v>
      </c>
      <c r="M33" s="73"/>
      <c r="N33" s="73"/>
      <c r="O33" s="73"/>
      <c r="P33" s="67">
        <v>400</v>
      </c>
      <c r="Q33" s="67">
        <f>SUM(P32:P33)</f>
        <v>1040</v>
      </c>
      <c r="R33" s="126"/>
      <c r="S33" s="33"/>
      <c r="T33" s="34"/>
      <c r="U33" s="35"/>
      <c r="V33" s="35">
        <f>G33</f>
        <v>400</v>
      </c>
      <c r="W33" s="132"/>
      <c r="X33" s="132"/>
      <c r="Y33" s="132"/>
      <c r="Z33" s="132"/>
      <c r="AA33" s="132"/>
      <c r="AB33" s="132"/>
      <c r="AC33" s="129"/>
      <c r="AD33" s="19"/>
    </row>
    <row r="34" spans="1:51" s="20" customFormat="1" ht="18.5" customHeight="1" x14ac:dyDescent="0.2">
      <c r="A34" s="21"/>
      <c r="B34" s="133" t="s">
        <v>55</v>
      </c>
      <c r="C34" s="23" t="s">
        <v>56</v>
      </c>
      <c r="D34" s="73"/>
      <c r="E34" s="73"/>
      <c r="F34" s="73"/>
      <c r="G34" s="67"/>
      <c r="H34" s="75"/>
      <c r="I34" s="124"/>
      <c r="J34" s="44"/>
      <c r="K34" s="45"/>
      <c r="L34" s="128" t="s">
        <v>56</v>
      </c>
      <c r="M34" s="73"/>
      <c r="N34" s="73"/>
      <c r="O34" s="73"/>
      <c r="P34" s="67"/>
      <c r="Q34" s="75"/>
      <c r="R34" s="126"/>
      <c r="S34" s="33"/>
      <c r="T34" s="34"/>
      <c r="U34" s="35"/>
      <c r="V34" s="35"/>
      <c r="W34" s="35"/>
      <c r="X34" s="35"/>
      <c r="Y34" s="35"/>
      <c r="Z34" s="35"/>
      <c r="AA34" s="35"/>
      <c r="AB34" s="36"/>
      <c r="AC34" s="129"/>
      <c r="AD34" s="19"/>
    </row>
    <row r="35" spans="1:51" s="20" customFormat="1" ht="18.5" customHeight="1" x14ac:dyDescent="0.15">
      <c r="A35" s="21">
        <v>27</v>
      </c>
      <c r="B35" s="134"/>
      <c r="C35" s="65" t="s">
        <v>57</v>
      </c>
      <c r="D35" s="24">
        <v>0.5</v>
      </c>
      <c r="E35" s="24">
        <v>2</v>
      </c>
      <c r="F35" s="24">
        <v>120</v>
      </c>
      <c r="G35" s="67">
        <f t="shared" ref="G35:G40" si="0">D35*E35*F35</f>
        <v>120</v>
      </c>
      <c r="H35" s="75"/>
      <c r="I35" s="124"/>
      <c r="J35" s="44"/>
      <c r="K35" s="45"/>
      <c r="L35" s="111" t="s">
        <v>57</v>
      </c>
      <c r="M35" s="24">
        <v>0.5</v>
      </c>
      <c r="N35" s="24">
        <v>2</v>
      </c>
      <c r="O35" s="24">
        <v>120</v>
      </c>
      <c r="P35" s="67">
        <f t="shared" ref="P35:P40" si="1">M35*N35*O35</f>
        <v>120</v>
      </c>
      <c r="Q35" s="75"/>
      <c r="R35" s="126"/>
      <c r="S35" s="33"/>
      <c r="T35" s="34">
        <f>G35</f>
        <v>120</v>
      </c>
      <c r="U35" s="35"/>
      <c r="V35" s="35"/>
      <c r="W35" s="35"/>
      <c r="X35" s="35"/>
      <c r="Y35" s="35"/>
      <c r="Z35" s="35"/>
      <c r="AA35" s="35"/>
      <c r="AB35" s="36"/>
      <c r="AC35" s="129"/>
      <c r="AD35" s="19"/>
    </row>
    <row r="36" spans="1:51" s="20" customFormat="1" ht="18.5" customHeight="1" x14ac:dyDescent="0.15">
      <c r="A36" s="21">
        <v>28</v>
      </c>
      <c r="B36" s="77"/>
      <c r="C36" s="65" t="s">
        <v>43</v>
      </c>
      <c r="D36" s="24">
        <v>4.5</v>
      </c>
      <c r="E36" s="24">
        <v>2</v>
      </c>
      <c r="F36" s="24">
        <v>140</v>
      </c>
      <c r="G36" s="67">
        <f t="shared" si="0"/>
        <v>1260</v>
      </c>
      <c r="H36" s="75"/>
      <c r="I36" s="124"/>
      <c r="J36" s="44"/>
      <c r="K36" s="45"/>
      <c r="L36" s="111" t="s">
        <v>43</v>
      </c>
      <c r="M36" s="24">
        <v>4.5</v>
      </c>
      <c r="N36" s="24">
        <v>2</v>
      </c>
      <c r="O36" s="24">
        <v>140</v>
      </c>
      <c r="P36" s="67">
        <f t="shared" si="1"/>
        <v>1260</v>
      </c>
      <c r="Q36" s="75"/>
      <c r="R36" s="126"/>
      <c r="S36" s="33"/>
      <c r="T36" s="34">
        <f>G36</f>
        <v>1260</v>
      </c>
      <c r="U36" s="35"/>
      <c r="V36" s="35"/>
      <c r="W36" s="35"/>
      <c r="X36" s="35"/>
      <c r="Y36" s="35"/>
      <c r="Z36" s="35"/>
      <c r="AA36" s="35"/>
      <c r="AB36" s="36"/>
      <c r="AC36" s="129"/>
      <c r="AD36" s="19"/>
    </row>
    <row r="37" spans="1:51" s="20" customFormat="1" ht="18.5" customHeight="1" x14ac:dyDescent="0.15">
      <c r="A37" s="21">
        <v>29</v>
      </c>
      <c r="B37" s="134"/>
      <c r="C37" s="65" t="s">
        <v>58</v>
      </c>
      <c r="D37" s="24">
        <v>2</v>
      </c>
      <c r="E37" s="24">
        <v>1</v>
      </c>
      <c r="F37" s="24">
        <v>160</v>
      </c>
      <c r="G37" s="67">
        <f t="shared" si="0"/>
        <v>320</v>
      </c>
      <c r="H37" s="75"/>
      <c r="I37" s="124"/>
      <c r="J37" s="44"/>
      <c r="K37" s="45"/>
      <c r="L37" s="111" t="s">
        <v>58</v>
      </c>
      <c r="M37" s="24">
        <v>4</v>
      </c>
      <c r="N37" s="24">
        <v>1</v>
      </c>
      <c r="O37" s="24">
        <v>160</v>
      </c>
      <c r="P37" s="109">
        <f t="shared" si="1"/>
        <v>640</v>
      </c>
      <c r="Q37" s="75"/>
      <c r="R37" s="126"/>
      <c r="S37" s="33"/>
      <c r="T37" s="34"/>
      <c r="U37" s="35"/>
      <c r="V37" s="35"/>
      <c r="W37" s="35"/>
      <c r="X37" s="35"/>
      <c r="Y37" s="35"/>
      <c r="Z37" s="35"/>
      <c r="AA37" s="35"/>
      <c r="AB37" s="36">
        <v>640</v>
      </c>
      <c r="AC37" s="129"/>
      <c r="AD37" s="19"/>
    </row>
    <row r="38" spans="1:51" s="20" customFormat="1" ht="18.5" customHeight="1" x14ac:dyDescent="0.15">
      <c r="A38" s="21">
        <v>30</v>
      </c>
      <c r="B38" s="77"/>
      <c r="C38" s="65" t="s">
        <v>45</v>
      </c>
      <c r="D38" s="24">
        <v>1</v>
      </c>
      <c r="E38" s="24">
        <v>0.5</v>
      </c>
      <c r="F38" s="24">
        <v>160</v>
      </c>
      <c r="G38" s="67">
        <f t="shared" si="0"/>
        <v>80</v>
      </c>
      <c r="H38" s="75"/>
      <c r="I38" s="68"/>
      <c r="J38" s="44"/>
      <c r="K38" s="45"/>
      <c r="L38" s="111" t="s">
        <v>45</v>
      </c>
      <c r="M38" s="24">
        <v>1</v>
      </c>
      <c r="N38" s="24">
        <v>1</v>
      </c>
      <c r="O38" s="24">
        <v>250</v>
      </c>
      <c r="P38" s="67">
        <f t="shared" si="1"/>
        <v>250</v>
      </c>
      <c r="Q38" s="75"/>
      <c r="R38" s="105"/>
      <c r="S38" s="33"/>
      <c r="T38" s="135"/>
      <c r="U38" s="36"/>
      <c r="V38" s="36"/>
      <c r="W38" s="36"/>
      <c r="X38" s="36"/>
      <c r="Y38" s="36">
        <v>250</v>
      </c>
      <c r="Z38" s="36"/>
      <c r="AA38" s="36"/>
      <c r="AB38" s="36"/>
      <c r="AC38" s="129"/>
      <c r="AD38" s="19"/>
    </row>
    <row r="39" spans="1:51" s="20" customFormat="1" ht="18.5" customHeight="1" x14ac:dyDescent="0.15">
      <c r="A39" s="21">
        <v>31</v>
      </c>
      <c r="B39" s="77"/>
      <c r="C39" s="65" t="s">
        <v>32</v>
      </c>
      <c r="D39" s="24">
        <v>2</v>
      </c>
      <c r="E39" s="24">
        <v>2</v>
      </c>
      <c r="F39" s="24">
        <v>70</v>
      </c>
      <c r="G39" s="67">
        <f t="shared" si="0"/>
        <v>280</v>
      </c>
      <c r="H39" s="75"/>
      <c r="I39" s="124"/>
      <c r="J39" s="44"/>
      <c r="K39" s="45"/>
      <c r="L39" s="111" t="s">
        <v>32</v>
      </c>
      <c r="M39" s="24">
        <v>2</v>
      </c>
      <c r="N39" s="24">
        <v>2</v>
      </c>
      <c r="O39" s="24">
        <v>70</v>
      </c>
      <c r="P39" s="67">
        <f t="shared" si="1"/>
        <v>280</v>
      </c>
      <c r="Q39" s="75"/>
      <c r="R39" s="126"/>
      <c r="S39" s="33"/>
      <c r="T39" s="135"/>
      <c r="U39" s="36"/>
      <c r="V39" s="36"/>
      <c r="W39" s="36"/>
      <c r="X39" s="36"/>
      <c r="Y39" s="36">
        <f>G39</f>
        <v>280</v>
      </c>
      <c r="Z39" s="36"/>
      <c r="AA39" s="36"/>
      <c r="AB39" s="36"/>
      <c r="AC39" s="129"/>
      <c r="AD39" s="19"/>
    </row>
    <row r="40" spans="1:51" s="20" customFormat="1" ht="18.5" customHeight="1" thickBot="1" x14ac:dyDescent="0.2">
      <c r="A40" s="79">
        <v>32</v>
      </c>
      <c r="B40" s="136"/>
      <c r="C40" s="81" t="s">
        <v>59</v>
      </c>
      <c r="D40" s="82">
        <v>1</v>
      </c>
      <c r="E40" s="82">
        <v>1</v>
      </c>
      <c r="F40" s="82">
        <v>400</v>
      </c>
      <c r="G40" s="84">
        <f t="shared" si="0"/>
        <v>400</v>
      </c>
      <c r="H40" s="84">
        <f>SUM(G35:G40)</f>
        <v>2460</v>
      </c>
      <c r="I40" s="85">
        <f>SUM(H27:H40)</f>
        <v>5140</v>
      </c>
      <c r="J40" s="44"/>
      <c r="K40" s="45"/>
      <c r="L40" s="137" t="s">
        <v>59</v>
      </c>
      <c r="M40" s="82">
        <v>0</v>
      </c>
      <c r="N40" s="82">
        <v>0</v>
      </c>
      <c r="O40" s="82">
        <v>0</v>
      </c>
      <c r="P40" s="115">
        <f t="shared" si="1"/>
        <v>0</v>
      </c>
      <c r="Q40" s="84">
        <f>SUM(P35:P40)</f>
        <v>2550</v>
      </c>
      <c r="R40" s="116">
        <f>SUM(Q27:Q40)</f>
        <v>3590</v>
      </c>
      <c r="S40" s="33"/>
      <c r="T40" s="138"/>
      <c r="U40" s="88"/>
      <c r="V40" s="88"/>
      <c r="W40" s="88"/>
      <c r="X40" s="88">
        <v>0</v>
      </c>
      <c r="Y40" s="88"/>
      <c r="Z40" s="88"/>
      <c r="AA40" s="88"/>
      <c r="AB40" s="88"/>
      <c r="AC40" s="139"/>
      <c r="AD40" s="19"/>
    </row>
    <row r="41" spans="1:51" s="20" customFormat="1" ht="18.5" customHeight="1" x14ac:dyDescent="0.2">
      <c r="A41" s="21"/>
      <c r="B41" s="140" t="s">
        <v>60</v>
      </c>
      <c r="C41" s="140" t="s">
        <v>61</v>
      </c>
      <c r="D41" s="141"/>
      <c r="E41" s="141"/>
      <c r="F41" s="141"/>
      <c r="G41" s="141"/>
      <c r="H41" s="93"/>
      <c r="I41" s="94"/>
      <c r="J41" s="44"/>
      <c r="K41" s="45"/>
      <c r="L41" s="142" t="s">
        <v>61</v>
      </c>
      <c r="M41" s="54"/>
      <c r="N41" s="54"/>
      <c r="O41" s="54"/>
      <c r="P41" s="54"/>
      <c r="Q41" s="56"/>
      <c r="R41" s="143"/>
      <c r="S41" s="33"/>
      <c r="T41" s="96"/>
      <c r="U41" s="97"/>
      <c r="V41" s="97"/>
      <c r="W41" s="97"/>
      <c r="X41" s="97"/>
      <c r="Y41" s="97"/>
      <c r="Z41" s="97"/>
      <c r="AA41" s="144"/>
      <c r="AB41" s="144"/>
      <c r="AC41" s="145"/>
      <c r="AD41" s="19"/>
    </row>
    <row r="42" spans="1:51" s="20" customFormat="1" ht="18.5" customHeight="1" x14ac:dyDescent="0.2">
      <c r="A42" s="21">
        <v>33</v>
      </c>
      <c r="B42" s="146"/>
      <c r="C42" s="130" t="s">
        <v>62</v>
      </c>
      <c r="D42" s="74">
        <v>16</v>
      </c>
      <c r="E42" s="24">
        <v>1</v>
      </c>
      <c r="F42" s="24">
        <v>160</v>
      </c>
      <c r="G42" s="74">
        <f>D42*E42*F42</f>
        <v>2560</v>
      </c>
      <c r="H42" s="75"/>
      <c r="I42" s="124"/>
      <c r="J42" s="44"/>
      <c r="K42" s="45"/>
      <c r="L42" s="131" t="s">
        <v>63</v>
      </c>
      <c r="M42" s="74">
        <v>16</v>
      </c>
      <c r="N42" s="24">
        <v>1</v>
      </c>
      <c r="O42" s="24">
        <v>160</v>
      </c>
      <c r="P42" s="74">
        <f>M42*N42*O42</f>
        <v>2560</v>
      </c>
      <c r="Q42" s="75"/>
      <c r="R42" s="126"/>
      <c r="S42" s="33"/>
      <c r="T42" s="34"/>
      <c r="U42" s="35"/>
      <c r="V42" s="35"/>
      <c r="W42" s="35"/>
      <c r="X42" s="35"/>
      <c r="Y42" s="35">
        <f>G42</f>
        <v>2560</v>
      </c>
      <c r="Z42" s="35"/>
      <c r="AA42" s="36"/>
      <c r="AB42" s="36"/>
      <c r="AC42" s="37"/>
      <c r="AD42" s="19"/>
    </row>
    <row r="43" spans="1:51" s="20" customFormat="1" ht="18.5" customHeight="1" x14ac:dyDescent="0.2">
      <c r="A43" s="21">
        <v>34</v>
      </c>
      <c r="B43" s="146"/>
      <c r="C43" s="130" t="s">
        <v>64</v>
      </c>
      <c r="D43" s="74">
        <v>3</v>
      </c>
      <c r="E43" s="24">
        <v>1</v>
      </c>
      <c r="F43" s="24">
        <v>160</v>
      </c>
      <c r="G43" s="74">
        <f>D43*E43*F43</f>
        <v>480</v>
      </c>
      <c r="H43" s="75"/>
      <c r="I43" s="124"/>
      <c r="J43" s="44"/>
      <c r="K43" s="45"/>
      <c r="L43" s="131" t="s">
        <v>64</v>
      </c>
      <c r="M43" s="74">
        <v>3</v>
      </c>
      <c r="N43" s="24">
        <v>1</v>
      </c>
      <c r="O43" s="24">
        <v>160</v>
      </c>
      <c r="P43" s="74">
        <f>M43*N43*O43</f>
        <v>480</v>
      </c>
      <c r="Q43" s="75"/>
      <c r="R43" s="126"/>
      <c r="S43" s="33"/>
      <c r="T43" s="34"/>
      <c r="U43" s="35">
        <f>G43</f>
        <v>480</v>
      </c>
      <c r="V43" s="35"/>
      <c r="W43" s="35"/>
      <c r="X43" s="35"/>
      <c r="Y43" s="35"/>
      <c r="Z43" s="35"/>
      <c r="AA43" s="36"/>
      <c r="AB43" s="36"/>
      <c r="AC43" s="37"/>
      <c r="AD43" s="19"/>
    </row>
    <row r="44" spans="1:51" s="20" customFormat="1" ht="18" customHeight="1" thickBot="1" x14ac:dyDescent="0.25">
      <c r="A44" s="21">
        <v>35</v>
      </c>
      <c r="B44" s="147"/>
      <c r="C44" s="39" t="s">
        <v>65</v>
      </c>
      <c r="D44" s="40">
        <v>4</v>
      </c>
      <c r="E44" s="40">
        <v>1</v>
      </c>
      <c r="F44" s="40">
        <v>160</v>
      </c>
      <c r="G44" s="40">
        <f>D44*E44*F44</f>
        <v>640</v>
      </c>
      <c r="H44" s="42">
        <f>SUM(G42:G44)</f>
        <v>3680</v>
      </c>
      <c r="I44" s="43">
        <f>SUM(H41:H44)</f>
        <v>3680</v>
      </c>
      <c r="J44" s="44"/>
      <c r="K44" s="45"/>
      <c r="L44" s="137" t="s">
        <v>65</v>
      </c>
      <c r="M44" s="82">
        <v>4</v>
      </c>
      <c r="N44" s="82">
        <v>1</v>
      </c>
      <c r="O44" s="82">
        <v>160</v>
      </c>
      <c r="P44" s="82">
        <f>M44*N44*O44</f>
        <v>640</v>
      </c>
      <c r="Q44" s="84">
        <f>SUM(P42:P44)</f>
        <v>3680</v>
      </c>
      <c r="R44" s="116">
        <f>SUM(Q44)</f>
        <v>3680</v>
      </c>
      <c r="S44" s="33"/>
      <c r="T44" s="49"/>
      <c r="U44" s="50"/>
      <c r="V44" s="50"/>
      <c r="W44" s="50"/>
      <c r="X44" s="50"/>
      <c r="Y44" s="50"/>
      <c r="Z44" s="50">
        <f>G44</f>
        <v>640</v>
      </c>
      <c r="AA44" s="148"/>
      <c r="AB44" s="148"/>
      <c r="AC44" s="149"/>
      <c r="AD44" s="19"/>
    </row>
    <row r="45" spans="1:51" s="20" customFormat="1" ht="18" customHeight="1" x14ac:dyDescent="0.2">
      <c r="A45" s="1"/>
      <c r="B45" s="5" t="s">
        <v>53</v>
      </c>
      <c r="C45" s="5" t="s">
        <v>66</v>
      </c>
      <c r="D45" s="150"/>
      <c r="E45" s="54"/>
      <c r="F45" s="150"/>
      <c r="G45" s="150"/>
      <c r="H45" s="151"/>
      <c r="I45" s="57"/>
      <c r="J45" s="44"/>
      <c r="K45" s="45"/>
      <c r="L45" s="142" t="s">
        <v>66</v>
      </c>
      <c r="M45" s="150"/>
      <c r="N45" s="54"/>
      <c r="O45" s="150"/>
      <c r="P45" s="150"/>
      <c r="Q45" s="151"/>
      <c r="R45" s="143"/>
      <c r="S45" s="33"/>
      <c r="T45" s="60"/>
      <c r="U45" s="61"/>
      <c r="V45" s="61"/>
      <c r="W45" s="61"/>
      <c r="X45" s="61"/>
      <c r="Y45" s="61"/>
      <c r="Z45" s="62"/>
      <c r="AA45" s="2"/>
      <c r="AB45" s="2"/>
      <c r="AC45" s="152"/>
      <c r="AD45" s="19"/>
    </row>
    <row r="46" spans="1:51" s="20" customFormat="1" ht="18" customHeight="1" x14ac:dyDescent="0.2">
      <c r="A46" s="21">
        <v>36</v>
      </c>
      <c r="B46" s="73"/>
      <c r="C46" s="65" t="s">
        <v>67</v>
      </c>
      <c r="D46" s="24">
        <v>2</v>
      </c>
      <c r="E46" s="24">
        <v>1</v>
      </c>
      <c r="F46" s="24">
        <v>160</v>
      </c>
      <c r="G46" s="25">
        <f t="shared" ref="G46:G53" si="2">D46*E46*F46</f>
        <v>320</v>
      </c>
      <c r="H46" s="67"/>
      <c r="I46" s="68"/>
      <c r="J46" s="44">
        <v>320</v>
      </c>
      <c r="K46" s="45"/>
      <c r="L46" s="111" t="s">
        <v>68</v>
      </c>
      <c r="M46" s="24">
        <v>1</v>
      </c>
      <c r="N46" s="24">
        <v>1</v>
      </c>
      <c r="O46" s="24">
        <v>800</v>
      </c>
      <c r="P46" s="153">
        <f>O46*N46*M46</f>
        <v>800</v>
      </c>
      <c r="Q46" s="67"/>
      <c r="R46" s="105"/>
      <c r="S46" s="33"/>
      <c r="T46" s="34"/>
      <c r="U46" s="35"/>
      <c r="V46" s="35"/>
      <c r="W46" s="35"/>
      <c r="X46" s="35">
        <v>800</v>
      </c>
      <c r="Y46" s="36"/>
      <c r="Z46" s="36"/>
      <c r="AA46" s="110"/>
      <c r="AB46" s="110"/>
      <c r="AC46" s="154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6"/>
      <c r="AQ46" s="156"/>
      <c r="AR46" s="156"/>
      <c r="AS46" s="156"/>
      <c r="AT46" s="156"/>
      <c r="AU46" s="156"/>
      <c r="AV46" s="156"/>
      <c r="AW46" s="156"/>
      <c r="AX46" s="157"/>
      <c r="AY46" s="157"/>
    </row>
    <row r="47" spans="1:51" s="20" customFormat="1" ht="18" customHeight="1" x14ac:dyDescent="0.2">
      <c r="A47" s="21">
        <v>37</v>
      </c>
      <c r="B47" s="73"/>
      <c r="C47" s="65" t="s">
        <v>69</v>
      </c>
      <c r="D47" s="24">
        <v>2</v>
      </c>
      <c r="E47" s="24">
        <v>1</v>
      </c>
      <c r="F47" s="24">
        <v>160</v>
      </c>
      <c r="G47" s="24">
        <f t="shared" si="2"/>
        <v>320</v>
      </c>
      <c r="H47" s="67"/>
      <c r="I47" s="68"/>
      <c r="J47" s="44"/>
      <c r="K47" s="45"/>
      <c r="L47" s="111" t="s">
        <v>69</v>
      </c>
      <c r="M47" s="24">
        <v>2</v>
      </c>
      <c r="N47" s="24">
        <v>1</v>
      </c>
      <c r="O47" s="24">
        <v>180</v>
      </c>
      <c r="P47" s="153">
        <f t="shared" ref="P47:P53" si="3">M47*N47*O47</f>
        <v>360</v>
      </c>
      <c r="Q47" s="67"/>
      <c r="R47" s="105"/>
      <c r="S47" s="33"/>
      <c r="T47" s="34"/>
      <c r="U47" s="35"/>
      <c r="V47" s="35"/>
      <c r="W47" s="35"/>
      <c r="X47" s="35"/>
      <c r="Y47" s="35">
        <v>360</v>
      </c>
      <c r="Z47" s="36"/>
      <c r="AA47" s="110"/>
      <c r="AB47" s="110"/>
      <c r="AC47" s="154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6"/>
      <c r="AQ47" s="156"/>
      <c r="AR47" s="156"/>
      <c r="AS47" s="156"/>
      <c r="AT47" s="156"/>
      <c r="AU47" s="156"/>
      <c r="AV47" s="156"/>
      <c r="AW47" s="156"/>
      <c r="AX47" s="157"/>
      <c r="AY47" s="157"/>
    </row>
    <row r="48" spans="1:51" s="20" customFormat="1" ht="18" customHeight="1" x14ac:dyDescent="0.2">
      <c r="A48" s="21">
        <v>38</v>
      </c>
      <c r="B48" s="73"/>
      <c r="C48" s="65" t="s">
        <v>70</v>
      </c>
      <c r="D48" s="24">
        <v>4</v>
      </c>
      <c r="E48" s="24">
        <v>1</v>
      </c>
      <c r="F48" s="24">
        <v>160</v>
      </c>
      <c r="G48" s="24">
        <f t="shared" si="2"/>
        <v>640</v>
      </c>
      <c r="H48" s="67"/>
      <c r="I48" s="68"/>
      <c r="J48" s="44"/>
      <c r="K48" s="45"/>
      <c r="L48" s="111" t="s">
        <v>70</v>
      </c>
      <c r="M48" s="24">
        <v>4</v>
      </c>
      <c r="N48" s="24">
        <v>1</v>
      </c>
      <c r="O48" s="24">
        <v>160</v>
      </c>
      <c r="P48" s="24">
        <f t="shared" si="3"/>
        <v>640</v>
      </c>
      <c r="Q48" s="67"/>
      <c r="R48" s="105"/>
      <c r="S48" s="33"/>
      <c r="T48" s="34"/>
      <c r="U48" s="35"/>
      <c r="V48" s="35"/>
      <c r="W48" s="35"/>
      <c r="X48" s="35"/>
      <c r="Y48" s="35">
        <f>G48</f>
        <v>640</v>
      </c>
      <c r="Z48" s="36"/>
      <c r="AA48" s="110"/>
      <c r="AB48" s="110"/>
      <c r="AC48" s="154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6"/>
      <c r="AQ48" s="156"/>
      <c r="AR48" s="156"/>
      <c r="AS48" s="156"/>
      <c r="AT48" s="156"/>
      <c r="AU48" s="156"/>
      <c r="AV48" s="156"/>
      <c r="AW48" s="156"/>
      <c r="AX48" s="157"/>
      <c r="AY48" s="157"/>
    </row>
    <row r="49" spans="1:51" s="20" customFormat="1" ht="18" customHeight="1" x14ac:dyDescent="0.2">
      <c r="A49" s="21">
        <v>39</v>
      </c>
      <c r="B49" s="73"/>
      <c r="C49" s="65" t="s">
        <v>71</v>
      </c>
      <c r="D49" s="67">
        <v>3</v>
      </c>
      <c r="E49" s="67">
        <v>1</v>
      </c>
      <c r="F49" s="67">
        <v>160</v>
      </c>
      <c r="G49" s="67">
        <f t="shared" si="2"/>
        <v>480</v>
      </c>
      <c r="H49" s="67"/>
      <c r="I49" s="124"/>
      <c r="J49" s="44"/>
      <c r="K49" s="45"/>
      <c r="L49" s="111" t="s">
        <v>72</v>
      </c>
      <c r="M49" s="67">
        <v>3</v>
      </c>
      <c r="N49" s="67">
        <v>1</v>
      </c>
      <c r="O49" s="67">
        <v>180</v>
      </c>
      <c r="P49" s="109">
        <f t="shared" si="3"/>
        <v>540</v>
      </c>
      <c r="Q49" s="67"/>
      <c r="R49" s="126"/>
      <c r="S49" s="33"/>
      <c r="T49" s="135"/>
      <c r="U49" s="36">
        <v>540</v>
      </c>
      <c r="V49" s="36"/>
      <c r="W49" s="36"/>
      <c r="X49" s="36"/>
      <c r="Y49" s="36"/>
      <c r="Z49" s="36"/>
      <c r="AA49" s="110"/>
      <c r="AB49" s="110"/>
      <c r="AC49" s="154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6"/>
      <c r="AQ49" s="156"/>
      <c r="AR49" s="156"/>
      <c r="AS49" s="156"/>
      <c r="AT49" s="156"/>
      <c r="AU49" s="156"/>
      <c r="AV49" s="156"/>
      <c r="AW49" s="156"/>
      <c r="AX49" s="157"/>
      <c r="AY49" s="157"/>
    </row>
    <row r="50" spans="1:51" s="20" customFormat="1" ht="18" customHeight="1" x14ac:dyDescent="0.2">
      <c r="A50" s="21">
        <v>40</v>
      </c>
      <c r="B50" s="73"/>
      <c r="C50" s="65" t="s">
        <v>73</v>
      </c>
      <c r="D50" s="24">
        <v>8.5</v>
      </c>
      <c r="E50" s="24">
        <v>1</v>
      </c>
      <c r="F50" s="24">
        <v>160</v>
      </c>
      <c r="G50" s="24">
        <f t="shared" si="2"/>
        <v>1360</v>
      </c>
      <c r="H50" s="67"/>
      <c r="I50" s="68"/>
      <c r="J50" s="44"/>
      <c r="K50" s="45"/>
      <c r="L50" s="111" t="s">
        <v>74</v>
      </c>
      <c r="M50" s="24">
        <v>10</v>
      </c>
      <c r="N50" s="24">
        <v>1</v>
      </c>
      <c r="O50" s="24">
        <v>160</v>
      </c>
      <c r="P50" s="153">
        <f t="shared" si="3"/>
        <v>1600</v>
      </c>
      <c r="Q50" s="67"/>
      <c r="R50" s="105"/>
      <c r="S50" s="33"/>
      <c r="T50" s="34"/>
      <c r="U50" s="35">
        <v>1600</v>
      </c>
      <c r="V50" s="35"/>
      <c r="W50" s="35"/>
      <c r="X50" s="35"/>
      <c r="Y50" s="35"/>
      <c r="Z50" s="110"/>
      <c r="AA50" s="110"/>
      <c r="AB50" s="110"/>
      <c r="AC50" s="154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6"/>
      <c r="AQ50" s="156"/>
      <c r="AR50" s="156"/>
      <c r="AS50" s="156"/>
      <c r="AT50" s="156"/>
      <c r="AU50" s="156"/>
      <c r="AV50" s="156"/>
      <c r="AW50" s="156"/>
      <c r="AX50" s="157"/>
      <c r="AY50" s="157"/>
    </row>
    <row r="51" spans="1:51" s="20" customFormat="1" ht="18" customHeight="1" x14ac:dyDescent="0.2">
      <c r="A51" s="21">
        <v>41</v>
      </c>
      <c r="B51" s="73"/>
      <c r="C51" s="65" t="s">
        <v>75</v>
      </c>
      <c r="D51" s="24">
        <v>4</v>
      </c>
      <c r="E51" s="24">
        <v>1</v>
      </c>
      <c r="F51" s="24">
        <v>85</v>
      </c>
      <c r="G51" s="24">
        <f t="shared" si="2"/>
        <v>340</v>
      </c>
      <c r="H51" s="67"/>
      <c r="I51" s="68"/>
      <c r="J51" s="44"/>
      <c r="K51" s="45"/>
      <c r="L51" s="111" t="s">
        <v>75</v>
      </c>
      <c r="M51" s="24">
        <v>4</v>
      </c>
      <c r="N51" s="24">
        <v>1</v>
      </c>
      <c r="O51" s="24">
        <v>90</v>
      </c>
      <c r="P51" s="153">
        <f t="shared" si="3"/>
        <v>360</v>
      </c>
      <c r="Q51" s="67"/>
      <c r="R51" s="105"/>
      <c r="S51" s="33"/>
      <c r="T51" s="34"/>
      <c r="U51" s="35">
        <v>360</v>
      </c>
      <c r="V51" s="35"/>
      <c r="W51" s="35"/>
      <c r="X51" s="35"/>
      <c r="Y51" s="35"/>
      <c r="Z51" s="110"/>
      <c r="AA51" s="110"/>
      <c r="AB51" s="110"/>
      <c r="AC51" s="154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6"/>
      <c r="AQ51" s="156"/>
      <c r="AR51" s="156"/>
      <c r="AS51" s="156"/>
      <c r="AT51" s="156"/>
      <c r="AU51" s="156"/>
      <c r="AV51" s="156"/>
      <c r="AW51" s="156"/>
      <c r="AY51" s="157"/>
    </row>
    <row r="52" spans="1:51" s="20" customFormat="1" ht="18" customHeight="1" x14ac:dyDescent="0.2">
      <c r="A52" s="21">
        <v>42</v>
      </c>
      <c r="B52" s="73"/>
      <c r="C52" s="130" t="s">
        <v>76</v>
      </c>
      <c r="D52" s="24">
        <v>9</v>
      </c>
      <c r="E52" s="24">
        <v>1</v>
      </c>
      <c r="F52" s="24">
        <v>160</v>
      </c>
      <c r="G52" s="24">
        <f t="shared" si="2"/>
        <v>1440</v>
      </c>
      <c r="H52" s="67"/>
      <c r="I52" s="68"/>
      <c r="J52" s="44"/>
      <c r="K52" s="45"/>
      <c r="L52" s="131" t="s">
        <v>77</v>
      </c>
      <c r="M52" s="24">
        <v>10</v>
      </c>
      <c r="N52" s="24">
        <v>1</v>
      </c>
      <c r="O52" s="24">
        <v>160</v>
      </c>
      <c r="P52" s="153">
        <f t="shared" si="3"/>
        <v>1600</v>
      </c>
      <c r="Q52" s="67"/>
      <c r="R52" s="105"/>
      <c r="S52" s="33"/>
      <c r="T52" s="34">
        <v>1600</v>
      </c>
      <c r="U52" s="35"/>
      <c r="V52" s="35"/>
      <c r="W52" s="35"/>
      <c r="X52" s="35"/>
      <c r="Y52" s="35"/>
      <c r="Z52" s="110"/>
      <c r="AA52" s="110"/>
      <c r="AB52" s="110"/>
      <c r="AC52" s="154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6"/>
      <c r="AQ52" s="156"/>
      <c r="AR52" s="156"/>
      <c r="AS52" s="156"/>
      <c r="AT52" s="156"/>
      <c r="AU52" s="156"/>
      <c r="AV52" s="156"/>
      <c r="AW52" s="156"/>
      <c r="AX52" s="158"/>
      <c r="AY52" s="157"/>
    </row>
    <row r="53" spans="1:51" s="20" customFormat="1" ht="18" customHeight="1" x14ac:dyDescent="0.2">
      <c r="A53" s="21">
        <v>43</v>
      </c>
      <c r="B53" s="73"/>
      <c r="C53" s="130" t="s">
        <v>78</v>
      </c>
      <c r="D53" s="24">
        <v>9.5</v>
      </c>
      <c r="E53" s="24">
        <v>1</v>
      </c>
      <c r="F53" s="24">
        <v>140</v>
      </c>
      <c r="G53" s="24">
        <f t="shared" si="2"/>
        <v>1330</v>
      </c>
      <c r="H53" s="67"/>
      <c r="I53" s="68"/>
      <c r="J53" s="44"/>
      <c r="K53" s="45"/>
      <c r="L53" s="131" t="s">
        <v>79</v>
      </c>
      <c r="M53" s="24">
        <v>9</v>
      </c>
      <c r="N53" s="24">
        <v>2</v>
      </c>
      <c r="O53" s="24">
        <v>140</v>
      </c>
      <c r="P53" s="153">
        <f t="shared" si="3"/>
        <v>2520</v>
      </c>
      <c r="Q53" s="67"/>
      <c r="R53" s="105"/>
      <c r="S53" s="33"/>
      <c r="T53" s="34">
        <v>2520</v>
      </c>
      <c r="U53" s="35"/>
      <c r="V53" s="35"/>
      <c r="W53" s="35"/>
      <c r="X53" s="35"/>
      <c r="Y53" s="35"/>
      <c r="Z53" s="110"/>
      <c r="AA53" s="110"/>
      <c r="AB53" s="110"/>
      <c r="AC53" s="154"/>
      <c r="AD53" s="19"/>
    </row>
    <row r="54" spans="1:51" s="20" customFormat="1" ht="18" customHeight="1" x14ac:dyDescent="0.2">
      <c r="A54" s="21">
        <v>44</v>
      </c>
      <c r="B54" s="73"/>
      <c r="C54" s="65" t="s">
        <v>80</v>
      </c>
      <c r="D54" s="74">
        <v>1</v>
      </c>
      <c r="E54" s="74">
        <v>1</v>
      </c>
      <c r="F54" s="159">
        <v>250</v>
      </c>
      <c r="G54" s="74">
        <v>250</v>
      </c>
      <c r="H54" s="67"/>
      <c r="I54" s="124"/>
      <c r="J54" s="44"/>
      <c r="K54" s="45"/>
      <c r="L54" s="111" t="s">
        <v>80</v>
      </c>
      <c r="M54" s="74">
        <v>1</v>
      </c>
      <c r="N54" s="74">
        <v>1</v>
      </c>
      <c r="O54" s="159">
        <v>250</v>
      </c>
      <c r="P54" s="74">
        <v>250</v>
      </c>
      <c r="Q54" s="67"/>
      <c r="R54" s="126"/>
      <c r="S54" s="33"/>
      <c r="T54" s="135"/>
      <c r="U54" s="36"/>
      <c r="V54" s="36">
        <f>G54</f>
        <v>250</v>
      </c>
      <c r="W54" s="36"/>
      <c r="X54" s="36"/>
      <c r="Y54" s="36"/>
      <c r="Z54" s="110"/>
      <c r="AA54" s="110"/>
      <c r="AB54" s="110"/>
      <c r="AC54" s="154"/>
      <c r="AD54" s="19"/>
    </row>
    <row r="55" spans="1:51" s="20" customFormat="1" ht="18" customHeight="1" x14ac:dyDescent="0.2">
      <c r="A55" s="21">
        <v>45</v>
      </c>
      <c r="B55" s="73"/>
      <c r="C55" s="65" t="s">
        <v>81</v>
      </c>
      <c r="D55" s="24">
        <v>1</v>
      </c>
      <c r="E55" s="24">
        <v>1</v>
      </c>
      <c r="F55" s="74">
        <v>500</v>
      </c>
      <c r="G55" s="74">
        <f t="shared" ref="G55:G60" si="4">D55*E55*F55</f>
        <v>500</v>
      </c>
      <c r="H55" s="67"/>
      <c r="I55" s="124"/>
      <c r="J55" s="44"/>
      <c r="K55" s="45"/>
      <c r="L55" s="111" t="s">
        <v>81</v>
      </c>
      <c r="M55" s="24">
        <v>1</v>
      </c>
      <c r="N55" s="24">
        <v>1</v>
      </c>
      <c r="O55" s="74">
        <v>500</v>
      </c>
      <c r="P55" s="74">
        <f t="shared" ref="P55" si="5">M55*N55*O55</f>
        <v>500</v>
      </c>
      <c r="Q55" s="67"/>
      <c r="R55" s="126"/>
      <c r="S55" s="33"/>
      <c r="T55" s="135"/>
      <c r="U55" s="36"/>
      <c r="V55" s="36">
        <f>G55</f>
        <v>500</v>
      </c>
      <c r="W55" s="36"/>
      <c r="X55" s="36"/>
      <c r="Y55" s="36"/>
      <c r="Z55" s="110"/>
      <c r="AA55" s="110"/>
      <c r="AB55" s="110"/>
      <c r="AC55" s="154"/>
      <c r="AD55" s="19"/>
    </row>
    <row r="56" spans="1:51" s="20" customFormat="1" ht="18" customHeight="1" x14ac:dyDescent="0.2">
      <c r="A56" s="21">
        <v>46</v>
      </c>
      <c r="B56" s="160"/>
      <c r="C56" s="65" t="s">
        <v>82</v>
      </c>
      <c r="D56" s="67">
        <v>1</v>
      </c>
      <c r="E56" s="67">
        <v>1</v>
      </c>
      <c r="F56" s="67">
        <v>650</v>
      </c>
      <c r="G56" s="161">
        <f>D56*E56*F56</f>
        <v>650</v>
      </c>
      <c r="H56" s="67"/>
      <c r="I56" s="124"/>
      <c r="J56" s="44">
        <v>480</v>
      </c>
      <c r="K56" s="45"/>
      <c r="L56" s="111" t="s">
        <v>82</v>
      </c>
      <c r="M56" s="67">
        <v>1</v>
      </c>
      <c r="N56" s="67">
        <v>1</v>
      </c>
      <c r="O56" s="67">
        <v>300</v>
      </c>
      <c r="P56" s="67">
        <v>650</v>
      </c>
      <c r="Q56" s="67"/>
      <c r="R56" s="126"/>
      <c r="S56" s="33"/>
      <c r="T56" s="135"/>
      <c r="U56" s="36"/>
      <c r="V56" s="36"/>
      <c r="W56" s="36">
        <f>G56</f>
        <v>650</v>
      </c>
      <c r="X56" s="36"/>
      <c r="Y56" s="36"/>
      <c r="Z56" s="36"/>
      <c r="AA56" s="36"/>
      <c r="AB56" s="110"/>
      <c r="AC56" s="37"/>
      <c r="AD56" s="19"/>
    </row>
    <row r="57" spans="1:51" s="20" customFormat="1" ht="18" customHeight="1" x14ac:dyDescent="0.2">
      <c r="A57" s="21">
        <v>47</v>
      </c>
      <c r="B57" s="160"/>
      <c r="C57" s="65" t="s">
        <v>83</v>
      </c>
      <c r="D57" s="67">
        <v>46</v>
      </c>
      <c r="E57" s="67">
        <v>1</v>
      </c>
      <c r="F57" s="67">
        <v>12</v>
      </c>
      <c r="G57" s="67">
        <f t="shared" si="4"/>
        <v>552</v>
      </c>
      <c r="H57" s="67"/>
      <c r="I57" s="124"/>
      <c r="J57" s="44"/>
      <c r="K57" s="45"/>
      <c r="L57" s="111" t="s">
        <v>83</v>
      </c>
      <c r="M57" s="67">
        <v>46</v>
      </c>
      <c r="N57" s="67">
        <v>1</v>
      </c>
      <c r="O57" s="67">
        <v>12</v>
      </c>
      <c r="P57" s="67">
        <f t="shared" ref="P57:P60" si="6">M57*N57*O57</f>
        <v>552</v>
      </c>
      <c r="Q57" s="67"/>
      <c r="R57" s="126"/>
      <c r="S57" s="33"/>
      <c r="T57" s="135"/>
      <c r="U57" s="36"/>
      <c r="V57" s="36"/>
      <c r="W57" s="36">
        <f>G57</f>
        <v>552</v>
      </c>
      <c r="X57" s="36"/>
      <c r="Y57" s="36"/>
      <c r="Z57" s="36"/>
      <c r="AA57" s="36"/>
      <c r="AB57" s="110"/>
      <c r="AC57" s="37"/>
      <c r="AD57" s="19"/>
    </row>
    <row r="58" spans="1:51" s="20" customFormat="1" ht="18" customHeight="1" x14ac:dyDescent="0.2">
      <c r="A58" s="21">
        <v>48</v>
      </c>
      <c r="B58" s="160"/>
      <c r="C58" s="65" t="s">
        <v>84</v>
      </c>
      <c r="D58" s="24">
        <v>2</v>
      </c>
      <c r="E58" s="24">
        <v>3</v>
      </c>
      <c r="F58" s="24">
        <v>80</v>
      </c>
      <c r="G58" s="24">
        <f t="shared" si="4"/>
        <v>480</v>
      </c>
      <c r="H58" s="67"/>
      <c r="I58" s="68"/>
      <c r="J58" s="44"/>
      <c r="K58" s="45"/>
      <c r="L58" s="111" t="s">
        <v>84</v>
      </c>
      <c r="M58" s="24">
        <v>2</v>
      </c>
      <c r="N58" s="24">
        <v>3</v>
      </c>
      <c r="O58" s="24">
        <v>80</v>
      </c>
      <c r="P58" s="24">
        <f t="shared" si="6"/>
        <v>480</v>
      </c>
      <c r="Q58" s="67"/>
      <c r="R58" s="105"/>
      <c r="S58" s="33"/>
      <c r="T58" s="34"/>
      <c r="U58" s="35"/>
      <c r="V58" s="35"/>
      <c r="W58" s="35"/>
      <c r="X58" s="35">
        <f>G58</f>
        <v>480</v>
      </c>
      <c r="Y58" s="36"/>
      <c r="Z58" s="162"/>
      <c r="AA58" s="110"/>
      <c r="AB58" s="36"/>
      <c r="AC58" s="37"/>
      <c r="AD58" s="19"/>
    </row>
    <row r="59" spans="1:51" s="20" customFormat="1" ht="18" customHeight="1" x14ac:dyDescent="0.15">
      <c r="A59" s="21">
        <v>49</v>
      </c>
      <c r="B59" s="160"/>
      <c r="C59" s="65" t="s">
        <v>85</v>
      </c>
      <c r="D59" s="67">
        <v>2</v>
      </c>
      <c r="E59" s="67">
        <v>1</v>
      </c>
      <c r="F59" s="67">
        <v>125</v>
      </c>
      <c r="G59" s="67">
        <f t="shared" si="4"/>
        <v>250</v>
      </c>
      <c r="H59" s="67"/>
      <c r="I59" s="124"/>
      <c r="J59" s="44"/>
      <c r="K59" s="45"/>
      <c r="L59" s="111" t="s">
        <v>86</v>
      </c>
      <c r="M59" s="67">
        <v>2</v>
      </c>
      <c r="N59" s="67">
        <v>1</v>
      </c>
      <c r="O59" s="67">
        <v>125</v>
      </c>
      <c r="P59" s="67">
        <f t="shared" si="6"/>
        <v>250</v>
      </c>
      <c r="Q59" s="67"/>
      <c r="R59" s="126"/>
      <c r="S59" s="33"/>
      <c r="T59" s="135"/>
      <c r="U59" s="36"/>
      <c r="V59" s="36"/>
      <c r="W59" s="36"/>
      <c r="X59" s="36"/>
      <c r="Y59" s="36"/>
      <c r="Z59" s="36"/>
      <c r="AA59" s="36">
        <f>G59</f>
        <v>250</v>
      </c>
      <c r="AB59" s="36"/>
      <c r="AC59" s="37"/>
      <c r="AD59" s="19"/>
    </row>
    <row r="60" spans="1:51" s="20" customFormat="1" ht="18" customHeight="1" thickBot="1" x14ac:dyDescent="0.2">
      <c r="A60" s="79">
        <v>50</v>
      </c>
      <c r="B60" s="163"/>
      <c r="C60" s="81" t="s">
        <v>87</v>
      </c>
      <c r="D60" s="84">
        <v>2</v>
      </c>
      <c r="E60" s="84">
        <v>2</v>
      </c>
      <c r="F60" s="84">
        <v>50</v>
      </c>
      <c r="G60" s="84">
        <f t="shared" si="4"/>
        <v>200</v>
      </c>
      <c r="H60" s="84">
        <f>SUM(G45:G60)</f>
        <v>9112</v>
      </c>
      <c r="I60" s="85">
        <f>H60</f>
        <v>9112</v>
      </c>
      <c r="J60" s="44"/>
      <c r="K60" s="45"/>
      <c r="L60" s="137" t="s">
        <v>87</v>
      </c>
      <c r="M60" s="84">
        <v>2</v>
      </c>
      <c r="N60" s="84">
        <v>2</v>
      </c>
      <c r="O60" s="84">
        <v>50</v>
      </c>
      <c r="P60" s="84">
        <f t="shared" si="6"/>
        <v>200</v>
      </c>
      <c r="Q60" s="84">
        <f>SUM(P45:P60)</f>
        <v>11302</v>
      </c>
      <c r="R60" s="116">
        <f>Q60</f>
        <v>11302</v>
      </c>
      <c r="S60" s="33"/>
      <c r="T60" s="138"/>
      <c r="U60" s="88"/>
      <c r="V60" s="88"/>
      <c r="W60" s="88"/>
      <c r="X60" s="88"/>
      <c r="Y60" s="88"/>
      <c r="Z60" s="88"/>
      <c r="AA60" s="88">
        <f>G60</f>
        <v>200</v>
      </c>
      <c r="AB60" s="88"/>
      <c r="AC60" s="89"/>
      <c r="AD60" s="19"/>
    </row>
    <row r="61" spans="1:51" s="20" customFormat="1" ht="18.5" customHeight="1" x14ac:dyDescent="0.15">
      <c r="A61" s="21"/>
      <c r="B61" s="164" t="s">
        <v>88</v>
      </c>
      <c r="C61" s="165" t="s">
        <v>89</v>
      </c>
      <c r="D61" s="166"/>
      <c r="E61" s="167"/>
      <c r="F61" s="166"/>
      <c r="G61" s="166"/>
      <c r="H61" s="167"/>
      <c r="I61" s="168"/>
      <c r="J61" s="169"/>
      <c r="K61" s="170"/>
      <c r="L61" s="171" t="s">
        <v>89</v>
      </c>
      <c r="M61" s="172"/>
      <c r="N61" s="172"/>
      <c r="O61" s="172"/>
      <c r="P61" s="172"/>
      <c r="Q61" s="172"/>
      <c r="R61" s="173"/>
      <c r="S61" s="174"/>
      <c r="T61" s="175"/>
      <c r="U61" s="176"/>
      <c r="V61" s="176"/>
      <c r="W61" s="176"/>
      <c r="X61" s="176"/>
      <c r="Y61" s="176"/>
      <c r="Z61" s="176"/>
      <c r="AA61" s="176"/>
      <c r="AB61" s="176"/>
      <c r="AC61" s="177"/>
      <c r="AD61" s="178"/>
    </row>
    <row r="62" spans="1:51" s="20" customFormat="1" ht="18.5" customHeight="1" x14ac:dyDescent="0.15">
      <c r="A62" s="21">
        <v>51</v>
      </c>
      <c r="B62" s="106"/>
      <c r="C62" s="130" t="s">
        <v>90</v>
      </c>
      <c r="D62" s="67">
        <v>8</v>
      </c>
      <c r="E62" s="67">
        <v>1</v>
      </c>
      <c r="F62" s="67">
        <v>160</v>
      </c>
      <c r="G62" s="161">
        <f>D62*E62*F62</f>
        <v>1280</v>
      </c>
      <c r="H62" s="179"/>
      <c r="I62" s="68"/>
      <c r="J62" s="44">
        <v>1280</v>
      </c>
      <c r="K62" s="45"/>
      <c r="L62" s="69"/>
      <c r="M62" s="70"/>
      <c r="N62" s="70"/>
      <c r="O62" s="70"/>
      <c r="P62" s="70">
        <v>1280</v>
      </c>
      <c r="Q62" s="70"/>
      <c r="R62" s="71"/>
      <c r="S62" s="180"/>
      <c r="T62" s="34"/>
      <c r="U62" s="35">
        <f>G62</f>
        <v>1280</v>
      </c>
      <c r="V62" s="35"/>
      <c r="W62" s="35"/>
      <c r="X62" s="35"/>
      <c r="Y62" s="35"/>
      <c r="Z62" s="35"/>
      <c r="AA62" s="35"/>
      <c r="AB62" s="36"/>
      <c r="AC62" s="37"/>
      <c r="AD62" s="178"/>
    </row>
    <row r="63" spans="1:51" s="20" customFormat="1" ht="18.5" customHeight="1" x14ac:dyDescent="0.15">
      <c r="A63" s="21">
        <v>52</v>
      </c>
      <c r="B63" s="106"/>
      <c r="C63" s="130" t="s">
        <v>91</v>
      </c>
      <c r="D63" s="67">
        <v>5</v>
      </c>
      <c r="E63" s="67">
        <v>1</v>
      </c>
      <c r="F63" s="67">
        <v>160</v>
      </c>
      <c r="G63" s="161">
        <f>D63*E63*F63</f>
        <v>800</v>
      </c>
      <c r="H63" s="179"/>
      <c r="I63" s="68"/>
      <c r="J63" s="44">
        <v>800</v>
      </c>
      <c r="K63" s="45"/>
      <c r="L63" s="69"/>
      <c r="M63" s="70"/>
      <c r="N63" s="70"/>
      <c r="O63" s="70"/>
      <c r="P63" s="70">
        <v>800</v>
      </c>
      <c r="Q63" s="70"/>
      <c r="R63" s="71"/>
      <c r="S63" s="180"/>
      <c r="T63" s="34"/>
      <c r="U63" s="35">
        <f>G63</f>
        <v>800</v>
      </c>
      <c r="V63" s="35"/>
      <c r="W63" s="35"/>
      <c r="X63" s="35"/>
      <c r="Y63" s="35"/>
      <c r="Z63" s="35"/>
      <c r="AA63" s="35"/>
      <c r="AB63" s="36"/>
      <c r="AC63" s="37"/>
      <c r="AD63" s="178"/>
    </row>
    <row r="64" spans="1:51" s="20" customFormat="1" ht="18.5" customHeight="1" x14ac:dyDescent="0.15">
      <c r="A64" s="21">
        <v>53</v>
      </c>
      <c r="B64" s="106"/>
      <c r="C64" s="130" t="s">
        <v>92</v>
      </c>
      <c r="D64" s="67">
        <v>12</v>
      </c>
      <c r="E64" s="67">
        <v>1</v>
      </c>
      <c r="F64" s="67">
        <v>160</v>
      </c>
      <c r="G64" s="161">
        <f>D64*E64*F64</f>
        <v>1920</v>
      </c>
      <c r="H64" s="179"/>
      <c r="I64" s="68"/>
      <c r="J64" s="44">
        <v>1920</v>
      </c>
      <c r="K64" s="45"/>
      <c r="L64" s="69"/>
      <c r="M64" s="70"/>
      <c r="N64" s="70"/>
      <c r="O64" s="70"/>
      <c r="P64" s="70">
        <v>1920</v>
      </c>
      <c r="Q64" s="70"/>
      <c r="R64" s="71"/>
      <c r="S64" s="180"/>
      <c r="T64" s="34"/>
      <c r="U64" s="35">
        <f>G64</f>
        <v>1920</v>
      </c>
      <c r="V64" s="35"/>
      <c r="W64" s="35"/>
      <c r="X64" s="35"/>
      <c r="Y64" s="35"/>
      <c r="Z64" s="35"/>
      <c r="AA64" s="35"/>
      <c r="AB64" s="36"/>
      <c r="AC64" s="37"/>
      <c r="AD64" s="178"/>
    </row>
    <row r="65" spans="1:30" s="20" customFormat="1" ht="18.5" customHeight="1" x14ac:dyDescent="0.15">
      <c r="A65" s="21">
        <v>54</v>
      </c>
      <c r="B65" s="106"/>
      <c r="C65" s="130" t="s">
        <v>93</v>
      </c>
      <c r="D65" s="104">
        <v>2</v>
      </c>
      <c r="E65" s="104">
        <v>1</v>
      </c>
      <c r="F65" s="104">
        <v>160</v>
      </c>
      <c r="G65" s="161">
        <f>D65*E65*F65</f>
        <v>320</v>
      </c>
      <c r="H65" s="179"/>
      <c r="I65" s="68"/>
      <c r="J65" s="44">
        <v>320</v>
      </c>
      <c r="K65" s="45"/>
      <c r="L65" s="69"/>
      <c r="M65" s="70"/>
      <c r="N65" s="70"/>
      <c r="O65" s="70"/>
      <c r="P65" s="70">
        <v>320</v>
      </c>
      <c r="Q65" s="70"/>
      <c r="R65" s="71"/>
      <c r="S65" s="180"/>
      <c r="T65" s="34"/>
      <c r="U65" s="35">
        <f>G65</f>
        <v>320</v>
      </c>
      <c r="V65" s="35"/>
      <c r="W65" s="35"/>
      <c r="X65" s="35"/>
      <c r="Y65" s="35"/>
      <c r="Z65" s="35"/>
      <c r="AA65" s="35"/>
      <c r="AB65" s="36"/>
      <c r="AC65" s="37"/>
      <c r="AD65" s="178"/>
    </row>
    <row r="66" spans="1:30" s="20" customFormat="1" ht="18.5" customHeight="1" x14ac:dyDescent="0.15">
      <c r="A66" s="21">
        <v>55</v>
      </c>
      <c r="B66" s="106"/>
      <c r="C66" s="130" t="s">
        <v>94</v>
      </c>
      <c r="D66" s="67">
        <v>2</v>
      </c>
      <c r="E66" s="67">
        <v>1</v>
      </c>
      <c r="F66" s="104">
        <v>440</v>
      </c>
      <c r="G66" s="161">
        <f>E66*D66*F66</f>
        <v>880</v>
      </c>
      <c r="H66" s="179"/>
      <c r="I66" s="68"/>
      <c r="J66" s="44">
        <v>880</v>
      </c>
      <c r="K66" s="45"/>
      <c r="L66" s="69"/>
      <c r="M66" s="70"/>
      <c r="N66" s="70"/>
      <c r="O66" s="70"/>
      <c r="P66" s="70">
        <v>880</v>
      </c>
      <c r="Q66" s="70"/>
      <c r="R66" s="71"/>
      <c r="S66" s="180"/>
      <c r="T66" s="34"/>
      <c r="U66" s="35"/>
      <c r="V66" s="35">
        <f>G66</f>
        <v>880</v>
      </c>
      <c r="W66" s="35"/>
      <c r="X66" s="35"/>
      <c r="Y66" s="35"/>
      <c r="Z66" s="35"/>
      <c r="AA66" s="35"/>
      <c r="AB66" s="36"/>
      <c r="AC66" s="37"/>
      <c r="AD66" s="178"/>
    </row>
    <row r="67" spans="1:30" s="20" customFormat="1" ht="18.5" customHeight="1" x14ac:dyDescent="0.15">
      <c r="A67" s="21">
        <v>56</v>
      </c>
      <c r="B67" s="106"/>
      <c r="C67" s="130" t="s">
        <v>95</v>
      </c>
      <c r="D67" s="67">
        <v>6</v>
      </c>
      <c r="E67" s="67">
        <v>1</v>
      </c>
      <c r="F67" s="67">
        <v>80</v>
      </c>
      <c r="G67" s="103">
        <f>SUM(D67*E67*F67)</f>
        <v>480</v>
      </c>
      <c r="H67" s="179"/>
      <c r="I67" s="68"/>
      <c r="J67" s="44">
        <v>480</v>
      </c>
      <c r="K67" s="45"/>
      <c r="L67" s="69"/>
      <c r="M67" s="70"/>
      <c r="N67" s="70"/>
      <c r="O67" s="70"/>
      <c r="P67" s="70">
        <v>480</v>
      </c>
      <c r="Q67" s="70"/>
      <c r="R67" s="71"/>
      <c r="S67" s="180"/>
      <c r="T67" s="34"/>
      <c r="U67" s="35"/>
      <c r="V67" s="35">
        <f>G67</f>
        <v>480</v>
      </c>
      <c r="W67" s="35"/>
      <c r="X67" s="35"/>
      <c r="Y67" s="35"/>
      <c r="Z67" s="35"/>
      <c r="AA67" s="35"/>
      <c r="AB67" s="36"/>
      <c r="AC67" s="37"/>
      <c r="AD67" s="178"/>
    </row>
    <row r="68" spans="1:30" s="20" customFormat="1" ht="18.5" customHeight="1" x14ac:dyDescent="0.15">
      <c r="A68" s="21">
        <v>57</v>
      </c>
      <c r="B68" s="106"/>
      <c r="C68" s="130" t="s">
        <v>96</v>
      </c>
      <c r="D68" s="104">
        <v>3</v>
      </c>
      <c r="E68" s="104">
        <v>1</v>
      </c>
      <c r="F68" s="104">
        <v>120</v>
      </c>
      <c r="G68" s="103">
        <v>560</v>
      </c>
      <c r="H68" s="179"/>
      <c r="I68" s="68"/>
      <c r="J68" s="44">
        <v>560</v>
      </c>
      <c r="K68" s="45"/>
      <c r="L68" s="69"/>
      <c r="M68" s="70"/>
      <c r="N68" s="70"/>
      <c r="O68" s="70"/>
      <c r="P68" s="70">
        <v>560</v>
      </c>
      <c r="Q68" s="70"/>
      <c r="R68" s="71"/>
      <c r="S68" s="180"/>
      <c r="T68" s="34"/>
      <c r="U68" s="35"/>
      <c r="V68" s="35">
        <f>G68</f>
        <v>560</v>
      </c>
      <c r="W68" s="35"/>
      <c r="X68" s="35"/>
      <c r="Y68" s="35"/>
      <c r="Z68" s="35"/>
      <c r="AA68" s="35"/>
      <c r="AB68" s="36"/>
      <c r="AC68" s="37"/>
      <c r="AD68" s="178"/>
    </row>
    <row r="69" spans="1:30" s="20" customFormat="1" ht="18.5" customHeight="1" x14ac:dyDescent="0.15">
      <c r="A69" s="21">
        <v>58</v>
      </c>
      <c r="B69" s="106"/>
      <c r="C69" s="130" t="s">
        <v>97</v>
      </c>
      <c r="D69" s="104">
        <v>4</v>
      </c>
      <c r="E69" s="104">
        <v>1</v>
      </c>
      <c r="F69" s="104">
        <v>90</v>
      </c>
      <c r="G69" s="103">
        <f>SUM(D69*E69*F69)</f>
        <v>360</v>
      </c>
      <c r="H69" s="104">
        <f>SUM(G62:G69)</f>
        <v>6600</v>
      </c>
      <c r="I69" s="181">
        <f>H69</f>
        <v>6600</v>
      </c>
      <c r="J69" s="169">
        <v>360</v>
      </c>
      <c r="K69" s="170"/>
      <c r="L69" s="182"/>
      <c r="M69" s="183"/>
      <c r="N69" s="183"/>
      <c r="O69" s="183"/>
      <c r="P69" s="183">
        <v>360</v>
      </c>
      <c r="Q69" s="183">
        <v>6600</v>
      </c>
      <c r="R69" s="184">
        <v>6600</v>
      </c>
      <c r="S69" s="180"/>
      <c r="T69" s="34"/>
      <c r="U69" s="35"/>
      <c r="V69" s="35">
        <f>G69</f>
        <v>360</v>
      </c>
      <c r="W69" s="35"/>
      <c r="X69" s="35"/>
      <c r="Y69" s="35"/>
      <c r="Z69" s="35"/>
      <c r="AA69" s="35"/>
      <c r="AB69" s="36"/>
      <c r="AC69" s="37"/>
      <c r="AD69" s="178"/>
    </row>
    <row r="70" spans="1:30" s="20" customFormat="1" ht="18.5" customHeight="1" x14ac:dyDescent="0.15">
      <c r="A70" s="21"/>
      <c r="B70" s="106"/>
      <c r="C70" s="133" t="s">
        <v>98</v>
      </c>
      <c r="D70" s="185"/>
      <c r="E70" s="185"/>
      <c r="F70" s="185"/>
      <c r="G70" s="133"/>
      <c r="H70" s="186"/>
      <c r="I70" s="187"/>
      <c r="J70" s="44"/>
      <c r="K70" s="45"/>
      <c r="L70" s="188" t="s">
        <v>98</v>
      </c>
      <c r="M70" s="185"/>
      <c r="N70" s="185"/>
      <c r="O70" s="185"/>
      <c r="P70" s="133"/>
      <c r="Q70" s="186"/>
      <c r="R70" s="189"/>
      <c r="S70" s="180"/>
      <c r="T70" s="34"/>
      <c r="U70" s="35"/>
      <c r="V70" s="35"/>
      <c r="W70" s="35"/>
      <c r="X70" s="35"/>
      <c r="Y70" s="35"/>
      <c r="Z70" s="35"/>
      <c r="AA70" s="35"/>
      <c r="AB70" s="36"/>
      <c r="AC70" s="37"/>
      <c r="AD70" s="178"/>
    </row>
    <row r="71" spans="1:30" s="20" customFormat="1" ht="18.5" customHeight="1" x14ac:dyDescent="0.15">
      <c r="A71" s="21">
        <v>59</v>
      </c>
      <c r="B71" s="106"/>
      <c r="C71" s="65" t="s">
        <v>99</v>
      </c>
      <c r="D71" s="24">
        <v>5</v>
      </c>
      <c r="E71" s="24">
        <v>1</v>
      </c>
      <c r="F71" s="24">
        <v>160</v>
      </c>
      <c r="G71" s="161">
        <f>D71*E71*F71</f>
        <v>800</v>
      </c>
      <c r="H71" s="186"/>
      <c r="I71" s="187"/>
      <c r="J71" s="44">
        <v>800</v>
      </c>
      <c r="K71" s="45"/>
      <c r="L71" s="65" t="s">
        <v>99</v>
      </c>
      <c r="M71" s="24">
        <v>5</v>
      </c>
      <c r="N71" s="24">
        <v>1</v>
      </c>
      <c r="O71" s="24">
        <v>160</v>
      </c>
      <c r="P71" s="67">
        <f>M71*N71*O71</f>
        <v>800</v>
      </c>
      <c r="Q71" s="186"/>
      <c r="R71" s="189"/>
      <c r="S71" s="180"/>
      <c r="T71" s="34"/>
      <c r="U71" s="35">
        <f>G71</f>
        <v>800</v>
      </c>
      <c r="V71" s="35"/>
      <c r="W71" s="35"/>
      <c r="X71" s="35"/>
      <c r="Y71" s="35"/>
      <c r="Z71" s="35"/>
      <c r="AA71" s="35"/>
      <c r="AB71" s="36"/>
      <c r="AC71" s="37"/>
      <c r="AD71" s="178"/>
    </row>
    <row r="72" spans="1:30" s="20" customFormat="1" ht="18.5" customHeight="1" x14ac:dyDescent="0.15">
      <c r="A72" s="21">
        <v>60</v>
      </c>
      <c r="B72" s="106"/>
      <c r="C72" s="65" t="s">
        <v>100</v>
      </c>
      <c r="D72" s="24">
        <v>2</v>
      </c>
      <c r="E72" s="24">
        <v>1</v>
      </c>
      <c r="F72" s="24">
        <v>160</v>
      </c>
      <c r="G72" s="161">
        <f>D72*E72*F72</f>
        <v>320</v>
      </c>
      <c r="H72" s="186"/>
      <c r="I72" s="187"/>
      <c r="J72" s="44">
        <v>320</v>
      </c>
      <c r="K72" s="45"/>
      <c r="L72" s="65" t="s">
        <v>100</v>
      </c>
      <c r="M72" s="24">
        <v>2</v>
      </c>
      <c r="N72" s="24">
        <v>1</v>
      </c>
      <c r="O72" s="24">
        <v>160</v>
      </c>
      <c r="P72" s="67">
        <f>M72*N72*O72</f>
        <v>320</v>
      </c>
      <c r="Q72" s="186"/>
      <c r="R72" s="189"/>
      <c r="S72" s="180"/>
      <c r="T72" s="34"/>
      <c r="U72" s="35">
        <f>G72</f>
        <v>320</v>
      </c>
      <c r="V72" s="35"/>
      <c r="W72" s="35"/>
      <c r="X72" s="35"/>
      <c r="Y72" s="35"/>
      <c r="Z72" s="35"/>
      <c r="AA72" s="35"/>
      <c r="AB72" s="36"/>
      <c r="AC72" s="37"/>
      <c r="AD72" s="178"/>
    </row>
    <row r="73" spans="1:30" s="20" customFormat="1" ht="18.5" customHeight="1" x14ac:dyDescent="0.15">
      <c r="A73" s="21">
        <v>61</v>
      </c>
      <c r="B73" s="106"/>
      <c r="C73" s="65" t="s">
        <v>101</v>
      </c>
      <c r="D73" s="24">
        <v>12</v>
      </c>
      <c r="E73" s="24">
        <v>1</v>
      </c>
      <c r="F73" s="24">
        <v>160</v>
      </c>
      <c r="G73" s="161">
        <f>D73*E73*F73</f>
        <v>1920</v>
      </c>
      <c r="H73" s="186"/>
      <c r="I73" s="187"/>
      <c r="J73" s="44">
        <v>1440</v>
      </c>
      <c r="K73" s="45"/>
      <c r="L73" s="111" t="s">
        <v>101</v>
      </c>
      <c r="M73" s="24">
        <v>3</v>
      </c>
      <c r="N73" s="24">
        <v>1</v>
      </c>
      <c r="O73" s="24">
        <v>160</v>
      </c>
      <c r="P73" s="67">
        <v>1920</v>
      </c>
      <c r="Q73" s="186"/>
      <c r="R73" s="189"/>
      <c r="S73" s="180"/>
      <c r="T73" s="34"/>
      <c r="U73" s="35">
        <f>G73</f>
        <v>1920</v>
      </c>
      <c r="V73" s="35"/>
      <c r="W73" s="35"/>
      <c r="X73" s="35"/>
      <c r="Y73" s="35"/>
      <c r="Z73" s="35"/>
      <c r="AA73" s="35"/>
      <c r="AB73" s="36"/>
      <c r="AC73" s="37"/>
      <c r="AD73" s="178"/>
    </row>
    <row r="74" spans="1:30" s="20" customFormat="1" ht="18.5" customHeight="1" x14ac:dyDescent="0.15">
      <c r="A74" s="21">
        <v>62</v>
      </c>
      <c r="B74" s="106"/>
      <c r="C74" s="65" t="s">
        <v>102</v>
      </c>
      <c r="D74" s="24">
        <v>21</v>
      </c>
      <c r="E74" s="24">
        <v>1</v>
      </c>
      <c r="F74" s="24">
        <v>160</v>
      </c>
      <c r="G74" s="67">
        <f>D74*E74*F74</f>
        <v>3360</v>
      </c>
      <c r="H74" s="186"/>
      <c r="I74" s="187"/>
      <c r="J74" s="44"/>
      <c r="K74" s="45"/>
      <c r="L74" s="111" t="s">
        <v>103</v>
      </c>
      <c r="M74" s="24">
        <v>21</v>
      </c>
      <c r="N74" s="24">
        <v>1</v>
      </c>
      <c r="O74" s="24">
        <v>160</v>
      </c>
      <c r="P74" s="67">
        <f>M74*N74*O74</f>
        <v>3360</v>
      </c>
      <c r="Q74" s="186"/>
      <c r="R74" s="189"/>
      <c r="S74" s="180"/>
      <c r="T74" s="34"/>
      <c r="U74" s="35">
        <f>G74</f>
        <v>3360</v>
      </c>
      <c r="V74" s="35"/>
      <c r="W74" s="35"/>
      <c r="X74" s="35"/>
      <c r="Y74" s="35"/>
      <c r="Z74" s="35"/>
      <c r="AA74" s="35"/>
      <c r="AB74" s="36"/>
      <c r="AC74" s="37"/>
      <c r="AD74" s="178"/>
    </row>
    <row r="75" spans="1:30" s="20" customFormat="1" ht="18.5" customHeight="1" x14ac:dyDescent="0.15">
      <c r="A75" s="21">
        <v>63</v>
      </c>
      <c r="B75" s="106"/>
      <c r="C75" s="65" t="s">
        <v>104</v>
      </c>
      <c r="D75" s="67">
        <v>28</v>
      </c>
      <c r="E75" s="67">
        <v>1</v>
      </c>
      <c r="F75" s="67">
        <v>160</v>
      </c>
      <c r="G75" s="67">
        <f>SUM(D75*E75*F75)</f>
        <v>4480</v>
      </c>
      <c r="H75" s="179"/>
      <c r="I75" s="190"/>
      <c r="J75" s="44"/>
      <c r="K75" s="45"/>
      <c r="L75" s="111" t="s">
        <v>104</v>
      </c>
      <c r="M75" s="67">
        <v>30</v>
      </c>
      <c r="N75" s="67">
        <v>1</v>
      </c>
      <c r="O75" s="67">
        <v>160</v>
      </c>
      <c r="P75" s="109">
        <f>SUM(M75*N75*O75)</f>
        <v>4800</v>
      </c>
      <c r="Q75" s="179"/>
      <c r="R75" s="191"/>
      <c r="S75" s="180"/>
      <c r="T75" s="34"/>
      <c r="U75" s="35">
        <v>4800</v>
      </c>
      <c r="V75" s="35"/>
      <c r="W75" s="35"/>
      <c r="X75" s="35"/>
      <c r="Y75" s="35"/>
      <c r="Z75" s="35"/>
      <c r="AA75" s="35"/>
      <c r="AB75" s="36"/>
      <c r="AC75" s="37"/>
      <c r="AD75" s="178"/>
    </row>
    <row r="76" spans="1:30" s="20" customFormat="1" ht="18.5" customHeight="1" x14ac:dyDescent="0.15">
      <c r="A76" s="21">
        <v>64</v>
      </c>
      <c r="B76" s="106"/>
      <c r="C76" s="130" t="s">
        <v>105</v>
      </c>
      <c r="D76" s="67">
        <v>14</v>
      </c>
      <c r="E76" s="67">
        <v>1</v>
      </c>
      <c r="F76" s="67">
        <v>160</v>
      </c>
      <c r="G76" s="67">
        <f>D76*E76*F76</f>
        <v>2240</v>
      </c>
      <c r="H76" s="179"/>
      <c r="I76" s="190"/>
      <c r="J76" s="44"/>
      <c r="K76" s="45"/>
      <c r="L76" s="131" t="s">
        <v>105</v>
      </c>
      <c r="M76" s="67">
        <v>14</v>
      </c>
      <c r="N76" s="67">
        <v>1</v>
      </c>
      <c r="O76" s="67">
        <v>160</v>
      </c>
      <c r="P76" s="67">
        <f>M76*N76*O76</f>
        <v>2240</v>
      </c>
      <c r="Q76" s="179"/>
      <c r="R76" s="191"/>
      <c r="S76" s="180"/>
      <c r="T76" s="34"/>
      <c r="U76" s="35">
        <f>G76</f>
        <v>2240</v>
      </c>
      <c r="V76" s="35"/>
      <c r="W76" s="35"/>
      <c r="X76" s="35"/>
      <c r="Y76" s="35"/>
      <c r="Z76" s="35"/>
      <c r="AA76" s="35"/>
      <c r="AB76" s="36"/>
      <c r="AC76" s="37"/>
      <c r="AD76" s="178"/>
    </row>
    <row r="77" spans="1:30" s="20" customFormat="1" ht="18.5" customHeight="1" x14ac:dyDescent="0.15">
      <c r="A77" s="21">
        <v>65</v>
      </c>
      <c r="B77" s="106"/>
      <c r="C77" s="65" t="s">
        <v>106</v>
      </c>
      <c r="D77" s="67">
        <v>4</v>
      </c>
      <c r="E77" s="67">
        <v>1</v>
      </c>
      <c r="F77" s="67">
        <v>160</v>
      </c>
      <c r="G77" s="67">
        <f>D77*E77*F77</f>
        <v>640</v>
      </c>
      <c r="H77" s="179"/>
      <c r="I77" s="192"/>
      <c r="J77" s="169"/>
      <c r="K77" s="170"/>
      <c r="L77" s="111" t="s">
        <v>106</v>
      </c>
      <c r="M77" s="67">
        <v>4</v>
      </c>
      <c r="N77" s="67">
        <v>1</v>
      </c>
      <c r="O77" s="67">
        <v>160</v>
      </c>
      <c r="P77" s="67">
        <f>M77*N77*O77</f>
        <v>640</v>
      </c>
      <c r="Q77" s="179"/>
      <c r="R77" s="193"/>
      <c r="S77" s="180"/>
      <c r="T77" s="34"/>
      <c r="U77" s="35">
        <f>G77</f>
        <v>640</v>
      </c>
      <c r="V77" s="35"/>
      <c r="W77" s="35"/>
      <c r="X77" s="35"/>
      <c r="Y77" s="35"/>
      <c r="Z77" s="35"/>
      <c r="AA77" s="35"/>
      <c r="AB77" s="36"/>
      <c r="AC77" s="37"/>
      <c r="AD77" s="178"/>
    </row>
    <row r="78" spans="1:30" s="20" customFormat="1" ht="18.5" customHeight="1" x14ac:dyDescent="0.15">
      <c r="A78" s="21">
        <v>66</v>
      </c>
      <c r="B78" s="106"/>
      <c r="C78" s="65" t="s">
        <v>107</v>
      </c>
      <c r="D78" s="67">
        <v>4</v>
      </c>
      <c r="E78" s="67">
        <v>1</v>
      </c>
      <c r="F78" s="67">
        <v>160</v>
      </c>
      <c r="G78" s="67">
        <f>SUM(D78*F78)</f>
        <v>640</v>
      </c>
      <c r="H78" s="179"/>
      <c r="I78" s="190"/>
      <c r="J78" s="44"/>
      <c r="K78" s="45"/>
      <c r="L78" s="111" t="s">
        <v>107</v>
      </c>
      <c r="M78" s="67">
        <v>4</v>
      </c>
      <c r="N78" s="67">
        <v>1</v>
      </c>
      <c r="O78" s="67">
        <v>160</v>
      </c>
      <c r="P78" s="67">
        <f>SUM(M78*O78)</f>
        <v>640</v>
      </c>
      <c r="Q78" s="179"/>
      <c r="R78" s="191"/>
      <c r="S78" s="180"/>
      <c r="T78" s="34"/>
      <c r="U78" s="35">
        <f>G78</f>
        <v>640</v>
      </c>
      <c r="V78" s="35"/>
      <c r="W78" s="35"/>
      <c r="X78" s="35"/>
      <c r="Y78" s="35"/>
      <c r="Z78" s="35"/>
      <c r="AA78" s="36"/>
      <c r="AB78" s="36"/>
      <c r="AC78" s="37"/>
      <c r="AD78" s="178"/>
    </row>
    <row r="79" spans="1:30" s="20" customFormat="1" ht="18.5" customHeight="1" x14ac:dyDescent="0.15">
      <c r="A79" s="21">
        <v>67</v>
      </c>
      <c r="B79" s="106"/>
      <c r="C79" s="65" t="s">
        <v>108</v>
      </c>
      <c r="D79" s="67">
        <v>28</v>
      </c>
      <c r="E79" s="67">
        <v>1</v>
      </c>
      <c r="F79" s="67">
        <v>120</v>
      </c>
      <c r="G79" s="67">
        <f>SUM(D79*E79*F79)</f>
        <v>3360</v>
      </c>
      <c r="H79" s="179"/>
      <c r="I79" s="190"/>
      <c r="J79" s="44"/>
      <c r="K79" s="45"/>
      <c r="L79" s="111" t="s">
        <v>108</v>
      </c>
      <c r="M79" s="67">
        <v>30</v>
      </c>
      <c r="N79" s="67">
        <v>1</v>
      </c>
      <c r="O79" s="67">
        <v>120</v>
      </c>
      <c r="P79" s="109">
        <f>SUM(M79*N79*O79)</f>
        <v>3600</v>
      </c>
      <c r="Q79" s="179"/>
      <c r="R79" s="191"/>
      <c r="S79" s="180"/>
      <c r="T79" s="34"/>
      <c r="U79" s="35"/>
      <c r="V79" s="35">
        <v>3600</v>
      </c>
      <c r="W79" s="35"/>
      <c r="X79" s="35"/>
      <c r="Y79" s="35"/>
      <c r="Z79" s="35"/>
      <c r="AA79" s="35"/>
      <c r="AB79" s="36"/>
      <c r="AC79" s="37"/>
      <c r="AD79" s="178"/>
    </row>
    <row r="80" spans="1:30" s="20" customFormat="1" ht="18.5" customHeight="1" x14ac:dyDescent="0.15">
      <c r="A80" s="21">
        <v>68</v>
      </c>
      <c r="B80" s="106"/>
      <c r="C80" s="65" t="s">
        <v>109</v>
      </c>
      <c r="D80" s="67">
        <v>6</v>
      </c>
      <c r="E80" s="67">
        <v>1</v>
      </c>
      <c r="F80" s="67">
        <v>110</v>
      </c>
      <c r="G80" s="161">
        <f>D80*E80*F80</f>
        <v>660</v>
      </c>
      <c r="H80" s="179"/>
      <c r="I80" s="190"/>
      <c r="J80" s="44">
        <v>550</v>
      </c>
      <c r="K80" s="45"/>
      <c r="L80" s="111" t="s">
        <v>109</v>
      </c>
      <c r="M80" s="67">
        <v>3</v>
      </c>
      <c r="N80" s="67">
        <v>1</v>
      </c>
      <c r="O80" s="67">
        <v>225</v>
      </c>
      <c r="P80" s="109">
        <f>SUM(O80*N80*M80)</f>
        <v>675</v>
      </c>
      <c r="Q80" s="179"/>
      <c r="R80" s="191"/>
      <c r="S80" s="180"/>
      <c r="T80" s="135"/>
      <c r="U80" s="36"/>
      <c r="V80" s="36">
        <v>675</v>
      </c>
      <c r="W80" s="36"/>
      <c r="X80" s="36"/>
      <c r="Y80" s="36"/>
      <c r="Z80" s="36"/>
      <c r="AA80" s="35"/>
      <c r="AB80" s="36"/>
      <c r="AC80" s="37"/>
      <c r="AD80" s="178"/>
    </row>
    <row r="81" spans="1:51" s="20" customFormat="1" ht="18.5" customHeight="1" x14ac:dyDescent="0.15">
      <c r="A81" s="21">
        <v>69</v>
      </c>
      <c r="B81" s="106"/>
      <c r="C81" s="65" t="s">
        <v>110</v>
      </c>
      <c r="D81" s="67">
        <v>230</v>
      </c>
      <c r="E81" s="67">
        <v>1</v>
      </c>
      <c r="F81" s="67">
        <v>1</v>
      </c>
      <c r="G81" s="67">
        <f>D81*E81*F81</f>
        <v>230</v>
      </c>
      <c r="H81" s="106"/>
      <c r="I81" s="194"/>
      <c r="J81" s="44"/>
      <c r="K81" s="45"/>
      <c r="L81" s="111" t="s">
        <v>110</v>
      </c>
      <c r="M81" s="67">
        <v>1</v>
      </c>
      <c r="N81" s="67">
        <v>1</v>
      </c>
      <c r="O81" s="67">
        <v>240</v>
      </c>
      <c r="P81" s="109">
        <f>M81*N81*O81</f>
        <v>240</v>
      </c>
      <c r="Q81" s="106"/>
      <c r="R81" s="195"/>
      <c r="S81" s="196"/>
      <c r="T81" s="197"/>
      <c r="U81" s="162"/>
      <c r="V81" s="24">
        <v>240</v>
      </c>
      <c r="W81" s="77"/>
      <c r="X81" s="35"/>
      <c r="Y81" s="35"/>
      <c r="Z81" s="35"/>
      <c r="AA81" s="35"/>
      <c r="AB81" s="36"/>
      <c r="AC81" s="37"/>
      <c r="AD81" s="178"/>
    </row>
    <row r="82" spans="1:51" s="20" customFormat="1" ht="18.5" customHeight="1" x14ac:dyDescent="0.15">
      <c r="A82" s="21">
        <v>70</v>
      </c>
      <c r="B82" s="106"/>
      <c r="C82" s="65" t="s">
        <v>111</v>
      </c>
      <c r="D82" s="67">
        <v>4</v>
      </c>
      <c r="E82" s="67">
        <v>1</v>
      </c>
      <c r="F82" s="67">
        <v>120</v>
      </c>
      <c r="G82" s="161">
        <f>D82*E82*F82</f>
        <v>480</v>
      </c>
      <c r="H82" s="104"/>
      <c r="I82" s="68"/>
      <c r="J82" s="44">
        <v>480</v>
      </c>
      <c r="K82" s="45"/>
      <c r="L82" s="111" t="s">
        <v>111</v>
      </c>
      <c r="M82" s="67">
        <v>4</v>
      </c>
      <c r="N82" s="67">
        <v>1</v>
      </c>
      <c r="O82" s="67">
        <v>120</v>
      </c>
      <c r="P82" s="67">
        <f>M82*N82*O82</f>
        <v>480</v>
      </c>
      <c r="Q82" s="104"/>
      <c r="R82" s="105"/>
      <c r="S82" s="180"/>
      <c r="T82" s="34"/>
      <c r="U82" s="35"/>
      <c r="V82" s="35"/>
      <c r="W82" s="35"/>
      <c r="X82" s="35"/>
      <c r="Y82" s="35"/>
      <c r="Z82" s="35">
        <f>G82</f>
        <v>480</v>
      </c>
      <c r="AA82" s="36"/>
      <c r="AB82" s="36"/>
      <c r="AC82" s="37"/>
      <c r="AD82" s="178"/>
    </row>
    <row r="83" spans="1:51" s="20" customFormat="1" ht="18.5" customHeight="1" thickBot="1" x14ac:dyDescent="0.25">
      <c r="A83" s="21">
        <v>71</v>
      </c>
      <c r="B83" s="198"/>
      <c r="C83" s="39" t="s">
        <v>112</v>
      </c>
      <c r="D83" s="42">
        <v>1000</v>
      </c>
      <c r="E83" s="42">
        <v>1</v>
      </c>
      <c r="F83" s="42">
        <v>1</v>
      </c>
      <c r="G83" s="42">
        <f>SUM(D83*E83)</f>
        <v>1000</v>
      </c>
      <c r="H83" s="42">
        <f>SUM(G71:G83)</f>
        <v>20130</v>
      </c>
      <c r="I83" s="199">
        <f>H83</f>
        <v>20130</v>
      </c>
      <c r="J83" s="169"/>
      <c r="K83" s="170"/>
      <c r="L83" s="137" t="s">
        <v>112</v>
      </c>
      <c r="M83" s="84">
        <v>1</v>
      </c>
      <c r="N83" s="84">
        <v>1</v>
      </c>
      <c r="O83" s="84">
        <v>1800</v>
      </c>
      <c r="P83" s="200">
        <v>1280</v>
      </c>
      <c r="Q83" s="84">
        <f>SUM(P71:P83)</f>
        <v>20995</v>
      </c>
      <c r="R83" s="201">
        <f>Q83</f>
        <v>20995</v>
      </c>
      <c r="S83" s="180"/>
      <c r="T83" s="49"/>
      <c r="U83" s="50"/>
      <c r="V83" s="50"/>
      <c r="W83" s="51">
        <v>1280</v>
      </c>
      <c r="X83" s="202"/>
      <c r="Y83" s="202"/>
      <c r="Z83" s="202"/>
      <c r="AA83" s="50"/>
      <c r="AB83" s="51"/>
      <c r="AC83" s="53"/>
      <c r="AD83" s="178"/>
    </row>
    <row r="84" spans="1:51" s="20" customFormat="1" ht="18.5" customHeight="1" x14ac:dyDescent="0.2">
      <c r="A84" s="1">
        <v>72</v>
      </c>
      <c r="B84" s="203" t="s">
        <v>113</v>
      </c>
      <c r="C84" s="203" t="s">
        <v>114</v>
      </c>
      <c r="D84" s="62">
        <v>25</v>
      </c>
      <c r="E84" s="62">
        <v>1</v>
      </c>
      <c r="F84" s="62">
        <v>160</v>
      </c>
      <c r="G84" s="62">
        <f>D84*E84*F84</f>
        <v>4000</v>
      </c>
      <c r="H84" s="62">
        <f>SUM(G84:G84)</f>
        <v>4000</v>
      </c>
      <c r="I84" s="204"/>
      <c r="J84" s="44"/>
      <c r="K84" s="45"/>
      <c r="L84" s="205" t="s">
        <v>114</v>
      </c>
      <c r="M84" s="62">
        <v>25</v>
      </c>
      <c r="N84" s="62">
        <v>1</v>
      </c>
      <c r="O84" s="62">
        <v>160</v>
      </c>
      <c r="P84" s="62">
        <f>M84*N84*O84</f>
        <v>4000</v>
      </c>
      <c r="Q84" s="62">
        <f>SUM(P84:P84)</f>
        <v>4000</v>
      </c>
      <c r="R84" s="206"/>
      <c r="S84" s="33"/>
      <c r="T84" s="60"/>
      <c r="U84" s="61"/>
      <c r="V84" s="61"/>
      <c r="W84" s="61"/>
      <c r="X84" s="61"/>
      <c r="Y84" s="61">
        <f>G84</f>
        <v>4000</v>
      </c>
      <c r="Z84" s="61"/>
      <c r="AA84" s="61"/>
      <c r="AB84" s="62"/>
      <c r="AC84" s="63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6"/>
      <c r="AQ84" s="156"/>
      <c r="AR84" s="156"/>
      <c r="AS84" s="156"/>
      <c r="AT84" s="156"/>
      <c r="AU84" s="156"/>
      <c r="AV84" s="156"/>
      <c r="AW84" s="156"/>
    </row>
    <row r="85" spans="1:51" s="20" customFormat="1" ht="18.5" customHeight="1" x14ac:dyDescent="0.2">
      <c r="A85" s="21"/>
      <c r="B85" s="185"/>
      <c r="C85" s="133" t="s">
        <v>115</v>
      </c>
      <c r="D85" s="36"/>
      <c r="E85" s="36"/>
      <c r="F85" s="36"/>
      <c r="G85" s="36"/>
      <c r="H85" s="36"/>
      <c r="I85" s="207"/>
      <c r="J85" s="44"/>
      <c r="K85" s="45"/>
      <c r="L85" s="188" t="s">
        <v>115</v>
      </c>
      <c r="M85" s="36"/>
      <c r="N85" s="36"/>
      <c r="O85" s="36"/>
      <c r="P85" s="36"/>
      <c r="Q85" s="36"/>
      <c r="R85" s="208"/>
      <c r="S85" s="33"/>
      <c r="T85" s="34"/>
      <c r="U85" s="35"/>
      <c r="V85" s="35"/>
      <c r="W85" s="35"/>
      <c r="X85" s="35"/>
      <c r="Y85" s="35"/>
      <c r="Z85" s="35"/>
      <c r="AA85" s="35"/>
      <c r="AB85" s="36"/>
      <c r="AC85" s="37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6"/>
      <c r="AQ85" s="156"/>
      <c r="AR85" s="156"/>
      <c r="AS85" s="156"/>
      <c r="AT85" s="156"/>
      <c r="AU85" s="156"/>
      <c r="AV85" s="156"/>
      <c r="AW85" s="156"/>
    </row>
    <row r="86" spans="1:51" s="20" customFormat="1" ht="18.5" customHeight="1" x14ac:dyDescent="0.2">
      <c r="A86" s="21">
        <v>73</v>
      </c>
      <c r="B86" s="77"/>
      <c r="C86" s="65" t="s">
        <v>116</v>
      </c>
      <c r="D86" s="36">
        <v>4</v>
      </c>
      <c r="E86" s="36">
        <v>1</v>
      </c>
      <c r="F86" s="36">
        <v>110</v>
      </c>
      <c r="G86" s="36">
        <f>D86*E86*F86</f>
        <v>440</v>
      </c>
      <c r="H86" s="36"/>
      <c r="I86" s="207"/>
      <c r="J86" s="44"/>
      <c r="K86" s="45"/>
      <c r="L86" s="111" t="s">
        <v>117</v>
      </c>
      <c r="M86" s="36">
        <v>2</v>
      </c>
      <c r="N86" s="36">
        <v>1</v>
      </c>
      <c r="O86" s="36">
        <v>300</v>
      </c>
      <c r="P86" s="209">
        <f>M86*N86*O86</f>
        <v>600</v>
      </c>
      <c r="Q86" s="36"/>
      <c r="R86" s="208"/>
      <c r="S86" s="33"/>
      <c r="T86" s="34"/>
      <c r="U86" s="35"/>
      <c r="V86" s="35"/>
      <c r="W86" s="35"/>
      <c r="X86" s="35">
        <v>600</v>
      </c>
      <c r="Y86" s="35"/>
      <c r="Z86" s="35"/>
      <c r="AA86" s="35"/>
      <c r="AB86" s="36"/>
      <c r="AC86" s="37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6"/>
      <c r="AQ86" s="156"/>
      <c r="AR86" s="156"/>
      <c r="AS86" s="156"/>
      <c r="AT86" s="156"/>
      <c r="AU86" s="156"/>
      <c r="AV86" s="156"/>
      <c r="AW86" s="156"/>
    </row>
    <row r="87" spans="1:51" s="20" customFormat="1" ht="18.5" customHeight="1" x14ac:dyDescent="0.15">
      <c r="A87" s="21">
        <v>74</v>
      </c>
      <c r="B87" s="185"/>
      <c r="C87" s="65" t="s">
        <v>118</v>
      </c>
      <c r="D87" s="36">
        <v>1</v>
      </c>
      <c r="E87" s="36">
        <v>2</v>
      </c>
      <c r="F87" s="36">
        <v>30</v>
      </c>
      <c r="G87" s="36">
        <f>D87*E87*F87</f>
        <v>60</v>
      </c>
      <c r="H87" s="36"/>
      <c r="I87" s="207"/>
      <c r="J87" s="44"/>
      <c r="K87" s="45"/>
      <c r="L87" s="111" t="s">
        <v>118</v>
      </c>
      <c r="M87" s="36">
        <v>1</v>
      </c>
      <c r="N87" s="36">
        <v>2</v>
      </c>
      <c r="O87" s="36">
        <v>30</v>
      </c>
      <c r="P87" s="209">
        <v>200</v>
      </c>
      <c r="Q87" s="36"/>
      <c r="R87" s="208"/>
      <c r="S87" s="33"/>
      <c r="T87" s="34"/>
      <c r="U87" s="35"/>
      <c r="V87" s="35"/>
      <c r="W87" s="35"/>
      <c r="X87" s="35">
        <v>200</v>
      </c>
      <c r="Y87" s="36"/>
      <c r="Z87" s="36"/>
      <c r="AA87" s="36"/>
      <c r="AB87" s="36"/>
      <c r="AC87" s="37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210"/>
      <c r="AQ87" s="210"/>
      <c r="AR87" s="210"/>
      <c r="AS87" s="210"/>
      <c r="AT87" s="210"/>
      <c r="AU87" s="210"/>
      <c r="AV87" s="210"/>
      <c r="AW87" s="210"/>
    </row>
    <row r="88" spans="1:51" s="20" customFormat="1" ht="18.5" customHeight="1" x14ac:dyDescent="0.2">
      <c r="A88" s="21">
        <v>75</v>
      </c>
      <c r="B88" s="73"/>
      <c r="C88" s="65" t="s">
        <v>119</v>
      </c>
      <c r="D88" s="36">
        <v>18</v>
      </c>
      <c r="E88" s="36">
        <v>1</v>
      </c>
      <c r="F88" s="36">
        <v>80</v>
      </c>
      <c r="G88" s="211">
        <f>D88*E88*F88</f>
        <v>1440</v>
      </c>
      <c r="H88" s="36"/>
      <c r="I88" s="207"/>
      <c r="J88" s="44">
        <v>875</v>
      </c>
      <c r="K88" s="45"/>
      <c r="L88" s="111" t="s">
        <v>119</v>
      </c>
      <c r="M88" s="36">
        <v>7</v>
      </c>
      <c r="N88" s="36">
        <v>1</v>
      </c>
      <c r="O88" s="36">
        <v>80</v>
      </c>
      <c r="P88" s="212">
        <v>1200</v>
      </c>
      <c r="Q88" s="36"/>
      <c r="R88" s="208"/>
      <c r="S88" s="33"/>
      <c r="T88" s="34"/>
      <c r="U88" s="35"/>
      <c r="V88" s="35"/>
      <c r="W88" s="35"/>
      <c r="X88" s="35">
        <v>1200</v>
      </c>
      <c r="Y88" s="35"/>
      <c r="Z88" s="35"/>
      <c r="AA88" s="35"/>
      <c r="AB88" s="36"/>
      <c r="AC88" s="37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6"/>
      <c r="AQ88" s="156"/>
      <c r="AR88" s="156"/>
      <c r="AS88" s="156"/>
      <c r="AT88" s="156"/>
      <c r="AU88" s="156"/>
      <c r="AV88" s="156"/>
      <c r="AW88" s="156"/>
      <c r="AX88" s="157"/>
      <c r="AY88" s="157"/>
    </row>
    <row r="89" spans="1:51" s="20" customFormat="1" ht="18.5" customHeight="1" x14ac:dyDescent="0.2">
      <c r="A89" s="21">
        <v>76</v>
      </c>
      <c r="B89" s="185"/>
      <c r="C89" s="65" t="s">
        <v>120</v>
      </c>
      <c r="D89" s="36">
        <v>10</v>
      </c>
      <c r="E89" s="36">
        <v>1</v>
      </c>
      <c r="F89" s="36">
        <v>80</v>
      </c>
      <c r="G89" s="36">
        <f>D89*E89*F89</f>
        <v>800</v>
      </c>
      <c r="H89" s="36">
        <f>SUM(G86:G89)</f>
        <v>2740</v>
      </c>
      <c r="I89" s="207"/>
      <c r="J89" s="44"/>
      <c r="K89" s="45"/>
      <c r="L89" s="111" t="s">
        <v>120</v>
      </c>
      <c r="M89" s="36">
        <v>10</v>
      </c>
      <c r="N89" s="36">
        <v>1</v>
      </c>
      <c r="O89" s="36">
        <v>80</v>
      </c>
      <c r="P89" s="36">
        <f>M89*N89*O89</f>
        <v>800</v>
      </c>
      <c r="Q89" s="36">
        <f>SUM(P86:P89)</f>
        <v>2800</v>
      </c>
      <c r="R89" s="208"/>
      <c r="S89" s="33"/>
      <c r="T89" s="34"/>
      <c r="U89" s="35"/>
      <c r="V89" s="35"/>
      <c r="W89" s="35"/>
      <c r="X89" s="35">
        <f>G89</f>
        <v>800</v>
      </c>
      <c r="Y89" s="35"/>
      <c r="Z89" s="35"/>
      <c r="AA89" s="35"/>
      <c r="AB89" s="36"/>
      <c r="AC89" s="37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6"/>
      <c r="AQ89" s="156"/>
      <c r="AR89" s="156"/>
      <c r="AS89" s="156"/>
      <c r="AT89" s="156"/>
      <c r="AU89" s="156"/>
      <c r="AV89" s="156"/>
      <c r="AW89" s="156"/>
      <c r="AX89" s="157"/>
      <c r="AY89" s="157"/>
    </row>
    <row r="90" spans="1:51" s="20" customFormat="1" ht="18.5" customHeight="1" x14ac:dyDescent="0.2">
      <c r="A90" s="21"/>
      <c r="B90" s="73"/>
      <c r="C90" s="133" t="s">
        <v>121</v>
      </c>
      <c r="D90" s="36"/>
      <c r="E90" s="36"/>
      <c r="F90" s="36"/>
      <c r="G90" s="36"/>
      <c r="H90" s="36"/>
      <c r="I90" s="207"/>
      <c r="J90" s="44"/>
      <c r="K90" s="45"/>
      <c r="L90" s="188" t="s">
        <v>121</v>
      </c>
      <c r="M90" s="36"/>
      <c r="N90" s="36"/>
      <c r="O90" s="36"/>
      <c r="P90" s="36"/>
      <c r="Q90" s="36"/>
      <c r="R90" s="208"/>
      <c r="S90" s="33"/>
      <c r="T90" s="34"/>
      <c r="U90" s="35"/>
      <c r="V90" s="35"/>
      <c r="W90" s="35"/>
      <c r="X90" s="35"/>
      <c r="Y90" s="35"/>
      <c r="Z90" s="35"/>
      <c r="AA90" s="35"/>
      <c r="AB90" s="35"/>
      <c r="AC90" s="213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6"/>
      <c r="AQ90" s="156"/>
      <c r="AR90" s="156"/>
      <c r="AS90" s="156"/>
      <c r="AT90" s="156"/>
      <c r="AU90" s="156"/>
      <c r="AV90" s="156"/>
      <c r="AW90" s="156"/>
      <c r="AX90" s="157"/>
      <c r="AY90" s="157"/>
    </row>
    <row r="91" spans="1:51" s="20" customFormat="1" ht="18.5" customHeight="1" x14ac:dyDescent="0.2">
      <c r="A91" s="21">
        <v>77</v>
      </c>
      <c r="B91" s="185"/>
      <c r="C91" s="65" t="s">
        <v>122</v>
      </c>
      <c r="D91" s="36">
        <v>4</v>
      </c>
      <c r="E91" s="36">
        <v>2</v>
      </c>
      <c r="F91" s="36">
        <v>160</v>
      </c>
      <c r="G91" s="211">
        <f>D91*E91*F91</f>
        <v>1280</v>
      </c>
      <c r="H91" s="36"/>
      <c r="I91" s="207"/>
      <c r="J91" s="44">
        <v>480</v>
      </c>
      <c r="K91" s="45"/>
      <c r="L91" s="111" t="s">
        <v>122</v>
      </c>
      <c r="M91" s="36">
        <v>5</v>
      </c>
      <c r="N91" s="36">
        <v>1</v>
      </c>
      <c r="O91" s="36">
        <v>160</v>
      </c>
      <c r="P91" s="36">
        <v>1280</v>
      </c>
      <c r="Q91" s="36"/>
      <c r="R91" s="208"/>
      <c r="S91" s="33"/>
      <c r="T91" s="34"/>
      <c r="U91" s="35"/>
      <c r="V91" s="35"/>
      <c r="W91" s="35"/>
      <c r="X91" s="35"/>
      <c r="Y91" s="35"/>
      <c r="Z91" s="35"/>
      <c r="AA91" s="35"/>
      <c r="AB91" s="35">
        <f>G91</f>
        <v>1280</v>
      </c>
      <c r="AC91" s="213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6"/>
      <c r="AQ91" s="156"/>
      <c r="AR91" s="156"/>
      <c r="AS91" s="156"/>
      <c r="AT91" s="156"/>
      <c r="AU91" s="156"/>
      <c r="AV91" s="156"/>
      <c r="AW91" s="156"/>
      <c r="AX91" s="214"/>
      <c r="AY91" s="157"/>
    </row>
    <row r="92" spans="1:51" s="20" customFormat="1" ht="18.5" customHeight="1" x14ac:dyDescent="0.2">
      <c r="A92" s="21">
        <v>78</v>
      </c>
      <c r="B92" s="185"/>
      <c r="C92" s="65" t="s">
        <v>123</v>
      </c>
      <c r="D92" s="36">
        <v>2</v>
      </c>
      <c r="E92" s="36">
        <v>1</v>
      </c>
      <c r="F92" s="36">
        <v>60</v>
      </c>
      <c r="G92" s="36">
        <f>D92*E92*F92</f>
        <v>120</v>
      </c>
      <c r="H92" s="36">
        <f>SUM(G91:G92)</f>
        <v>1400</v>
      </c>
      <c r="I92" s="207"/>
      <c r="J92" s="44"/>
      <c r="K92" s="45"/>
      <c r="L92" s="111" t="s">
        <v>123</v>
      </c>
      <c r="M92" s="36">
        <v>2</v>
      </c>
      <c r="N92" s="36">
        <v>1</v>
      </c>
      <c r="O92" s="36">
        <v>60</v>
      </c>
      <c r="P92" s="36">
        <f>M92*N92*O92</f>
        <v>120</v>
      </c>
      <c r="Q92" s="36">
        <f>SUM(P91:P92)</f>
        <v>1400</v>
      </c>
      <c r="R92" s="208"/>
      <c r="S92" s="33"/>
      <c r="T92" s="34"/>
      <c r="U92" s="35"/>
      <c r="V92" s="35"/>
      <c r="W92" s="35"/>
      <c r="X92" s="35">
        <f>G92</f>
        <v>120</v>
      </c>
      <c r="Y92" s="35"/>
      <c r="Z92" s="35"/>
      <c r="AA92" s="35"/>
      <c r="AB92" s="35"/>
      <c r="AC92" s="213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6"/>
      <c r="AQ92" s="156"/>
      <c r="AR92" s="156"/>
      <c r="AS92" s="156"/>
      <c r="AT92" s="156"/>
      <c r="AU92" s="156"/>
      <c r="AV92" s="156"/>
      <c r="AW92" s="156"/>
      <c r="AX92" s="214"/>
      <c r="AY92" s="214"/>
    </row>
    <row r="93" spans="1:51" s="20" customFormat="1" ht="18.5" customHeight="1" x14ac:dyDescent="0.2">
      <c r="A93" s="21"/>
      <c r="B93" s="185"/>
      <c r="C93" s="133" t="s">
        <v>124</v>
      </c>
      <c r="D93" s="36"/>
      <c r="E93" s="36"/>
      <c r="F93" s="36"/>
      <c r="G93" s="36"/>
      <c r="H93" s="36"/>
      <c r="I93" s="207"/>
      <c r="J93" s="44"/>
      <c r="K93" s="45"/>
      <c r="L93" s="188" t="s">
        <v>124</v>
      </c>
      <c r="M93" s="36"/>
      <c r="N93" s="36"/>
      <c r="O93" s="36"/>
      <c r="P93" s="36"/>
      <c r="Q93" s="36"/>
      <c r="R93" s="208"/>
      <c r="S93" s="33"/>
      <c r="T93" s="34"/>
      <c r="U93" s="35"/>
      <c r="V93" s="35"/>
      <c r="W93" s="35"/>
      <c r="X93" s="35"/>
      <c r="Y93" s="36"/>
      <c r="Z93" s="36"/>
      <c r="AA93" s="36"/>
      <c r="AB93" s="36"/>
      <c r="AC93" s="213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210"/>
      <c r="AQ93" s="210"/>
      <c r="AR93" s="210"/>
      <c r="AS93" s="210"/>
      <c r="AT93" s="210"/>
      <c r="AU93" s="210"/>
      <c r="AV93" s="210"/>
      <c r="AW93" s="210"/>
      <c r="AX93" s="158"/>
      <c r="AY93" s="214"/>
    </row>
    <row r="94" spans="1:51" s="20" customFormat="1" ht="18.5" customHeight="1" x14ac:dyDescent="0.2">
      <c r="A94" s="21">
        <v>79</v>
      </c>
      <c r="B94" s="77"/>
      <c r="C94" s="65" t="s">
        <v>125</v>
      </c>
      <c r="D94" s="36">
        <v>10</v>
      </c>
      <c r="E94" s="36">
        <v>2</v>
      </c>
      <c r="F94" s="36">
        <v>180</v>
      </c>
      <c r="G94" s="211">
        <f>D94*E94*F94</f>
        <v>3600</v>
      </c>
      <c r="H94" s="36">
        <f>SUM(G94:G94)</f>
        <v>3600</v>
      </c>
      <c r="I94" s="207"/>
      <c r="J94" s="44">
        <v>2340</v>
      </c>
      <c r="K94" s="45"/>
      <c r="L94" s="111" t="s">
        <v>125</v>
      </c>
      <c r="M94" s="36">
        <v>10</v>
      </c>
      <c r="N94" s="36">
        <v>2</v>
      </c>
      <c r="O94" s="36">
        <v>180</v>
      </c>
      <c r="P94" s="36">
        <f>SUM(O94*N94*M94)</f>
        <v>3600</v>
      </c>
      <c r="Q94" s="36">
        <f>SUM(P94:P94)</f>
        <v>3600</v>
      </c>
      <c r="R94" s="208"/>
      <c r="S94" s="33"/>
      <c r="T94" s="34"/>
      <c r="U94" s="35"/>
      <c r="V94" s="35"/>
      <c r="W94" s="35"/>
      <c r="X94" s="35"/>
      <c r="Y94" s="35"/>
      <c r="Z94" s="35"/>
      <c r="AA94" s="35"/>
      <c r="AB94" s="35">
        <f>G94</f>
        <v>3600</v>
      </c>
      <c r="AC94" s="213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6"/>
      <c r="AQ94" s="156"/>
      <c r="AR94" s="156"/>
      <c r="AS94" s="156"/>
      <c r="AT94" s="156"/>
      <c r="AU94" s="156"/>
      <c r="AV94" s="156"/>
      <c r="AW94" s="156"/>
      <c r="AX94" s="214"/>
      <c r="AY94" s="214"/>
    </row>
    <row r="95" spans="1:51" s="20" customFormat="1" ht="18.5" customHeight="1" x14ac:dyDescent="0.15">
      <c r="A95" s="21"/>
      <c r="B95" s="185"/>
      <c r="C95" s="133" t="s">
        <v>126</v>
      </c>
      <c r="D95" s="36"/>
      <c r="E95" s="36"/>
      <c r="F95" s="36"/>
      <c r="G95" s="36"/>
      <c r="H95" s="36"/>
      <c r="I95" s="207"/>
      <c r="J95" s="44"/>
      <c r="K95" s="45"/>
      <c r="L95" s="188" t="s">
        <v>126</v>
      </c>
      <c r="M95" s="36"/>
      <c r="N95" s="36"/>
      <c r="O95" s="36"/>
      <c r="P95" s="36"/>
      <c r="Q95" s="36"/>
      <c r="R95" s="208"/>
      <c r="S95" s="33"/>
      <c r="T95" s="34"/>
      <c r="U95" s="35"/>
      <c r="V95" s="35"/>
      <c r="W95" s="35"/>
      <c r="X95" s="35"/>
      <c r="Y95" s="36"/>
      <c r="Z95" s="36"/>
      <c r="AA95" s="36"/>
      <c r="AB95" s="35"/>
      <c r="AC95" s="213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210"/>
      <c r="AQ95" s="210"/>
      <c r="AR95" s="210"/>
      <c r="AS95" s="210"/>
      <c r="AT95" s="210"/>
      <c r="AU95" s="210"/>
      <c r="AV95" s="210"/>
      <c r="AW95" s="210"/>
      <c r="AY95" s="214"/>
    </row>
    <row r="96" spans="1:51" s="20" customFormat="1" ht="18.5" customHeight="1" x14ac:dyDescent="0.2">
      <c r="A96" s="21">
        <v>80</v>
      </c>
      <c r="B96" s="73"/>
      <c r="C96" s="65" t="s">
        <v>127</v>
      </c>
      <c r="D96" s="36">
        <v>1</v>
      </c>
      <c r="E96" s="36">
        <v>40</v>
      </c>
      <c r="F96" s="36">
        <v>12</v>
      </c>
      <c r="G96" s="36">
        <f>D96*E96*F96</f>
        <v>480</v>
      </c>
      <c r="H96" s="36"/>
      <c r="I96" s="207"/>
      <c r="J96" s="44"/>
      <c r="K96" s="45"/>
      <c r="L96" s="111" t="s">
        <v>127</v>
      </c>
      <c r="M96" s="36">
        <v>1</v>
      </c>
      <c r="N96" s="36">
        <v>40</v>
      </c>
      <c r="O96" s="36">
        <v>12</v>
      </c>
      <c r="P96" s="36">
        <f>M96*N96*O96</f>
        <v>480</v>
      </c>
      <c r="Q96" s="36"/>
      <c r="R96" s="208"/>
      <c r="S96" s="33"/>
      <c r="T96" s="34"/>
      <c r="U96" s="35"/>
      <c r="V96" s="35"/>
      <c r="W96" s="35"/>
      <c r="X96" s="35"/>
      <c r="Y96" s="35"/>
      <c r="Z96" s="35"/>
      <c r="AA96" s="35"/>
      <c r="AB96" s="36">
        <f>G96</f>
        <v>480</v>
      </c>
      <c r="AC96" s="213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6"/>
      <c r="AQ96" s="156"/>
      <c r="AR96" s="156"/>
      <c r="AS96" s="156"/>
      <c r="AT96" s="156"/>
      <c r="AU96" s="156"/>
      <c r="AV96" s="156"/>
      <c r="AW96" s="156"/>
      <c r="AX96" s="214"/>
      <c r="AY96" s="214"/>
    </row>
    <row r="97" spans="1:51" s="20" customFormat="1" ht="18.5" customHeight="1" x14ac:dyDescent="0.2">
      <c r="A97" s="21">
        <v>81</v>
      </c>
      <c r="B97" s="73"/>
      <c r="C97" s="65" t="s">
        <v>128</v>
      </c>
      <c r="D97" s="36">
        <v>1</v>
      </c>
      <c r="E97" s="36">
        <v>1</v>
      </c>
      <c r="F97" s="36">
        <v>400</v>
      </c>
      <c r="G97" s="36">
        <f>D97*E97*F97</f>
        <v>400</v>
      </c>
      <c r="H97" s="36"/>
      <c r="I97" s="207"/>
      <c r="J97" s="44"/>
      <c r="K97" s="45"/>
      <c r="L97" s="111" t="s">
        <v>128</v>
      </c>
      <c r="M97" s="36">
        <v>1</v>
      </c>
      <c r="N97" s="36">
        <v>1</v>
      </c>
      <c r="O97" s="36">
        <v>400</v>
      </c>
      <c r="P97" s="36">
        <f>M97*N97*O97</f>
        <v>400</v>
      </c>
      <c r="Q97" s="36"/>
      <c r="R97" s="208"/>
      <c r="S97" s="33"/>
      <c r="T97" s="34"/>
      <c r="U97" s="35"/>
      <c r="V97" s="35"/>
      <c r="W97" s="35"/>
      <c r="X97" s="35"/>
      <c r="Y97" s="35"/>
      <c r="Z97" s="35"/>
      <c r="AA97" s="35"/>
      <c r="AB97" s="36">
        <f>G97</f>
        <v>400</v>
      </c>
      <c r="AC97" s="213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6"/>
      <c r="AQ97" s="156"/>
      <c r="AR97" s="156"/>
      <c r="AS97" s="156"/>
      <c r="AT97" s="156"/>
      <c r="AU97" s="156"/>
      <c r="AV97" s="156"/>
      <c r="AW97" s="156"/>
      <c r="AX97" s="214"/>
      <c r="AY97" s="214"/>
    </row>
    <row r="98" spans="1:51" s="20" customFormat="1" ht="18.5" customHeight="1" x14ac:dyDescent="0.2">
      <c r="A98" s="21">
        <v>82</v>
      </c>
      <c r="B98" s="185"/>
      <c r="C98" s="65" t="s">
        <v>129</v>
      </c>
      <c r="D98" s="36"/>
      <c r="E98" s="36"/>
      <c r="F98" s="36"/>
      <c r="G98" s="36">
        <v>750</v>
      </c>
      <c r="H98" s="36"/>
      <c r="I98" s="207"/>
      <c r="J98" s="44"/>
      <c r="K98" s="45"/>
      <c r="L98" s="111" t="s">
        <v>129</v>
      </c>
      <c r="M98" s="36"/>
      <c r="N98" s="36"/>
      <c r="O98" s="36"/>
      <c r="P98" s="36">
        <v>750</v>
      </c>
      <c r="Q98" s="36"/>
      <c r="R98" s="208"/>
      <c r="S98" s="33"/>
      <c r="T98" s="34"/>
      <c r="U98" s="35"/>
      <c r="V98" s="35"/>
      <c r="W98" s="35"/>
      <c r="X98" s="35"/>
      <c r="Y98" s="35"/>
      <c r="Z98" s="35"/>
      <c r="AA98" s="35"/>
      <c r="AB98" s="36">
        <f>G98</f>
        <v>750</v>
      </c>
      <c r="AC98" s="213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6"/>
      <c r="AQ98" s="156"/>
      <c r="AR98" s="156"/>
      <c r="AS98" s="156"/>
      <c r="AT98" s="156"/>
      <c r="AU98" s="156"/>
      <c r="AV98" s="156"/>
      <c r="AW98" s="156"/>
      <c r="AX98" s="214"/>
      <c r="AY98" s="214"/>
    </row>
    <row r="99" spans="1:51" s="20" customFormat="1" ht="18.5" customHeight="1" x14ac:dyDescent="0.2">
      <c r="A99" s="21">
        <v>83</v>
      </c>
      <c r="B99" s="73"/>
      <c r="C99" s="65" t="s">
        <v>130</v>
      </c>
      <c r="D99" s="36">
        <v>40</v>
      </c>
      <c r="E99" s="36">
        <v>1</v>
      </c>
      <c r="F99" s="36">
        <v>16</v>
      </c>
      <c r="G99" s="211">
        <f>D99*E99*F99</f>
        <v>640</v>
      </c>
      <c r="H99" s="36">
        <f>SUM(G96:G99)</f>
        <v>2270</v>
      </c>
      <c r="I99" s="207">
        <f>SUM(H84:H99)</f>
        <v>14010</v>
      </c>
      <c r="J99" s="44">
        <v>520</v>
      </c>
      <c r="K99" s="45"/>
      <c r="L99" s="111" t="s">
        <v>130</v>
      </c>
      <c r="M99" s="36">
        <v>40</v>
      </c>
      <c r="N99" s="36">
        <v>1</v>
      </c>
      <c r="O99" s="36">
        <v>16</v>
      </c>
      <c r="P99" s="36">
        <f>M99*N99*O99</f>
        <v>640</v>
      </c>
      <c r="Q99" s="36">
        <f>SUM(P96:P99)</f>
        <v>2270</v>
      </c>
      <c r="R99" s="208">
        <f>SUM(Q84:Q99)</f>
        <v>14070</v>
      </c>
      <c r="S99" s="33"/>
      <c r="T99" s="34"/>
      <c r="U99" s="35"/>
      <c r="V99" s="35"/>
      <c r="W99" s="35"/>
      <c r="X99" s="35"/>
      <c r="Y99" s="35"/>
      <c r="Z99" s="35">
        <f>G99</f>
        <v>640</v>
      </c>
      <c r="AA99" s="35"/>
      <c r="AB99" s="36"/>
      <c r="AC99" s="213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6"/>
      <c r="AQ99" s="156"/>
      <c r="AR99" s="156"/>
      <c r="AS99" s="156"/>
      <c r="AT99" s="156"/>
      <c r="AU99" s="156"/>
      <c r="AV99" s="156"/>
      <c r="AW99" s="156"/>
      <c r="AX99" s="214"/>
      <c r="AY99" s="214"/>
    </row>
    <row r="100" spans="1:51" s="20" customFormat="1" ht="18.5" customHeight="1" thickBot="1" x14ac:dyDescent="0.25">
      <c r="A100" s="79">
        <v>84</v>
      </c>
      <c r="B100" s="215"/>
      <c r="C100" s="216" t="s">
        <v>131</v>
      </c>
      <c r="D100" s="88"/>
      <c r="E100" s="88"/>
      <c r="F100" s="88"/>
      <c r="G100" s="88"/>
      <c r="H100" s="88"/>
      <c r="I100" s="217">
        <v>4800</v>
      </c>
      <c r="J100" s="218"/>
      <c r="K100" s="45"/>
      <c r="L100" s="219" t="s">
        <v>132</v>
      </c>
      <c r="M100" s="88"/>
      <c r="N100" s="88"/>
      <c r="O100" s="88"/>
      <c r="P100" s="88"/>
      <c r="Q100" s="88"/>
      <c r="R100" s="220">
        <v>3765</v>
      </c>
      <c r="S100" s="33"/>
      <c r="T100" s="86"/>
      <c r="U100" s="87"/>
      <c r="V100" s="87"/>
      <c r="W100" s="87"/>
      <c r="X100" s="87"/>
      <c r="Y100" s="87"/>
      <c r="Z100" s="87"/>
      <c r="AA100" s="87"/>
      <c r="AB100" s="87"/>
      <c r="AC100" s="221">
        <v>3765</v>
      </c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6"/>
      <c r="AQ100" s="156"/>
      <c r="AR100" s="156"/>
      <c r="AS100" s="156"/>
      <c r="AT100" s="156"/>
      <c r="AU100" s="156"/>
      <c r="AV100" s="156"/>
      <c r="AW100" s="156"/>
      <c r="AX100" s="214"/>
      <c r="AY100" s="214"/>
    </row>
    <row r="101" spans="1:51" s="20" customFormat="1" ht="18.5" customHeight="1" x14ac:dyDescent="0.2">
      <c r="A101" s="21"/>
      <c r="B101" s="222"/>
      <c r="C101" s="223" t="s">
        <v>133</v>
      </c>
      <c r="D101" s="98"/>
      <c r="E101" s="98"/>
      <c r="F101" s="98"/>
      <c r="G101" s="98"/>
      <c r="H101" s="98"/>
      <c r="I101" s="224">
        <f>SUM(I3:I100)</f>
        <v>75312</v>
      </c>
      <c r="J101" s="225">
        <f>SUM(J2:J100)</f>
        <v>21925</v>
      </c>
      <c r="K101" s="226"/>
      <c r="L101" s="205" t="s">
        <v>133</v>
      </c>
      <c r="M101" s="62"/>
      <c r="N101" s="62"/>
      <c r="O101" s="62"/>
      <c r="P101" s="62"/>
      <c r="Q101" s="62"/>
      <c r="R101" s="206">
        <f>SUM(R3:R100)</f>
        <v>75312</v>
      </c>
      <c r="S101" s="33"/>
      <c r="T101" s="96"/>
      <c r="U101" s="97"/>
      <c r="V101" s="97"/>
      <c r="W101" s="97"/>
      <c r="X101" s="97"/>
      <c r="Y101" s="97"/>
      <c r="Z101" s="97"/>
      <c r="AA101" s="97"/>
      <c r="AB101" s="97"/>
      <c r="AC101" s="227"/>
      <c r="AD101" s="228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6"/>
      <c r="AQ101" s="156"/>
      <c r="AR101" s="156"/>
      <c r="AS101" s="156"/>
      <c r="AT101" s="156"/>
      <c r="AU101" s="156"/>
      <c r="AV101" s="156"/>
      <c r="AW101" s="156"/>
      <c r="AX101" s="214"/>
      <c r="AY101" s="214"/>
    </row>
    <row r="102" spans="1:51" s="20" customFormat="1" ht="18.5" customHeight="1" thickBot="1" x14ac:dyDescent="0.2">
      <c r="A102" s="21"/>
      <c r="B102" s="106"/>
      <c r="C102" s="106"/>
      <c r="D102" s="106"/>
      <c r="E102" s="106"/>
      <c r="F102" s="106"/>
      <c r="G102" s="106"/>
      <c r="H102" s="347"/>
      <c r="I102" s="348"/>
      <c r="J102" s="229"/>
      <c r="K102" s="45"/>
      <c r="L102" s="69"/>
      <c r="M102" s="70"/>
      <c r="N102" s="70"/>
      <c r="O102" s="70"/>
      <c r="P102" s="70"/>
      <c r="Q102" s="70"/>
      <c r="R102" s="230"/>
      <c r="S102" s="231"/>
      <c r="T102" s="232"/>
      <c r="U102" s="233"/>
      <c r="V102" s="233"/>
      <c r="W102" s="233"/>
      <c r="X102" s="233"/>
      <c r="Y102" s="233"/>
      <c r="Z102" s="233"/>
      <c r="AA102" s="233"/>
      <c r="AB102" s="233"/>
      <c r="AC102" s="234"/>
      <c r="AD102" s="235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 s="20" customFormat="1" ht="18.5" customHeight="1" thickBot="1" x14ac:dyDescent="0.2">
      <c r="A103" s="21"/>
      <c r="B103" s="106"/>
      <c r="C103" s="106"/>
      <c r="D103" s="106"/>
      <c r="E103" s="106"/>
      <c r="F103" s="106"/>
      <c r="G103" s="106"/>
      <c r="H103" s="26"/>
      <c r="I103" s="207">
        <f>SUM(T103:AC103)</f>
        <v>75312</v>
      </c>
      <c r="J103" s="238"/>
      <c r="K103" s="226"/>
      <c r="L103" s="239"/>
      <c r="M103" s="240"/>
      <c r="N103" s="240"/>
      <c r="O103" s="240"/>
      <c r="P103" s="240"/>
      <c r="Q103" s="241"/>
      <c r="R103" s="242">
        <f>SUM(T103:AC103)</f>
        <v>75312</v>
      </c>
      <c r="S103" s="243"/>
      <c r="T103" s="244">
        <f t="shared" ref="T103:AC103" si="7">SUM(T2:T102)</f>
        <v>8900</v>
      </c>
      <c r="U103" s="245">
        <f t="shared" si="7"/>
        <v>24080</v>
      </c>
      <c r="V103" s="245">
        <f t="shared" si="7"/>
        <v>8195</v>
      </c>
      <c r="W103" s="245">
        <f t="shared" si="7"/>
        <v>2522</v>
      </c>
      <c r="X103" s="245">
        <f t="shared" si="7"/>
        <v>4300</v>
      </c>
      <c r="Y103" s="245">
        <f t="shared" si="7"/>
        <v>10750</v>
      </c>
      <c r="Z103" s="245">
        <f t="shared" si="7"/>
        <v>1760</v>
      </c>
      <c r="AA103" s="245">
        <f t="shared" si="7"/>
        <v>450</v>
      </c>
      <c r="AB103" s="245">
        <f t="shared" si="7"/>
        <v>10590</v>
      </c>
      <c r="AC103" s="246">
        <f t="shared" si="7"/>
        <v>3765</v>
      </c>
      <c r="AO103" s="247"/>
    </row>
    <row r="104" spans="1:51" s="20" customFormat="1" ht="18.5" customHeight="1" thickBot="1" x14ac:dyDescent="0.25">
      <c r="A104" s="79"/>
      <c r="B104" s="248"/>
      <c r="C104" s="248"/>
      <c r="D104" s="248"/>
      <c r="E104" s="248"/>
      <c r="F104" s="248"/>
      <c r="G104" s="248"/>
      <c r="H104" s="249"/>
      <c r="I104" s="250"/>
      <c r="J104" s="251"/>
      <c r="K104" s="29"/>
      <c r="L104" s="252"/>
      <c r="M104" s="253"/>
      <c r="N104" s="253"/>
      <c r="O104" s="253"/>
      <c r="P104" s="253"/>
      <c r="Q104" s="253"/>
      <c r="R104" s="254"/>
      <c r="S104" s="255"/>
      <c r="T104" s="256"/>
      <c r="U104" s="257"/>
      <c r="V104" s="257"/>
      <c r="W104" s="257"/>
      <c r="X104" s="257"/>
      <c r="Y104" s="257"/>
      <c r="Z104" s="257"/>
      <c r="AA104" s="257"/>
      <c r="AB104" s="257"/>
      <c r="AC104" s="258"/>
      <c r="AD104" s="259"/>
    </row>
    <row r="105" spans="1:51" s="20" customFormat="1" ht="17.5" customHeight="1" x14ac:dyDescent="0.2">
      <c r="J105" s="260"/>
      <c r="K105" s="260"/>
      <c r="L105" s="261" t="s">
        <v>134</v>
      </c>
      <c r="M105" s="262"/>
      <c r="N105" s="262"/>
      <c r="O105" s="262"/>
      <c r="P105" s="262"/>
      <c r="Q105" s="262"/>
      <c r="R105" s="263"/>
      <c r="S105" s="264"/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</row>
    <row r="106" spans="1:51" ht="17.5" customHeight="1" x14ac:dyDescent="0.15">
      <c r="B106" s="285"/>
      <c r="C106" s="286" t="s">
        <v>145</v>
      </c>
      <c r="L106" s="270" t="s">
        <v>135</v>
      </c>
      <c r="M106" s="271">
        <v>360</v>
      </c>
      <c r="N106" s="272"/>
      <c r="O106" s="272"/>
      <c r="P106" s="272"/>
      <c r="Q106" s="272"/>
      <c r="R106" s="273"/>
    </row>
    <row r="107" spans="1:51" ht="17.5" customHeight="1" x14ac:dyDescent="0.15">
      <c r="B107" s="287"/>
      <c r="C107" s="286" t="s">
        <v>146</v>
      </c>
      <c r="L107" s="270" t="s">
        <v>136</v>
      </c>
      <c r="M107" s="271">
        <v>100</v>
      </c>
      <c r="N107" s="272"/>
      <c r="O107" s="272"/>
      <c r="P107" s="272"/>
      <c r="Q107" s="272"/>
      <c r="R107" s="273"/>
    </row>
    <row r="108" spans="1:51" ht="17.5" customHeight="1" thickBot="1" x14ac:dyDescent="0.2">
      <c r="B108" s="288"/>
      <c r="C108" s="286" t="s">
        <v>147</v>
      </c>
      <c r="L108" s="270" t="s">
        <v>137</v>
      </c>
      <c r="M108" s="271">
        <v>1400</v>
      </c>
      <c r="N108" s="272"/>
      <c r="O108" s="272"/>
      <c r="P108" s="272"/>
      <c r="Q108" s="272"/>
      <c r="R108" s="273"/>
    </row>
    <row r="109" spans="1:51" ht="17.5" customHeight="1" x14ac:dyDescent="0.15">
      <c r="B109" s="289"/>
      <c r="C109" s="286" t="s">
        <v>148</v>
      </c>
      <c r="L109" s="270" t="s">
        <v>138</v>
      </c>
      <c r="M109" s="271">
        <v>200</v>
      </c>
      <c r="N109" s="272"/>
      <c r="O109" s="272"/>
      <c r="P109" s="276"/>
      <c r="Q109" s="277" t="s">
        <v>139</v>
      </c>
      <c r="R109" s="278">
        <v>75312</v>
      </c>
    </row>
    <row r="110" spans="1:51" ht="17.5" customHeight="1" x14ac:dyDescent="0.15">
      <c r="L110" s="270" t="s">
        <v>140</v>
      </c>
      <c r="M110" s="272">
        <f>SUM(M106:M109)</f>
        <v>2060</v>
      </c>
      <c r="N110" s="272"/>
      <c r="O110" s="272"/>
      <c r="P110" s="239"/>
      <c r="Q110" s="240" t="s">
        <v>141</v>
      </c>
      <c r="R110" s="279">
        <v>2060</v>
      </c>
    </row>
    <row r="111" spans="1:51" ht="17.5" customHeight="1" x14ac:dyDescent="0.15">
      <c r="L111" s="270"/>
      <c r="M111" s="272"/>
      <c r="N111" s="272"/>
      <c r="O111" s="272"/>
      <c r="P111" s="239"/>
      <c r="Q111" s="240" t="s">
        <v>142</v>
      </c>
      <c r="R111" s="279">
        <f>SUM(R109:R110)</f>
        <v>77372</v>
      </c>
    </row>
    <row r="112" spans="1:51" ht="17.5" customHeight="1" x14ac:dyDescent="0.15">
      <c r="L112" s="270"/>
      <c r="M112" s="272"/>
      <c r="N112" s="272"/>
      <c r="O112" s="272"/>
      <c r="P112" s="239"/>
      <c r="Q112" s="240" t="s">
        <v>143</v>
      </c>
      <c r="R112" s="279">
        <v>15474</v>
      </c>
    </row>
    <row r="113" spans="12:18" ht="17.5" customHeight="1" thickBot="1" x14ac:dyDescent="0.2">
      <c r="L113" s="280"/>
      <c r="M113" s="281"/>
      <c r="N113" s="281"/>
      <c r="O113" s="281"/>
      <c r="P113" s="282"/>
      <c r="Q113" s="283" t="s">
        <v>144</v>
      </c>
      <c r="R113" s="284">
        <f>SUM(R111:R112)</f>
        <v>92846</v>
      </c>
    </row>
  </sheetData>
  <mergeCells count="1">
    <mergeCell ref="H102:I10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83D04A5-2B8E-4CD4-B7B6-E93BD26E3863}"/>
</file>

<file path=customXml/itemProps2.xml><?xml version="1.0" encoding="utf-8"?>
<ds:datastoreItem xmlns:ds="http://schemas.openxmlformats.org/officeDocument/2006/customXml" ds:itemID="{DBCE22D0-914C-464F-8DF1-913E4D7DC83E}"/>
</file>

<file path=customXml/itemProps3.xml><?xml version="1.0" encoding="utf-8"?>
<ds:datastoreItem xmlns:ds="http://schemas.openxmlformats.org/officeDocument/2006/customXml" ds:itemID="{DC5188FD-76EE-4FED-A3DD-89A392D32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Overview</vt:lpstr>
      <vt:lpstr>Detailed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2017-07-12T20:13:12Z</dcterms:created>
  <dcterms:modified xsi:type="dcterms:W3CDTF">2017-07-19T15:25:22Z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