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53222"/>
  <mc:AlternateContent xmlns:mc="http://schemas.openxmlformats.org/markup-compatibility/2006">
    <mc:Choice Requires="x15">
      <x15ac:absPath xmlns:x15ac="http://schemas.microsoft.com/office/spreadsheetml/2010/11/ac" url="C:\Users\gardnerp\Desktop\"/>
    </mc:Choice>
  </mc:AlternateContent>
  <bookViews>
    <workbookView xWindow="0" yWindow="0" windowWidth="20430" windowHeight="6870" activeTab="2"/>
  </bookViews>
  <sheets>
    <sheet name="Guidance" sheetId="3" r:id="rId1"/>
    <sheet name="KPI Table" sheetId="7" r:id="rId2"/>
    <sheet name="Budget" sheetId="8" r:id="rId3"/>
    <sheet name="Screening Activity " sheetId="1" r:id="rId4"/>
    <sheet name="Audience Feedback" sheetId="2" r:id="rId5"/>
    <sheet name="Comms Activity" sheetId="4" r:id="rId6"/>
    <sheet name="Notes - ADMIN ONLY" sheetId="6" r:id="rId7"/>
  </sheets>
  <externalReferences>
    <externalReference r:id="rId8"/>
  </externalReferences>
  <definedNames>
    <definedName name="ACCESSIBILITY">[1]notes!$B$6:$B$12</definedName>
  </definedNames>
  <calcPr calcId="171027"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25" i="8" l="1"/>
  <c r="E25" i="8"/>
  <c r="C48" i="8"/>
  <c r="C45" i="8"/>
  <c r="C40" i="8"/>
  <c r="C41" i="8"/>
  <c r="C30" i="8"/>
  <c r="C51" i="8"/>
  <c r="C58" i="8"/>
  <c r="C40" i="7"/>
  <c r="C28" i="7"/>
  <c r="C8" i="8"/>
  <c r="E9" i="8"/>
  <c r="C10" i="8"/>
  <c r="E58" i="8"/>
  <c r="F58" i="8"/>
  <c r="F7" i="8"/>
  <c r="F9" i="8"/>
  <c r="L13" i="1"/>
  <c r="C79" i="7"/>
  <c r="B79" i="7"/>
  <c r="B38" i="7"/>
  <c r="B36" i="7"/>
  <c r="D41" i="2"/>
  <c r="D35" i="2"/>
  <c r="D22" i="2"/>
  <c r="D9" i="2"/>
  <c r="C59" i="8"/>
  <c r="C60" i="8"/>
</calcChain>
</file>

<file path=xl/comments1.xml><?xml version="1.0" encoding="utf-8"?>
<comments xmlns="http://schemas.openxmlformats.org/spreadsheetml/2006/main">
  <authors>
    <author>Microsoft Office User</author>
  </authors>
  <commentList>
    <comment ref="B38" authorId="0" shapeId="0">
      <text>
        <r>
          <rPr>
            <b/>
            <sz val="10"/>
            <color indexed="81"/>
            <rFont val="Calibri"/>
            <family val="2"/>
          </rPr>
          <t>Anna Plant:</t>
        </r>
        <r>
          <rPr>
            <sz val="10"/>
            <color indexed="81"/>
            <rFont val="Calibri"/>
            <family val="2"/>
          </rPr>
          <t xml:space="preserve">
The pop-up cinema will only have a capcity of 50, however there is one large scale event which has a capcity of 400
</t>
        </r>
      </text>
    </comment>
  </commentList>
</comments>
</file>

<file path=xl/sharedStrings.xml><?xml version="1.0" encoding="utf-8"?>
<sst xmlns="http://schemas.openxmlformats.org/spreadsheetml/2006/main" count="364" uniqueCount="279">
  <si>
    <t>ACTUAL SCREENING DETAILS</t>
  </si>
  <si>
    <t>Venue Name</t>
  </si>
  <si>
    <t>Venue Postcode</t>
  </si>
  <si>
    <t>Film Name</t>
  </si>
  <si>
    <t>Description</t>
  </si>
  <si>
    <t>Event Type</t>
  </si>
  <si>
    <t>Event Date (dd/mm/yyyy)</t>
  </si>
  <si>
    <t>Event time  (hh:mm)</t>
  </si>
  <si>
    <t>no. tickets available</t>
  </si>
  <si>
    <t xml:space="preserve">Box office </t>
  </si>
  <si>
    <t>Total Admissions</t>
  </si>
  <si>
    <t>NOTES ON ANY CHANGES TO ORIGINAL PLAN</t>
  </si>
  <si>
    <r>
      <t xml:space="preserve">Film Release Year </t>
    </r>
    <r>
      <rPr>
        <b/>
        <i/>
        <sz val="9"/>
        <rFont val="Candara"/>
        <family val="2"/>
      </rPr>
      <t>(if needed)</t>
    </r>
  </si>
  <si>
    <t>LEAD ORG</t>
  </si>
  <si>
    <t>Other</t>
  </si>
  <si>
    <t>Likelihood of attending again?</t>
  </si>
  <si>
    <t>Very Likely</t>
  </si>
  <si>
    <t>Likely</t>
  </si>
  <si>
    <t>Don't Know</t>
  </si>
  <si>
    <t>not Likely</t>
  </si>
  <si>
    <t>Definitely Not</t>
  </si>
  <si>
    <t>Total Responses</t>
  </si>
  <si>
    <t>How did you find out about the screening?</t>
  </si>
  <si>
    <t>email</t>
  </si>
  <si>
    <t>Newspaper or magazine</t>
  </si>
  <si>
    <t>Online trailer</t>
  </si>
  <si>
    <t>TV</t>
  </si>
  <si>
    <t>Brochure / Leaflet</t>
  </si>
  <si>
    <t>Posters</t>
  </si>
  <si>
    <t>Facebook</t>
  </si>
  <si>
    <t>Radio</t>
  </si>
  <si>
    <t>Website</t>
  </si>
  <si>
    <t>Word of mouth</t>
  </si>
  <si>
    <t>Twitter</t>
  </si>
  <si>
    <t xml:space="preserve">Other </t>
  </si>
  <si>
    <t>Rating of the experience</t>
  </si>
  <si>
    <r>
      <t xml:space="preserve">          Brilliant     </t>
    </r>
    <r>
      <rPr>
        <sz val="18"/>
        <color theme="1"/>
        <rFont val="Calibri"/>
        <family val="2"/>
      </rPr>
      <t xml:space="preserve">  *****</t>
    </r>
  </si>
  <si>
    <t xml:space="preserve">                      ****</t>
  </si>
  <si>
    <t xml:space="preserve">                        ***</t>
  </si>
  <si>
    <r>
      <t xml:space="preserve">                                            </t>
    </r>
    <r>
      <rPr>
        <sz val="18"/>
        <color theme="1"/>
        <rFont val="Calibri"/>
        <family val="2"/>
      </rPr>
      <t>**</t>
    </r>
  </si>
  <si>
    <r>
      <t xml:space="preserve">       </t>
    </r>
    <r>
      <rPr>
        <sz val="10"/>
        <color theme="1"/>
        <rFont val="Calibri"/>
        <family val="2"/>
      </rPr>
      <t xml:space="preserve">    Poor</t>
    </r>
    <r>
      <rPr>
        <sz val="9"/>
        <color theme="1"/>
        <rFont val="Calibri"/>
        <family val="2"/>
      </rPr>
      <t xml:space="preserve">                       </t>
    </r>
    <r>
      <rPr>
        <sz val="18"/>
        <color theme="1"/>
        <rFont val="Calibri"/>
        <family val="2"/>
      </rPr>
      <t xml:space="preserve">   *</t>
    </r>
  </si>
  <si>
    <t>Comms Activity (social media, print, press release)</t>
  </si>
  <si>
    <t>Description of planned activity</t>
  </si>
  <si>
    <t xml:space="preserve">Dates of planned activity </t>
  </si>
  <si>
    <t>Social media</t>
  </si>
  <si>
    <t>Facebook posts and tweets scheduled to promote programme screenings. Programme hashtag is #FHN2015.</t>
  </si>
  <si>
    <t>ACCESSIBILITY TYPES</t>
  </si>
  <si>
    <t>Audio Described</t>
  </si>
  <si>
    <t>Autism Friendly</t>
  </si>
  <si>
    <t>Captioned / Descriptive Subtitles</t>
  </si>
  <si>
    <t>Mother and Baby</t>
  </si>
  <si>
    <t>Personal Subtitling</t>
  </si>
  <si>
    <t>Signed Screenings</t>
  </si>
  <si>
    <t xml:space="preserve"> SCREENING PROGRAMME</t>
  </si>
  <si>
    <t>DATES of PROJECT</t>
  </si>
  <si>
    <t>NAME of PROJECT</t>
  </si>
  <si>
    <t>The Showroom</t>
  </si>
  <si>
    <t>S1 2BX</t>
  </si>
  <si>
    <t>20 Feet From Stardom</t>
  </si>
  <si>
    <t xml:space="preserve">Screening as part of the FHN Test Initiative </t>
  </si>
  <si>
    <t>DCP</t>
  </si>
  <si>
    <t>Format</t>
  </si>
  <si>
    <t>Accessibility</t>
  </si>
  <si>
    <t>Screening &amp; Intro</t>
  </si>
  <si>
    <t>Target Admissions</t>
  </si>
  <si>
    <t>Please do not alter this information</t>
  </si>
  <si>
    <t>main motivation to attend?</t>
  </si>
  <si>
    <t>The genre</t>
  </si>
  <si>
    <t>The Director(s)</t>
  </si>
  <si>
    <t>Recommended by friends/family</t>
  </si>
  <si>
    <t>Extra Activities (Q&amp;A, workshop, etc.)</t>
  </si>
  <si>
    <t>The subject</t>
  </si>
  <si>
    <t>The reviews</t>
  </si>
  <si>
    <t>The venue</t>
  </si>
  <si>
    <t>The film</t>
  </si>
  <si>
    <t>The actor(s)</t>
  </si>
  <si>
    <t>The timing</t>
  </si>
  <si>
    <t>HULL2017-MAR-WOW: BUDGET</t>
  </si>
  <si>
    <t>all figures in GBP</t>
  </si>
  <si>
    <t>INCOME</t>
  </si>
  <si>
    <t>BFI CASH</t>
  </si>
  <si>
    <t>NON-BFI CASH</t>
  </si>
  <si>
    <t>IN-KIND</t>
  </si>
  <si>
    <t>NOTES</t>
  </si>
  <si>
    <t>BFI request</t>
  </si>
  <si>
    <t xml:space="preserve">HULL 2017 </t>
  </si>
  <si>
    <t>Project management, marketing and other festival content</t>
  </si>
  <si>
    <t>Ticket Sale income</t>
  </si>
  <si>
    <t>TOTAL BFI INCOME</t>
  </si>
  <si>
    <t>TOTAL OTHER INCOME</t>
  </si>
  <si>
    <t>GRAND TOTAL CASH INCOME</t>
  </si>
  <si>
    <t>WOW HULL: ON SCREEN</t>
  </si>
  <si>
    <t>IN KIND</t>
  </si>
  <si>
    <t>ACTUAL</t>
  </si>
  <si>
    <t xml:space="preserve">Production </t>
  </si>
  <si>
    <t>Project Management Curation, travel and coordination</t>
  </si>
  <si>
    <t>Venue hire</t>
  </si>
  <si>
    <t>Hull City of Culture budget contribution to festival</t>
  </si>
  <si>
    <t>TOTAL COSTS</t>
  </si>
  <si>
    <t>TOTAL CASH EXPENDITURE</t>
  </si>
  <si>
    <t>Surplus</t>
  </si>
  <si>
    <t>HULL2017-MAR-WOW: KPI'S</t>
  </si>
  <si>
    <t xml:space="preserve">Transformative Film Culture for Hull 2017 KPIs Table </t>
  </si>
  <si>
    <t>BFI AUDIENCE FUND 2013-2017: STRATEGICALLY SIGNIFICANT PROJECTS</t>
  </si>
  <si>
    <t>PLEASE NOTE that not everything will be relevant to your programme.  Please complete as fully as possible.</t>
  </si>
  <si>
    <t>PROGRAMME</t>
  </si>
  <si>
    <t xml:space="preserve">ANTICIPATED </t>
  </si>
  <si>
    <t>ACTUALS</t>
  </si>
  <si>
    <t>Please complete at time of application</t>
  </si>
  <si>
    <t>If funding is awarded you will be asked to complete this column as part of your final report</t>
  </si>
  <si>
    <t>Number of titles (total)</t>
  </si>
  <si>
    <t>Number of titles - features</t>
  </si>
  <si>
    <t>Number of titles - shorts</t>
  </si>
  <si>
    <t xml:space="preserve">Number of titles / packages from regional film archive </t>
  </si>
  <si>
    <t xml:space="preserve">Number of archive titles </t>
  </si>
  <si>
    <t>Number of documentaries</t>
  </si>
  <si>
    <t>Number of animation titles</t>
  </si>
  <si>
    <t>Number of submissions if relevant</t>
  </si>
  <si>
    <t>Number of audio-described, subtitled and BSL interpreted films</t>
  </si>
  <si>
    <t>Number of UK premieres</t>
  </si>
  <si>
    <t>Number of regional premieres</t>
  </si>
  <si>
    <t>Number of world premieres</t>
  </si>
  <si>
    <t>Number of EU premieres</t>
  </si>
  <si>
    <t>Number of screenings</t>
  </si>
  <si>
    <t>Number of events (eg masterclasses, special events)</t>
  </si>
  <si>
    <t>Number of venues used</t>
  </si>
  <si>
    <t>Number of new venues used</t>
  </si>
  <si>
    <t>Number of temporary / pop up spaces used</t>
  </si>
  <si>
    <t>Number of delivery partners</t>
  </si>
  <si>
    <t>Average capacity per screening</t>
  </si>
  <si>
    <t>Ticket prices</t>
  </si>
  <si>
    <t xml:space="preserve">Number of industry focused events </t>
  </si>
  <si>
    <t>STAFFING</t>
  </si>
  <si>
    <t>Number of payrolled staff (full time)</t>
  </si>
  <si>
    <t>Number of payrolled staff (part-time)</t>
  </si>
  <si>
    <t>Number of jobs created</t>
  </si>
  <si>
    <t>Number of volunteers</t>
  </si>
  <si>
    <t>AUDIENCES / DELEGATES / PARTICIPANTS</t>
  </si>
  <si>
    <t xml:space="preserve">Total number of admissions </t>
  </si>
  <si>
    <t>Number of paid admissions</t>
  </si>
  <si>
    <t>Number of free admissions</t>
  </si>
  <si>
    <t>Number of industry or other delegates</t>
  </si>
  <si>
    <t>Breakdown of industry or other delegates (i.e. 50% film-makers; 50% industry [buyers, distributors etc]</t>
  </si>
  <si>
    <t>100% industry</t>
  </si>
  <si>
    <t>AUDIENCE DIVERSITY BREAKDOWN</t>
  </si>
  <si>
    <t>GENDER</t>
  </si>
  <si>
    <t>% Female:</t>
  </si>
  <si>
    <t>% Male:</t>
  </si>
  <si>
    <t>% Other</t>
  </si>
  <si>
    <t>% prefer not to say</t>
  </si>
  <si>
    <t>AGE</t>
  </si>
  <si>
    <t xml:space="preserve">% - Age 5 to 12   </t>
  </si>
  <si>
    <t xml:space="preserve">% - Age 13 to 19   </t>
  </si>
  <si>
    <t>% - Age 20 to 29</t>
  </si>
  <si>
    <t>% - Age 30 to 44</t>
  </si>
  <si>
    <t xml:space="preserve">% - Age 45 to 64   </t>
  </si>
  <si>
    <t xml:space="preserve">% - Age 65+  </t>
  </si>
  <si>
    <t>EMPLOYMENT STATUS</t>
  </si>
  <si>
    <t>% Employed – full-time / part-time / self-employed</t>
  </si>
  <si>
    <t>% Unemployed</t>
  </si>
  <si>
    <t>% Full-time student</t>
  </si>
  <si>
    <t>% Retired</t>
  </si>
  <si>
    <t>ETHNICITY</t>
  </si>
  <si>
    <t>% Asian / Asian British</t>
  </si>
  <si>
    <t>% Black / African / Caribbean / Black British</t>
  </si>
  <si>
    <t>% Mixed / Multiple ethnic groups</t>
  </si>
  <si>
    <t>% White British</t>
  </si>
  <si>
    <t>% White Other</t>
  </si>
  <si>
    <t>% Other ethnic group</t>
  </si>
  <si>
    <t>Sexual Orientation</t>
  </si>
  <si>
    <t>% Bisexual</t>
  </si>
  <si>
    <t>% Gay man</t>
  </si>
  <si>
    <t>% Gay woman or Lesbian</t>
  </si>
  <si>
    <t xml:space="preserve">% Heterosexual / Straight </t>
  </si>
  <si>
    <t>% other</t>
  </si>
  <si>
    <t>Total % Bisexual / Gay man / Gay woman or Lesbian / Other                                                                                    (Please complete for 'upcoming edition - anticipated' column only. The other columns will calculate the total % from the full breakdown above)</t>
  </si>
  <si>
    <t>DISABILITY</t>
  </si>
  <si>
    <t>% People with disabilities:</t>
  </si>
  <si>
    <t>Note: 'The Equality Act 2010 defines disability as 'a physical or mental impairment which has a substantial long term effect on a persons ability to carry out normal day to day activities'.</t>
  </si>
  <si>
    <t>Guidance: Boxes with grey shading do not require a target set against them.</t>
  </si>
  <si>
    <t>Ovarian Psychos</t>
  </si>
  <si>
    <t>Wadjda</t>
  </si>
  <si>
    <t>Sold</t>
  </si>
  <si>
    <t>Funny Girls</t>
  </si>
  <si>
    <t>The Fits</t>
  </si>
  <si>
    <t>Kiki's Delivery Service</t>
  </si>
  <si>
    <t>3000 Nights</t>
  </si>
  <si>
    <t>Viceroy's House</t>
  </si>
  <si>
    <t>Bluray</t>
  </si>
  <si>
    <t xml:space="preserve">Screening  </t>
  </si>
  <si>
    <t>Screening</t>
  </si>
  <si>
    <t>Screening &amp; Q&amp;A</t>
  </si>
  <si>
    <t>Red Carpet Event &amp; Screening</t>
  </si>
  <si>
    <t>WOW Festival screening for TFCH with Hull2017</t>
  </si>
  <si>
    <t>Matkay Pay Thappa: An Election Story</t>
  </si>
  <si>
    <t>Vue Princes Quay</t>
  </si>
  <si>
    <t>City Hall: Main Space</t>
  </si>
  <si>
    <t>HU1 3RQ</t>
  </si>
  <si>
    <t>HU1 2PQ</t>
  </si>
  <si>
    <t>-</t>
  </si>
  <si>
    <t>Majority of ticket holders were festival day pass holders. Box office income only reflects additional ticket sales.</t>
  </si>
  <si>
    <t>220 @ £5 and 200 @ £10</t>
  </si>
  <si>
    <t>Hull 2017 Budget Codes</t>
  </si>
  <si>
    <t>CONTRACT &amp; DELIVERY</t>
  </si>
  <si>
    <t>ZK108.K162.C601</t>
  </si>
  <si>
    <t xml:space="preserve">Film Licenses </t>
  </si>
  <si>
    <t>Ovarian Psycos</t>
  </si>
  <si>
    <t>SHOWROOM</t>
  </si>
  <si>
    <t xml:space="preserve">$500 (aprox £400) depending upon rate of exchange </t>
  </si>
  <si>
    <t>TBC</t>
  </si>
  <si>
    <t>Title TBC</t>
  </si>
  <si>
    <t>free with Q&amp;A</t>
  </si>
  <si>
    <t>€250 (aprox £250) depending upon rate of exchange</t>
  </si>
  <si>
    <t>Vicerory's House</t>
  </si>
  <si>
    <t>Film Licenses Subtotal</t>
  </si>
  <si>
    <t>ZK106.K249.C601</t>
  </si>
  <si>
    <t>DCP Player for one night</t>
  </si>
  <si>
    <t>Hull 2017</t>
  </si>
  <si>
    <t>1  x day cost of DCP projector for City Hall</t>
  </si>
  <si>
    <t>5.1 sound and sound softerning infrastructure</t>
  </si>
  <si>
    <t>£2500 towards 5.1 sound and sound softening infrastucture in city hall</t>
  </si>
  <si>
    <t xml:space="preserve">FOH Manager </t>
  </si>
  <si>
    <t>3 days @ £200 a day. Managing film screenings at Vue and the Red Carpet reception</t>
  </si>
  <si>
    <t>Production Subtotal</t>
  </si>
  <si>
    <t>ZK107.K161.C601</t>
  </si>
  <si>
    <t>Hire of Vue for 3 days</t>
  </si>
  <si>
    <t xml:space="preserve">3 day hire of Vue with proj and tech </t>
  </si>
  <si>
    <t>ZK101.K225.C601</t>
  </si>
  <si>
    <t>Talent transport/Accommodation/Hospitatlity</t>
  </si>
  <si>
    <t>Gurinda Chadha</t>
  </si>
  <si>
    <t xml:space="preserve">Amanda Nevill Q&amp;A </t>
  </si>
  <si>
    <t>Dan Ashcroft Child Action Guest for SOLD</t>
  </si>
  <si>
    <t>Nat Luurtsema for FUNNY GIRLS</t>
  </si>
  <si>
    <t>Joan Parsons attendance at WOW</t>
  </si>
  <si>
    <t>Celine Haddad or FUNNY GIRLS</t>
  </si>
  <si>
    <t xml:space="preserve">Red carpet event reception </t>
  </si>
  <si>
    <t>40 bottles @ £6 = £240 + glass hire = £100 (5 glasses to a bottle for 200 people)</t>
  </si>
  <si>
    <t>Talent transport/Accommodation/Hospitality Subtotal</t>
  </si>
  <si>
    <t>Red Carpet Reception</t>
  </si>
  <si>
    <t xml:space="preserve">Red carpet </t>
  </si>
  <si>
    <t xml:space="preserve">Carpet and rope hire and lay @ £500, </t>
  </si>
  <si>
    <t>security</t>
  </si>
  <si>
    <t>2 Security for 4 hours @ £15p/h = £120</t>
  </si>
  <si>
    <t>Red Carpet Reception Subtotal</t>
  </si>
  <si>
    <t>ZK109.K270.C601</t>
  </si>
  <si>
    <t>PR and marketing</t>
  </si>
  <si>
    <t xml:space="preserve">Marketing and PR </t>
  </si>
  <si>
    <t xml:space="preserve">£600 VUE Cinema Posters, £400 Producing a piece of print just for film and distribution. </t>
  </si>
  <si>
    <t>MarComms Subtotal</t>
  </si>
  <si>
    <t>ZK103.K223.C601</t>
  </si>
  <si>
    <t>Management Fees</t>
  </si>
  <si>
    <t>Fee for film programme curation 11 days @ £150 per day + £50 travel costs</t>
  </si>
  <si>
    <t>Mgt Fees Subtotal</t>
  </si>
  <si>
    <t xml:space="preserve">Venue Dressing </t>
  </si>
  <si>
    <t>Dressing of Vue</t>
  </si>
  <si>
    <t>posters, pop-ups, holding screens, at Vue</t>
  </si>
  <si>
    <t>ZK114.K187.C601</t>
  </si>
  <si>
    <t>Evaluation</t>
  </si>
  <si>
    <t>Hull 2017?</t>
  </si>
  <si>
    <t>free/£5</t>
  </si>
  <si>
    <t>Number of consultants / freelance</t>
  </si>
  <si>
    <t>Women of the World Festival</t>
  </si>
  <si>
    <t>10-12th March 2017</t>
  </si>
  <si>
    <t>See Brochure</t>
  </si>
  <si>
    <t>See Email</t>
  </si>
  <si>
    <t>Social Media</t>
  </si>
  <si>
    <t>Print</t>
  </si>
  <si>
    <t>PR</t>
  </si>
  <si>
    <t>Press release to media outlets, hosted Women's Hour radio show in Hull</t>
  </si>
  <si>
    <t>From October 2016 - March 2017</t>
  </si>
  <si>
    <t>From March 2017</t>
  </si>
  <si>
    <t>Leaflets promoting the festival, Programme of full programme of festival events</t>
  </si>
  <si>
    <t xml:space="preserve">Facebook posts and tweets scheduled to promote programme events including screenings. </t>
  </si>
  <si>
    <t>From February 2017 - March 2017</t>
  </si>
  <si>
    <t>BFI CASH (ACTUAL)</t>
  </si>
  <si>
    <t>To work with Hull 2017 framework.  Liaison with Elinor unwin to set up.</t>
  </si>
  <si>
    <t xml:space="preserve">Spent on dressing </t>
  </si>
  <si>
    <t>Additional person for 2 days to coordinate and assist producers and event managers</t>
  </si>
  <si>
    <t xml:space="preserve">Honararium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</si>
</sst>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164" formatCode="&quot;£&quot;#,##0.00"/>
    <numFmt numFmtId="165" formatCode="dd/mm/yyyy;@"/>
  </numFmts>
  <fonts count="41" x14ac:knownFonts="1">
    <font>
      <sz val="11"/>
      <color theme="1"/>
      <name val="Calibri"/>
      <family val="2"/>
      <scheme val="minor"/>
    </font>
    <font>
      <sz val="11"/>
      <color theme="1"/>
      <name val="Calibri"/>
      <family val="2"/>
      <scheme val="minor"/>
    </font>
    <font>
      <b/>
      <sz val="12"/>
      <color theme="1"/>
      <name val="Candara"/>
      <family val="2"/>
    </font>
    <font>
      <b/>
      <sz val="10"/>
      <name val="Candara"/>
      <family val="2"/>
    </font>
    <font>
      <b/>
      <i/>
      <sz val="9"/>
      <name val="Candara"/>
      <family val="2"/>
    </font>
    <font>
      <b/>
      <sz val="8"/>
      <color theme="0" tint="-0.499984740745262"/>
      <name val="Candara"/>
      <family val="2"/>
    </font>
    <font>
      <sz val="10"/>
      <color theme="1"/>
      <name val="Candara"/>
      <family val="2"/>
    </font>
    <font>
      <sz val="12"/>
      <color theme="1"/>
      <name val="Candara"/>
      <family val="2"/>
    </font>
    <font>
      <b/>
      <sz val="12"/>
      <name val="Calibri"/>
      <family val="2"/>
      <scheme val="minor"/>
    </font>
    <font>
      <b/>
      <sz val="9"/>
      <color rgb="FF7030A0"/>
      <name val="Candara"/>
      <family val="2"/>
    </font>
    <font>
      <sz val="12"/>
      <name val="Calibri"/>
      <family val="2"/>
      <scheme val="minor"/>
    </font>
    <font>
      <b/>
      <sz val="10"/>
      <color theme="1"/>
      <name val="Calibri"/>
      <family val="2"/>
    </font>
    <font>
      <sz val="9"/>
      <color theme="1"/>
      <name val="Calibri"/>
      <family val="2"/>
    </font>
    <font>
      <b/>
      <sz val="9"/>
      <color theme="1"/>
      <name val="Calibri"/>
      <family val="2"/>
    </font>
    <font>
      <sz val="18"/>
      <color theme="1"/>
      <name val="Calibri"/>
      <family val="2"/>
    </font>
    <font>
      <sz val="10"/>
      <color theme="1"/>
      <name val="Calibri"/>
      <family val="2"/>
    </font>
    <font>
      <b/>
      <sz val="11"/>
      <color theme="1"/>
      <name val="Calibri"/>
      <family val="2"/>
      <scheme val="minor"/>
    </font>
    <font>
      <i/>
      <sz val="11"/>
      <color theme="1"/>
      <name val="Calibri"/>
      <family val="2"/>
      <scheme val="minor"/>
    </font>
    <font>
      <sz val="11"/>
      <color theme="1"/>
      <name val="Palatino Linotype"/>
      <family val="1"/>
    </font>
    <font>
      <b/>
      <sz val="10"/>
      <color theme="1"/>
      <name val="Candara"/>
      <family val="2"/>
    </font>
    <font>
      <i/>
      <sz val="11"/>
      <color theme="1"/>
      <name val="Palatino Linotype"/>
      <family val="1"/>
    </font>
    <font>
      <b/>
      <sz val="12"/>
      <color theme="1"/>
      <name val="Calibri"/>
      <family val="2"/>
      <scheme val="minor"/>
    </font>
    <font>
      <sz val="11"/>
      <color rgb="FF000000"/>
      <name val="Calibri"/>
      <family val="2"/>
      <scheme val="minor"/>
    </font>
    <font>
      <b/>
      <sz val="11"/>
      <color rgb="FF000000"/>
      <name val="Calibri"/>
      <family val="2"/>
      <scheme val="minor"/>
    </font>
    <font>
      <b/>
      <sz val="12"/>
      <color rgb="FF000000"/>
      <name val="Calibri"/>
      <family val="2"/>
    </font>
    <font>
      <sz val="10"/>
      <name val="Arial"/>
      <family val="2"/>
    </font>
    <font>
      <sz val="11"/>
      <color rgb="FF000000"/>
      <name val="Arial"/>
      <family val="2"/>
    </font>
    <font>
      <b/>
      <sz val="11"/>
      <name val="Calibri"/>
      <family val="2"/>
    </font>
    <font>
      <b/>
      <sz val="11"/>
      <color rgb="FF000000"/>
      <name val="Calibri"/>
      <family val="2"/>
    </font>
    <font>
      <b/>
      <i/>
      <sz val="10"/>
      <color rgb="FF000000"/>
      <name val="Arial"/>
      <family val="2"/>
    </font>
    <font>
      <b/>
      <i/>
      <sz val="9"/>
      <color rgb="FFFF0000"/>
      <name val="Arial"/>
      <family val="2"/>
    </font>
    <font>
      <sz val="11"/>
      <color theme="9" tint="-0.249977111117893"/>
      <name val="Arial"/>
      <family val="2"/>
    </font>
    <font>
      <sz val="11"/>
      <name val="Arial"/>
      <family val="2"/>
    </font>
    <font>
      <b/>
      <sz val="10"/>
      <color rgb="FF000000"/>
      <name val="Calibri"/>
      <family val="2"/>
    </font>
    <font>
      <b/>
      <i/>
      <sz val="11"/>
      <color rgb="FF000000"/>
      <name val="Arial"/>
      <family val="2"/>
    </font>
    <font>
      <sz val="10"/>
      <color theme="1"/>
      <name val="Arial"/>
      <family val="2"/>
    </font>
    <font>
      <i/>
      <sz val="10"/>
      <color rgb="FF000000"/>
      <name val="Calibri"/>
      <family val="2"/>
    </font>
    <font>
      <b/>
      <sz val="10"/>
      <color indexed="81"/>
      <name val="Calibri"/>
      <family val="2"/>
    </font>
    <font>
      <sz val="10"/>
      <color indexed="81"/>
      <name val="Calibri"/>
      <family val="2"/>
    </font>
    <font>
      <sz val="11"/>
      <color rgb="FFFF0000"/>
      <name val="Arial"/>
      <family val="2"/>
    </font>
    <font>
      <sz val="12"/>
      <color rgb="FF000000"/>
      <name val="Calibri"/>
      <family val="2"/>
      <scheme val="minor"/>
    </font>
  </fonts>
  <fills count="1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5" tint="0.79998168889431442"/>
        <bgColor indexed="64"/>
      </patternFill>
    </fill>
    <fill>
      <patternFill patternType="solid">
        <fgColor rgb="FFD9D2E9"/>
        <bgColor indexed="64"/>
      </patternFill>
    </fill>
    <fill>
      <patternFill patternType="solid">
        <fgColor rgb="FFD9D2E9"/>
        <bgColor rgb="FFD9D2E9"/>
      </patternFill>
    </fill>
    <fill>
      <patternFill patternType="solid">
        <fgColor theme="8" tint="0.79998168889431442"/>
        <bgColor rgb="FFD9D2E9"/>
      </patternFill>
    </fill>
    <fill>
      <patternFill patternType="solid">
        <fgColor rgb="FFDDD9C3"/>
        <bgColor rgb="FFDDD9C3"/>
      </patternFill>
    </fill>
    <fill>
      <patternFill patternType="solid">
        <fgColor rgb="FFFFFFFF"/>
        <bgColor rgb="FFFFFFFF"/>
      </patternFill>
    </fill>
    <fill>
      <patternFill patternType="solid">
        <fgColor rgb="FFCCC1DA"/>
        <bgColor rgb="FFCCC1DA"/>
      </patternFill>
    </fill>
    <fill>
      <patternFill patternType="solid">
        <fgColor rgb="FFE6E0EC"/>
        <bgColor rgb="FFE6E0EC"/>
      </patternFill>
    </fill>
    <fill>
      <patternFill patternType="solid">
        <fgColor rgb="FFEEECE1"/>
        <bgColor rgb="FFEEECE1"/>
      </patternFill>
    </fill>
    <fill>
      <patternFill patternType="solid">
        <fgColor rgb="FFD9D9D9"/>
        <bgColor rgb="FFD9D9D9"/>
      </patternFill>
    </fill>
    <fill>
      <patternFill patternType="solid">
        <fgColor theme="4" tint="0.79998168889431442"/>
        <bgColor indexed="64"/>
      </patternFill>
    </fill>
  </fills>
  <borders count="3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theme="4" tint="0.39997558519241921"/>
      </top>
      <bottom style="thin">
        <color auto="1"/>
      </bottom>
      <diagonal/>
    </border>
    <border>
      <left/>
      <right/>
      <top style="thin">
        <color theme="4" tint="0.39997558519241921"/>
      </top>
      <bottom style="thin">
        <color auto="1"/>
      </bottom>
      <diagonal/>
    </border>
    <border>
      <left/>
      <right style="thin">
        <color auto="1"/>
      </right>
      <top style="thin">
        <color theme="4" tint="0.3999755851924192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3">
    <xf numFmtId="0" fontId="0" fillId="0" borderId="0"/>
    <xf numFmtId="0" fontId="1" fillId="0" borderId="0"/>
    <xf numFmtId="9" fontId="1" fillId="0" borderId="0" applyFont="0" applyFill="0" applyBorder="0" applyAlignment="0" applyProtection="0"/>
  </cellStyleXfs>
  <cellXfs count="236">
    <xf numFmtId="0" fontId="0" fillId="0" borderId="0" xfId="0"/>
    <xf numFmtId="0" fontId="2" fillId="2" borderId="2" xfId="1" applyFont="1" applyFill="1" applyBorder="1" applyAlignment="1" applyProtection="1">
      <alignment vertical="center"/>
    </xf>
    <xf numFmtId="0" fontId="2" fillId="2" borderId="2" xfId="1" applyFont="1" applyFill="1" applyBorder="1" applyAlignment="1" applyProtection="1">
      <alignment horizontal="left" vertical="center"/>
    </xf>
    <xf numFmtId="0" fontId="2" fillId="2" borderId="2" xfId="1" applyFont="1" applyFill="1" applyBorder="1" applyAlignment="1" applyProtection="1">
      <alignment horizontal="center" vertical="center"/>
    </xf>
    <xf numFmtId="0" fontId="3" fillId="2" borderId="5" xfId="1" applyNumberFormat="1" applyFont="1" applyFill="1" applyBorder="1" applyAlignment="1" applyProtection="1">
      <alignment horizontal="left" vertical="center" wrapText="1"/>
    </xf>
    <xf numFmtId="0" fontId="3" fillId="2" borderId="5" xfId="1" applyNumberFormat="1" applyFont="1" applyFill="1" applyBorder="1" applyAlignment="1" applyProtection="1">
      <alignment horizontal="center" vertical="center" wrapText="1"/>
    </xf>
    <xf numFmtId="0" fontId="5" fillId="2" borderId="5" xfId="1" applyNumberFormat="1" applyFont="1" applyFill="1" applyBorder="1" applyAlignment="1" applyProtection="1">
      <alignment horizontal="center" vertical="center" wrapText="1"/>
    </xf>
    <xf numFmtId="14" fontId="3" fillId="3" borderId="4" xfId="1" applyNumberFormat="1" applyFont="1" applyFill="1" applyBorder="1" applyAlignment="1" applyProtection="1">
      <alignment horizontal="center" vertical="center" wrapText="1"/>
    </xf>
    <xf numFmtId="20" fontId="3" fillId="3" borderId="5" xfId="1" applyNumberFormat="1" applyFont="1" applyFill="1" applyBorder="1" applyAlignment="1" applyProtection="1">
      <alignment horizontal="center" vertical="center" wrapText="1"/>
    </xf>
    <xf numFmtId="3" fontId="3" fillId="3" borderId="5" xfId="1" applyNumberFormat="1" applyFont="1" applyFill="1" applyBorder="1" applyAlignment="1" applyProtection="1">
      <alignment horizontal="center" vertical="center" wrapText="1"/>
    </xf>
    <xf numFmtId="0" fontId="3" fillId="3" borderId="6" xfId="1" applyNumberFormat="1" applyFont="1" applyFill="1" applyBorder="1" applyAlignment="1" applyProtection="1">
      <alignment horizontal="left" vertical="center" wrapText="1"/>
    </xf>
    <xf numFmtId="0" fontId="6" fillId="0" borderId="0" xfId="1" applyNumberFormat="1" applyFont="1" applyBorder="1" applyAlignment="1" applyProtection="1">
      <alignment horizontal="left"/>
      <protection locked="0"/>
    </xf>
    <xf numFmtId="0"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center"/>
      <protection locked="0"/>
    </xf>
    <xf numFmtId="14" fontId="6" fillId="0" borderId="0" xfId="1" applyNumberFormat="1" applyFont="1" applyBorder="1" applyAlignment="1" applyProtection="1">
      <alignment horizontal="center"/>
      <protection locked="0"/>
    </xf>
    <xf numFmtId="20" fontId="6" fillId="0" borderId="0" xfId="1" applyNumberFormat="1" applyFont="1" applyFill="1" applyBorder="1" applyAlignment="1" applyProtection="1">
      <alignment horizontal="center"/>
      <protection locked="0"/>
    </xf>
    <xf numFmtId="3" fontId="6" fillId="0" borderId="0" xfId="1" applyNumberFormat="1" applyFont="1" applyFill="1" applyBorder="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0" fillId="0" borderId="0" xfId="1" applyNumberFormat="1" applyFont="1" applyBorder="1" applyAlignment="1" applyProtection="1">
      <protection locked="0"/>
    </xf>
    <xf numFmtId="0" fontId="6" fillId="0" borderId="0" xfId="1" applyFont="1" applyFill="1" applyBorder="1" applyProtection="1">
      <protection locked="0"/>
    </xf>
    <xf numFmtId="0" fontId="6" fillId="0" borderId="0" xfId="1" applyFont="1" applyFill="1" applyBorder="1" applyAlignment="1" applyProtection="1">
      <alignment horizontal="left"/>
      <protection locked="0"/>
    </xf>
    <xf numFmtId="0" fontId="6" fillId="0" borderId="0" xfId="1" applyFont="1" applyFill="1" applyBorder="1" applyAlignment="1" applyProtection="1">
      <alignment horizontal="center"/>
      <protection locked="0"/>
    </xf>
    <xf numFmtId="14" fontId="6" fillId="0" borderId="0" xfId="1" applyNumberFormat="1" applyFont="1" applyFill="1" applyBorder="1" applyAlignment="1" applyProtection="1">
      <alignment horizontal="center"/>
      <protection locked="0"/>
    </xf>
    <xf numFmtId="0" fontId="7" fillId="2" borderId="0" xfId="0" applyFont="1" applyFill="1" applyAlignment="1" applyProtection="1">
      <alignment vertical="center"/>
    </xf>
    <xf numFmtId="0" fontId="7" fillId="2" borderId="0" xfId="0" applyFont="1" applyFill="1" applyBorder="1" applyAlignment="1" applyProtection="1">
      <alignment vertical="center"/>
    </xf>
    <xf numFmtId="0" fontId="8" fillId="2" borderId="0" xfId="1" applyFont="1" applyFill="1" applyBorder="1" applyAlignment="1" applyProtection="1">
      <alignment horizontal="left" vertical="center" wrapText="1"/>
    </xf>
    <xf numFmtId="0" fontId="7" fillId="0" borderId="0" xfId="0" applyFont="1" applyAlignment="1" applyProtection="1">
      <alignment vertical="center"/>
    </xf>
    <xf numFmtId="0" fontId="10" fillId="0" borderId="0" xfId="1" applyFont="1" applyFill="1" applyBorder="1" applyAlignment="1" applyProtection="1">
      <alignment horizontal="center" vertical="center"/>
      <protection locked="0"/>
    </xf>
    <xf numFmtId="0" fontId="0" fillId="2" borderId="0" xfId="0" applyFill="1" applyAlignment="1" applyProtection="1">
      <alignment vertical="center"/>
    </xf>
    <xf numFmtId="0" fontId="0" fillId="0" borderId="0" xfId="0" applyAlignment="1" applyProtection="1">
      <alignment vertical="center"/>
    </xf>
    <xf numFmtId="0" fontId="12" fillId="4" borderId="3" xfId="0" applyFont="1" applyFill="1" applyBorder="1" applyAlignment="1" applyProtection="1">
      <alignment horizontal="left" vertical="center"/>
    </xf>
    <xf numFmtId="0" fontId="0" fillId="0" borderId="3" xfId="0" applyBorder="1" applyAlignment="1" applyProtection="1">
      <alignment horizontal="center" vertical="center"/>
      <protection locked="0"/>
    </xf>
    <xf numFmtId="0" fontId="12" fillId="4" borderId="9" xfId="0" applyFont="1" applyFill="1" applyBorder="1" applyAlignment="1" applyProtection="1">
      <alignment horizontal="left" vertical="center"/>
    </xf>
    <xf numFmtId="0" fontId="0" fillId="0" borderId="9" xfId="0" applyBorder="1" applyAlignment="1" applyProtection="1">
      <alignment horizontal="center" vertical="center"/>
      <protection locked="0"/>
    </xf>
    <xf numFmtId="0" fontId="13" fillId="4" borderId="11" xfId="0" applyFont="1" applyFill="1" applyBorder="1" applyAlignment="1" applyProtection="1">
      <alignment horizontal="right" vertical="center"/>
    </xf>
    <xf numFmtId="0" fontId="0" fillId="4" borderId="11" xfId="0" applyFill="1" applyBorder="1" applyAlignment="1" applyProtection="1">
      <alignment horizontal="right" vertical="center"/>
    </xf>
    <xf numFmtId="0" fontId="12" fillId="5" borderId="3" xfId="0" applyFont="1" applyFill="1" applyBorder="1" applyAlignment="1" applyProtection="1">
      <alignment horizontal="left" vertical="center"/>
    </xf>
    <xf numFmtId="0" fontId="12" fillId="5" borderId="9" xfId="0" applyFont="1" applyFill="1" applyBorder="1" applyAlignment="1" applyProtection="1">
      <alignment horizontal="left" vertical="center"/>
    </xf>
    <xf numFmtId="0" fontId="13" fillId="5" borderId="11" xfId="0" applyFont="1" applyFill="1" applyBorder="1" applyAlignment="1" applyProtection="1">
      <alignment horizontal="right" vertical="center"/>
    </xf>
    <xf numFmtId="0" fontId="0" fillId="5" borderId="11" xfId="0" applyFill="1" applyBorder="1" applyAlignment="1" applyProtection="1">
      <alignment horizontal="right" vertical="center"/>
    </xf>
    <xf numFmtId="0" fontId="0" fillId="6" borderId="0" xfId="0" applyFill="1" applyAlignment="1" applyProtection="1">
      <alignment horizontal="center" vertical="center"/>
    </xf>
    <xf numFmtId="0" fontId="16" fillId="7" borderId="11" xfId="0" applyFont="1" applyFill="1" applyBorder="1" applyAlignment="1">
      <alignment horizontal="left" wrapText="1"/>
    </xf>
    <xf numFmtId="0" fontId="16" fillId="7" borderId="12" xfId="0" applyFont="1" applyFill="1" applyBorder="1" applyAlignment="1">
      <alignment horizontal="left" wrapText="1"/>
    </xf>
    <xf numFmtId="0" fontId="18" fillId="0" borderId="13" xfId="0" applyFont="1" applyBorder="1" applyAlignment="1">
      <alignment horizontal="left" vertical="top"/>
    </xf>
    <xf numFmtId="0" fontId="18" fillId="0" borderId="7" xfId="0" applyFont="1" applyBorder="1" applyAlignment="1">
      <alignment horizontal="left" vertical="top" wrapText="1"/>
    </xf>
    <xf numFmtId="165" fontId="18" fillId="0" borderId="7" xfId="0" applyNumberFormat="1" applyFont="1" applyBorder="1" applyAlignment="1">
      <alignment horizontal="left" vertical="top"/>
    </xf>
    <xf numFmtId="0" fontId="18" fillId="0" borderId="7" xfId="0" applyFont="1" applyBorder="1" applyAlignment="1">
      <alignment horizontal="left" vertical="top"/>
    </xf>
    <xf numFmtId="0" fontId="0" fillId="0" borderId="7" xfId="0" applyFont="1" applyBorder="1" applyAlignment="1">
      <alignment horizontal="left" vertical="top"/>
    </xf>
    <xf numFmtId="0" fontId="18" fillId="0" borderId="13" xfId="0" applyFont="1" applyBorder="1"/>
    <xf numFmtId="0" fontId="18" fillId="0" borderId="7" xfId="0" applyFont="1" applyBorder="1"/>
    <xf numFmtId="165" fontId="18" fillId="0" borderId="7" xfId="0" applyNumberFormat="1" applyFont="1" applyBorder="1"/>
    <xf numFmtId="0" fontId="18" fillId="0" borderId="3" xfId="0" applyFont="1" applyBorder="1"/>
    <xf numFmtId="0" fontId="18" fillId="0" borderId="14" xfId="0" applyFont="1" applyBorder="1"/>
    <xf numFmtId="165" fontId="18" fillId="0" borderId="14" xfId="0" applyNumberFormat="1" applyFont="1" applyBorder="1"/>
    <xf numFmtId="0" fontId="18" fillId="0" borderId="0" xfId="0" applyFont="1"/>
    <xf numFmtId="165" fontId="18" fillId="0" borderId="0" xfId="0" applyNumberFormat="1" applyFont="1"/>
    <xf numFmtId="0" fontId="19" fillId="0" borderId="0" xfId="0" applyFont="1"/>
    <xf numFmtId="0" fontId="17" fillId="8" borderId="13" xfId="0" applyFont="1" applyFill="1" applyBorder="1" applyAlignment="1">
      <alignment horizontal="left" vertical="top" wrapText="1"/>
    </xf>
    <xf numFmtId="0" fontId="17" fillId="8" borderId="7" xfId="0" applyFont="1" applyFill="1" applyBorder="1" applyAlignment="1">
      <alignment horizontal="left" vertical="top" wrapText="1"/>
    </xf>
    <xf numFmtId="165" fontId="17" fillId="8" borderId="7" xfId="0" applyNumberFormat="1" applyFont="1" applyFill="1" applyBorder="1" applyAlignment="1">
      <alignment horizontal="left" vertical="top"/>
    </xf>
    <xf numFmtId="0" fontId="20" fillId="8" borderId="0" xfId="0" applyFont="1" applyFill="1" applyAlignment="1">
      <alignment horizontal="left" vertical="top"/>
    </xf>
    <xf numFmtId="21" fontId="20" fillId="8" borderId="0" xfId="0" applyNumberFormat="1" applyFont="1" applyFill="1" applyAlignment="1">
      <alignment horizontal="left" vertical="top"/>
    </xf>
    <xf numFmtId="0" fontId="20" fillId="8" borderId="0" xfId="0" applyNumberFormat="1" applyFont="1" applyFill="1" applyAlignment="1">
      <alignment horizontal="left" vertical="top"/>
    </xf>
    <xf numFmtId="0" fontId="20" fillId="8" borderId="0" xfId="0" applyFont="1" applyFill="1" applyAlignment="1">
      <alignment horizontal="center" vertical="top"/>
    </xf>
    <xf numFmtId="0" fontId="0" fillId="0" borderId="0" xfId="0" applyAlignment="1">
      <alignment horizontal="center"/>
    </xf>
    <xf numFmtId="14" fontId="20" fillId="8" borderId="0" xfId="0" applyNumberFormat="1" applyFont="1" applyFill="1" applyAlignment="1">
      <alignment horizontal="left" vertical="top"/>
    </xf>
    <xf numFmtId="8" fontId="20" fillId="8" borderId="0" xfId="0" applyNumberFormat="1" applyFont="1" applyFill="1" applyAlignment="1">
      <alignment horizontal="left" vertical="top"/>
    </xf>
    <xf numFmtId="0" fontId="14" fillId="5" borderId="9" xfId="0" applyFont="1" applyFill="1" applyBorder="1" applyAlignment="1" applyProtection="1">
      <alignment horizontal="left" vertical="center"/>
    </xf>
    <xf numFmtId="0" fontId="21" fillId="0" borderId="0" xfId="0" applyFont="1"/>
    <xf numFmtId="0" fontId="22" fillId="0" borderId="0" xfId="0" applyFont="1" applyAlignment="1">
      <alignment horizontal="right"/>
    </xf>
    <xf numFmtId="0" fontId="22" fillId="0" borderId="0" xfId="0" applyFont="1"/>
    <xf numFmtId="0" fontId="1" fillId="0" borderId="0" xfId="0" applyFont="1"/>
    <xf numFmtId="0" fontId="23" fillId="0" borderId="0" xfId="0" applyFont="1"/>
    <xf numFmtId="0" fontId="23" fillId="9" borderId="7" xfId="0" applyFont="1" applyFill="1" applyBorder="1"/>
    <xf numFmtId="0" fontId="23" fillId="9" borderId="7" xfId="0" applyFont="1" applyFill="1" applyBorder="1" applyAlignment="1">
      <alignment horizontal="right"/>
    </xf>
    <xf numFmtId="0" fontId="22" fillId="0" borderId="7" xfId="0" applyFont="1" applyBorder="1"/>
    <xf numFmtId="3" fontId="22" fillId="0" borderId="7" xfId="0" applyNumberFormat="1" applyFont="1" applyBorder="1" applyAlignment="1">
      <alignment horizontal="right"/>
    </xf>
    <xf numFmtId="0" fontId="22" fillId="0" borderId="7" xfId="0" applyFont="1" applyBorder="1" applyAlignment="1">
      <alignment horizontal="right"/>
    </xf>
    <xf numFmtId="0" fontId="23" fillId="3" borderId="14" xfId="0" applyFont="1" applyFill="1" applyBorder="1"/>
    <xf numFmtId="3" fontId="23" fillId="3" borderId="14" xfId="0" applyNumberFormat="1" applyFont="1" applyFill="1" applyBorder="1"/>
    <xf numFmtId="0" fontId="23" fillId="3" borderId="7" xfId="0" applyFont="1" applyFill="1" applyBorder="1"/>
    <xf numFmtId="3" fontId="23" fillId="9" borderId="7" xfId="0" applyNumberFormat="1" applyFont="1" applyFill="1" applyBorder="1"/>
    <xf numFmtId="0" fontId="23" fillId="10" borderId="7" xfId="0" applyFont="1" applyFill="1" applyBorder="1" applyAlignment="1" applyProtection="1">
      <alignment vertical="center"/>
      <protection locked="0"/>
    </xf>
    <xf numFmtId="3" fontId="23" fillId="10" borderId="7" xfId="0" applyNumberFormat="1" applyFont="1" applyFill="1" applyBorder="1" applyAlignment="1" applyProtection="1">
      <alignment horizontal="right" vertical="center"/>
      <protection locked="0"/>
    </xf>
    <xf numFmtId="3" fontId="22" fillId="0" borderId="7" xfId="0" applyNumberFormat="1" applyFont="1" applyBorder="1" applyAlignment="1" applyProtection="1">
      <alignment vertical="center"/>
      <protection locked="0"/>
    </xf>
    <xf numFmtId="0" fontId="1" fillId="0" borderId="7" xfId="0" applyFont="1" applyBorder="1"/>
    <xf numFmtId="3" fontId="1" fillId="0" borderId="7" xfId="0" applyNumberFormat="1" applyFont="1" applyBorder="1"/>
    <xf numFmtId="0" fontId="23" fillId="11" borderId="7" xfId="0" applyFont="1" applyFill="1" applyBorder="1" applyAlignment="1" applyProtection="1">
      <alignment vertical="center"/>
      <protection locked="0"/>
    </xf>
    <xf numFmtId="3" fontId="23" fillId="11" borderId="7" xfId="0" applyNumberFormat="1" applyFont="1" applyFill="1" applyBorder="1" applyAlignment="1" applyProtection="1">
      <alignment vertical="center"/>
      <protection locked="0"/>
    </xf>
    <xf numFmtId="3" fontId="23" fillId="10" borderId="7" xfId="0" applyNumberFormat="1" applyFont="1" applyFill="1" applyBorder="1" applyAlignment="1" applyProtection="1">
      <alignment vertical="center"/>
      <protection locked="0"/>
    </xf>
    <xf numFmtId="0" fontId="26" fillId="0" borderId="0" xfId="0" applyFont="1" applyAlignment="1">
      <alignment vertical="center"/>
    </xf>
    <xf numFmtId="0" fontId="24" fillId="13" borderId="21" xfId="0" applyFont="1" applyFill="1" applyBorder="1" applyAlignment="1">
      <alignment vertical="center" wrapText="1"/>
    </xf>
    <xf numFmtId="0" fontId="27" fillId="0" borderId="0" xfId="0" applyFont="1" applyAlignment="1">
      <alignment horizontal="left" vertical="center" wrapText="1"/>
    </xf>
    <xf numFmtId="0" fontId="28" fillId="0" borderId="28" xfId="0" applyFont="1" applyBorder="1" applyAlignment="1">
      <alignment vertical="center" wrapText="1"/>
    </xf>
    <xf numFmtId="0" fontId="30" fillId="0" borderId="28" xfId="0" applyFont="1" applyBorder="1" applyAlignment="1">
      <alignment horizontal="center" vertical="center" wrapText="1"/>
    </xf>
    <xf numFmtId="0" fontId="0" fillId="0" borderId="28" xfId="0" applyFont="1" applyBorder="1" applyAlignment="1">
      <alignment vertical="center" wrapText="1"/>
    </xf>
    <xf numFmtId="0" fontId="26" fillId="0" borderId="28" xfId="0" applyFont="1" applyBorder="1" applyAlignment="1">
      <alignment horizontal="center" wrapText="1"/>
    </xf>
    <xf numFmtId="0" fontId="31" fillId="0" borderId="0" xfId="0" applyFont="1" applyAlignment="1">
      <alignment vertical="center"/>
    </xf>
    <xf numFmtId="0" fontId="28" fillId="0" borderId="28" xfId="0" applyFont="1" applyBorder="1" applyAlignment="1">
      <alignment horizontal="center" wrapText="1"/>
    </xf>
    <xf numFmtId="0" fontId="26" fillId="0" borderId="28" xfId="0" applyFont="1" applyBorder="1" applyAlignment="1">
      <alignment horizontal="center"/>
    </xf>
    <xf numFmtId="0" fontId="26" fillId="0" borderId="28" xfId="0" applyFont="1" applyFill="1" applyBorder="1" applyAlignment="1">
      <alignment horizontal="center" wrapText="1"/>
    </xf>
    <xf numFmtId="0" fontId="25" fillId="0" borderId="28" xfId="0" applyFont="1" applyBorder="1" applyAlignment="1">
      <alignment vertical="center" wrapText="1"/>
    </xf>
    <xf numFmtId="0" fontId="32" fillId="0" borderId="28" xfId="0" applyFont="1" applyBorder="1" applyAlignment="1">
      <alignment horizontal="center" wrapText="1"/>
    </xf>
    <xf numFmtId="0" fontId="33" fillId="12" borderId="28" xfId="0" applyFont="1" applyFill="1" applyBorder="1" applyAlignment="1">
      <alignment vertical="center" wrapText="1"/>
    </xf>
    <xf numFmtId="0" fontId="34" fillId="12" borderId="28" xfId="0" applyFont="1" applyFill="1" applyBorder="1" applyAlignment="1">
      <alignment horizontal="center" wrapText="1"/>
    </xf>
    <xf numFmtId="0" fontId="26" fillId="0" borderId="23" xfId="0" applyFont="1" applyBorder="1" applyAlignment="1">
      <alignment horizontal="center" wrapText="1"/>
    </xf>
    <xf numFmtId="0" fontId="26" fillId="0" borderId="23" xfId="0" applyFont="1" applyBorder="1" applyAlignment="1">
      <alignment horizontal="center"/>
    </xf>
    <xf numFmtId="0" fontId="0" fillId="0" borderId="28" xfId="0" applyFont="1" applyBorder="1" applyAlignment="1">
      <alignment horizontal="center" wrapText="1"/>
    </xf>
    <xf numFmtId="0" fontId="35" fillId="0" borderId="28" xfId="0" applyFont="1" applyBorder="1" applyAlignment="1">
      <alignment vertical="center" wrapText="1"/>
    </xf>
    <xf numFmtId="0" fontId="32" fillId="0" borderId="28" xfId="0" applyFont="1" applyBorder="1" applyAlignment="1">
      <alignment horizontal="center" vertical="center" wrapText="1"/>
    </xf>
    <xf numFmtId="0" fontId="27" fillId="15" borderId="28" xfId="0" applyFont="1" applyFill="1" applyBorder="1" applyAlignment="1">
      <alignment vertical="center"/>
    </xf>
    <xf numFmtId="0" fontId="32" fillId="15" borderId="28" xfId="0" applyFont="1" applyFill="1" applyBorder="1" applyAlignment="1">
      <alignment vertical="center" wrapText="1"/>
    </xf>
    <xf numFmtId="0" fontId="28" fillId="15" borderId="28" xfId="0" applyFont="1" applyFill="1" applyBorder="1" applyAlignment="1">
      <alignment horizontal="center" vertical="center" wrapText="1"/>
    </xf>
    <xf numFmtId="0" fontId="33" fillId="16" borderId="28" xfId="0" applyFont="1" applyFill="1" applyBorder="1" applyAlignment="1">
      <alignment vertical="center"/>
    </xf>
    <xf numFmtId="0" fontId="26" fillId="16" borderId="28" xfId="0" applyFont="1" applyFill="1" applyBorder="1" applyAlignment="1">
      <alignment vertical="center" wrapText="1"/>
    </xf>
    <xf numFmtId="0" fontId="0" fillId="0" borderId="28" xfId="0" applyFont="1" applyBorder="1" applyAlignment="1">
      <alignment vertical="center"/>
    </xf>
    <xf numFmtId="9" fontId="26" fillId="0" borderId="28" xfId="0" applyNumberFormat="1" applyFont="1" applyBorder="1" applyAlignment="1">
      <alignment horizontal="center" wrapText="1"/>
    </xf>
    <xf numFmtId="9" fontId="26" fillId="16" borderId="28" xfId="0" applyNumberFormat="1" applyFont="1" applyFill="1" applyBorder="1" applyAlignment="1">
      <alignment horizontal="center" wrapText="1"/>
    </xf>
    <xf numFmtId="9" fontId="28" fillId="16" borderId="28" xfId="0" applyNumberFormat="1" applyFont="1" applyFill="1" applyBorder="1" applyAlignment="1">
      <alignment horizontal="center" wrapText="1"/>
    </xf>
    <xf numFmtId="9" fontId="26" fillId="0" borderId="28" xfId="0" applyNumberFormat="1" applyFont="1" applyBorder="1" applyAlignment="1">
      <alignment horizontal="center"/>
    </xf>
    <xf numFmtId="9" fontId="26" fillId="16" borderId="28" xfId="0" applyNumberFormat="1" applyFont="1" applyFill="1" applyBorder="1" applyAlignment="1">
      <alignment horizontal="center"/>
    </xf>
    <xf numFmtId="9" fontId="26" fillId="17" borderId="28" xfId="0" applyNumberFormat="1" applyFont="1" applyFill="1" applyBorder="1" applyAlignment="1">
      <alignment horizontal="center"/>
    </xf>
    <xf numFmtId="0" fontId="36" fillId="16" borderId="28" xfId="0" applyFont="1" applyFill="1" applyBorder="1" applyAlignment="1">
      <alignment vertical="center" wrapText="1"/>
    </xf>
    <xf numFmtId="0" fontId="26" fillId="16" borderId="28" xfId="0" applyFont="1" applyFill="1" applyBorder="1" applyAlignment="1">
      <alignment vertical="center"/>
    </xf>
    <xf numFmtId="1" fontId="3" fillId="3" borderId="5" xfId="1" applyNumberFormat="1" applyFont="1" applyFill="1" applyBorder="1" applyAlignment="1" applyProtection="1">
      <alignment horizontal="center" vertical="center" wrapText="1"/>
    </xf>
    <xf numFmtId="1" fontId="20" fillId="8" borderId="0" xfId="0" applyNumberFormat="1" applyFont="1" applyFill="1" applyAlignment="1">
      <alignment horizontal="left" vertical="top"/>
    </xf>
    <xf numFmtId="1" fontId="6" fillId="0" borderId="0" xfId="1" applyNumberFormat="1" applyFont="1" applyFill="1" applyBorder="1" applyAlignment="1" applyProtection="1">
      <alignment horizontal="center"/>
      <protection locked="0"/>
    </xf>
    <xf numFmtId="1" fontId="0" fillId="0" borderId="0" xfId="0" applyNumberFormat="1"/>
    <xf numFmtId="0" fontId="6" fillId="0" borderId="29" xfId="1" applyFont="1" applyFill="1" applyBorder="1" applyProtection="1">
      <protection locked="0"/>
    </xf>
    <xf numFmtId="0" fontId="6" fillId="0" borderId="29" xfId="1" applyFont="1" applyFill="1" applyBorder="1" applyAlignment="1" applyProtection="1">
      <alignment horizontal="left"/>
      <protection locked="0"/>
    </xf>
    <xf numFmtId="0" fontId="6" fillId="0" borderId="29" xfId="1" applyFont="1" applyFill="1" applyBorder="1" applyAlignment="1" applyProtection="1">
      <alignment horizontal="center"/>
      <protection locked="0"/>
    </xf>
    <xf numFmtId="0" fontId="6" fillId="0" borderId="29" xfId="1" applyNumberFormat="1" applyFont="1" applyFill="1" applyBorder="1" applyAlignment="1" applyProtection="1">
      <alignment horizontal="center"/>
      <protection locked="0"/>
    </xf>
    <xf numFmtId="14" fontId="6" fillId="0" borderId="29" xfId="1" applyNumberFormat="1" applyFont="1" applyFill="1" applyBorder="1" applyAlignment="1" applyProtection="1">
      <alignment horizontal="center"/>
      <protection locked="0"/>
    </xf>
    <xf numFmtId="20" fontId="6" fillId="0" borderId="29" xfId="1" applyNumberFormat="1" applyFont="1" applyFill="1" applyBorder="1" applyAlignment="1" applyProtection="1">
      <alignment horizontal="center"/>
      <protection locked="0"/>
    </xf>
    <xf numFmtId="3" fontId="6" fillId="0" borderId="29" xfId="1" applyNumberFormat="1" applyFont="1" applyFill="1" applyBorder="1" applyAlignment="1" applyProtection="1">
      <alignment horizontal="center"/>
      <protection locked="0"/>
    </xf>
    <xf numFmtId="164" fontId="6" fillId="0" borderId="29" xfId="1" applyNumberFormat="1" applyFont="1" applyFill="1" applyBorder="1" applyAlignment="1" applyProtection="1">
      <alignment horizontal="center"/>
      <protection locked="0"/>
    </xf>
    <xf numFmtId="1" fontId="6" fillId="0" borderId="29" xfId="1" applyNumberFormat="1" applyFont="1" applyFill="1" applyBorder="1" applyAlignment="1" applyProtection="1">
      <alignment horizontal="center"/>
      <protection locked="0"/>
    </xf>
    <xf numFmtId="0" fontId="0" fillId="0" borderId="29" xfId="0" applyBorder="1"/>
    <xf numFmtId="0" fontId="22" fillId="0" borderId="0" xfId="0" applyFont="1" applyAlignment="1">
      <alignment horizontal="right" wrapText="1"/>
    </xf>
    <xf numFmtId="0" fontId="22" fillId="0" borderId="0" xfId="0" applyFont="1" applyAlignment="1">
      <alignment vertical="top" wrapText="1"/>
    </xf>
    <xf numFmtId="0" fontId="23" fillId="9" borderId="7" xfId="0" applyFont="1" applyFill="1" applyBorder="1" applyAlignment="1">
      <alignment horizontal="right" wrapText="1"/>
    </xf>
    <xf numFmtId="0" fontId="23" fillId="9" borderId="7" xfId="0" applyFont="1" applyFill="1" applyBorder="1" applyAlignment="1">
      <alignment vertical="top" wrapText="1"/>
    </xf>
    <xf numFmtId="3" fontId="22" fillId="0" borderId="7" xfId="0" applyNumberFormat="1" applyFont="1" applyBorder="1" applyAlignment="1">
      <alignment horizontal="right" wrapText="1"/>
    </xf>
    <xf numFmtId="0" fontId="22" fillId="0" borderId="7" xfId="0" applyFont="1" applyBorder="1" applyAlignment="1">
      <alignment vertical="top" wrapText="1"/>
    </xf>
    <xf numFmtId="0" fontId="22" fillId="0" borderId="7" xfId="0" applyFont="1" applyBorder="1" applyAlignment="1">
      <alignment horizontal="right" wrapText="1"/>
    </xf>
    <xf numFmtId="0" fontId="22" fillId="0" borderId="0" xfId="0" applyFont="1" applyBorder="1" applyAlignment="1" applyProtection="1">
      <alignment vertical="top" wrapText="1"/>
      <protection locked="0"/>
    </xf>
    <xf numFmtId="3" fontId="23" fillId="3" borderId="14" xfId="0" applyNumberFormat="1" applyFont="1" applyFill="1" applyBorder="1" applyAlignment="1">
      <alignment horizontal="right" wrapText="1"/>
    </xf>
    <xf numFmtId="0" fontId="23" fillId="3" borderId="7" xfId="0" applyFont="1" applyFill="1" applyBorder="1" applyAlignment="1">
      <alignment vertical="top" wrapText="1"/>
    </xf>
    <xf numFmtId="0" fontId="23" fillId="3" borderId="14" xfId="0" applyFont="1" applyFill="1" applyBorder="1" applyAlignment="1">
      <alignment horizontal="right" wrapText="1"/>
    </xf>
    <xf numFmtId="3" fontId="23" fillId="9" borderId="7" xfId="0" applyNumberFormat="1" applyFont="1" applyFill="1" applyBorder="1" applyAlignment="1">
      <alignment horizontal="right" wrapText="1"/>
    </xf>
    <xf numFmtId="0" fontId="16" fillId="9" borderId="7" xfId="0" applyFont="1" applyFill="1" applyBorder="1"/>
    <xf numFmtId="0" fontId="23" fillId="10" borderId="13" xfId="0" applyFont="1" applyFill="1" applyBorder="1" applyAlignment="1" applyProtection="1">
      <alignment vertical="center"/>
      <protection locked="0"/>
    </xf>
    <xf numFmtId="3" fontId="23" fillId="10" borderId="7" xfId="0" applyNumberFormat="1" applyFont="1" applyFill="1" applyBorder="1" applyAlignment="1" applyProtection="1">
      <alignment horizontal="right" vertical="center" wrapText="1"/>
      <protection locked="0"/>
    </xf>
    <xf numFmtId="0" fontId="23" fillId="9" borderId="7" xfId="0" applyFont="1" applyFill="1" applyBorder="1" applyAlignment="1" applyProtection="1">
      <alignment vertical="top" wrapText="1"/>
      <protection locked="0"/>
    </xf>
    <xf numFmtId="0" fontId="1" fillId="18" borderId="7" xfId="0" applyFont="1" applyFill="1" applyBorder="1"/>
    <xf numFmtId="0" fontId="23" fillId="18" borderId="13" xfId="0" applyFont="1" applyFill="1" applyBorder="1" applyAlignment="1" applyProtection="1">
      <alignment vertical="center"/>
      <protection locked="0"/>
    </xf>
    <xf numFmtId="3" fontId="22" fillId="18" borderId="7" xfId="0" applyNumberFormat="1" applyFont="1" applyFill="1" applyBorder="1" applyAlignment="1" applyProtection="1">
      <alignment vertical="center"/>
      <protection locked="0"/>
    </xf>
    <xf numFmtId="3" fontId="22" fillId="18" borderId="7" xfId="0" applyNumberFormat="1" applyFont="1" applyFill="1" applyBorder="1" applyAlignment="1" applyProtection="1">
      <alignment horizontal="right" vertical="center" wrapText="1"/>
      <protection locked="0"/>
    </xf>
    <xf numFmtId="0" fontId="22" fillId="18" borderId="7" xfId="0" applyFont="1" applyFill="1" applyBorder="1" applyAlignment="1" applyProtection="1">
      <alignment vertical="top" wrapText="1"/>
      <protection locked="0"/>
    </xf>
    <xf numFmtId="0" fontId="22" fillId="0" borderId="13" xfId="0" applyFont="1" applyBorder="1" applyAlignment="1" applyProtection="1">
      <alignment vertical="center"/>
      <protection locked="0"/>
    </xf>
    <xf numFmtId="3" fontId="22" fillId="0" borderId="7" xfId="0" applyNumberFormat="1" applyFont="1" applyBorder="1" applyAlignment="1" applyProtection="1">
      <alignment horizontal="right" vertical="center" wrapText="1"/>
      <protection locked="0"/>
    </xf>
    <xf numFmtId="0" fontId="22" fillId="0" borderId="7" xfId="0" applyFont="1" applyBorder="1" applyAlignment="1" applyProtection="1">
      <alignment vertical="top" wrapText="1"/>
      <protection locked="0"/>
    </xf>
    <xf numFmtId="3" fontId="22" fillId="8" borderId="7" xfId="0" applyNumberFormat="1" applyFont="1" applyFill="1" applyBorder="1" applyAlignment="1" applyProtection="1">
      <alignment vertical="center"/>
      <protection locked="0"/>
    </xf>
    <xf numFmtId="0" fontId="23" fillId="0" borderId="13" xfId="0" applyFont="1" applyBorder="1" applyAlignment="1" applyProtection="1">
      <alignment vertical="center"/>
      <protection locked="0"/>
    </xf>
    <xf numFmtId="3" fontId="23" fillId="0" borderId="7" xfId="0" applyNumberFormat="1" applyFont="1" applyBorder="1" applyAlignment="1" applyProtection="1">
      <alignment vertical="center"/>
      <protection locked="0"/>
    </xf>
    <xf numFmtId="3" fontId="23" fillId="0" borderId="7" xfId="0" applyNumberFormat="1" applyFont="1" applyBorder="1" applyAlignment="1" applyProtection="1">
      <alignment horizontal="right" vertical="center" wrapText="1"/>
      <protection locked="0"/>
    </xf>
    <xf numFmtId="0" fontId="1" fillId="0" borderId="13" xfId="0" applyFont="1" applyBorder="1"/>
    <xf numFmtId="0" fontId="16" fillId="0" borderId="13" xfId="0" applyFont="1" applyBorder="1"/>
    <xf numFmtId="0" fontId="1" fillId="18" borderId="7" xfId="0" applyFont="1" applyFill="1" applyBorder="1" applyAlignment="1">
      <alignment vertical="top" wrapText="1"/>
    </xf>
    <xf numFmtId="0" fontId="1" fillId="0" borderId="7" xfId="0" applyFont="1" applyFill="1" applyBorder="1"/>
    <xf numFmtId="0" fontId="22" fillId="0" borderId="13" xfId="0" applyFont="1" applyFill="1" applyBorder="1" applyAlignment="1" applyProtection="1">
      <alignment vertical="center"/>
      <protection locked="0"/>
    </xf>
    <xf numFmtId="3" fontId="23" fillId="0" borderId="7" xfId="0" applyNumberFormat="1" applyFont="1" applyFill="1" applyBorder="1" applyAlignment="1" applyProtection="1">
      <alignment vertical="center"/>
      <protection locked="0"/>
    </xf>
    <xf numFmtId="3" fontId="22" fillId="0" borderId="7" xfId="0" applyNumberFormat="1" applyFont="1" applyFill="1" applyBorder="1" applyAlignment="1" applyProtection="1">
      <alignment horizontal="right" vertical="center" wrapText="1"/>
      <protection locked="0"/>
    </xf>
    <xf numFmtId="3" fontId="22" fillId="0" borderId="7" xfId="0" applyNumberFormat="1" applyFont="1" applyFill="1" applyBorder="1" applyAlignment="1" applyProtection="1">
      <alignment vertical="center"/>
      <protection locked="0"/>
    </xf>
    <xf numFmtId="0" fontId="22" fillId="0" borderId="7" xfId="0" applyFont="1" applyFill="1" applyBorder="1" applyAlignment="1" applyProtection="1">
      <alignment vertical="top" wrapText="1"/>
      <protection locked="0"/>
    </xf>
    <xf numFmtId="0" fontId="1" fillId="0" borderId="0" xfId="0" applyFont="1" applyFill="1"/>
    <xf numFmtId="0" fontId="22" fillId="8" borderId="13" xfId="0" applyFont="1" applyFill="1" applyBorder="1" applyAlignment="1" applyProtection="1">
      <alignment vertical="center"/>
      <protection locked="0"/>
    </xf>
    <xf numFmtId="3" fontId="22" fillId="8" borderId="7" xfId="0" applyNumberFormat="1" applyFont="1" applyFill="1" applyBorder="1" applyAlignment="1" applyProtection="1">
      <alignment horizontal="right" vertical="center" wrapText="1"/>
      <protection locked="0"/>
    </xf>
    <xf numFmtId="0" fontId="1" fillId="8" borderId="7" xfId="0" applyFont="1" applyFill="1" applyBorder="1"/>
    <xf numFmtId="0" fontId="22" fillId="8" borderId="7" xfId="0" applyFont="1" applyFill="1" applyBorder="1" applyAlignment="1" applyProtection="1">
      <alignment vertical="top" wrapText="1"/>
      <protection locked="0"/>
    </xf>
    <xf numFmtId="0" fontId="22" fillId="0" borderId="3" xfId="0" applyFont="1" applyBorder="1" applyAlignment="1" applyProtection="1">
      <alignment vertical="center"/>
      <protection locked="0"/>
    </xf>
    <xf numFmtId="0" fontId="1" fillId="0" borderId="14" xfId="0" applyFont="1" applyBorder="1" applyAlignment="1">
      <alignment horizontal="right" wrapText="1"/>
    </xf>
    <xf numFmtId="3" fontId="22" fillId="0" borderId="14" xfId="0" applyNumberFormat="1" applyFont="1" applyBorder="1" applyAlignment="1" applyProtection="1">
      <alignment vertical="center"/>
      <protection locked="0"/>
    </xf>
    <xf numFmtId="0" fontId="1" fillId="0" borderId="14" xfId="0" applyFont="1" applyBorder="1"/>
    <xf numFmtId="0" fontId="22" fillId="0" borderId="14" xfId="0" applyFont="1" applyBorder="1" applyAlignment="1" applyProtection="1">
      <alignment vertical="top" wrapText="1"/>
      <protection locked="0"/>
    </xf>
    <xf numFmtId="0" fontId="23" fillId="0" borderId="3" xfId="0" applyFont="1" applyBorder="1" applyAlignment="1" applyProtection="1">
      <alignment vertical="center"/>
      <protection locked="0"/>
    </xf>
    <xf numFmtId="3" fontId="16" fillId="0" borderId="7" xfId="0" applyNumberFormat="1" applyFont="1" applyBorder="1"/>
    <xf numFmtId="3" fontId="16" fillId="0" borderId="14" xfId="0" applyNumberFormat="1" applyFont="1" applyBorder="1" applyAlignment="1">
      <alignment horizontal="right" wrapText="1"/>
    </xf>
    <xf numFmtId="0" fontId="1" fillId="18" borderId="7" xfId="0" applyFont="1" applyFill="1" applyBorder="1" applyAlignment="1">
      <alignment horizontal="right" wrapText="1"/>
    </xf>
    <xf numFmtId="0" fontId="1" fillId="0" borderId="7" xfId="0" applyFont="1" applyBorder="1" applyAlignment="1">
      <alignment horizontal="right" wrapText="1"/>
    </xf>
    <xf numFmtId="0" fontId="1" fillId="0" borderId="7" xfId="0" applyFont="1" applyBorder="1" applyAlignment="1">
      <alignment vertical="top"/>
    </xf>
    <xf numFmtId="0" fontId="23" fillId="0" borderId="11" xfId="0" applyFont="1" applyBorder="1" applyAlignment="1" applyProtection="1">
      <alignment vertical="top"/>
      <protection locked="0"/>
    </xf>
    <xf numFmtId="0" fontId="16" fillId="0" borderId="7" xfId="0" applyFont="1" applyBorder="1" applyAlignment="1">
      <alignment vertical="top"/>
    </xf>
    <xf numFmtId="0" fontId="1" fillId="0" borderId="7" xfId="0" applyFont="1" applyBorder="1" applyAlignment="1">
      <alignment horizontal="right" vertical="top" wrapText="1"/>
    </xf>
    <xf numFmtId="3" fontId="1" fillId="0" borderId="7" xfId="0" applyNumberFormat="1" applyFont="1" applyBorder="1" applyAlignment="1">
      <alignment vertical="top"/>
    </xf>
    <xf numFmtId="0" fontId="1" fillId="0" borderId="0" xfId="0" applyFont="1" applyAlignment="1">
      <alignment vertical="top"/>
    </xf>
    <xf numFmtId="0" fontId="23" fillId="0" borderId="11" xfId="0" applyFont="1" applyBorder="1" applyAlignment="1" applyProtection="1">
      <alignment vertical="center"/>
      <protection locked="0"/>
    </xf>
    <xf numFmtId="0" fontId="16" fillId="0" borderId="7" xfId="0" applyFont="1" applyBorder="1"/>
    <xf numFmtId="0" fontId="16" fillId="0" borderId="7" xfId="0" applyFont="1" applyBorder="1" applyAlignment="1">
      <alignment horizontal="right" wrapText="1"/>
    </xf>
    <xf numFmtId="0" fontId="23" fillId="11" borderId="13" xfId="0" applyFont="1" applyFill="1" applyBorder="1" applyAlignment="1" applyProtection="1">
      <alignment vertical="center"/>
      <protection locked="0"/>
    </xf>
    <xf numFmtId="3" fontId="23" fillId="11" borderId="7" xfId="0" applyNumberFormat="1" applyFont="1" applyFill="1" applyBorder="1" applyAlignment="1" applyProtection="1">
      <alignment horizontal="right" vertical="center" wrapText="1"/>
      <protection locked="0"/>
    </xf>
    <xf numFmtId="0" fontId="23" fillId="11" borderId="7" xfId="0" applyFont="1" applyFill="1" applyBorder="1" applyAlignment="1" applyProtection="1">
      <alignment vertical="top" wrapText="1"/>
      <protection locked="0"/>
    </xf>
    <xf numFmtId="0" fontId="23" fillId="10" borderId="7" xfId="0" applyFont="1" applyFill="1" applyBorder="1" applyAlignment="1" applyProtection="1">
      <alignment vertical="top" wrapText="1"/>
      <protection locked="0"/>
    </xf>
    <xf numFmtId="0" fontId="22" fillId="10" borderId="13" xfId="0" applyFont="1" applyFill="1" applyBorder="1" applyAlignment="1" applyProtection="1">
      <alignment vertical="center"/>
      <protection locked="0"/>
    </xf>
    <xf numFmtId="0" fontId="22" fillId="10" borderId="7" xfId="0" applyFont="1" applyFill="1" applyBorder="1" applyAlignment="1" applyProtection="1">
      <alignment vertical="top" wrapText="1"/>
      <protection locked="0"/>
    </xf>
    <xf numFmtId="0" fontId="1" fillId="0" borderId="0" xfId="0" applyFont="1" applyAlignment="1">
      <alignment horizontal="right" wrapText="1"/>
    </xf>
    <xf numFmtId="0" fontId="1" fillId="0" borderId="0" xfId="0" applyFont="1" applyAlignment="1">
      <alignment vertical="top" wrapText="1"/>
    </xf>
    <xf numFmtId="0" fontId="39" fillId="0" borderId="0" xfId="0" applyFont="1" applyAlignment="1">
      <alignment vertical="center"/>
    </xf>
    <xf numFmtId="0" fontId="40" fillId="0" borderId="28" xfId="0" applyFont="1" applyBorder="1" applyAlignment="1">
      <alignment vertical="center" wrapText="1"/>
    </xf>
    <xf numFmtId="0" fontId="26" fillId="0" borderId="28" xfId="0" applyFont="1" applyBorder="1" applyAlignment="1">
      <alignment horizontal="center" vertical="center" wrapText="1"/>
    </xf>
    <xf numFmtId="0" fontId="22" fillId="0" borderId="11" xfId="0" applyFont="1" applyBorder="1" applyAlignment="1" applyProtection="1">
      <alignment vertical="center" wrapText="1"/>
      <protection locked="0"/>
    </xf>
    <xf numFmtId="0" fontId="24" fillId="12" borderId="15" xfId="0" applyFont="1" applyFill="1" applyBorder="1" applyAlignment="1">
      <alignment vertical="center" wrapText="1"/>
    </xf>
    <xf numFmtId="0" fontId="25" fillId="0" borderId="16" xfId="0" applyFont="1" applyBorder="1"/>
    <xf numFmtId="0" fontId="25" fillId="0" borderId="17" xfId="0" applyFont="1" applyBorder="1"/>
    <xf numFmtId="0" fontId="24" fillId="12" borderId="18" xfId="0" applyFont="1" applyFill="1" applyBorder="1" applyAlignment="1">
      <alignment vertical="center" wrapText="1"/>
    </xf>
    <xf numFmtId="0" fontId="25" fillId="0" borderId="19" xfId="0" applyFont="1" applyBorder="1"/>
    <xf numFmtId="0" fontId="25" fillId="0" borderId="20" xfId="0" applyFont="1" applyBorder="1"/>
    <xf numFmtId="0" fontId="27" fillId="14" borderId="22" xfId="0" applyFont="1" applyFill="1" applyBorder="1" applyAlignment="1">
      <alignment vertical="center" wrapText="1"/>
    </xf>
    <xf numFmtId="0" fontId="25" fillId="0" borderId="23" xfId="0" applyFont="1" applyBorder="1"/>
    <xf numFmtId="0" fontId="25" fillId="0" borderId="24" xfId="0" applyFont="1" applyBorder="1"/>
    <xf numFmtId="0" fontId="28" fillId="12" borderId="25" xfId="0" applyFont="1" applyFill="1" applyBorder="1" applyAlignment="1">
      <alignment vertical="center"/>
    </xf>
    <xf numFmtId="0" fontId="25" fillId="0" borderId="27" xfId="0" applyFont="1" applyBorder="1"/>
    <xf numFmtId="0" fontId="29" fillId="12" borderId="26" xfId="0" applyFont="1" applyFill="1" applyBorder="1" applyAlignment="1">
      <alignment horizontal="center" vertical="center" wrapText="1"/>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2" fillId="3" borderId="3" xfId="1" applyFont="1" applyFill="1" applyBorder="1" applyAlignment="1" applyProtection="1">
      <alignment horizontal="center" vertical="center"/>
    </xf>
    <xf numFmtId="0" fontId="11" fillId="4" borderId="1" xfId="0" applyFont="1" applyFill="1" applyBorder="1" applyAlignment="1" applyProtection="1">
      <alignment horizontal="center" vertical="center" textRotation="90" wrapText="1"/>
    </xf>
    <xf numFmtId="0" fontId="11" fillId="4" borderId="8" xfId="0" applyFont="1" applyFill="1" applyBorder="1" applyAlignment="1" applyProtection="1">
      <alignment horizontal="center" vertical="center" textRotation="90" wrapText="1"/>
    </xf>
    <xf numFmtId="0" fontId="11" fillId="4" borderId="10" xfId="0" applyFont="1" applyFill="1" applyBorder="1" applyAlignment="1" applyProtection="1">
      <alignment horizontal="center" vertical="center" textRotation="90" wrapText="1"/>
    </xf>
    <xf numFmtId="0" fontId="11" fillId="5" borderId="1" xfId="0" applyFont="1" applyFill="1" applyBorder="1" applyAlignment="1" applyProtection="1">
      <alignment horizontal="center" vertical="center" textRotation="90"/>
    </xf>
    <xf numFmtId="0" fontId="11" fillId="5" borderId="8" xfId="0" applyFont="1" applyFill="1" applyBorder="1" applyAlignment="1" applyProtection="1">
      <alignment horizontal="center" vertical="center" textRotation="90"/>
    </xf>
    <xf numFmtId="0" fontId="11" fillId="5" borderId="10" xfId="0" applyFont="1" applyFill="1" applyBorder="1" applyAlignment="1" applyProtection="1">
      <alignment horizontal="center" vertical="center" textRotation="90"/>
    </xf>
    <xf numFmtId="0" fontId="11" fillId="5" borderId="1" xfId="0" applyFont="1" applyFill="1" applyBorder="1" applyAlignment="1" applyProtection="1">
      <alignment horizontal="center" vertical="center" textRotation="90" wrapText="1"/>
    </xf>
    <xf numFmtId="0" fontId="11" fillId="5" borderId="8" xfId="0" applyFont="1" applyFill="1" applyBorder="1" applyAlignment="1" applyProtection="1">
      <alignment horizontal="center" vertical="center" textRotation="90" wrapText="1"/>
    </xf>
    <xf numFmtId="0" fontId="11" fillId="5" borderId="10" xfId="0" applyFont="1" applyFill="1" applyBorder="1" applyAlignment="1" applyProtection="1">
      <alignment horizontal="center" vertical="center" textRotation="90" wrapText="1"/>
    </xf>
    <xf numFmtId="3" fontId="9" fillId="2" borderId="0" xfId="0" applyNumberFormat="1" applyFont="1" applyFill="1" applyAlignment="1" applyProtection="1">
      <alignment horizontal="center" vertical="center" wrapText="1"/>
    </xf>
  </cellXfs>
  <cellStyles count="3">
    <cellStyle name="Normal" xfId="0" builtinId="0"/>
    <cellStyle name="Normal 2 3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16</xdr:col>
      <xdr:colOff>600075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0025"/>
          <a:ext cx="9744075" cy="59150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u="sng" cap="small" baseline="0">
            <a:latin typeface="+mn-lt"/>
          </a:endParaRPr>
        </a:p>
        <a:p>
          <a:r>
            <a:rPr lang="en-GB" sz="1100" b="1" u="sng" baseline="0">
              <a:latin typeface="+mn-lt"/>
            </a:rPr>
            <a:t>Project Report Table Guidance </a:t>
          </a:r>
        </a:p>
        <a:p>
          <a:r>
            <a:rPr lang="en-GB" sz="1100" b="0" u="none" baseline="0">
              <a:latin typeface="+mn-lt"/>
            </a:rPr>
            <a:t>This table is intended to help you consolidate your data for reporting  your project's KPIs and evaluation related to Transformative Film Culture for Hull 2017.  This information may be used to inform your project narrative, and it will be included in Film Hub North's reporting to the BFI. Securing the balance of your funding is contingent upon submission of this data to Film Hub North.</a:t>
          </a:r>
        </a:p>
        <a:p>
          <a:endParaRPr lang="en-GB" sz="1100" b="1" u="sng" baseline="0">
            <a:latin typeface="+mn-lt"/>
          </a:endParaRPr>
        </a:p>
        <a:p>
          <a:r>
            <a:rPr lang="en-GB" sz="1100" b="1" u="sng" baseline="0">
              <a:latin typeface="+mn-lt"/>
            </a:rPr>
            <a:t>Screening Activity Tab</a:t>
          </a:r>
          <a:r>
            <a:rPr lang="en-GB" sz="1100" b="1" baseline="0">
              <a:latin typeface="+mn-lt"/>
            </a:rPr>
            <a:t> </a:t>
          </a:r>
        </a:p>
        <a:p>
          <a:r>
            <a:rPr lang="en-GB" sz="1100" b="0" baseline="0">
              <a:latin typeface="+mn-lt"/>
            </a:rPr>
            <a:t>On this tab, please include details of each screening in a new row.  We have included an example in </a:t>
          </a:r>
          <a:r>
            <a:rPr lang="en-GB" sz="1100" b="0" i="1" baseline="0">
              <a:latin typeface="+mn-lt"/>
            </a:rPr>
            <a:t>italics</a:t>
          </a:r>
          <a:r>
            <a:rPr lang="en-GB" sz="1100" b="0" i="0" baseline="0">
              <a:latin typeface="+mn-lt"/>
            </a:rPr>
            <a:t> at the top.</a:t>
          </a:r>
          <a:endParaRPr lang="en-GB" sz="1100" b="0" baseline="0">
            <a:latin typeface="+mn-lt"/>
          </a:endParaRPr>
        </a:p>
        <a:p>
          <a:endParaRPr lang="en-GB" sz="1100" b="0" baseline="0">
            <a:latin typeface="+mn-lt"/>
          </a:endParaRPr>
        </a:p>
        <a:p>
          <a:r>
            <a:rPr lang="en-GB" sz="1100" b="0" baseline="0">
              <a:latin typeface="+mn-lt"/>
            </a:rPr>
            <a:t>Specific guidance on completing this section:</a:t>
          </a:r>
        </a:p>
        <a:p>
          <a:pPr lvl="0"/>
          <a:endParaRPr lang="en-GB" sz="1100" b="0" baseline="0">
            <a:latin typeface="+mn-lt"/>
          </a:endParaRPr>
        </a:p>
        <a:p>
          <a:pPr lvl="0"/>
          <a:r>
            <a:rPr lang="en-GB" sz="1100" b="0" baseline="0">
              <a:latin typeface="+mn-lt"/>
            </a:rPr>
            <a:t>- </a:t>
          </a:r>
          <a:r>
            <a:rPr lang="en-GB" sz="1100" b="1" baseline="0">
              <a:latin typeface="+mn-lt"/>
            </a:rPr>
            <a:t>Format</a:t>
          </a:r>
          <a:r>
            <a:rPr lang="en-GB" sz="1100" b="0" baseline="0">
              <a:latin typeface="+mn-lt"/>
            </a:rPr>
            <a:t> - Please insert the film format i.e DCP etc. </a:t>
          </a:r>
        </a:p>
        <a:p>
          <a:pPr lvl="0"/>
          <a:endParaRPr lang="en-GB" sz="11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latin typeface="+mn-lt"/>
              <a:ea typeface="+mn-ea"/>
              <a:cs typeface="+mn-cs"/>
            </a:rPr>
            <a:t>- </a:t>
          </a:r>
          <a:r>
            <a:rPr lang="en-GB" sz="1100" b="1" baseline="0">
              <a:solidFill>
                <a:schemeClr val="dk1"/>
              </a:solidFill>
              <a:latin typeface="+mn-lt"/>
              <a:ea typeface="+mn-ea"/>
              <a:cs typeface="+mn-cs"/>
            </a:rPr>
            <a:t>Accessibility </a:t>
          </a:r>
          <a:r>
            <a:rPr lang="en-GB" sz="1100" b="0" baseline="0">
              <a:solidFill>
                <a:schemeClr val="dk1"/>
              </a:solidFill>
              <a:latin typeface="+mn-lt"/>
              <a:ea typeface="+mn-ea"/>
              <a:cs typeface="+mn-cs"/>
            </a:rPr>
            <a:t>- Please select a response from the dropdown list that best describes the accessibility information for the film screening. Please note the dropdown list allows you to select multiple responses. </a:t>
          </a:r>
        </a:p>
        <a:p>
          <a:pPr lvl="0"/>
          <a:endParaRPr lang="en-GB" sz="1100" b="0" baseline="0">
            <a:latin typeface="+mn-lt"/>
          </a:endParaRPr>
        </a:p>
        <a:p>
          <a:pPr lvl="0"/>
          <a:r>
            <a:rPr lang="en-GB" sz="1100" b="0" baseline="0">
              <a:latin typeface="+mn-lt"/>
            </a:rPr>
            <a:t>- </a:t>
          </a:r>
          <a:r>
            <a:rPr lang="en-GB" sz="1100" b="1" baseline="0">
              <a:latin typeface="+mn-lt"/>
            </a:rPr>
            <a:t>Box Office Data</a:t>
          </a:r>
          <a:r>
            <a:rPr lang="en-GB" sz="1100" b="0" baseline="0">
              <a:latin typeface="+mn-lt"/>
            </a:rPr>
            <a:t> - If the screening has taken place, please complete the remainder of this tab including total tickets available, tickets sold broken down by in advance/on the day and type, and the total box office taken.</a:t>
          </a:r>
        </a:p>
        <a:p>
          <a:endParaRPr lang="en-GB" sz="1100" b="0" baseline="0">
            <a:latin typeface="+mn-lt"/>
          </a:endParaRPr>
        </a:p>
        <a:p>
          <a:endParaRPr lang="en-GB" sz="1100" b="0" u="none" baseline="0">
            <a:latin typeface="+mn-lt"/>
          </a:endParaRPr>
        </a:p>
        <a:p>
          <a:r>
            <a:rPr lang="en-GB" sz="1100" b="1" u="sng" baseline="0">
              <a:latin typeface="+mn-lt"/>
            </a:rPr>
            <a:t>Survey Report &amp; Other Data Tab</a:t>
          </a:r>
          <a:endParaRPr lang="en-GB" sz="1100" b="1" baseline="0">
            <a:latin typeface="+mn-lt"/>
          </a:endParaRPr>
        </a:p>
        <a:p>
          <a:r>
            <a:rPr lang="en-GB" sz="1100" b="0" baseline="0">
              <a:latin typeface="+mn-lt"/>
            </a:rPr>
            <a:t>Film Hub North will provide you with an audience survey template to be distributed to audiences for your project activity. You are required to collect these from audiences where possible, aiming to achieve a 10% response rate across the course of the support activity. </a:t>
          </a:r>
        </a:p>
        <a:p>
          <a:endParaRPr lang="en-GB" sz="1100" b="0" baseline="0">
            <a:latin typeface="+mn-lt"/>
          </a:endParaRPr>
        </a:p>
        <a:p>
          <a:r>
            <a:rPr lang="en-GB" sz="1100" b="1" u="sng" baseline="0">
              <a:latin typeface="+mn-lt"/>
            </a:rPr>
            <a:t>Comms Activity Tab</a:t>
          </a:r>
          <a:endParaRPr lang="en-GB" sz="11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latin typeface="+mn-lt"/>
            </a:rPr>
            <a:t>On this tab we would like you to provide an update on the comms and marketing activity you have completed or planned to promote the project. </a:t>
          </a:r>
          <a:r>
            <a:rPr lang="en-GB" sz="1100" b="0" baseline="0">
              <a:solidFill>
                <a:schemeClr val="dk1"/>
              </a:solidFill>
              <a:effectLst/>
              <a:latin typeface="+mn-lt"/>
              <a:ea typeface="+mn-ea"/>
              <a:cs typeface="+mn-cs"/>
            </a:rPr>
            <a:t>The purpose of this is to inform your project evaluation.  We have included an example in </a:t>
          </a:r>
          <a:r>
            <a:rPr lang="en-GB" sz="1100" b="0" i="1" baseline="0">
              <a:solidFill>
                <a:schemeClr val="dk1"/>
              </a:solidFill>
              <a:effectLst/>
              <a:latin typeface="+mn-lt"/>
              <a:ea typeface="+mn-ea"/>
              <a:cs typeface="+mn-cs"/>
            </a:rPr>
            <a:t>italics</a:t>
          </a:r>
          <a:r>
            <a:rPr lang="en-GB" sz="1100" b="0" i="0" baseline="0">
              <a:solidFill>
                <a:schemeClr val="dk1"/>
              </a:solidFill>
              <a:effectLst/>
              <a:latin typeface="+mn-lt"/>
              <a:ea typeface="+mn-ea"/>
              <a:cs typeface="+mn-cs"/>
            </a:rPr>
            <a:t> at the top.</a:t>
          </a:r>
          <a:endParaRPr lang="en-GB">
            <a:effectLst/>
          </a:endParaRPr>
        </a:p>
        <a:p>
          <a:endParaRPr lang="en-GB" sz="1100" b="1" baseline="0">
            <a:latin typeface="+mn-lt"/>
          </a:endParaRPr>
        </a:p>
        <a:p>
          <a:r>
            <a:rPr lang="en-GB" sz="1100" b="0" baseline="0">
              <a:latin typeface="+mn-lt"/>
            </a:rPr>
            <a:t>This should include all types of comms activity planned (e.g. social media, printed materials, press releases).  Please include hashtags for any Twitter activity.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owroom%20Area\BFI%20Film%20Hub%20North\6.%20Reporting\BFI%20Reporting\Year%204,%202016-17\Reporting%20Guidence%20&amp;%20Templates\PROJECT%20REPOR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creening Activity"/>
      <sheetName val="Survey Report &amp; other data"/>
      <sheetName val="Notes - ADMIN ONLY"/>
    </sheetNames>
    <sheetDataSet>
      <sheetData sheetId="0">
        <row r="6">
          <cell r="B6" t="str">
            <v>Audio Described</v>
          </cell>
        </row>
        <row r="7">
          <cell r="B7" t="str">
            <v>Autism Friendly</v>
          </cell>
        </row>
        <row r="8">
          <cell r="B8" t="str">
            <v>Captioned / Descriptive Subtitles</v>
          </cell>
        </row>
        <row r="9">
          <cell r="B9" t="str">
            <v>Mother and Baby</v>
          </cell>
        </row>
        <row r="10">
          <cell r="B10" t="str">
            <v>Personal Subtitling</v>
          </cell>
        </row>
        <row r="11">
          <cell r="B11" t="str">
            <v>Signed Screenings</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T12" sqref="T12"/>
    </sheetView>
  </sheetViews>
  <sheetFormatPr defaultColWidth="9"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4"/>
  <sheetViews>
    <sheetView topLeftCell="A7" zoomScale="96" zoomScaleNormal="96" zoomScalePageLayoutView="96" workbookViewId="0">
      <selection activeCell="C23" sqref="C23"/>
    </sheetView>
  </sheetViews>
  <sheetFormatPr defaultColWidth="12.42578125" defaultRowHeight="15" x14ac:dyDescent="0.25"/>
  <cols>
    <col min="1" max="1" width="92.140625" customWidth="1"/>
    <col min="2" max="2" width="19.140625" customWidth="1"/>
    <col min="3" max="3" width="35" customWidth="1"/>
    <col min="4" max="4" width="76.42578125" customWidth="1"/>
  </cols>
  <sheetData>
    <row r="1" spans="1:4" ht="24" customHeight="1" x14ac:dyDescent="0.25">
      <c r="A1" s="68" t="s">
        <v>101</v>
      </c>
    </row>
    <row r="2" spans="1:4" x14ac:dyDescent="0.25">
      <c r="A2" s="211" t="s">
        <v>102</v>
      </c>
      <c r="B2" s="212"/>
      <c r="C2" s="213"/>
      <c r="D2" s="90"/>
    </row>
    <row r="3" spans="1:4" x14ac:dyDescent="0.25">
      <c r="A3" s="214" t="s">
        <v>103</v>
      </c>
      <c r="B3" s="215"/>
      <c r="C3" s="216"/>
      <c r="D3" s="90"/>
    </row>
    <row r="4" spans="1:4" ht="15.75" x14ac:dyDescent="0.25">
      <c r="A4" s="91"/>
      <c r="B4" s="92"/>
      <c r="C4" s="92"/>
      <c r="D4" s="90"/>
    </row>
    <row r="5" spans="1:4" x14ac:dyDescent="0.25">
      <c r="A5" s="217" t="s">
        <v>104</v>
      </c>
      <c r="B5" s="218"/>
      <c r="C5" s="219"/>
      <c r="D5" s="90"/>
    </row>
    <row r="6" spans="1:4" x14ac:dyDescent="0.25">
      <c r="A6" s="220" t="s">
        <v>105</v>
      </c>
      <c r="B6" s="222" t="s">
        <v>106</v>
      </c>
      <c r="C6" s="222" t="s">
        <v>107</v>
      </c>
      <c r="D6" s="90"/>
    </row>
    <row r="7" spans="1:4" x14ac:dyDescent="0.25">
      <c r="A7" s="221"/>
      <c r="B7" s="221"/>
      <c r="C7" s="221"/>
      <c r="D7" s="90"/>
    </row>
    <row r="8" spans="1:4" ht="54" customHeight="1" x14ac:dyDescent="0.25">
      <c r="A8" s="93"/>
      <c r="B8" s="94" t="s">
        <v>108</v>
      </c>
      <c r="C8" s="94" t="s">
        <v>109</v>
      </c>
      <c r="D8" s="90"/>
    </row>
    <row r="9" spans="1:4" ht="18.95" customHeight="1" x14ac:dyDescent="0.25">
      <c r="A9" s="95" t="s">
        <v>110</v>
      </c>
      <c r="B9" s="96">
        <v>5</v>
      </c>
      <c r="C9" s="96">
        <v>14</v>
      </c>
      <c r="D9" s="97"/>
    </row>
    <row r="10" spans="1:4" ht="18.95" customHeight="1" x14ac:dyDescent="0.25">
      <c r="A10" s="95" t="s">
        <v>111</v>
      </c>
      <c r="B10" s="96">
        <v>5</v>
      </c>
      <c r="C10" s="96">
        <v>8</v>
      </c>
      <c r="D10" s="90"/>
    </row>
    <row r="11" spans="1:4" ht="18.95" customHeight="1" x14ac:dyDescent="0.25">
      <c r="A11" s="95" t="s">
        <v>112</v>
      </c>
      <c r="B11" s="96">
        <v>0</v>
      </c>
      <c r="C11" s="98">
        <v>5</v>
      </c>
      <c r="D11" s="90"/>
    </row>
    <row r="12" spans="1:4" ht="18.95" customHeight="1" x14ac:dyDescent="0.25">
      <c r="A12" s="95" t="s">
        <v>113</v>
      </c>
      <c r="B12" s="96">
        <v>0</v>
      </c>
      <c r="C12" s="98">
        <v>0</v>
      </c>
      <c r="D12" s="90"/>
    </row>
    <row r="13" spans="1:4" ht="18.95" customHeight="1" x14ac:dyDescent="0.25">
      <c r="A13" s="95" t="s">
        <v>114</v>
      </c>
      <c r="B13" s="96">
        <v>0</v>
      </c>
      <c r="C13" s="98">
        <v>0</v>
      </c>
      <c r="D13" s="90"/>
    </row>
    <row r="14" spans="1:4" ht="18.95" customHeight="1" x14ac:dyDescent="0.25">
      <c r="A14" s="95" t="s">
        <v>115</v>
      </c>
      <c r="B14" s="96">
        <v>0</v>
      </c>
      <c r="C14" s="98">
        <v>0</v>
      </c>
      <c r="D14" s="90"/>
    </row>
    <row r="15" spans="1:4" ht="18.95" customHeight="1" x14ac:dyDescent="0.25">
      <c r="A15" s="95" t="s">
        <v>116</v>
      </c>
      <c r="B15" s="96">
        <v>0</v>
      </c>
      <c r="C15" s="98">
        <v>1</v>
      </c>
      <c r="D15" s="90"/>
    </row>
    <row r="16" spans="1:4" ht="18.95" customHeight="1" x14ac:dyDescent="0.25">
      <c r="A16" s="95" t="s">
        <v>117</v>
      </c>
      <c r="B16" s="96">
        <v>0</v>
      </c>
      <c r="C16" s="98">
        <v>0</v>
      </c>
      <c r="D16" s="90"/>
    </row>
    <row r="17" spans="1:4" ht="17.100000000000001" customHeight="1" x14ac:dyDescent="0.25">
      <c r="A17" s="95" t="s">
        <v>118</v>
      </c>
      <c r="B17" s="99">
        <v>1</v>
      </c>
      <c r="C17" s="98">
        <v>0</v>
      </c>
      <c r="D17" s="90"/>
    </row>
    <row r="18" spans="1:4" ht="17.100000000000001" customHeight="1" x14ac:dyDescent="0.25">
      <c r="A18" s="95" t="s">
        <v>119</v>
      </c>
      <c r="B18" s="96">
        <v>0</v>
      </c>
      <c r="C18" s="98">
        <v>1</v>
      </c>
      <c r="D18" s="90"/>
    </row>
    <row r="19" spans="1:4" ht="17.100000000000001" customHeight="1" x14ac:dyDescent="0.25">
      <c r="A19" s="95" t="s">
        <v>120</v>
      </c>
      <c r="B19" s="96">
        <v>0</v>
      </c>
      <c r="C19" s="98">
        <v>1</v>
      </c>
      <c r="D19" s="207"/>
    </row>
    <row r="20" spans="1:4" ht="17.100000000000001" customHeight="1" x14ac:dyDescent="0.25">
      <c r="A20" s="95" t="s">
        <v>121</v>
      </c>
      <c r="B20" s="96">
        <v>0</v>
      </c>
      <c r="C20" s="98">
        <v>0</v>
      </c>
      <c r="D20" s="90"/>
    </row>
    <row r="21" spans="1:4" ht="17.100000000000001" customHeight="1" x14ac:dyDescent="0.25">
      <c r="A21" s="95" t="s">
        <v>122</v>
      </c>
      <c r="B21" s="96">
        <v>0</v>
      </c>
      <c r="C21" s="98">
        <v>0</v>
      </c>
      <c r="D21" s="90"/>
    </row>
    <row r="22" spans="1:4" ht="17.100000000000001" customHeight="1" x14ac:dyDescent="0.25">
      <c r="A22" s="95" t="s">
        <v>123</v>
      </c>
      <c r="B22" s="96">
        <v>9</v>
      </c>
      <c r="C22" s="98">
        <v>9</v>
      </c>
      <c r="D22" s="90"/>
    </row>
    <row r="23" spans="1:4" ht="18.95" customHeight="1" x14ac:dyDescent="0.25">
      <c r="A23" s="95" t="s">
        <v>124</v>
      </c>
      <c r="B23" s="96">
        <v>1</v>
      </c>
      <c r="C23" s="98">
        <v>1</v>
      </c>
      <c r="D23" s="90"/>
    </row>
    <row r="24" spans="1:4" ht="18.95" customHeight="1" x14ac:dyDescent="0.25">
      <c r="A24" s="95" t="s">
        <v>125</v>
      </c>
      <c r="B24" s="96">
        <v>2</v>
      </c>
      <c r="C24" s="98">
        <v>2</v>
      </c>
      <c r="D24" s="90"/>
    </row>
    <row r="25" spans="1:4" ht="18.95" customHeight="1" x14ac:dyDescent="0.25">
      <c r="A25" s="95" t="s">
        <v>126</v>
      </c>
      <c r="B25" s="96">
        <v>1</v>
      </c>
      <c r="C25" s="98">
        <v>1</v>
      </c>
      <c r="D25" s="90"/>
    </row>
    <row r="26" spans="1:4" ht="18.95" customHeight="1" x14ac:dyDescent="0.25">
      <c r="A26" s="95" t="s">
        <v>127</v>
      </c>
      <c r="B26" s="96">
        <v>1</v>
      </c>
      <c r="C26" s="98">
        <v>0</v>
      </c>
      <c r="D26" s="90"/>
    </row>
    <row r="27" spans="1:4" ht="18.95" customHeight="1" x14ac:dyDescent="0.25">
      <c r="A27" s="95" t="s">
        <v>128</v>
      </c>
      <c r="B27" s="96">
        <v>2</v>
      </c>
      <c r="C27" s="98">
        <v>5</v>
      </c>
      <c r="D27" s="90"/>
    </row>
    <row r="28" spans="1:4" ht="18.95" customHeight="1" x14ac:dyDescent="0.25">
      <c r="A28" s="95" t="s">
        <v>129</v>
      </c>
      <c r="B28" s="96">
        <v>50</v>
      </c>
      <c r="C28" s="96">
        <f>SUM(110*8)/8</f>
        <v>110</v>
      </c>
      <c r="D28" s="90"/>
    </row>
    <row r="29" spans="1:4" ht="18.95" customHeight="1" x14ac:dyDescent="0.25">
      <c r="A29" s="95" t="s">
        <v>130</v>
      </c>
      <c r="B29" s="100">
        <v>0</v>
      </c>
      <c r="C29" s="96" t="s">
        <v>259</v>
      </c>
    </row>
    <row r="30" spans="1:4" ht="18.95" customHeight="1" x14ac:dyDescent="0.25">
      <c r="A30" s="101" t="s">
        <v>131</v>
      </c>
      <c r="B30" s="102">
        <v>0</v>
      </c>
      <c r="C30" s="96">
        <v>0</v>
      </c>
      <c r="D30" s="90"/>
    </row>
    <row r="31" spans="1:4" ht="18.95" customHeight="1" x14ac:dyDescent="0.25">
      <c r="A31" s="103" t="s">
        <v>132</v>
      </c>
      <c r="B31" s="104"/>
      <c r="C31" s="104"/>
      <c r="D31" s="90"/>
    </row>
    <row r="32" spans="1:4" ht="18.95" customHeight="1" x14ac:dyDescent="0.25">
      <c r="A32" s="95" t="s">
        <v>133</v>
      </c>
      <c r="B32" s="105">
        <v>0</v>
      </c>
      <c r="C32" s="96">
        <v>0</v>
      </c>
      <c r="D32" s="97"/>
    </row>
    <row r="33" spans="1:4" ht="18.95" customHeight="1" x14ac:dyDescent="0.25">
      <c r="A33" s="95" t="s">
        <v>134</v>
      </c>
      <c r="B33" s="105">
        <v>0</v>
      </c>
      <c r="C33" s="96">
        <v>0</v>
      </c>
      <c r="D33" s="90"/>
    </row>
    <row r="34" spans="1:4" ht="18.95" customHeight="1" x14ac:dyDescent="0.25">
      <c r="A34" s="208" t="s">
        <v>260</v>
      </c>
      <c r="B34" s="105">
        <v>1</v>
      </c>
      <c r="C34" s="96">
        <v>1</v>
      </c>
      <c r="D34" s="90"/>
    </row>
    <row r="35" spans="1:4" ht="18.95" customHeight="1" x14ac:dyDescent="0.25">
      <c r="A35" s="95" t="s">
        <v>135</v>
      </c>
      <c r="B35" s="106">
        <v>1</v>
      </c>
      <c r="C35" s="96">
        <v>1</v>
      </c>
      <c r="D35" s="90"/>
    </row>
    <row r="36" spans="1:4" ht="18.95" customHeight="1" x14ac:dyDescent="0.25">
      <c r="A36" s="95" t="s">
        <v>136</v>
      </c>
      <c r="B36" s="105">
        <f>SUM(12*2)+6</f>
        <v>30</v>
      </c>
      <c r="C36" s="96">
        <v>50</v>
      </c>
      <c r="D36" s="90"/>
    </row>
    <row r="37" spans="1:4" ht="18.95" customHeight="1" x14ac:dyDescent="0.25">
      <c r="A37" s="103" t="s">
        <v>137</v>
      </c>
      <c r="B37" s="104"/>
      <c r="C37" s="104"/>
      <c r="D37" s="90"/>
    </row>
    <row r="38" spans="1:4" ht="20.100000000000001" customHeight="1" x14ac:dyDescent="0.25">
      <c r="A38" s="95" t="s">
        <v>138</v>
      </c>
      <c r="B38" s="107">
        <f>SUM(400+400)</f>
        <v>800</v>
      </c>
      <c r="C38" s="107">
        <v>856</v>
      </c>
      <c r="D38" s="97"/>
    </row>
    <row r="39" spans="1:4" ht="20.100000000000001" customHeight="1" x14ac:dyDescent="0.25">
      <c r="A39" s="101" t="s">
        <v>139</v>
      </c>
      <c r="B39" s="102">
        <v>790</v>
      </c>
      <c r="C39" s="96">
        <v>489</v>
      </c>
      <c r="D39" s="90"/>
    </row>
    <row r="40" spans="1:4" ht="20.100000000000001" customHeight="1" x14ac:dyDescent="0.25">
      <c r="A40" s="101" t="s">
        <v>140</v>
      </c>
      <c r="B40" s="102">
        <v>10</v>
      </c>
      <c r="C40" s="96">
        <f>SUM(C38-C39)</f>
        <v>367</v>
      </c>
      <c r="D40" s="90"/>
    </row>
    <row r="41" spans="1:4" ht="18.95" customHeight="1" x14ac:dyDescent="0.25">
      <c r="A41" s="108" t="s">
        <v>141</v>
      </c>
      <c r="B41" s="102">
        <v>10</v>
      </c>
      <c r="C41" s="96">
        <v>2</v>
      </c>
      <c r="D41" s="90"/>
    </row>
    <row r="42" spans="1:4" ht="26.1" customHeight="1" x14ac:dyDescent="0.25">
      <c r="A42" s="101" t="s">
        <v>142</v>
      </c>
      <c r="B42" s="109" t="s">
        <v>143</v>
      </c>
      <c r="C42" s="209" t="s">
        <v>143</v>
      </c>
      <c r="D42" s="90"/>
    </row>
    <row r="43" spans="1:4" x14ac:dyDescent="0.25">
      <c r="A43" s="110" t="s">
        <v>144</v>
      </c>
      <c r="B43" s="111"/>
      <c r="C43" s="112"/>
      <c r="D43" s="90"/>
    </row>
    <row r="44" spans="1:4" x14ac:dyDescent="0.25">
      <c r="A44" s="113" t="s">
        <v>145</v>
      </c>
      <c r="B44" s="114"/>
      <c r="C44" s="114"/>
      <c r="D44" s="97"/>
    </row>
    <row r="45" spans="1:4" x14ac:dyDescent="0.25">
      <c r="A45" s="115" t="s">
        <v>146</v>
      </c>
      <c r="B45" s="116">
        <v>0.57999999999999996</v>
      </c>
      <c r="C45" s="116">
        <v>0.87</v>
      </c>
      <c r="D45" s="90"/>
    </row>
    <row r="46" spans="1:4" x14ac:dyDescent="0.25">
      <c r="A46" s="115" t="s">
        <v>147</v>
      </c>
      <c r="B46" s="116">
        <v>0.38</v>
      </c>
      <c r="C46" s="116">
        <v>0.13</v>
      </c>
      <c r="D46" s="90"/>
    </row>
    <row r="47" spans="1:4" x14ac:dyDescent="0.25">
      <c r="A47" s="115" t="s">
        <v>148</v>
      </c>
      <c r="B47" s="116">
        <v>0.01</v>
      </c>
      <c r="C47" s="116">
        <v>0</v>
      </c>
      <c r="D47" s="90"/>
    </row>
    <row r="48" spans="1:4" x14ac:dyDescent="0.25">
      <c r="A48" s="115" t="s">
        <v>149</v>
      </c>
      <c r="B48" s="116">
        <v>0.03</v>
      </c>
      <c r="C48" s="116">
        <v>0</v>
      </c>
      <c r="D48" s="90"/>
    </row>
    <row r="49" spans="1:4" x14ac:dyDescent="0.25">
      <c r="A49" s="113" t="s">
        <v>150</v>
      </c>
      <c r="B49" s="117"/>
      <c r="C49" s="118"/>
      <c r="D49" s="90"/>
    </row>
    <row r="50" spans="1:4" x14ac:dyDescent="0.25">
      <c r="A50" s="115" t="s">
        <v>151</v>
      </c>
      <c r="B50" s="116">
        <v>0</v>
      </c>
      <c r="C50" s="116">
        <v>0</v>
      </c>
      <c r="D50" s="90"/>
    </row>
    <row r="51" spans="1:4" x14ac:dyDescent="0.25">
      <c r="A51" s="115" t="s">
        <v>152</v>
      </c>
      <c r="B51" s="116">
        <v>0.01</v>
      </c>
      <c r="C51" s="116">
        <v>0.01</v>
      </c>
      <c r="D51" s="90"/>
    </row>
    <row r="52" spans="1:4" x14ac:dyDescent="0.25">
      <c r="A52" s="115" t="s">
        <v>153</v>
      </c>
      <c r="B52" s="116">
        <v>0.252</v>
      </c>
      <c r="C52" s="116">
        <v>0.16</v>
      </c>
      <c r="D52" s="90"/>
    </row>
    <row r="53" spans="1:4" x14ac:dyDescent="0.25">
      <c r="A53" s="115" t="s">
        <v>154</v>
      </c>
      <c r="B53" s="116">
        <v>0.27</v>
      </c>
      <c r="C53" s="116">
        <v>0.25</v>
      </c>
      <c r="D53" s="90"/>
    </row>
    <row r="54" spans="1:4" x14ac:dyDescent="0.25">
      <c r="A54" s="115" t="s">
        <v>155</v>
      </c>
      <c r="B54" s="116">
        <v>0.3</v>
      </c>
      <c r="C54" s="116">
        <v>0.37</v>
      </c>
      <c r="D54" s="90"/>
    </row>
    <row r="55" spans="1:4" x14ac:dyDescent="0.25">
      <c r="A55" s="115" t="s">
        <v>156</v>
      </c>
      <c r="B55" s="116">
        <v>0.14000000000000001</v>
      </c>
      <c r="C55" s="116">
        <v>0.17</v>
      </c>
      <c r="D55" s="90"/>
    </row>
    <row r="56" spans="1:4" x14ac:dyDescent="0.25">
      <c r="A56" s="115" t="s">
        <v>149</v>
      </c>
      <c r="B56" s="116">
        <v>0.03</v>
      </c>
      <c r="C56" s="116">
        <v>0.01</v>
      </c>
      <c r="D56" s="90"/>
    </row>
    <row r="57" spans="1:4" x14ac:dyDescent="0.25">
      <c r="A57" s="113" t="s">
        <v>157</v>
      </c>
      <c r="B57" s="117"/>
      <c r="C57" s="118"/>
      <c r="D57" s="90"/>
    </row>
    <row r="58" spans="1:4" x14ac:dyDescent="0.25">
      <c r="A58" s="115" t="s">
        <v>158</v>
      </c>
      <c r="B58" s="116">
        <v>0.55000000000000004</v>
      </c>
      <c r="C58" s="116">
        <v>0.7</v>
      </c>
      <c r="D58" s="90"/>
    </row>
    <row r="59" spans="1:4" x14ac:dyDescent="0.25">
      <c r="A59" s="115" t="s">
        <v>159</v>
      </c>
      <c r="B59" s="116">
        <v>0.05</v>
      </c>
      <c r="C59" s="116">
        <v>0</v>
      </c>
      <c r="D59" s="90"/>
    </row>
    <row r="60" spans="1:4" x14ac:dyDescent="0.25">
      <c r="A60" s="115" t="s">
        <v>160</v>
      </c>
      <c r="B60" s="116">
        <v>0.25</v>
      </c>
      <c r="C60" s="116">
        <v>0</v>
      </c>
      <c r="D60" s="90"/>
    </row>
    <row r="61" spans="1:4" x14ac:dyDescent="0.25">
      <c r="A61" s="115" t="s">
        <v>161</v>
      </c>
      <c r="B61" s="116">
        <v>0.09</v>
      </c>
      <c r="C61" s="116">
        <v>0.23</v>
      </c>
      <c r="D61" s="90"/>
    </row>
    <row r="62" spans="1:4" x14ac:dyDescent="0.25">
      <c r="A62" s="115" t="s">
        <v>148</v>
      </c>
      <c r="B62" s="116">
        <v>0.05</v>
      </c>
      <c r="C62" s="119">
        <v>7.0000000000000007E-2</v>
      </c>
      <c r="D62" s="90"/>
    </row>
    <row r="63" spans="1:4" x14ac:dyDescent="0.25">
      <c r="A63" s="115" t="s">
        <v>149</v>
      </c>
      <c r="B63" s="116">
        <v>0.01</v>
      </c>
      <c r="C63" s="119">
        <v>0</v>
      </c>
      <c r="D63" s="90"/>
    </row>
    <row r="64" spans="1:4" x14ac:dyDescent="0.25">
      <c r="A64" s="113" t="s">
        <v>162</v>
      </c>
      <c r="B64" s="117"/>
      <c r="C64" s="120"/>
      <c r="D64" s="90"/>
    </row>
    <row r="65" spans="1:4" x14ac:dyDescent="0.25">
      <c r="A65" s="115" t="s">
        <v>163</v>
      </c>
      <c r="B65" s="119">
        <v>8.0000000000000002E-3</v>
      </c>
      <c r="C65" s="119">
        <v>0</v>
      </c>
      <c r="D65" s="90"/>
    </row>
    <row r="66" spans="1:4" x14ac:dyDescent="0.25">
      <c r="A66" s="115" t="s">
        <v>164</v>
      </c>
      <c r="B66" s="119">
        <v>0.01</v>
      </c>
      <c r="C66" s="119">
        <v>0</v>
      </c>
      <c r="D66" s="90"/>
    </row>
    <row r="67" spans="1:4" x14ac:dyDescent="0.25">
      <c r="A67" s="115" t="s">
        <v>165</v>
      </c>
      <c r="B67" s="119">
        <v>0.01</v>
      </c>
      <c r="C67" s="119">
        <v>0</v>
      </c>
      <c r="D67" s="90"/>
    </row>
    <row r="68" spans="1:4" x14ac:dyDescent="0.25">
      <c r="A68" s="115" t="s">
        <v>166</v>
      </c>
      <c r="B68" s="119">
        <v>0.88</v>
      </c>
      <c r="C68" s="119">
        <v>0.9</v>
      </c>
      <c r="D68" s="90"/>
    </row>
    <row r="69" spans="1:4" x14ac:dyDescent="0.25">
      <c r="A69" s="115" t="s">
        <v>167</v>
      </c>
      <c r="B69" s="119">
        <v>4.1000000000000002E-2</v>
      </c>
      <c r="C69" s="119">
        <v>7.0000000000000007E-2</v>
      </c>
      <c r="D69" s="90"/>
    </row>
    <row r="70" spans="1:4" x14ac:dyDescent="0.25">
      <c r="A70" s="115" t="s">
        <v>168</v>
      </c>
      <c r="B70" s="119">
        <v>0.02</v>
      </c>
      <c r="C70" s="119">
        <v>0</v>
      </c>
      <c r="D70" s="90"/>
    </row>
    <row r="71" spans="1:4" x14ac:dyDescent="0.25">
      <c r="A71" s="115" t="s">
        <v>149</v>
      </c>
      <c r="B71" s="119">
        <v>0.03</v>
      </c>
      <c r="C71" s="119">
        <v>0.03</v>
      </c>
      <c r="D71" s="90"/>
    </row>
    <row r="72" spans="1:4" x14ac:dyDescent="0.25">
      <c r="A72" s="113" t="s">
        <v>169</v>
      </c>
      <c r="B72" s="120"/>
      <c r="C72" s="120"/>
      <c r="D72" s="90"/>
    </row>
    <row r="73" spans="1:4" x14ac:dyDescent="0.25">
      <c r="A73" s="115" t="s">
        <v>170</v>
      </c>
      <c r="B73" s="119"/>
      <c r="C73" s="119"/>
      <c r="D73" s="90"/>
    </row>
    <row r="74" spans="1:4" x14ac:dyDescent="0.25">
      <c r="A74" s="115" t="s">
        <v>171</v>
      </c>
      <c r="B74" s="119"/>
      <c r="C74" s="119"/>
      <c r="D74" s="90"/>
    </row>
    <row r="75" spans="1:4" x14ac:dyDescent="0.25">
      <c r="A75" s="115" t="s">
        <v>172</v>
      </c>
      <c r="B75" s="119"/>
      <c r="C75" s="119"/>
      <c r="D75" s="90"/>
    </row>
    <row r="76" spans="1:4" x14ac:dyDescent="0.25">
      <c r="A76" s="115" t="s">
        <v>173</v>
      </c>
      <c r="B76" s="119"/>
      <c r="C76" s="119"/>
      <c r="D76" s="90"/>
    </row>
    <row r="77" spans="1:4" x14ac:dyDescent="0.25">
      <c r="A77" s="115" t="s">
        <v>174</v>
      </c>
      <c r="B77" s="119"/>
      <c r="C77" s="119"/>
      <c r="D77" s="90"/>
    </row>
    <row r="78" spans="1:4" x14ac:dyDescent="0.25">
      <c r="A78" s="115" t="s">
        <v>149</v>
      </c>
      <c r="B78" s="119"/>
      <c r="C78" s="119"/>
      <c r="D78" s="90"/>
    </row>
    <row r="79" spans="1:4" ht="39.950000000000003" customHeight="1" x14ac:dyDescent="0.25">
      <c r="A79" s="95" t="s">
        <v>175</v>
      </c>
      <c r="B79" s="121">
        <f t="shared" ref="B79:C79" si="0">B73+B74+B75+B77</f>
        <v>0</v>
      </c>
      <c r="C79" s="121">
        <f t="shared" si="0"/>
        <v>0</v>
      </c>
      <c r="D79" s="90"/>
    </row>
    <row r="80" spans="1:4" x14ac:dyDescent="0.25">
      <c r="A80" s="113" t="s">
        <v>176</v>
      </c>
      <c r="B80" s="120"/>
      <c r="C80" s="120"/>
      <c r="D80" s="90"/>
    </row>
    <row r="81" spans="1:4" ht="18" customHeight="1" x14ac:dyDescent="0.25">
      <c r="A81" s="95" t="s">
        <v>177</v>
      </c>
      <c r="B81" s="119">
        <v>7.0000000000000007E-2</v>
      </c>
      <c r="C81" s="119">
        <v>0.13</v>
      </c>
      <c r="D81" s="90"/>
    </row>
    <row r="82" spans="1:4" x14ac:dyDescent="0.25">
      <c r="A82" s="115" t="s">
        <v>149</v>
      </c>
      <c r="B82" s="119">
        <v>0.03</v>
      </c>
      <c r="C82" s="119">
        <v>0</v>
      </c>
      <c r="D82" s="90"/>
    </row>
    <row r="83" spans="1:4" ht="38.1" customHeight="1" x14ac:dyDescent="0.25">
      <c r="A83" s="122" t="s">
        <v>178</v>
      </c>
      <c r="B83" s="123"/>
      <c r="C83" s="123"/>
      <c r="D83" s="90"/>
    </row>
    <row r="84" spans="1:4" x14ac:dyDescent="0.25">
      <c r="A84" s="90" t="s">
        <v>179</v>
      </c>
      <c r="B84" s="90"/>
      <c r="C84" s="90"/>
      <c r="D84" s="90"/>
    </row>
  </sheetData>
  <mergeCells count="6">
    <mergeCell ref="A2:C2"/>
    <mergeCell ref="A3:C3"/>
    <mergeCell ref="A5:C5"/>
    <mergeCell ref="A6:A7"/>
    <mergeCell ref="B6:B7"/>
    <mergeCell ref="C6:C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abSelected="1" topLeftCell="A7" zoomScale="70" zoomScaleNormal="70" workbookViewId="0">
      <selection activeCell="D24" sqref="B15:D24"/>
    </sheetView>
  </sheetViews>
  <sheetFormatPr defaultColWidth="12.42578125" defaultRowHeight="15" x14ac:dyDescent="0.25"/>
  <cols>
    <col min="1" max="1" width="21.85546875" style="71" customWidth="1"/>
    <col min="2" max="2" width="57.85546875" style="71" customWidth="1"/>
    <col min="3" max="3" width="12.42578125" style="71"/>
    <col min="4" max="4" width="14.42578125" style="205" customWidth="1"/>
    <col min="5" max="5" width="18.140625" style="71" customWidth="1"/>
    <col min="6" max="6" width="12.42578125" style="71"/>
    <col min="7" max="7" width="0" style="71" hidden="1" customWidth="1"/>
    <col min="8" max="8" width="95" style="206" customWidth="1"/>
    <col min="9" max="16384" width="12.42578125" style="71"/>
  </cols>
  <sheetData>
    <row r="1" spans="1:8" ht="15.75" x14ac:dyDescent="0.25">
      <c r="B1" s="68" t="s">
        <v>77</v>
      </c>
      <c r="C1" s="69"/>
      <c r="D1" s="138"/>
      <c r="E1" s="69"/>
      <c r="F1" s="69"/>
      <c r="G1" s="69"/>
      <c r="H1" s="139"/>
    </row>
    <row r="2" spans="1:8" x14ac:dyDescent="0.25">
      <c r="B2" s="70" t="s">
        <v>78</v>
      </c>
      <c r="C2" s="69"/>
      <c r="D2" s="138"/>
      <c r="E2" s="69"/>
      <c r="F2" s="69"/>
      <c r="G2" s="69"/>
      <c r="H2" s="139"/>
    </row>
    <row r="3" spans="1:8" x14ac:dyDescent="0.25">
      <c r="B3" s="72"/>
      <c r="C3" s="69"/>
      <c r="D3" s="138"/>
      <c r="E3" s="69"/>
      <c r="F3" s="69"/>
      <c r="G3" s="69"/>
      <c r="H3" s="139"/>
    </row>
    <row r="4" spans="1:8" x14ac:dyDescent="0.25">
      <c r="B4" s="73" t="s">
        <v>79</v>
      </c>
      <c r="C4" s="74" t="s">
        <v>80</v>
      </c>
      <c r="D4" s="140"/>
      <c r="E4" s="74" t="s">
        <v>81</v>
      </c>
      <c r="F4" s="74" t="s">
        <v>82</v>
      </c>
      <c r="G4" s="74"/>
      <c r="H4" s="141" t="s">
        <v>83</v>
      </c>
    </row>
    <row r="5" spans="1:8" x14ac:dyDescent="0.25">
      <c r="B5" s="75" t="s">
        <v>84</v>
      </c>
      <c r="C5" s="76">
        <v>21500</v>
      </c>
      <c r="D5" s="142"/>
      <c r="E5" s="76"/>
      <c r="F5" s="77"/>
      <c r="G5" s="77"/>
      <c r="H5" s="143"/>
    </row>
    <row r="6" spans="1:8" x14ac:dyDescent="0.25">
      <c r="B6" s="75" t="s">
        <v>85</v>
      </c>
      <c r="C6" s="77"/>
      <c r="D6" s="144"/>
      <c r="E6" s="76">
        <v>100000</v>
      </c>
      <c r="F6" s="77"/>
      <c r="G6" s="77"/>
      <c r="H6" s="145" t="s">
        <v>86</v>
      </c>
    </row>
    <row r="7" spans="1:8" x14ac:dyDescent="0.25">
      <c r="B7" s="75" t="s">
        <v>87</v>
      </c>
      <c r="C7" s="77"/>
      <c r="D7" s="144"/>
      <c r="E7" s="77"/>
      <c r="F7" s="77">
        <f>SUM(70*10+330*5)</f>
        <v>2350</v>
      </c>
      <c r="G7" s="77"/>
      <c r="H7" s="143" t="s">
        <v>201</v>
      </c>
    </row>
    <row r="8" spans="1:8" x14ac:dyDescent="0.25">
      <c r="B8" s="78" t="s">
        <v>88</v>
      </c>
      <c r="C8" s="79">
        <f>SUM(C5:C7)</f>
        <v>21500</v>
      </c>
      <c r="D8" s="146"/>
      <c r="E8" s="80"/>
      <c r="F8" s="80"/>
      <c r="G8" s="78"/>
      <c r="H8" s="147"/>
    </row>
    <row r="9" spans="1:8" x14ac:dyDescent="0.25">
      <c r="B9" s="80" t="s">
        <v>89</v>
      </c>
      <c r="C9" s="80"/>
      <c r="D9" s="148"/>
      <c r="E9" s="79">
        <f>SUM(E5:E7)</f>
        <v>100000</v>
      </c>
      <c r="F9" s="78">
        <f>SUM(F4:F7)</f>
        <v>2350</v>
      </c>
      <c r="G9" s="80"/>
      <c r="H9" s="147"/>
    </row>
    <row r="10" spans="1:8" x14ac:dyDescent="0.25">
      <c r="B10" s="73" t="s">
        <v>90</v>
      </c>
      <c r="C10" s="81">
        <f>SUM(C8:E9)</f>
        <v>121500</v>
      </c>
      <c r="D10" s="149"/>
      <c r="E10" s="73"/>
      <c r="F10" s="73"/>
      <c r="G10" s="73"/>
      <c r="H10" s="141"/>
    </row>
    <row r="13" spans="1:8" ht="30" x14ac:dyDescent="0.25">
      <c r="A13" s="150" t="s">
        <v>202</v>
      </c>
      <c r="B13" s="151" t="s">
        <v>91</v>
      </c>
      <c r="C13" s="152" t="s">
        <v>274</v>
      </c>
      <c r="D13" s="152" t="s">
        <v>203</v>
      </c>
      <c r="E13" s="83" t="s">
        <v>81</v>
      </c>
      <c r="F13" s="83" t="s">
        <v>92</v>
      </c>
      <c r="G13" s="83" t="s">
        <v>93</v>
      </c>
      <c r="H13" s="153" t="s">
        <v>83</v>
      </c>
    </row>
    <row r="14" spans="1:8" ht="15.95" customHeight="1" x14ac:dyDescent="0.25">
      <c r="A14" s="154" t="s">
        <v>204</v>
      </c>
      <c r="B14" s="155" t="s">
        <v>205</v>
      </c>
      <c r="C14" s="156"/>
      <c r="D14" s="157"/>
      <c r="E14" s="156"/>
      <c r="F14" s="154"/>
      <c r="G14" s="154"/>
      <c r="H14" s="158"/>
    </row>
    <row r="15" spans="1:8" ht="15.95" customHeight="1" x14ac:dyDescent="0.25">
      <c r="A15" s="85"/>
      <c r="B15" s="170" t="s">
        <v>206</v>
      </c>
      <c r="C15" s="173">
        <v>430</v>
      </c>
      <c r="D15" s="172" t="s">
        <v>207</v>
      </c>
      <c r="E15" s="84"/>
      <c r="F15" s="85"/>
      <c r="G15" s="85"/>
      <c r="H15" s="161" t="s">
        <v>208</v>
      </c>
    </row>
    <row r="16" spans="1:8" ht="15.95" customHeight="1" x14ac:dyDescent="0.25">
      <c r="A16" s="85"/>
      <c r="B16" s="170" t="s">
        <v>181</v>
      </c>
      <c r="C16" s="173">
        <v>150</v>
      </c>
      <c r="D16" s="172" t="s">
        <v>207</v>
      </c>
      <c r="E16" s="84"/>
      <c r="F16" s="85"/>
      <c r="G16" s="85"/>
      <c r="H16" s="161" t="s">
        <v>209</v>
      </c>
    </row>
    <row r="17" spans="1:8" ht="15.95" customHeight="1" x14ac:dyDescent="0.25">
      <c r="A17" s="85"/>
      <c r="B17" s="170" t="s">
        <v>182</v>
      </c>
      <c r="C17" s="173">
        <v>300</v>
      </c>
      <c r="D17" s="172" t="s">
        <v>207</v>
      </c>
      <c r="E17" s="84"/>
      <c r="F17" s="85"/>
      <c r="G17" s="85"/>
      <c r="H17" s="161"/>
    </row>
    <row r="18" spans="1:8" ht="15.95" customHeight="1" x14ac:dyDescent="0.25">
      <c r="A18" s="169"/>
      <c r="B18" s="170" t="s">
        <v>210</v>
      </c>
      <c r="C18" s="173">
        <v>0</v>
      </c>
      <c r="D18" s="172" t="s">
        <v>207</v>
      </c>
      <c r="E18" s="173"/>
      <c r="F18" s="169"/>
      <c r="G18" s="169"/>
      <c r="H18" s="174" t="s">
        <v>211</v>
      </c>
    </row>
    <row r="19" spans="1:8" ht="15.95" customHeight="1" x14ac:dyDescent="0.25">
      <c r="A19" s="85"/>
      <c r="B19" s="170" t="s">
        <v>183</v>
      </c>
      <c r="C19" s="173">
        <v>0</v>
      </c>
      <c r="D19" s="172" t="s">
        <v>207</v>
      </c>
      <c r="E19" s="84"/>
      <c r="F19" s="85"/>
      <c r="G19" s="85"/>
      <c r="H19" s="161" t="s">
        <v>211</v>
      </c>
    </row>
    <row r="20" spans="1:8" ht="15.95" customHeight="1" x14ac:dyDescent="0.25">
      <c r="A20" s="85"/>
      <c r="B20" s="170" t="s">
        <v>184</v>
      </c>
      <c r="C20" s="173">
        <v>120</v>
      </c>
      <c r="D20" s="172" t="s">
        <v>207</v>
      </c>
      <c r="E20" s="84"/>
      <c r="F20" s="85"/>
      <c r="G20" s="85"/>
      <c r="H20" s="161"/>
    </row>
    <row r="21" spans="1:8" ht="15.95" customHeight="1" x14ac:dyDescent="0.25">
      <c r="A21" s="85"/>
      <c r="B21" s="170" t="s">
        <v>185</v>
      </c>
      <c r="C21" s="173">
        <v>150</v>
      </c>
      <c r="D21" s="172" t="s">
        <v>207</v>
      </c>
      <c r="E21" s="84"/>
      <c r="F21" s="85"/>
      <c r="G21" s="85"/>
      <c r="H21" s="161" t="s">
        <v>209</v>
      </c>
    </row>
    <row r="22" spans="1:8" ht="15.95" customHeight="1" x14ac:dyDescent="0.25">
      <c r="A22" s="85"/>
      <c r="B22" s="170" t="s">
        <v>186</v>
      </c>
      <c r="C22" s="173">
        <v>250</v>
      </c>
      <c r="D22" s="172" t="s">
        <v>207</v>
      </c>
      <c r="E22" s="84"/>
      <c r="F22" s="85"/>
      <c r="G22" s="85"/>
      <c r="H22" s="161" t="s">
        <v>212</v>
      </c>
    </row>
    <row r="23" spans="1:8" ht="15.95" customHeight="1" x14ac:dyDescent="0.25">
      <c r="A23" s="85"/>
      <c r="B23" s="170" t="s">
        <v>278</v>
      </c>
      <c r="C23" s="173">
        <v>100</v>
      </c>
      <c r="D23" s="172" t="s">
        <v>207</v>
      </c>
      <c r="E23" s="84"/>
      <c r="F23" s="85"/>
      <c r="G23" s="85"/>
      <c r="H23" s="161"/>
    </row>
    <row r="24" spans="1:8" ht="15.95" customHeight="1" x14ac:dyDescent="0.25">
      <c r="A24" s="85"/>
      <c r="B24" s="170" t="s">
        <v>213</v>
      </c>
      <c r="C24" s="173">
        <v>1500</v>
      </c>
      <c r="D24" s="172" t="s">
        <v>207</v>
      </c>
      <c r="E24" s="84"/>
      <c r="F24" s="85"/>
      <c r="G24" s="85"/>
      <c r="H24" s="161"/>
    </row>
    <row r="25" spans="1:8" ht="15.95" customHeight="1" x14ac:dyDescent="0.25">
      <c r="A25" s="85"/>
      <c r="B25" s="163" t="s">
        <v>214</v>
      </c>
      <c r="C25" s="164">
        <f>SUM(C15:C24)</f>
        <v>3000</v>
      </c>
      <c r="D25" s="165"/>
      <c r="E25" s="84">
        <f>SUM(C25+C50)</f>
        <v>4700</v>
      </c>
      <c r="F25" s="85"/>
      <c r="G25" s="85"/>
      <c r="H25" s="161"/>
    </row>
    <row r="26" spans="1:8" ht="15.95" customHeight="1" x14ac:dyDescent="0.25">
      <c r="A26" s="154" t="s">
        <v>215</v>
      </c>
      <c r="B26" s="155" t="s">
        <v>94</v>
      </c>
      <c r="C26" s="156"/>
      <c r="D26" s="157"/>
      <c r="E26" s="156"/>
      <c r="F26" s="154"/>
      <c r="G26" s="154"/>
      <c r="H26" s="158"/>
    </row>
    <row r="27" spans="1:8" ht="15.95" customHeight="1" x14ac:dyDescent="0.25">
      <c r="A27" s="85"/>
      <c r="B27" s="166" t="s">
        <v>216</v>
      </c>
      <c r="C27" s="84">
        <v>2995</v>
      </c>
      <c r="D27" s="160" t="s">
        <v>217</v>
      </c>
      <c r="E27" s="84"/>
      <c r="F27" s="85"/>
      <c r="G27" s="85"/>
      <c r="H27" s="161" t="s">
        <v>218</v>
      </c>
    </row>
    <row r="28" spans="1:8" ht="15.95" customHeight="1" x14ac:dyDescent="0.25">
      <c r="A28" s="85"/>
      <c r="B28" s="166" t="s">
        <v>219</v>
      </c>
      <c r="C28" s="84">
        <v>2950</v>
      </c>
      <c r="D28" s="160" t="s">
        <v>217</v>
      </c>
      <c r="E28" s="84"/>
      <c r="F28" s="85"/>
      <c r="G28" s="85"/>
      <c r="H28" s="161" t="s">
        <v>220</v>
      </c>
    </row>
    <row r="29" spans="1:8" ht="17.100000000000001" customHeight="1" x14ac:dyDescent="0.25">
      <c r="A29" s="85"/>
      <c r="B29" s="159" t="s">
        <v>221</v>
      </c>
      <c r="C29" s="84">
        <v>600</v>
      </c>
      <c r="D29" s="160" t="s">
        <v>217</v>
      </c>
      <c r="E29" s="84"/>
      <c r="F29" s="85"/>
      <c r="G29" s="85"/>
      <c r="H29" s="161" t="s">
        <v>222</v>
      </c>
    </row>
    <row r="30" spans="1:8" ht="15.95" customHeight="1" x14ac:dyDescent="0.25">
      <c r="A30" s="85"/>
      <c r="B30" s="167" t="s">
        <v>223</v>
      </c>
      <c r="C30" s="164">
        <f>SUM(C27:C29)</f>
        <v>6545</v>
      </c>
      <c r="D30" s="165"/>
      <c r="E30" s="84"/>
      <c r="F30" s="85"/>
      <c r="G30" s="85"/>
      <c r="H30" s="161"/>
    </row>
    <row r="31" spans="1:8" ht="17.100000000000001" customHeight="1" x14ac:dyDescent="0.25">
      <c r="A31" s="154" t="s">
        <v>224</v>
      </c>
      <c r="B31" s="155" t="s">
        <v>96</v>
      </c>
      <c r="C31" s="156"/>
      <c r="D31" s="157"/>
      <c r="E31" s="156"/>
      <c r="F31" s="154"/>
      <c r="G31" s="154"/>
      <c r="H31" s="168"/>
    </row>
    <row r="32" spans="1:8" s="175" customFormat="1" ht="17.100000000000001" customHeight="1" x14ac:dyDescent="0.25">
      <c r="A32" s="169"/>
      <c r="B32" s="170" t="s">
        <v>225</v>
      </c>
      <c r="C32" s="171">
        <v>3500</v>
      </c>
      <c r="D32" s="172" t="s">
        <v>217</v>
      </c>
      <c r="E32" s="173"/>
      <c r="F32" s="169"/>
      <c r="G32" s="169"/>
      <c r="H32" s="174" t="s">
        <v>226</v>
      </c>
    </row>
    <row r="33" spans="1:8" ht="17.100000000000001" customHeight="1" x14ac:dyDescent="0.25">
      <c r="A33" s="154" t="s">
        <v>227</v>
      </c>
      <c r="B33" s="155" t="s">
        <v>228</v>
      </c>
      <c r="C33" s="156"/>
      <c r="D33" s="157"/>
      <c r="E33" s="156"/>
      <c r="F33" s="154"/>
      <c r="G33" s="154"/>
      <c r="H33" s="158"/>
    </row>
    <row r="34" spans="1:8" ht="17.100000000000001" customHeight="1" x14ac:dyDescent="0.25">
      <c r="A34" s="85"/>
      <c r="B34" s="159" t="s">
        <v>229</v>
      </c>
      <c r="C34" s="84">
        <v>250</v>
      </c>
      <c r="D34" s="160" t="s">
        <v>217</v>
      </c>
      <c r="E34" s="84"/>
      <c r="F34" s="85"/>
      <c r="G34" s="85"/>
      <c r="H34" s="161"/>
    </row>
    <row r="35" spans="1:8" ht="17.100000000000001" customHeight="1" x14ac:dyDescent="0.25">
      <c r="A35" s="85"/>
      <c r="B35" s="159" t="s">
        <v>230</v>
      </c>
      <c r="C35" s="84">
        <v>250</v>
      </c>
      <c r="D35" s="160" t="s">
        <v>217</v>
      </c>
      <c r="E35" s="84"/>
      <c r="F35" s="85"/>
      <c r="G35" s="85"/>
      <c r="H35" s="161"/>
    </row>
    <row r="36" spans="1:8" ht="17.100000000000001" customHeight="1" x14ac:dyDescent="0.25">
      <c r="A36" s="85"/>
      <c r="B36" s="159" t="s">
        <v>231</v>
      </c>
      <c r="C36" s="84">
        <v>250</v>
      </c>
      <c r="D36" s="160" t="s">
        <v>217</v>
      </c>
      <c r="E36" s="84"/>
      <c r="F36" s="85"/>
      <c r="G36" s="85"/>
      <c r="H36" s="161"/>
    </row>
    <row r="37" spans="1:8" ht="17.100000000000001" customHeight="1" x14ac:dyDescent="0.25">
      <c r="A37" s="85"/>
      <c r="B37" s="159" t="s">
        <v>232</v>
      </c>
      <c r="C37" s="84">
        <v>250</v>
      </c>
      <c r="D37" s="160" t="s">
        <v>217</v>
      </c>
      <c r="E37" s="84"/>
      <c r="F37" s="85"/>
      <c r="G37" s="85"/>
      <c r="H37" s="161"/>
    </row>
    <row r="38" spans="1:8" x14ac:dyDescent="0.25">
      <c r="A38" s="85"/>
      <c r="B38" s="176" t="s">
        <v>233</v>
      </c>
      <c r="C38" s="162">
        <v>250</v>
      </c>
      <c r="D38" s="177" t="s">
        <v>217</v>
      </c>
      <c r="E38" s="162"/>
      <c r="F38" s="178"/>
      <c r="G38" s="178"/>
      <c r="H38" s="179"/>
    </row>
    <row r="39" spans="1:8" ht="17.100000000000001" customHeight="1" x14ac:dyDescent="0.25">
      <c r="A39" s="85"/>
      <c r="B39" s="159" t="s">
        <v>234</v>
      </c>
      <c r="C39" s="84">
        <v>250</v>
      </c>
      <c r="D39" s="160" t="s">
        <v>217</v>
      </c>
      <c r="E39" s="84"/>
      <c r="F39" s="85"/>
      <c r="G39" s="85"/>
      <c r="H39" s="161"/>
    </row>
    <row r="40" spans="1:8" ht="17.100000000000001" customHeight="1" x14ac:dyDescent="0.25">
      <c r="A40" s="85"/>
      <c r="B40" s="159" t="s">
        <v>235</v>
      </c>
      <c r="C40" s="84">
        <f>SUM(240+100)</f>
        <v>340</v>
      </c>
      <c r="D40" s="160" t="s">
        <v>217</v>
      </c>
      <c r="E40" s="84"/>
      <c r="F40" s="85"/>
      <c r="G40" s="85"/>
      <c r="H40" s="161" t="s">
        <v>236</v>
      </c>
    </row>
    <row r="41" spans="1:8" ht="17.100000000000001" customHeight="1" x14ac:dyDescent="0.25">
      <c r="A41" s="85"/>
      <c r="B41" s="163" t="s">
        <v>237</v>
      </c>
      <c r="C41" s="164">
        <f>SUM(C34:C40)</f>
        <v>1840</v>
      </c>
      <c r="D41" s="165"/>
      <c r="E41" s="84"/>
      <c r="F41" s="85"/>
      <c r="G41" s="85"/>
      <c r="H41" s="161"/>
    </row>
    <row r="42" spans="1:8" ht="17.100000000000001" customHeight="1" x14ac:dyDescent="0.25">
      <c r="A42" s="154" t="s">
        <v>215</v>
      </c>
      <c r="B42" s="155" t="s">
        <v>238</v>
      </c>
      <c r="C42" s="156"/>
      <c r="D42" s="157"/>
      <c r="E42" s="156"/>
      <c r="F42" s="154"/>
      <c r="G42" s="154"/>
      <c r="H42" s="158"/>
    </row>
    <row r="43" spans="1:8" ht="17.100000000000001" customHeight="1" x14ac:dyDescent="0.25">
      <c r="A43" s="85"/>
      <c r="B43" s="159" t="s">
        <v>239</v>
      </c>
      <c r="C43" s="84">
        <v>650</v>
      </c>
      <c r="D43" s="160" t="s">
        <v>217</v>
      </c>
      <c r="E43" s="84"/>
      <c r="F43" s="85"/>
      <c r="G43" s="85"/>
      <c r="H43" s="161" t="s">
        <v>240</v>
      </c>
    </row>
    <row r="44" spans="1:8" ht="17.100000000000001" customHeight="1" x14ac:dyDescent="0.25">
      <c r="A44" s="85"/>
      <c r="B44" s="159" t="s">
        <v>241</v>
      </c>
      <c r="C44" s="84">
        <v>240</v>
      </c>
      <c r="D44" s="160" t="s">
        <v>217</v>
      </c>
      <c r="E44" s="84"/>
      <c r="F44" s="85"/>
      <c r="G44" s="85"/>
      <c r="H44" s="161" t="s">
        <v>242</v>
      </c>
    </row>
    <row r="45" spans="1:8" ht="17.100000000000001" customHeight="1" x14ac:dyDescent="0.25">
      <c r="A45" s="85"/>
      <c r="B45" s="163" t="s">
        <v>243</v>
      </c>
      <c r="C45" s="164">
        <f>SUM(C43:C44)</f>
        <v>890</v>
      </c>
      <c r="D45" s="165"/>
      <c r="E45" s="84"/>
      <c r="F45" s="85"/>
      <c r="G45" s="85"/>
      <c r="H45" s="161"/>
    </row>
    <row r="46" spans="1:8" ht="17.100000000000001" customHeight="1" x14ac:dyDescent="0.25">
      <c r="A46" s="154" t="s">
        <v>244</v>
      </c>
      <c r="B46" s="155" t="s">
        <v>245</v>
      </c>
      <c r="C46" s="156"/>
      <c r="D46" s="157"/>
      <c r="E46" s="156"/>
      <c r="F46" s="154"/>
      <c r="G46" s="154"/>
      <c r="H46" s="158"/>
    </row>
    <row r="47" spans="1:8" x14ac:dyDescent="0.25">
      <c r="A47" s="85"/>
      <c r="B47" s="180" t="s">
        <v>246</v>
      </c>
      <c r="C47" s="85">
        <v>1340</v>
      </c>
      <c r="D47" s="181" t="s">
        <v>217</v>
      </c>
      <c r="E47" s="182"/>
      <c r="F47" s="183"/>
      <c r="G47" s="183"/>
      <c r="H47" s="184" t="s">
        <v>247</v>
      </c>
    </row>
    <row r="48" spans="1:8" ht="17.100000000000001" customHeight="1" x14ac:dyDescent="0.25">
      <c r="A48" s="85"/>
      <c r="B48" s="185" t="s">
        <v>248</v>
      </c>
      <c r="C48" s="186">
        <f>SUM(C47:C47)</f>
        <v>1340</v>
      </c>
      <c r="D48" s="187"/>
      <c r="E48" s="182"/>
      <c r="F48" s="183"/>
      <c r="G48" s="183"/>
      <c r="H48" s="184"/>
    </row>
    <row r="49" spans="1:8" ht="17.100000000000001" customHeight="1" x14ac:dyDescent="0.25">
      <c r="A49" s="154" t="s">
        <v>249</v>
      </c>
      <c r="B49" s="155" t="s">
        <v>250</v>
      </c>
      <c r="C49" s="154"/>
      <c r="D49" s="188"/>
      <c r="E49" s="156"/>
      <c r="F49" s="154"/>
      <c r="G49" s="154"/>
      <c r="H49" s="158"/>
    </row>
    <row r="50" spans="1:8" x14ac:dyDescent="0.25">
      <c r="A50" s="85"/>
      <c r="B50" s="159" t="s">
        <v>95</v>
      </c>
      <c r="C50" s="84">
        <v>1700</v>
      </c>
      <c r="D50" s="160" t="s">
        <v>207</v>
      </c>
      <c r="E50" s="84"/>
      <c r="F50" s="85"/>
      <c r="G50" s="85"/>
      <c r="H50" s="161" t="s">
        <v>251</v>
      </c>
    </row>
    <row r="51" spans="1:8" ht="17.100000000000001" customHeight="1" x14ac:dyDescent="0.25">
      <c r="A51" s="85"/>
      <c r="B51" s="163" t="s">
        <v>252</v>
      </c>
      <c r="C51" s="164">
        <f>SUM(C50:C50)</f>
        <v>1700</v>
      </c>
      <c r="D51" s="165"/>
      <c r="E51" s="84"/>
      <c r="F51" s="85"/>
      <c r="G51" s="85"/>
      <c r="H51" s="161"/>
    </row>
    <row r="52" spans="1:8" ht="18" customHeight="1" x14ac:dyDescent="0.25">
      <c r="A52" s="154" t="s">
        <v>244</v>
      </c>
      <c r="B52" s="155" t="s">
        <v>253</v>
      </c>
      <c r="C52" s="154"/>
      <c r="D52" s="188"/>
      <c r="E52" s="154"/>
      <c r="F52" s="154"/>
      <c r="G52" s="154"/>
      <c r="H52" s="168"/>
    </row>
    <row r="53" spans="1:8" ht="18" customHeight="1" x14ac:dyDescent="0.25">
      <c r="A53" s="85"/>
      <c r="B53" s="159" t="s">
        <v>254</v>
      </c>
      <c r="C53" s="164">
        <v>1250</v>
      </c>
      <c r="D53" s="160" t="s">
        <v>217</v>
      </c>
      <c r="E53" s="84"/>
      <c r="F53" s="85"/>
      <c r="G53" s="85"/>
      <c r="H53" s="161" t="s">
        <v>255</v>
      </c>
    </row>
    <row r="54" spans="1:8" ht="15.95" customHeight="1" x14ac:dyDescent="0.25">
      <c r="A54" s="85"/>
      <c r="B54" s="159" t="s">
        <v>86</v>
      </c>
      <c r="C54" s="85"/>
      <c r="D54" s="189" t="s">
        <v>217</v>
      </c>
      <c r="E54" s="86">
        <v>100000</v>
      </c>
      <c r="F54" s="85"/>
      <c r="G54" s="85"/>
      <c r="H54" s="161" t="s">
        <v>97</v>
      </c>
    </row>
    <row r="55" spans="1:8" ht="30" x14ac:dyDescent="0.25">
      <c r="A55" s="85"/>
      <c r="B55" s="210" t="s">
        <v>277</v>
      </c>
      <c r="C55" s="85">
        <v>400</v>
      </c>
      <c r="D55" s="189"/>
      <c r="E55" s="86"/>
      <c r="F55" s="85"/>
      <c r="G55" s="85"/>
      <c r="H55" s="161"/>
    </row>
    <row r="56" spans="1:8" s="195" customFormat="1" x14ac:dyDescent="0.25">
      <c r="A56" s="190" t="s">
        <v>256</v>
      </c>
      <c r="B56" s="191" t="s">
        <v>257</v>
      </c>
      <c r="C56" s="192">
        <v>835</v>
      </c>
      <c r="D56" s="193" t="s">
        <v>258</v>
      </c>
      <c r="E56" s="194"/>
      <c r="F56" s="190"/>
      <c r="G56" s="190"/>
      <c r="H56" s="161" t="s">
        <v>275</v>
      </c>
    </row>
    <row r="57" spans="1:8" x14ac:dyDescent="0.25">
      <c r="A57" s="85"/>
      <c r="B57" s="196"/>
      <c r="C57" s="197"/>
      <c r="D57" s="198"/>
      <c r="E57" s="86"/>
      <c r="F57" s="85"/>
      <c r="G57" s="85"/>
      <c r="H57" s="161" t="s">
        <v>276</v>
      </c>
    </row>
    <row r="58" spans="1:8" x14ac:dyDescent="0.25">
      <c r="A58" s="85"/>
      <c r="B58" s="199" t="s">
        <v>98</v>
      </c>
      <c r="C58" s="88">
        <f>SUM(C25+C30+C32+C41+C45+C48+C51+C53+C56+C57)</f>
        <v>20900</v>
      </c>
      <c r="D58" s="200"/>
      <c r="E58" s="88">
        <f>SUM(E14:E57)</f>
        <v>104700</v>
      </c>
      <c r="F58" s="87">
        <f>SUM(F13:F57)</f>
        <v>0</v>
      </c>
      <c r="G58" s="87"/>
      <c r="H58" s="201"/>
    </row>
    <row r="59" spans="1:8" x14ac:dyDescent="0.25">
      <c r="A59" s="85"/>
      <c r="B59" s="151" t="s">
        <v>99</v>
      </c>
      <c r="C59" s="89">
        <f>SUM(E58+C58)</f>
        <v>125600</v>
      </c>
      <c r="D59" s="152"/>
      <c r="E59" s="82"/>
      <c r="F59" s="82"/>
      <c r="G59" s="82"/>
      <c r="H59" s="202"/>
    </row>
    <row r="60" spans="1:8" x14ac:dyDescent="0.25">
      <c r="A60" s="85"/>
      <c r="B60" s="203" t="s">
        <v>100</v>
      </c>
      <c r="C60" s="89">
        <f>SUM(C10-C59)</f>
        <v>-4100</v>
      </c>
      <c r="D60" s="152"/>
      <c r="E60" s="82"/>
      <c r="F60" s="82"/>
      <c r="G60" s="82"/>
      <c r="H60" s="20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5"/>
  <sheetViews>
    <sheetView workbookViewId="0">
      <pane xSplit="3" topLeftCell="D1" activePane="topRight" state="frozen"/>
      <selection pane="topRight" activeCell="C12" sqref="C12"/>
    </sheetView>
  </sheetViews>
  <sheetFormatPr defaultColWidth="9" defaultRowHeight="15" x14ac:dyDescent="0.25"/>
  <cols>
    <col min="1" max="1" width="21" customWidth="1"/>
    <col min="2" max="2" width="26.85546875" customWidth="1"/>
    <col min="3" max="3" width="22.85546875" customWidth="1"/>
    <col min="4" max="4" width="16.42578125" customWidth="1"/>
    <col min="5" max="5" width="40.140625" customWidth="1"/>
    <col min="6" max="7" width="21.140625" style="64" customWidth="1"/>
    <col min="8" max="8" width="20.42578125" customWidth="1"/>
    <col min="9" max="9" width="18.42578125" customWidth="1"/>
    <col min="10" max="10" width="18.140625" bestFit="1" customWidth="1"/>
    <col min="11" max="11" width="14.42578125" customWidth="1"/>
    <col min="12" max="12" width="14.140625" customWidth="1"/>
    <col min="13" max="13" width="14.140625" style="127" customWidth="1"/>
    <col min="14" max="14" width="13" customWidth="1"/>
    <col min="15" max="15" width="14.140625" customWidth="1"/>
  </cols>
  <sheetData>
    <row r="1" spans="1:15" ht="15.75" x14ac:dyDescent="0.25">
      <c r="A1" s="1"/>
      <c r="B1" s="2"/>
      <c r="C1" s="1" t="s">
        <v>53</v>
      </c>
      <c r="D1" s="3"/>
      <c r="E1" s="3"/>
      <c r="F1" s="3"/>
      <c r="G1" s="3"/>
      <c r="H1" s="3"/>
      <c r="I1" s="223" t="s">
        <v>0</v>
      </c>
      <c r="J1" s="224"/>
      <c r="K1" s="224"/>
      <c r="L1" s="224"/>
      <c r="M1" s="224"/>
      <c r="N1" s="224"/>
      <c r="O1" s="225"/>
    </row>
    <row r="2" spans="1:15" ht="38.25" x14ac:dyDescent="0.25">
      <c r="A2" s="4" t="s">
        <v>1</v>
      </c>
      <c r="B2" s="4" t="s">
        <v>2</v>
      </c>
      <c r="C2" s="4" t="s">
        <v>3</v>
      </c>
      <c r="D2" s="5" t="s">
        <v>12</v>
      </c>
      <c r="E2" s="6" t="s">
        <v>4</v>
      </c>
      <c r="F2" s="6" t="s">
        <v>61</v>
      </c>
      <c r="G2" s="6" t="s">
        <v>5</v>
      </c>
      <c r="H2" s="6" t="s">
        <v>62</v>
      </c>
      <c r="I2" s="7" t="s">
        <v>6</v>
      </c>
      <c r="J2" s="8" t="s">
        <v>7</v>
      </c>
      <c r="K2" s="8" t="s">
        <v>8</v>
      </c>
      <c r="L2" s="8" t="s">
        <v>9</v>
      </c>
      <c r="M2" s="124" t="s">
        <v>64</v>
      </c>
      <c r="N2" s="9" t="s">
        <v>10</v>
      </c>
      <c r="O2" s="10" t="s">
        <v>11</v>
      </c>
    </row>
    <row r="3" spans="1:15" ht="17.25" x14ac:dyDescent="0.25">
      <c r="A3" s="60" t="s">
        <v>56</v>
      </c>
      <c r="B3" s="60" t="s">
        <v>57</v>
      </c>
      <c r="C3" s="60" t="s">
        <v>58</v>
      </c>
      <c r="D3" s="62">
        <v>2013</v>
      </c>
      <c r="E3" s="60" t="s">
        <v>59</v>
      </c>
      <c r="F3" s="63" t="s">
        <v>60</v>
      </c>
      <c r="G3" s="63" t="s">
        <v>63</v>
      </c>
      <c r="H3" s="61" t="s">
        <v>52</v>
      </c>
      <c r="I3" s="65">
        <v>41809</v>
      </c>
      <c r="J3" s="61">
        <v>0.83333333333333337</v>
      </c>
      <c r="K3" s="62">
        <v>300</v>
      </c>
      <c r="L3" s="66">
        <v>1360</v>
      </c>
      <c r="M3" s="125">
        <v>270</v>
      </c>
      <c r="N3" s="62">
        <v>272</v>
      </c>
      <c r="O3" s="61"/>
    </row>
    <row r="4" spans="1:15" x14ac:dyDescent="0.25">
      <c r="A4" s="19" t="s">
        <v>195</v>
      </c>
      <c r="B4" s="20" t="s">
        <v>198</v>
      </c>
      <c r="C4" s="11" t="s">
        <v>180</v>
      </c>
      <c r="D4" s="12">
        <v>2016</v>
      </c>
      <c r="E4" s="13" t="s">
        <v>193</v>
      </c>
      <c r="F4" s="13" t="s">
        <v>188</v>
      </c>
      <c r="G4" s="13" t="s">
        <v>189</v>
      </c>
      <c r="H4" s="13"/>
      <c r="I4" s="14">
        <v>42804</v>
      </c>
      <c r="J4" s="15">
        <v>0.89583333333333337</v>
      </c>
      <c r="K4" s="16">
        <v>110</v>
      </c>
      <c r="L4" s="17">
        <v>70</v>
      </c>
      <c r="M4" s="126"/>
      <c r="N4" s="16">
        <v>30</v>
      </c>
      <c r="O4" s="12"/>
    </row>
    <row r="5" spans="1:15" x14ac:dyDescent="0.25">
      <c r="A5" s="19" t="s">
        <v>195</v>
      </c>
      <c r="B5" s="20" t="s">
        <v>198</v>
      </c>
      <c r="C5" s="18" t="s">
        <v>181</v>
      </c>
      <c r="D5" s="12">
        <v>2012</v>
      </c>
      <c r="E5" s="13" t="s">
        <v>193</v>
      </c>
      <c r="F5" s="13" t="s">
        <v>60</v>
      </c>
      <c r="G5" s="13" t="s">
        <v>190</v>
      </c>
      <c r="H5" s="13"/>
      <c r="I5" s="14">
        <v>42805</v>
      </c>
      <c r="J5" s="15">
        <v>0.4375</v>
      </c>
      <c r="K5" s="16">
        <v>110</v>
      </c>
      <c r="L5" s="17">
        <v>30</v>
      </c>
      <c r="M5" s="126"/>
      <c r="N5" s="16">
        <v>19</v>
      </c>
      <c r="O5" s="12"/>
    </row>
    <row r="6" spans="1:15" x14ac:dyDescent="0.25">
      <c r="A6" s="19" t="s">
        <v>195</v>
      </c>
      <c r="B6" s="20" t="s">
        <v>198</v>
      </c>
      <c r="C6" s="19" t="s">
        <v>182</v>
      </c>
      <c r="D6" s="21">
        <v>2016</v>
      </c>
      <c r="E6" s="13" t="s">
        <v>193</v>
      </c>
      <c r="F6" s="21" t="s">
        <v>188</v>
      </c>
      <c r="G6" s="21" t="s">
        <v>191</v>
      </c>
      <c r="H6" s="21"/>
      <c r="I6" s="14">
        <v>42805</v>
      </c>
      <c r="J6" s="15">
        <v>0.52083333333333337</v>
      </c>
      <c r="K6" s="16">
        <v>110</v>
      </c>
      <c r="L6" s="17">
        <v>155</v>
      </c>
      <c r="M6" s="126"/>
      <c r="N6" s="16">
        <v>59</v>
      </c>
      <c r="O6" s="19"/>
    </row>
    <row r="7" spans="1:15" x14ac:dyDescent="0.25">
      <c r="A7" s="19" t="s">
        <v>195</v>
      </c>
      <c r="B7" s="20" t="s">
        <v>198</v>
      </c>
      <c r="C7" s="19" t="s">
        <v>183</v>
      </c>
      <c r="D7" s="21">
        <v>2015</v>
      </c>
      <c r="E7" s="13" t="s">
        <v>193</v>
      </c>
      <c r="F7" s="21" t="s">
        <v>60</v>
      </c>
      <c r="G7" s="21" t="s">
        <v>191</v>
      </c>
      <c r="H7" s="21"/>
      <c r="I7" s="14">
        <v>42805</v>
      </c>
      <c r="J7" s="15">
        <v>0.72916666666666663</v>
      </c>
      <c r="K7" s="16">
        <v>110</v>
      </c>
      <c r="L7" s="17">
        <v>100</v>
      </c>
      <c r="M7" s="126"/>
      <c r="N7" s="16">
        <v>83</v>
      </c>
      <c r="O7" s="19"/>
    </row>
    <row r="8" spans="1:15" x14ac:dyDescent="0.25">
      <c r="A8" s="19" t="s">
        <v>195</v>
      </c>
      <c r="B8" s="20" t="s">
        <v>198</v>
      </c>
      <c r="C8" s="19" t="s">
        <v>184</v>
      </c>
      <c r="D8" s="21">
        <v>2015</v>
      </c>
      <c r="E8" s="13" t="s">
        <v>193</v>
      </c>
      <c r="F8" s="21" t="s">
        <v>60</v>
      </c>
      <c r="G8" s="21" t="s">
        <v>190</v>
      </c>
      <c r="H8" s="21"/>
      <c r="I8" s="14">
        <v>42805</v>
      </c>
      <c r="J8" s="15">
        <v>0.8125</v>
      </c>
      <c r="K8" s="16">
        <v>110</v>
      </c>
      <c r="L8" s="17">
        <v>40</v>
      </c>
      <c r="M8" s="126"/>
      <c r="N8" s="16">
        <v>43</v>
      </c>
      <c r="O8" s="19"/>
    </row>
    <row r="9" spans="1:15" x14ac:dyDescent="0.25">
      <c r="A9" s="19" t="s">
        <v>195</v>
      </c>
      <c r="B9" s="20" t="s">
        <v>198</v>
      </c>
      <c r="C9" s="19" t="s">
        <v>185</v>
      </c>
      <c r="D9" s="21">
        <v>1989</v>
      </c>
      <c r="E9" s="13" t="s">
        <v>193</v>
      </c>
      <c r="F9" s="21"/>
      <c r="G9" s="21" t="s">
        <v>190</v>
      </c>
      <c r="H9" s="21"/>
      <c r="I9" s="22">
        <v>42806</v>
      </c>
      <c r="J9" s="15">
        <v>0.47916666666666669</v>
      </c>
      <c r="K9" s="16">
        <v>110</v>
      </c>
      <c r="L9" s="17">
        <v>305</v>
      </c>
      <c r="M9" s="126"/>
      <c r="N9" s="16">
        <v>66</v>
      </c>
      <c r="O9" s="19"/>
    </row>
    <row r="10" spans="1:15" x14ac:dyDescent="0.25">
      <c r="A10" s="19" t="s">
        <v>195</v>
      </c>
      <c r="B10" s="20" t="s">
        <v>198</v>
      </c>
      <c r="C10" s="19" t="s">
        <v>186</v>
      </c>
      <c r="D10" s="21">
        <v>2015</v>
      </c>
      <c r="E10" s="13" t="s">
        <v>193</v>
      </c>
      <c r="F10" s="21" t="s">
        <v>60</v>
      </c>
      <c r="G10" s="21" t="s">
        <v>190</v>
      </c>
      <c r="H10" s="21"/>
      <c r="I10" s="22">
        <v>42806</v>
      </c>
      <c r="J10" s="15">
        <v>0.5625</v>
      </c>
      <c r="K10" s="16">
        <v>110</v>
      </c>
      <c r="L10" s="17">
        <v>55</v>
      </c>
      <c r="M10" s="126"/>
      <c r="N10" s="16">
        <v>25</v>
      </c>
      <c r="O10" s="19"/>
    </row>
    <row r="11" spans="1:15" x14ac:dyDescent="0.25">
      <c r="A11" s="19" t="s">
        <v>196</v>
      </c>
      <c r="B11" s="20" t="s">
        <v>197</v>
      </c>
      <c r="C11" s="19" t="s">
        <v>187</v>
      </c>
      <c r="D11" s="21">
        <v>2017</v>
      </c>
      <c r="E11" s="13" t="s">
        <v>193</v>
      </c>
      <c r="F11" s="21" t="s">
        <v>60</v>
      </c>
      <c r="G11" s="21" t="s">
        <v>192</v>
      </c>
      <c r="H11" s="21"/>
      <c r="I11" s="22">
        <v>42806</v>
      </c>
      <c r="J11" s="15">
        <v>0.75</v>
      </c>
      <c r="K11" s="16">
        <v>600</v>
      </c>
      <c r="L11" s="17">
        <v>1690</v>
      </c>
      <c r="M11" s="126"/>
      <c r="N11" s="16">
        <v>522</v>
      </c>
      <c r="O11" s="19"/>
    </row>
    <row r="12" spans="1:15" s="137" customFormat="1" x14ac:dyDescent="0.25">
      <c r="A12" s="128" t="s">
        <v>195</v>
      </c>
      <c r="B12" s="129" t="s">
        <v>198</v>
      </c>
      <c r="C12" s="128" t="s">
        <v>194</v>
      </c>
      <c r="D12" s="130"/>
      <c r="E12" s="131" t="s">
        <v>193</v>
      </c>
      <c r="F12" s="130"/>
      <c r="G12" s="130" t="s">
        <v>191</v>
      </c>
      <c r="H12" s="130"/>
      <c r="I12" s="132">
        <v>42805</v>
      </c>
      <c r="J12" s="133">
        <v>0.65625</v>
      </c>
      <c r="K12" s="134">
        <v>110</v>
      </c>
      <c r="L12" s="135" t="s">
        <v>199</v>
      </c>
      <c r="M12" s="136"/>
      <c r="N12" s="134">
        <v>9</v>
      </c>
      <c r="O12" s="128"/>
    </row>
    <row r="13" spans="1:15" x14ac:dyDescent="0.25">
      <c r="A13" s="19"/>
      <c r="B13" s="20"/>
      <c r="C13" s="19"/>
      <c r="D13" s="21"/>
      <c r="E13" s="21"/>
      <c r="F13" s="21"/>
      <c r="G13" s="21"/>
      <c r="H13" s="21"/>
      <c r="I13" s="22"/>
      <c r="J13" s="15"/>
      <c r="K13" s="16"/>
      <c r="L13" s="17">
        <f>SUM(L4:L12)</f>
        <v>2445</v>
      </c>
      <c r="M13" s="126">
        <v>800</v>
      </c>
      <c r="N13" s="19" t="s">
        <v>200</v>
      </c>
    </row>
    <row r="14" spans="1:15" x14ac:dyDescent="0.25">
      <c r="A14" s="19"/>
      <c r="B14" s="20"/>
      <c r="C14" s="19"/>
      <c r="D14" s="21"/>
      <c r="E14" s="21"/>
      <c r="F14" s="21"/>
      <c r="G14" s="21"/>
      <c r="H14" s="21"/>
      <c r="I14" s="22"/>
      <c r="J14" s="15"/>
      <c r="K14" s="16"/>
      <c r="L14" s="17"/>
      <c r="M14" s="126"/>
      <c r="N14" s="16"/>
      <c r="O14" s="19"/>
    </row>
    <row r="15" spans="1:15" x14ac:dyDescent="0.25">
      <c r="A15" s="19"/>
      <c r="B15" s="20"/>
      <c r="C15" s="19"/>
      <c r="D15" s="21"/>
      <c r="E15" s="21"/>
      <c r="F15" s="21"/>
      <c r="G15" s="21"/>
      <c r="H15" s="21"/>
      <c r="I15" s="22"/>
      <c r="J15" s="15"/>
      <c r="K15" s="16"/>
      <c r="L15" s="17"/>
      <c r="M15" s="126"/>
      <c r="N15" s="16"/>
      <c r="O15" s="19"/>
    </row>
    <row r="16" spans="1:15" x14ac:dyDescent="0.25">
      <c r="A16" s="19"/>
      <c r="B16" s="20"/>
      <c r="C16" s="19"/>
      <c r="D16" s="21"/>
      <c r="E16" s="21"/>
      <c r="F16" s="21"/>
      <c r="G16" s="21"/>
      <c r="H16" s="21"/>
      <c r="I16" s="22"/>
      <c r="J16" s="15"/>
      <c r="K16" s="16"/>
      <c r="L16" s="17"/>
      <c r="M16" s="126"/>
      <c r="N16" s="16"/>
      <c r="O16" s="19"/>
    </row>
    <row r="17" spans="1:15" x14ac:dyDescent="0.25">
      <c r="A17" s="19"/>
      <c r="B17" s="20"/>
      <c r="C17" s="19"/>
      <c r="D17" s="21"/>
      <c r="E17" s="21"/>
      <c r="F17" s="21"/>
      <c r="G17" s="21"/>
      <c r="H17" s="21"/>
      <c r="I17" s="22"/>
      <c r="J17" s="15"/>
      <c r="K17" s="16"/>
      <c r="L17" s="17"/>
      <c r="M17" s="126"/>
      <c r="N17" s="16"/>
      <c r="O17" s="19"/>
    </row>
    <row r="18" spans="1:15" x14ac:dyDescent="0.25">
      <c r="A18" s="19"/>
      <c r="B18" s="20"/>
      <c r="C18" s="19"/>
      <c r="D18" s="21"/>
      <c r="E18" s="21"/>
      <c r="F18" s="21"/>
      <c r="G18" s="21"/>
      <c r="H18" s="21"/>
      <c r="I18" s="22"/>
      <c r="J18" s="15"/>
      <c r="K18" s="16"/>
      <c r="L18" s="17"/>
      <c r="M18" s="126"/>
      <c r="N18" s="16"/>
      <c r="O18" s="19"/>
    </row>
    <row r="19" spans="1:15" x14ac:dyDescent="0.25">
      <c r="A19" s="19"/>
      <c r="B19" s="20"/>
      <c r="C19" s="19"/>
      <c r="D19" s="21"/>
      <c r="E19" s="21"/>
      <c r="F19" s="21"/>
      <c r="G19" s="21"/>
      <c r="H19" s="21"/>
      <c r="I19" s="22"/>
      <c r="J19" s="15"/>
      <c r="K19" s="16"/>
      <c r="L19" s="17"/>
      <c r="M19" s="126"/>
      <c r="N19" s="16"/>
      <c r="O19" s="19"/>
    </row>
    <row r="20" spans="1:15" x14ac:dyDescent="0.25">
      <c r="A20" s="19"/>
      <c r="B20" s="20"/>
      <c r="C20" s="19"/>
      <c r="D20" s="21"/>
      <c r="E20" s="21"/>
      <c r="F20" s="21"/>
      <c r="G20" s="21"/>
      <c r="H20" s="21"/>
      <c r="I20" s="22"/>
      <c r="J20" s="15"/>
      <c r="K20" s="16"/>
      <c r="L20" s="17"/>
      <c r="M20" s="126"/>
      <c r="N20" s="16"/>
      <c r="O20" s="19"/>
    </row>
    <row r="21" spans="1:15" x14ac:dyDescent="0.25">
      <c r="A21" s="19"/>
      <c r="B21" s="20"/>
      <c r="C21" s="19"/>
      <c r="D21" s="21"/>
      <c r="E21" s="21"/>
      <c r="F21" s="21"/>
      <c r="G21" s="21"/>
      <c r="H21" s="21"/>
      <c r="I21" s="22"/>
      <c r="J21" s="15"/>
      <c r="K21" s="16"/>
      <c r="L21" s="17"/>
      <c r="M21" s="126"/>
      <c r="N21" s="16"/>
      <c r="O21" s="19"/>
    </row>
    <row r="22" spans="1:15" x14ac:dyDescent="0.25">
      <c r="A22" s="19"/>
      <c r="B22" s="20"/>
      <c r="C22" s="19"/>
      <c r="D22" s="21"/>
      <c r="E22" s="21"/>
      <c r="F22" s="21"/>
      <c r="G22" s="21"/>
      <c r="H22" s="21"/>
      <c r="I22" s="22"/>
      <c r="J22" s="15"/>
      <c r="K22" s="16"/>
      <c r="L22" s="17"/>
      <c r="M22" s="126"/>
      <c r="N22" s="16"/>
      <c r="O22" s="19"/>
    </row>
    <row r="23" spans="1:15" x14ac:dyDescent="0.25">
      <c r="A23" s="19"/>
      <c r="B23" s="20"/>
      <c r="C23" s="19"/>
      <c r="D23" s="21"/>
      <c r="E23" s="21"/>
      <c r="F23" s="21"/>
      <c r="G23" s="21"/>
      <c r="H23" s="21"/>
      <c r="I23" s="22"/>
      <c r="J23" s="15"/>
      <c r="K23" s="16"/>
      <c r="L23" s="17"/>
      <c r="M23" s="126"/>
      <c r="N23" s="16"/>
      <c r="O23" s="19"/>
    </row>
    <row r="24" spans="1:15" x14ac:dyDescent="0.25">
      <c r="A24" s="19"/>
      <c r="B24" s="20"/>
      <c r="C24" s="19"/>
      <c r="D24" s="21"/>
      <c r="E24" s="21"/>
      <c r="F24" s="21"/>
      <c r="G24" s="21"/>
      <c r="H24" s="21"/>
      <c r="I24" s="22"/>
      <c r="J24" s="15"/>
      <c r="K24" s="16"/>
      <c r="L24" s="17"/>
      <c r="M24" s="126"/>
      <c r="N24" s="16"/>
      <c r="O24" s="19"/>
    </row>
    <row r="25" spans="1:15" x14ac:dyDescent="0.25">
      <c r="A25" s="19"/>
      <c r="B25" s="20"/>
      <c r="C25" s="19"/>
      <c r="D25" s="21"/>
      <c r="E25" s="21"/>
      <c r="F25" s="21"/>
      <c r="G25" s="21"/>
      <c r="H25" s="21"/>
      <c r="I25" s="22"/>
      <c r="J25" s="15"/>
      <c r="K25" s="16"/>
      <c r="L25" s="17"/>
      <c r="M25" s="126"/>
      <c r="N25" s="16"/>
      <c r="O25" s="19"/>
    </row>
  </sheetData>
  <mergeCells count="1">
    <mergeCell ref="I1:O1"/>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'Notes - ADMIN ONLY'!$B$6:$B$11</xm:f>
          </x14:formula1>
          <xm:sqref>H3:H1048576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42"/>
  <sheetViews>
    <sheetView topLeftCell="A12" workbookViewId="0">
      <selection activeCell="D9" sqref="D9"/>
    </sheetView>
  </sheetViews>
  <sheetFormatPr defaultColWidth="9" defaultRowHeight="15" x14ac:dyDescent="0.25"/>
  <cols>
    <col min="2" max="2" width="15.140625" customWidth="1"/>
    <col min="3" max="3" width="37.85546875" customWidth="1"/>
    <col min="4" max="4" width="19.42578125" customWidth="1"/>
  </cols>
  <sheetData>
    <row r="1" spans="1:6" ht="15.75" x14ac:dyDescent="0.25">
      <c r="A1" s="23"/>
      <c r="B1" s="24"/>
      <c r="C1" s="25" t="s">
        <v>55</v>
      </c>
      <c r="D1" s="27" t="s">
        <v>261</v>
      </c>
      <c r="E1" s="235"/>
      <c r="F1" s="26"/>
    </row>
    <row r="2" spans="1:6" ht="15.75" x14ac:dyDescent="0.25">
      <c r="A2" s="23"/>
      <c r="B2" s="24"/>
      <c r="C2" s="25" t="s">
        <v>54</v>
      </c>
      <c r="D2" s="27" t="s">
        <v>262</v>
      </c>
      <c r="E2" s="235"/>
      <c r="F2" s="26"/>
    </row>
    <row r="3" spans="1:6" ht="15.75" x14ac:dyDescent="0.25">
      <c r="A3" s="23"/>
      <c r="B3" s="24"/>
      <c r="C3" s="25" t="s">
        <v>13</v>
      </c>
      <c r="D3" s="27" t="s">
        <v>217</v>
      </c>
      <c r="E3" s="235"/>
      <c r="F3" s="26"/>
    </row>
    <row r="4" spans="1:6" x14ac:dyDescent="0.25">
      <c r="A4" s="28"/>
      <c r="B4" s="226" t="s">
        <v>15</v>
      </c>
      <c r="C4" s="30" t="s">
        <v>16</v>
      </c>
      <c r="D4" s="31">
        <v>23</v>
      </c>
      <c r="E4" s="29"/>
    </row>
    <row r="5" spans="1:6" x14ac:dyDescent="0.25">
      <c r="A5" s="28"/>
      <c r="B5" s="227"/>
      <c r="C5" s="32" t="s">
        <v>17</v>
      </c>
      <c r="D5" s="33">
        <v>2</v>
      </c>
      <c r="E5" s="29"/>
    </row>
    <row r="6" spans="1:6" x14ac:dyDescent="0.25">
      <c r="A6" s="28"/>
      <c r="B6" s="227"/>
      <c r="C6" s="32" t="s">
        <v>18</v>
      </c>
      <c r="D6" s="33">
        <v>1</v>
      </c>
      <c r="E6" s="29"/>
    </row>
    <row r="7" spans="1:6" x14ac:dyDescent="0.25">
      <c r="A7" s="28"/>
      <c r="B7" s="227"/>
      <c r="C7" s="32" t="s">
        <v>19</v>
      </c>
      <c r="D7" s="33">
        <v>0</v>
      </c>
      <c r="E7" s="29"/>
    </row>
    <row r="8" spans="1:6" x14ac:dyDescent="0.25">
      <c r="A8" s="28"/>
      <c r="B8" s="227"/>
      <c r="C8" s="32" t="s">
        <v>20</v>
      </c>
      <c r="D8" s="33">
        <v>0</v>
      </c>
      <c r="E8" s="29"/>
    </row>
    <row r="9" spans="1:6" x14ac:dyDescent="0.25">
      <c r="A9" s="28"/>
      <c r="B9" s="228"/>
      <c r="C9" s="34" t="s">
        <v>21</v>
      </c>
      <c r="D9" s="35">
        <f>SUM(D4:D8)</f>
        <v>26</v>
      </c>
      <c r="E9" s="29"/>
    </row>
    <row r="10" spans="1:6" x14ac:dyDescent="0.25">
      <c r="A10" s="28"/>
      <c r="B10" s="229" t="s">
        <v>22</v>
      </c>
      <c r="C10" s="36" t="s">
        <v>23</v>
      </c>
      <c r="D10" s="31">
        <v>16</v>
      </c>
      <c r="E10" s="29"/>
    </row>
    <row r="11" spans="1:6" x14ac:dyDescent="0.25">
      <c r="A11" s="28"/>
      <c r="B11" s="230"/>
      <c r="C11" s="37" t="s">
        <v>24</v>
      </c>
      <c r="D11" s="33">
        <v>0</v>
      </c>
      <c r="E11" s="29"/>
    </row>
    <row r="12" spans="1:6" x14ac:dyDescent="0.25">
      <c r="A12" s="28"/>
      <c r="B12" s="230"/>
      <c r="C12" s="37" t="s">
        <v>25</v>
      </c>
      <c r="D12" s="33">
        <v>0</v>
      </c>
      <c r="E12" s="29"/>
    </row>
    <row r="13" spans="1:6" x14ac:dyDescent="0.25">
      <c r="A13" s="28"/>
      <c r="B13" s="230"/>
      <c r="C13" s="37" t="s">
        <v>26</v>
      </c>
      <c r="D13" s="33">
        <v>1</v>
      </c>
      <c r="E13" s="29"/>
    </row>
    <row r="14" spans="1:6" x14ac:dyDescent="0.25">
      <c r="A14" s="28"/>
      <c r="B14" s="230"/>
      <c r="C14" s="37" t="s">
        <v>27</v>
      </c>
      <c r="D14" s="33">
        <v>5</v>
      </c>
      <c r="E14" s="29"/>
    </row>
    <row r="15" spans="1:6" x14ac:dyDescent="0.25">
      <c r="A15" s="28"/>
      <c r="B15" s="230"/>
      <c r="C15" s="37" t="s">
        <v>28</v>
      </c>
      <c r="D15" s="33" t="s">
        <v>263</v>
      </c>
      <c r="E15" s="29"/>
    </row>
    <row r="16" spans="1:6" x14ac:dyDescent="0.25">
      <c r="A16" s="28"/>
      <c r="B16" s="230"/>
      <c r="C16" s="37" t="s">
        <v>29</v>
      </c>
      <c r="D16" s="33" t="s">
        <v>264</v>
      </c>
      <c r="E16" s="29"/>
    </row>
    <row r="17" spans="1:5" x14ac:dyDescent="0.25">
      <c r="A17" s="28"/>
      <c r="B17" s="230"/>
      <c r="C17" s="37" t="s">
        <v>30</v>
      </c>
      <c r="D17" s="33">
        <v>1</v>
      </c>
      <c r="E17" s="29"/>
    </row>
    <row r="18" spans="1:5" x14ac:dyDescent="0.25">
      <c r="A18" s="28"/>
      <c r="B18" s="230"/>
      <c r="C18" s="37" t="s">
        <v>31</v>
      </c>
      <c r="D18" s="33">
        <v>24</v>
      </c>
      <c r="E18" s="29"/>
    </row>
    <row r="19" spans="1:5" x14ac:dyDescent="0.25">
      <c r="A19" s="28"/>
      <c r="B19" s="230"/>
      <c r="C19" s="37" t="s">
        <v>32</v>
      </c>
      <c r="D19" s="33">
        <v>8</v>
      </c>
      <c r="E19" s="29"/>
    </row>
    <row r="20" spans="1:5" x14ac:dyDescent="0.25">
      <c r="A20" s="28"/>
      <c r="B20" s="230"/>
      <c r="C20" s="37" t="s">
        <v>33</v>
      </c>
      <c r="D20" s="33" t="s">
        <v>264</v>
      </c>
      <c r="E20" s="29"/>
    </row>
    <row r="21" spans="1:5" x14ac:dyDescent="0.25">
      <c r="A21" s="28"/>
      <c r="B21" s="230"/>
      <c r="C21" s="37" t="s">
        <v>34</v>
      </c>
      <c r="D21" s="33">
        <v>3</v>
      </c>
      <c r="E21" s="29"/>
    </row>
    <row r="22" spans="1:5" x14ac:dyDescent="0.25">
      <c r="A22" s="28"/>
      <c r="B22" s="231"/>
      <c r="C22" s="38" t="s">
        <v>21</v>
      </c>
      <c r="D22" s="39">
        <f>SUM(D10:D21)</f>
        <v>58</v>
      </c>
      <c r="E22" s="29"/>
    </row>
    <row r="23" spans="1:5" x14ac:dyDescent="0.25">
      <c r="A23" s="28"/>
      <c r="B23" s="226" t="s">
        <v>66</v>
      </c>
      <c r="C23" s="30" t="s">
        <v>67</v>
      </c>
      <c r="D23" s="31"/>
      <c r="E23" s="29"/>
    </row>
    <row r="24" spans="1:5" x14ac:dyDescent="0.25">
      <c r="A24" s="28"/>
      <c r="B24" s="227"/>
      <c r="C24" s="32" t="s">
        <v>68</v>
      </c>
      <c r="D24" s="33"/>
      <c r="E24" s="29"/>
    </row>
    <row r="25" spans="1:5" x14ac:dyDescent="0.25">
      <c r="A25" s="28"/>
      <c r="B25" s="227"/>
      <c r="C25" s="32" t="s">
        <v>69</v>
      </c>
      <c r="D25" s="33"/>
      <c r="E25" s="29"/>
    </row>
    <row r="26" spans="1:5" x14ac:dyDescent="0.25">
      <c r="A26" s="28"/>
      <c r="B26" s="227"/>
      <c r="C26" s="32" t="s">
        <v>70</v>
      </c>
      <c r="D26" s="33"/>
      <c r="E26" s="29"/>
    </row>
    <row r="27" spans="1:5" x14ac:dyDescent="0.25">
      <c r="A27" s="28"/>
      <c r="B27" s="227"/>
      <c r="C27" s="32" t="s">
        <v>71</v>
      </c>
      <c r="D27" s="33"/>
      <c r="E27" s="29"/>
    </row>
    <row r="28" spans="1:5" x14ac:dyDescent="0.25">
      <c r="A28" s="28"/>
      <c r="B28" s="227"/>
      <c r="C28" s="32" t="s">
        <v>72</v>
      </c>
      <c r="D28" s="33"/>
      <c r="E28" s="29"/>
    </row>
    <row r="29" spans="1:5" x14ac:dyDescent="0.25">
      <c r="A29" s="28"/>
      <c r="B29" s="227"/>
      <c r="C29" s="32" t="s">
        <v>73</v>
      </c>
      <c r="D29" s="33"/>
      <c r="E29" s="29"/>
    </row>
    <row r="30" spans="1:5" x14ac:dyDescent="0.25">
      <c r="A30" s="28"/>
      <c r="B30" s="227"/>
      <c r="C30" s="32" t="s">
        <v>74</v>
      </c>
      <c r="D30" s="33"/>
      <c r="E30" s="29"/>
    </row>
    <row r="31" spans="1:5" x14ac:dyDescent="0.25">
      <c r="A31" s="28"/>
      <c r="B31" s="227"/>
      <c r="C31" s="32" t="s">
        <v>75</v>
      </c>
      <c r="D31" s="33"/>
      <c r="E31" s="29"/>
    </row>
    <row r="32" spans="1:5" x14ac:dyDescent="0.25">
      <c r="A32" s="28"/>
      <c r="B32" s="227"/>
      <c r="C32" s="32" t="s">
        <v>29</v>
      </c>
      <c r="D32" s="33"/>
      <c r="E32" s="29"/>
    </row>
    <row r="33" spans="1:5" x14ac:dyDescent="0.25">
      <c r="A33" s="28"/>
      <c r="B33" s="227"/>
      <c r="C33" s="32" t="s">
        <v>76</v>
      </c>
      <c r="D33" s="33"/>
      <c r="E33" s="29"/>
    </row>
    <row r="34" spans="1:5" x14ac:dyDescent="0.25">
      <c r="A34" s="28"/>
      <c r="B34" s="227"/>
      <c r="C34" s="32" t="s">
        <v>14</v>
      </c>
      <c r="D34" s="33"/>
      <c r="E34" s="29"/>
    </row>
    <row r="35" spans="1:5" x14ac:dyDescent="0.25">
      <c r="A35" s="28"/>
      <c r="B35" s="228"/>
      <c r="C35" s="34" t="s">
        <v>21</v>
      </c>
      <c r="D35" s="35">
        <f>SUM(D23:D34)</f>
        <v>0</v>
      </c>
      <c r="E35" s="29"/>
    </row>
    <row r="36" spans="1:5" ht="23.25" x14ac:dyDescent="0.25">
      <c r="A36" s="28"/>
      <c r="B36" s="232" t="s">
        <v>35</v>
      </c>
      <c r="C36" s="36" t="s">
        <v>36</v>
      </c>
      <c r="D36" s="31"/>
      <c r="E36" s="29"/>
    </row>
    <row r="37" spans="1:5" ht="23.25" x14ac:dyDescent="0.25">
      <c r="A37" s="28"/>
      <c r="B37" s="233"/>
      <c r="C37" s="67" t="s">
        <v>37</v>
      </c>
      <c r="D37" s="33"/>
      <c r="E37" s="29"/>
    </row>
    <row r="38" spans="1:5" ht="23.25" x14ac:dyDescent="0.25">
      <c r="A38" s="28"/>
      <c r="B38" s="233"/>
      <c r="C38" s="67" t="s">
        <v>38</v>
      </c>
      <c r="D38" s="33"/>
      <c r="E38" s="29"/>
    </row>
    <row r="39" spans="1:5" ht="23.25" x14ac:dyDescent="0.25">
      <c r="A39" s="28"/>
      <c r="B39" s="233"/>
      <c r="C39" s="37" t="s">
        <v>39</v>
      </c>
      <c r="D39" s="33"/>
      <c r="E39" s="29"/>
    </row>
    <row r="40" spans="1:5" ht="23.25" x14ac:dyDescent="0.25">
      <c r="A40" s="28"/>
      <c r="B40" s="233"/>
      <c r="C40" s="37" t="s">
        <v>40</v>
      </c>
      <c r="D40" s="33"/>
      <c r="E40" s="29"/>
    </row>
    <row r="41" spans="1:5" x14ac:dyDescent="0.25">
      <c r="A41" s="28"/>
      <c r="B41" s="234"/>
      <c r="C41" s="38" t="s">
        <v>21</v>
      </c>
      <c r="D41" s="39">
        <f>SUM(D36:D40)</f>
        <v>0</v>
      </c>
      <c r="E41" s="29"/>
    </row>
    <row r="42" spans="1:5" x14ac:dyDescent="0.25">
      <c r="A42" s="28"/>
      <c r="B42" s="28"/>
      <c r="C42" s="28"/>
      <c r="D42" s="40"/>
      <c r="E42" s="29"/>
    </row>
  </sheetData>
  <mergeCells count="5">
    <mergeCell ref="B4:B9"/>
    <mergeCell ref="B10:B22"/>
    <mergeCell ref="B23:B35"/>
    <mergeCell ref="B36:B41"/>
    <mergeCell ref="E1:E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0"/>
  <sheetViews>
    <sheetView workbookViewId="0">
      <selection activeCell="C4" sqref="C4"/>
    </sheetView>
  </sheetViews>
  <sheetFormatPr defaultColWidth="9" defaultRowHeight="15" x14ac:dyDescent="0.25"/>
  <cols>
    <col min="1" max="1" width="30.42578125" customWidth="1"/>
    <col min="2" max="2" width="63.85546875" customWidth="1"/>
    <col min="3" max="3" width="27.85546875" customWidth="1"/>
  </cols>
  <sheetData>
    <row r="1" spans="1:3" ht="47.25" customHeight="1" x14ac:dyDescent="0.25">
      <c r="A1" s="41" t="s">
        <v>41</v>
      </c>
      <c r="B1" s="42" t="s">
        <v>42</v>
      </c>
      <c r="C1" s="42" t="s">
        <v>43</v>
      </c>
    </row>
    <row r="2" spans="1:3" ht="30" x14ac:dyDescent="0.25">
      <c r="A2" s="57" t="s">
        <v>44</v>
      </c>
      <c r="B2" s="58" t="s">
        <v>45</v>
      </c>
      <c r="C2" s="59">
        <v>42095</v>
      </c>
    </row>
    <row r="3" spans="1:3" ht="33" x14ac:dyDescent="0.25">
      <c r="A3" s="43" t="s">
        <v>265</v>
      </c>
      <c r="B3" s="44" t="s">
        <v>272</v>
      </c>
      <c r="C3" s="45" t="s">
        <v>273</v>
      </c>
    </row>
    <row r="4" spans="1:3" ht="33" x14ac:dyDescent="0.25">
      <c r="A4" s="43" t="s">
        <v>266</v>
      </c>
      <c r="B4" s="44" t="s">
        <v>271</v>
      </c>
      <c r="C4" s="45" t="s">
        <v>269</v>
      </c>
    </row>
    <row r="5" spans="1:3" ht="16.5" x14ac:dyDescent="0.25">
      <c r="A5" s="43" t="s">
        <v>267</v>
      </c>
      <c r="B5" s="46" t="s">
        <v>268</v>
      </c>
      <c r="C5" s="45" t="s">
        <v>270</v>
      </c>
    </row>
    <row r="6" spans="1:3" ht="16.5" x14ac:dyDescent="0.25">
      <c r="A6" s="43"/>
      <c r="B6" s="46"/>
      <c r="C6" s="45"/>
    </row>
    <row r="7" spans="1:3" ht="16.5" x14ac:dyDescent="0.25">
      <c r="A7" s="43"/>
      <c r="B7" s="46"/>
      <c r="C7" s="45"/>
    </row>
    <row r="8" spans="1:3" ht="16.5" x14ac:dyDescent="0.25">
      <c r="A8" s="43"/>
      <c r="B8" s="46"/>
      <c r="C8" s="45"/>
    </row>
    <row r="9" spans="1:3" ht="16.5" x14ac:dyDescent="0.25">
      <c r="A9" s="43"/>
      <c r="B9" s="47"/>
      <c r="C9" s="45"/>
    </row>
    <row r="10" spans="1:3" ht="16.5" x14ac:dyDescent="0.25">
      <c r="A10" s="43"/>
      <c r="B10" s="46"/>
      <c r="C10" s="45"/>
    </row>
    <row r="11" spans="1:3" ht="16.5" x14ac:dyDescent="0.25">
      <c r="A11" s="43"/>
      <c r="B11" s="46"/>
      <c r="C11" s="45"/>
    </row>
    <row r="12" spans="1:3" ht="16.5" x14ac:dyDescent="0.25">
      <c r="A12" s="43"/>
      <c r="B12" s="46"/>
      <c r="C12" s="45"/>
    </row>
    <row r="13" spans="1:3" ht="16.5" x14ac:dyDescent="0.25">
      <c r="A13" s="43"/>
      <c r="B13" s="46"/>
      <c r="C13" s="45"/>
    </row>
    <row r="14" spans="1:3" ht="16.5" x14ac:dyDescent="0.25">
      <c r="A14" s="43"/>
      <c r="B14" s="46"/>
      <c r="C14" s="45"/>
    </row>
    <row r="15" spans="1:3" ht="16.5" x14ac:dyDescent="0.25">
      <c r="A15" s="43"/>
      <c r="B15" s="46"/>
      <c r="C15" s="45"/>
    </row>
    <row r="16" spans="1:3" ht="16.5" x14ac:dyDescent="0.25">
      <c r="A16" s="43"/>
      <c r="B16" s="46"/>
      <c r="C16" s="45"/>
    </row>
    <row r="17" spans="1:3" ht="16.5" x14ac:dyDescent="0.25">
      <c r="A17" s="43"/>
      <c r="B17" s="46"/>
      <c r="C17" s="45"/>
    </row>
    <row r="18" spans="1:3" ht="16.5" x14ac:dyDescent="0.25">
      <c r="A18" s="43"/>
      <c r="B18" s="46"/>
      <c r="C18" s="45"/>
    </row>
    <row r="19" spans="1:3" ht="16.5" x14ac:dyDescent="0.25">
      <c r="A19" s="43"/>
      <c r="B19" s="46"/>
      <c r="C19" s="45"/>
    </row>
    <row r="20" spans="1:3" ht="16.5" x14ac:dyDescent="0.25">
      <c r="A20" s="43"/>
      <c r="B20" s="46"/>
      <c r="C20" s="45"/>
    </row>
    <row r="21" spans="1:3" ht="16.5" x14ac:dyDescent="0.25">
      <c r="A21" s="43"/>
      <c r="B21" s="46"/>
      <c r="C21" s="45"/>
    </row>
    <row r="22" spans="1:3" ht="16.5" x14ac:dyDescent="0.25">
      <c r="A22" s="43"/>
      <c r="B22" s="46"/>
      <c r="C22" s="45"/>
    </row>
    <row r="23" spans="1:3" ht="16.5" x14ac:dyDescent="0.25">
      <c r="A23" s="43"/>
      <c r="B23" s="46"/>
      <c r="C23" s="45"/>
    </row>
    <row r="24" spans="1:3" ht="16.5" x14ac:dyDescent="0.25">
      <c r="A24" s="43"/>
      <c r="B24" s="46"/>
      <c r="C24" s="45"/>
    </row>
    <row r="25" spans="1:3" ht="16.5" x14ac:dyDescent="0.25">
      <c r="A25" s="43"/>
      <c r="B25" s="46"/>
      <c r="C25" s="45"/>
    </row>
    <row r="26" spans="1:3" ht="16.5" x14ac:dyDescent="0.25">
      <c r="A26" s="43"/>
      <c r="B26" s="46"/>
      <c r="C26" s="45"/>
    </row>
    <row r="27" spans="1:3" ht="16.5" x14ac:dyDescent="0.25">
      <c r="A27" s="43"/>
      <c r="B27" s="46"/>
      <c r="C27" s="45"/>
    </row>
    <row r="28" spans="1:3" ht="16.5" x14ac:dyDescent="0.25">
      <c r="A28" s="43"/>
      <c r="B28" s="46"/>
      <c r="C28" s="45"/>
    </row>
    <row r="29" spans="1:3" ht="16.5" x14ac:dyDescent="0.25">
      <c r="A29" s="43"/>
      <c r="B29" s="46"/>
      <c r="C29" s="45"/>
    </row>
    <row r="30" spans="1:3" ht="16.5" x14ac:dyDescent="0.25">
      <c r="A30" s="43"/>
      <c r="B30" s="46"/>
      <c r="C30" s="45"/>
    </row>
    <row r="31" spans="1:3" ht="16.5" x14ac:dyDescent="0.25">
      <c r="A31" s="43"/>
      <c r="B31" s="46"/>
      <c r="C31" s="45"/>
    </row>
    <row r="32" spans="1:3" ht="16.5" x14ac:dyDescent="0.25">
      <c r="A32" s="43"/>
      <c r="B32" s="46"/>
      <c r="C32" s="45"/>
    </row>
    <row r="33" spans="1:3" ht="16.5" x14ac:dyDescent="0.3">
      <c r="A33" s="48"/>
      <c r="B33" s="49"/>
      <c r="C33" s="50"/>
    </row>
    <row r="34" spans="1:3" ht="16.5" x14ac:dyDescent="0.3">
      <c r="A34" s="48"/>
      <c r="B34" s="49"/>
      <c r="C34" s="50"/>
    </row>
    <row r="35" spans="1:3" ht="16.5" x14ac:dyDescent="0.3">
      <c r="A35" s="48"/>
      <c r="B35" s="49"/>
      <c r="C35" s="50"/>
    </row>
    <row r="36" spans="1:3" ht="16.5" x14ac:dyDescent="0.3">
      <c r="A36" s="48"/>
      <c r="B36" s="49"/>
      <c r="C36" s="50"/>
    </row>
    <row r="37" spans="1:3" ht="16.5" x14ac:dyDescent="0.3">
      <c r="A37" s="48"/>
      <c r="B37" s="49"/>
      <c r="C37" s="50"/>
    </row>
    <row r="38" spans="1:3" ht="16.5" x14ac:dyDescent="0.3">
      <c r="A38" s="48"/>
      <c r="B38" s="49"/>
      <c r="C38" s="50"/>
    </row>
    <row r="39" spans="1:3" ht="16.5" x14ac:dyDescent="0.3">
      <c r="A39" s="48"/>
      <c r="B39" s="49"/>
      <c r="C39" s="50"/>
    </row>
    <row r="40" spans="1:3" ht="16.5" x14ac:dyDescent="0.3">
      <c r="A40" s="48"/>
      <c r="B40" s="49"/>
      <c r="C40" s="50"/>
    </row>
    <row r="41" spans="1:3" ht="16.5" x14ac:dyDescent="0.3">
      <c r="A41" s="48"/>
      <c r="B41" s="49"/>
      <c r="C41" s="50"/>
    </row>
    <row r="42" spans="1:3" ht="16.5" x14ac:dyDescent="0.3">
      <c r="A42" s="48"/>
      <c r="B42" s="49"/>
      <c r="C42" s="50"/>
    </row>
    <row r="43" spans="1:3" ht="16.5" x14ac:dyDescent="0.3">
      <c r="A43" s="48"/>
      <c r="B43" s="49"/>
      <c r="C43" s="50"/>
    </row>
    <row r="44" spans="1:3" ht="16.5" x14ac:dyDescent="0.3">
      <c r="A44" s="48"/>
      <c r="B44" s="49"/>
      <c r="C44" s="50"/>
    </row>
    <row r="45" spans="1:3" ht="16.5" x14ac:dyDescent="0.3">
      <c r="A45" s="48"/>
      <c r="B45" s="49"/>
      <c r="C45" s="50"/>
    </row>
    <row r="46" spans="1:3" ht="16.5" x14ac:dyDescent="0.3">
      <c r="A46" s="51"/>
      <c r="B46" s="52"/>
      <c r="C46" s="53"/>
    </row>
    <row r="47" spans="1:3" ht="16.5" x14ac:dyDescent="0.3">
      <c r="A47" s="54"/>
      <c r="B47" s="54"/>
      <c r="C47" s="55"/>
    </row>
    <row r="48" spans="1:3" ht="16.5" x14ac:dyDescent="0.3">
      <c r="A48" s="54"/>
      <c r="B48" s="54"/>
      <c r="C48" s="55"/>
    </row>
    <row r="49" spans="1:3" ht="16.5" x14ac:dyDescent="0.3">
      <c r="A49" s="54"/>
      <c r="B49" s="54"/>
      <c r="C49" s="55"/>
    </row>
    <row r="50" spans="1:3" ht="16.5" x14ac:dyDescent="0.3">
      <c r="A50" s="54"/>
      <c r="B50" s="54"/>
      <c r="C50" s="5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B11"/>
  <sheetViews>
    <sheetView workbookViewId="0">
      <selection activeCell="H22" sqref="H22"/>
    </sheetView>
  </sheetViews>
  <sheetFormatPr defaultColWidth="9" defaultRowHeight="15" x14ac:dyDescent="0.25"/>
  <sheetData>
    <row r="2" spans="2:2" x14ac:dyDescent="0.25">
      <c r="B2" t="s">
        <v>65</v>
      </c>
    </row>
    <row r="4" spans="2:2" x14ac:dyDescent="0.25">
      <c r="B4" s="56"/>
    </row>
    <row r="5" spans="2:2" x14ac:dyDescent="0.25">
      <c r="B5" s="56" t="s">
        <v>46</v>
      </c>
    </row>
    <row r="6" spans="2:2" x14ac:dyDescent="0.25">
      <c r="B6" t="s">
        <v>47</v>
      </c>
    </row>
    <row r="7" spans="2:2" x14ac:dyDescent="0.25">
      <c r="B7" t="s">
        <v>48</v>
      </c>
    </row>
    <row r="8" spans="2:2" x14ac:dyDescent="0.25">
      <c r="B8" t="s">
        <v>49</v>
      </c>
    </row>
    <row r="9" spans="2:2" x14ac:dyDescent="0.25">
      <c r="B9" t="s">
        <v>50</v>
      </c>
    </row>
    <row r="10" spans="2:2" x14ac:dyDescent="0.25">
      <c r="B10" t="s">
        <v>51</v>
      </c>
    </row>
    <row r="11" spans="2:2" x14ac:dyDescent="0.25">
      <c r="B11"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BD39FF4-DC0B-4D31-9787-2BFCC755C5FA}"/>
</file>

<file path=customXml/itemProps2.xml><?xml version="1.0" encoding="utf-8"?>
<ds:datastoreItem xmlns:ds="http://schemas.openxmlformats.org/officeDocument/2006/customXml" ds:itemID="{D1E7AFF1-250B-4BF5-9C4E-3080151CEF5B}"/>
</file>

<file path=customXml/itemProps3.xml><?xml version="1.0" encoding="utf-8"?>
<ds:datastoreItem xmlns:ds="http://schemas.openxmlformats.org/officeDocument/2006/customXml" ds:itemID="{1BF614F8-C524-4C60-ACF9-F9B0BD24D0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Guidance</vt:lpstr>
      <vt:lpstr>KPI Table</vt:lpstr>
      <vt:lpstr>Budget</vt:lpstr>
      <vt:lpstr>Screening Activity </vt:lpstr>
      <vt:lpstr>Audience Feedback</vt:lpstr>
      <vt:lpstr>Comms Activity</vt:lpstr>
      <vt:lpstr>Notes - ADMIN 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Barnett</dc:creator>
  <cp:lastModifiedBy>Gardner Pippa (2017)</cp:lastModifiedBy>
  <dcterms:created xsi:type="dcterms:W3CDTF">2016-06-20T13:25:12Z</dcterms:created>
  <dcterms:modified xsi:type="dcterms:W3CDTF">2018-02-01T15:03:18Z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