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bookViews>
    <workbookView xWindow="0" yWindow="0" windowWidth="16005" windowHeight="7260"/>
  </bookViews>
  <sheets>
    <sheet name="Front Page " sheetId="4" r:id="rId1"/>
    <sheet name="2016 Launch Event " sheetId="3" r:id="rId2"/>
    <sheet name="Future Forum " sheetId="1" r:id="rId3"/>
    <sheet name="Film Programme " sheetId="5" r:id="rId4"/>
    <sheet name="Substance Live" sheetId="2" r:id="rId5"/>
    <sheet name="Adelphi" sheetId="7" r:id="rId6"/>
    <sheet name="Hull 2017 Expenditure " sheetId="6" r:id="rId7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" l="1"/>
  <c r="B29" i="6"/>
  <c r="D14" i="4"/>
  <c r="D44" i="4"/>
  <c r="I6" i="5"/>
  <c r="G6" i="5"/>
  <c r="C20" i="5"/>
  <c r="C35" i="2" l="1"/>
  <c r="E32" i="4"/>
  <c r="D19" i="6"/>
  <c r="H7" i="2" l="1"/>
  <c r="C8" i="2"/>
  <c r="H5" i="2" s="1"/>
  <c r="D6" i="4"/>
  <c r="D8" i="4"/>
  <c r="E24" i="4"/>
  <c r="C42" i="2"/>
  <c r="H8" i="2" s="1"/>
  <c r="C48" i="2"/>
  <c r="H9" i="2" s="1"/>
  <c r="C20" i="2"/>
  <c r="H6" i="2" s="1"/>
  <c r="D40" i="4"/>
  <c r="C46" i="1"/>
  <c r="C39" i="1"/>
  <c r="C32" i="1"/>
  <c r="C10" i="1"/>
  <c r="C18" i="1"/>
  <c r="D32" i="4"/>
  <c r="C26" i="5"/>
  <c r="I5" i="5" s="1"/>
  <c r="C14" i="5"/>
  <c r="I4" i="5" s="1"/>
  <c r="C7" i="5"/>
  <c r="I3" i="5" s="1"/>
  <c r="G8" i="1"/>
  <c r="C52" i="1"/>
  <c r="G9" i="1"/>
  <c r="G4" i="1"/>
  <c r="G3" i="1"/>
  <c r="G6" i="1"/>
  <c r="G7" i="1"/>
  <c r="G10" i="1"/>
  <c r="H9" i="3"/>
  <c r="H7" i="3"/>
  <c r="H6" i="3"/>
  <c r="H5" i="3"/>
  <c r="H4" i="3"/>
  <c r="C38" i="3"/>
  <c r="C29" i="3"/>
  <c r="C20" i="3"/>
  <c r="C13" i="3"/>
  <c r="C23" i="1"/>
  <c r="G5" i="1"/>
  <c r="I7" i="5" l="1"/>
  <c r="D12" i="4" s="1"/>
  <c r="H11" i="2"/>
  <c r="D10" i="4" s="1"/>
  <c r="D24" i="4" l="1"/>
  <c r="D43" i="4" s="1"/>
</calcChain>
</file>

<file path=xl/sharedStrings.xml><?xml version="1.0" encoding="utf-8"?>
<sst xmlns="http://schemas.openxmlformats.org/spreadsheetml/2006/main" count="199" uniqueCount="117">
  <si>
    <t xml:space="preserve">Front Page </t>
  </si>
  <si>
    <t xml:space="preserve">Substance </t>
  </si>
  <si>
    <t xml:space="preserve">Expenditure </t>
  </si>
  <si>
    <t xml:space="preserve">Projected </t>
  </si>
  <si>
    <t xml:space="preserve">Actual </t>
  </si>
  <si>
    <t xml:space="preserve">2016 Launch Event </t>
  </si>
  <si>
    <t xml:space="preserve">Future Forum </t>
  </si>
  <si>
    <t xml:space="preserve">Hull Venue / Humber Bridge </t>
  </si>
  <si>
    <t xml:space="preserve">Film Programme </t>
  </si>
  <si>
    <t>MIF</t>
  </si>
  <si>
    <t>Project Fees</t>
  </si>
  <si>
    <t>Travel Costs/Meetings</t>
  </si>
  <si>
    <t>Project costs to date</t>
  </si>
  <si>
    <t xml:space="preserve">Total </t>
  </si>
  <si>
    <t xml:space="preserve">Contracted Expenduiture </t>
  </si>
  <si>
    <t xml:space="preserve">Substance Ltd </t>
  </si>
  <si>
    <t xml:space="preserve">Aesthetica </t>
  </si>
  <si>
    <t xml:space="preserve">Hull 2017 budget </t>
  </si>
  <si>
    <t xml:space="preserve">Hull 2017 </t>
  </si>
  <si>
    <t xml:space="preserve">Ticket income </t>
  </si>
  <si>
    <t>BFI Income</t>
  </si>
  <si>
    <t xml:space="preserve">Variance </t>
  </si>
  <si>
    <t xml:space="preserve">Projected Expenditure </t>
  </si>
  <si>
    <t xml:space="preserve">Actual Budget </t>
  </si>
  <si>
    <t xml:space="preserve">Launch Event 2016 </t>
  </si>
  <si>
    <t xml:space="preserve">Venue hire </t>
  </si>
  <si>
    <t xml:space="preserve">Production </t>
  </si>
  <si>
    <t xml:space="preserve">Talent </t>
  </si>
  <si>
    <t xml:space="preserve">Misc </t>
  </si>
  <si>
    <t xml:space="preserve">Marketing </t>
  </si>
  <si>
    <t>Production costs</t>
  </si>
  <si>
    <t>Dressing Room</t>
  </si>
  <si>
    <t xml:space="preserve">Security </t>
  </si>
  <si>
    <t xml:space="preserve">Magnetic North </t>
  </si>
  <si>
    <t xml:space="preserve">Will Alsop </t>
  </si>
  <si>
    <t>DJ</t>
  </si>
  <si>
    <t xml:space="preserve">Rider </t>
  </si>
  <si>
    <t xml:space="preserve">catering </t>
  </si>
  <si>
    <t xml:space="preserve">Travel </t>
  </si>
  <si>
    <t>Drinks</t>
  </si>
  <si>
    <t xml:space="preserve">Hotel </t>
  </si>
  <si>
    <t>Marketing: EDM</t>
  </si>
  <si>
    <t>Marketing: social</t>
  </si>
  <si>
    <t>Wrist bands</t>
  </si>
  <si>
    <t xml:space="preserve">Venues </t>
  </si>
  <si>
    <t>Venue</t>
  </si>
  <si>
    <t xml:space="preserve">Fruit </t>
  </si>
  <si>
    <t xml:space="preserve">Access </t>
  </si>
  <si>
    <t xml:space="preserve">Hull Minster </t>
  </si>
  <si>
    <t xml:space="preserve">Warehouse </t>
  </si>
  <si>
    <t xml:space="preserve">Catering </t>
  </si>
  <si>
    <t xml:space="preserve">Vue </t>
  </si>
  <si>
    <t>Panels</t>
  </si>
  <si>
    <t>Travel/Acc</t>
  </si>
  <si>
    <t xml:space="preserve">General </t>
  </si>
  <si>
    <t xml:space="preserve">Site dressing </t>
  </si>
  <si>
    <t>EM</t>
  </si>
  <si>
    <t>Artist Liaison</t>
  </si>
  <si>
    <t xml:space="preserve">BSL </t>
  </si>
  <si>
    <t xml:space="preserve">Design </t>
  </si>
  <si>
    <t xml:space="preserve">Lanyards </t>
  </si>
  <si>
    <t xml:space="preserve">Film/photo </t>
  </si>
  <si>
    <t>EDM</t>
  </si>
  <si>
    <t xml:space="preserve">Breakfast </t>
  </si>
  <si>
    <t xml:space="preserve">Lunch </t>
  </si>
  <si>
    <t xml:space="preserve">Evening drinks </t>
  </si>
  <si>
    <t>Keynote Speakers </t>
  </si>
  <si>
    <t>Panels (content, People, Chairs, Presenters)</t>
  </si>
  <si>
    <t xml:space="preserve">Accom </t>
  </si>
  <si>
    <t xml:space="preserve">Hull Venue - Humber Bridge </t>
  </si>
  <si>
    <t>Hull Venue</t>
  </si>
  <si>
    <t xml:space="preserve">Humber Bridge </t>
  </si>
  <si>
    <t>Prod Hull Venue</t>
  </si>
  <si>
    <t>Marketing</t>
  </si>
  <si>
    <t xml:space="preserve">Travel/Acc </t>
  </si>
  <si>
    <t xml:space="preserve">Production Hull Venue </t>
  </si>
  <si>
    <t>Audio</t>
  </si>
  <si>
    <t>LX</t>
  </si>
  <si>
    <t xml:space="preserve">Staff </t>
  </si>
  <si>
    <t xml:space="preserve">Infastructure </t>
  </si>
  <si>
    <t xml:space="preserve">Hannah Peel </t>
  </si>
  <si>
    <t xml:space="preserve">Nadine Shah </t>
  </si>
  <si>
    <t xml:space="preserve">Lone taxidemist </t>
  </si>
  <si>
    <t>Design</t>
  </si>
  <si>
    <t>Print</t>
  </si>
  <si>
    <t>Advertising</t>
  </si>
  <si>
    <t xml:space="preserve">Hotels </t>
  </si>
  <si>
    <t xml:space="preserve">Venue </t>
  </si>
  <si>
    <t>Aesthetica</t>
  </si>
  <si>
    <t xml:space="preserve">Prod mgt </t>
  </si>
  <si>
    <t xml:space="preserve">Jane Weaver </t>
  </si>
  <si>
    <t xml:space="preserve">Dyr Sister </t>
  </si>
  <si>
    <t>Elizabeth Alker</t>
  </si>
  <si>
    <t xml:space="preserve">Chambers </t>
  </si>
  <si>
    <t xml:space="preserve">Other </t>
  </si>
  <si>
    <t xml:space="preserve">Hotels/Accom </t>
  </si>
  <si>
    <t xml:space="preserve">Bil Drummond </t>
  </si>
  <si>
    <t xml:space="preserve">Commissioning </t>
  </si>
  <si>
    <t xml:space="preserve">Venue Hires </t>
  </si>
  <si>
    <t xml:space="preserve">Esther Johnson </t>
  </si>
  <si>
    <t>PINS</t>
  </si>
  <si>
    <t>Distribution</t>
  </si>
  <si>
    <t>Total</t>
  </si>
  <si>
    <t>Hosp</t>
  </si>
  <si>
    <t xml:space="preserve">Adelphi </t>
  </si>
  <si>
    <t xml:space="preserve">Tech </t>
  </si>
  <si>
    <t>Travel/accom</t>
  </si>
  <si>
    <t>Fees</t>
  </si>
  <si>
    <t>Bill Drummond</t>
  </si>
  <si>
    <t>Other</t>
  </si>
  <si>
    <t>Adelphi</t>
  </si>
  <si>
    <t>Branding</t>
  </si>
  <si>
    <t>Travel</t>
  </si>
  <si>
    <t>was 723</t>
  </si>
  <si>
    <t>Tech hire Nov</t>
  </si>
  <si>
    <t>Printing Costs</t>
  </si>
  <si>
    <t>Where does this sit?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</si>
</sst>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7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4" fontId="0" fillId="0" borderId="0" xfId="0" applyNumberFormat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2" fillId="2" borderId="0" xfId="0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0" fillId="2" borderId="0" xfId="0" applyFill="1"/>
    <xf numFmtId="0" fontId="2" fillId="2" borderId="0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0" borderId="4" xfId="0" applyFont="1" applyBorder="1"/>
    <xf numFmtId="0" fontId="2" fillId="0" borderId="0" xfId="0" applyFont="1" applyBorder="1"/>
    <xf numFmtId="44" fontId="0" fillId="0" borderId="5" xfId="0" applyNumberFormat="1" applyBorder="1"/>
    <xf numFmtId="0" fontId="2" fillId="2" borderId="6" xfId="0" applyFont="1" applyFill="1" applyBorder="1"/>
    <xf numFmtId="0" fontId="0" fillId="2" borderId="7" xfId="0" applyFill="1" applyBorder="1"/>
    <xf numFmtId="44" fontId="2" fillId="2" borderId="8" xfId="0" applyNumberFormat="1" applyFont="1" applyFill="1" applyBorder="1"/>
    <xf numFmtId="0" fontId="0" fillId="4" borderId="0" xfId="0" applyFont="1" applyFill="1"/>
    <xf numFmtId="0" fontId="2" fillId="3" borderId="0" xfId="0" applyFont="1" applyFill="1"/>
    <xf numFmtId="0" fontId="0" fillId="3" borderId="0" xfId="0" applyFill="1"/>
    <xf numFmtId="44" fontId="0" fillId="3" borderId="0" xfId="0" applyNumberFormat="1" applyFill="1"/>
    <xf numFmtId="44" fontId="2" fillId="3" borderId="0" xfId="0" applyNumberFormat="1" applyFont="1" applyFill="1"/>
    <xf numFmtId="0" fontId="0" fillId="3" borderId="1" xfId="0" applyFill="1" applyBorder="1"/>
    <xf numFmtId="0" fontId="0" fillId="3" borderId="3" xfId="0" applyFill="1" applyBorder="1"/>
    <xf numFmtId="0" fontId="0" fillId="0" borderId="4" xfId="0" applyBorder="1"/>
    <xf numFmtId="0" fontId="0" fillId="0" borderId="5" xfId="0" applyBorder="1"/>
    <xf numFmtId="0" fontId="2" fillId="3" borderId="6" xfId="0" applyFont="1" applyFill="1" applyBorder="1"/>
    <xf numFmtId="44" fontId="2" fillId="3" borderId="8" xfId="0" applyNumberFormat="1" applyFont="1" applyFill="1" applyBorder="1"/>
    <xf numFmtId="44" fontId="1" fillId="0" borderId="0" xfId="0" applyNumberFormat="1" applyFont="1"/>
    <xf numFmtId="0" fontId="0" fillId="3" borderId="2" xfId="0" applyFill="1" applyBorder="1"/>
    <xf numFmtId="0" fontId="2" fillId="3" borderId="7" xfId="0" applyFont="1" applyFill="1" applyBorder="1"/>
    <xf numFmtId="0" fontId="3" fillId="0" borderId="0" xfId="0" applyFont="1"/>
    <xf numFmtId="0" fontId="4" fillId="5" borderId="0" xfId="0" applyFont="1" applyFill="1"/>
    <xf numFmtId="0" fontId="5" fillId="5" borderId="0" xfId="0" applyFont="1" applyFill="1"/>
    <xf numFmtId="44" fontId="5" fillId="5" borderId="0" xfId="0" applyNumberFormat="1" applyFont="1" applyFill="1"/>
    <xf numFmtId="0" fontId="2" fillId="5" borderId="0" xfId="0" applyFont="1" applyFill="1"/>
    <xf numFmtId="44" fontId="2" fillId="5" borderId="0" xfId="0" applyNumberFormat="1" applyFont="1" applyFill="1"/>
    <xf numFmtId="0" fontId="0" fillId="5" borderId="0" xfId="0" applyFill="1"/>
    <xf numFmtId="44" fontId="0" fillId="5" borderId="0" xfId="0" applyNumberFormat="1" applyFill="1"/>
    <xf numFmtId="44" fontId="3" fillId="0" borderId="0" xfId="0" applyNumberFormat="1" applyFont="1"/>
    <xf numFmtId="164" fontId="0" fillId="0" borderId="0" xfId="0" applyNumberFormat="1"/>
    <xf numFmtId="0" fontId="0" fillId="0" borderId="0" xfId="0" applyFont="1" applyFill="1"/>
    <xf numFmtId="0" fontId="2" fillId="0" borderId="0" xfId="0" applyFont="1" applyFill="1"/>
    <xf numFmtId="44" fontId="2" fillId="0" borderId="0" xfId="0" applyNumberFormat="1" applyFont="1" applyFill="1"/>
    <xf numFmtId="0" fontId="2" fillId="6" borderId="0" xfId="0" applyFont="1" applyFill="1"/>
    <xf numFmtId="0" fontId="0" fillId="6" borderId="0" xfId="0" applyFill="1"/>
    <xf numFmtId="44" fontId="2" fillId="6" borderId="0" xfId="0" applyNumberFormat="1" applyFont="1" applyFill="1"/>
    <xf numFmtId="16" fontId="0" fillId="0" borderId="0" xfId="0" applyNumberFormat="1"/>
    <xf numFmtId="0" fontId="0" fillId="0" borderId="0" xfId="0" applyFill="1"/>
    <xf numFmtId="44" fontId="0" fillId="0" borderId="0" xfId="0" applyNumberFormat="1" applyFont="1" applyFill="1"/>
    <xf numFmtId="0" fontId="0" fillId="0" borderId="0" xfId="0"/>
    <xf numFmtId="167" fontId="0" fillId="0" borderId="0" xfId="0" applyNumberFormat="1"/>
    <xf numFmtId="0" fontId="0" fillId="0" borderId="0" xfId="0" applyBorder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Border="1"/>
    <xf numFmtId="167" fontId="0" fillId="0" borderId="5" xfId="0" applyNumberFormat="1" applyBorder="1"/>
    <xf numFmtId="0" fontId="0" fillId="4" borderId="0" xfId="0" applyFont="1" applyFill="1"/>
    <xf numFmtId="0" fontId="2" fillId="3" borderId="0" xfId="0" applyFont="1" applyFill="1"/>
    <xf numFmtId="0" fontId="2" fillId="4" borderId="0" xfId="0" applyFont="1" applyFill="1"/>
    <xf numFmtId="0" fontId="0" fillId="3" borderId="0" xfId="0" applyFill="1"/>
    <xf numFmtId="167" fontId="2" fillId="3" borderId="0" xfId="0" applyNumberFormat="1" applyFont="1" applyFill="1"/>
    <xf numFmtId="0" fontId="0" fillId="3" borderId="1" xfId="0" applyFill="1" applyBorder="1"/>
    <xf numFmtId="0" fontId="0" fillId="3" borderId="3" xfId="0" applyFill="1" applyBorder="1"/>
    <xf numFmtId="0" fontId="0" fillId="0" borderId="4" xfId="0" applyBorder="1"/>
    <xf numFmtId="0" fontId="2" fillId="3" borderId="6" xfId="0" applyFont="1" applyFill="1" applyBorder="1"/>
    <xf numFmtId="167" fontId="2" fillId="3" borderId="8" xfId="0" applyNumberFormat="1" applyFont="1" applyFill="1" applyBorder="1"/>
    <xf numFmtId="0" fontId="0" fillId="3" borderId="2" xfId="0" applyFill="1" applyBorder="1"/>
    <xf numFmtId="0" fontId="2" fillId="3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tabSelected="1" topLeftCell="A19" workbookViewId="0">
      <selection activeCell="E45" sqref="E45"/>
    </sheetView>
  </sheetViews>
  <sheetFormatPr defaultRowHeight="15" x14ac:dyDescent="0.25"/>
  <cols>
    <col min="2" max="2" width="23.85546875" customWidth="1"/>
    <col min="4" max="4" width="25.28515625" customWidth="1"/>
    <col min="5" max="5" width="11.28515625" customWidth="1"/>
  </cols>
  <sheetData>
    <row r="2" spans="1:5" x14ac:dyDescent="0.25">
      <c r="B2" s="3" t="s">
        <v>0</v>
      </c>
    </row>
    <row r="3" spans="1:5" x14ac:dyDescent="0.25">
      <c r="A3" s="39"/>
      <c r="B3" s="37" t="s">
        <v>1</v>
      </c>
    </row>
    <row r="5" spans="1:5" x14ac:dyDescent="0.25">
      <c r="B5" s="37" t="s">
        <v>2</v>
      </c>
      <c r="C5" s="37"/>
      <c r="D5" s="37" t="s">
        <v>3</v>
      </c>
      <c r="E5" s="37" t="s">
        <v>4</v>
      </c>
    </row>
    <row r="6" spans="1:5" x14ac:dyDescent="0.25">
      <c r="B6" t="s">
        <v>5</v>
      </c>
      <c r="D6" s="1">
        <f>SUM('2016 Launch Event '!H9)</f>
        <v>4272</v>
      </c>
      <c r="E6" s="1">
        <v>4272</v>
      </c>
    </row>
    <row r="7" spans="1:5" x14ac:dyDescent="0.25">
      <c r="E7" s="1"/>
    </row>
    <row r="8" spans="1:5" x14ac:dyDescent="0.25">
      <c r="B8" t="s">
        <v>6</v>
      </c>
      <c r="D8" s="1">
        <f>SUM('Future Forum '!G10)</f>
        <v>38125</v>
      </c>
      <c r="E8" s="1"/>
    </row>
    <row r="9" spans="1:5" x14ac:dyDescent="0.25">
      <c r="D9" s="1"/>
      <c r="E9" s="1"/>
    </row>
    <row r="10" spans="1:5" x14ac:dyDescent="0.25">
      <c r="B10" t="s">
        <v>7</v>
      </c>
      <c r="D10" s="1">
        <f>SUM('Substance Live'!H11)</f>
        <v>74650</v>
      </c>
      <c r="E10" s="1"/>
    </row>
    <row r="11" spans="1:5" x14ac:dyDescent="0.25">
      <c r="E11" s="1"/>
    </row>
    <row r="12" spans="1:5" x14ac:dyDescent="0.25">
      <c r="B12" t="s">
        <v>8</v>
      </c>
      <c r="D12" s="1">
        <f>SUM('Film Programme '!I7)</f>
        <v>15800</v>
      </c>
      <c r="E12" s="1">
        <v>0</v>
      </c>
    </row>
    <row r="13" spans="1:5" x14ac:dyDescent="0.25">
      <c r="D13" s="1"/>
      <c r="E13" s="1"/>
    </row>
    <row r="14" spans="1:5" s="52" customFormat="1" x14ac:dyDescent="0.25">
      <c r="B14" s="52" t="s">
        <v>110</v>
      </c>
      <c r="D14" s="1">
        <f>SUM(Adelphi!I7)</f>
        <v>4050</v>
      </c>
      <c r="E14" s="1"/>
    </row>
    <row r="15" spans="1:5" s="52" customFormat="1" x14ac:dyDescent="0.25">
      <c r="D15" s="1"/>
      <c r="E15" s="1"/>
    </row>
    <row r="16" spans="1:5" x14ac:dyDescent="0.25">
      <c r="B16" t="s">
        <v>9</v>
      </c>
      <c r="D16" s="42">
        <v>7000</v>
      </c>
      <c r="E16" s="1"/>
    </row>
    <row r="17" spans="2:5" x14ac:dyDescent="0.25">
      <c r="D17" s="42"/>
      <c r="E17" s="1"/>
    </row>
    <row r="18" spans="2:5" x14ac:dyDescent="0.25">
      <c r="B18" t="s">
        <v>10</v>
      </c>
      <c r="D18" s="42">
        <v>21000</v>
      </c>
      <c r="E18" s="1"/>
    </row>
    <row r="19" spans="2:5" x14ac:dyDescent="0.25">
      <c r="D19" s="42"/>
      <c r="E19" s="1"/>
    </row>
    <row r="20" spans="2:5" x14ac:dyDescent="0.25">
      <c r="B20" t="s">
        <v>11</v>
      </c>
      <c r="D20" s="42">
        <v>2000</v>
      </c>
      <c r="E20" s="1"/>
    </row>
    <row r="21" spans="2:5" x14ac:dyDescent="0.25">
      <c r="D21" s="42"/>
      <c r="E21" s="1"/>
    </row>
    <row r="22" spans="2:5" x14ac:dyDescent="0.25">
      <c r="B22" t="s">
        <v>12</v>
      </c>
      <c r="D22" s="42">
        <v>687</v>
      </c>
      <c r="E22" s="1"/>
    </row>
    <row r="23" spans="2:5" x14ac:dyDescent="0.25">
      <c r="D23" s="42"/>
      <c r="E23" s="1"/>
    </row>
    <row r="24" spans="2:5" x14ac:dyDescent="0.25">
      <c r="B24" s="37" t="s">
        <v>13</v>
      </c>
      <c r="C24" s="39"/>
      <c r="D24" s="38">
        <f>SUM(D6:D22)</f>
        <v>167584</v>
      </c>
      <c r="E24" s="38">
        <f>SUM(E6:E22)</f>
        <v>4272</v>
      </c>
    </row>
    <row r="27" spans="2:5" x14ac:dyDescent="0.25">
      <c r="B27" s="34" t="s">
        <v>14</v>
      </c>
      <c r="C27" s="35"/>
      <c r="D27" s="36"/>
      <c r="E27" s="1"/>
    </row>
    <row r="28" spans="2:5" x14ac:dyDescent="0.25">
      <c r="D28" s="1"/>
      <c r="E28" s="1"/>
    </row>
    <row r="29" spans="2:5" x14ac:dyDescent="0.25">
      <c r="B29" t="s">
        <v>15</v>
      </c>
      <c r="D29" s="1">
        <v>102000</v>
      </c>
      <c r="E29" s="1">
        <v>61000</v>
      </c>
    </row>
    <row r="30" spans="2:5" x14ac:dyDescent="0.25">
      <c r="B30" t="s">
        <v>16</v>
      </c>
      <c r="D30" s="1">
        <v>9500</v>
      </c>
      <c r="E30" s="1"/>
    </row>
    <row r="31" spans="2:5" x14ac:dyDescent="0.25">
      <c r="D31" s="1"/>
      <c r="E31" s="1"/>
    </row>
    <row r="32" spans="2:5" x14ac:dyDescent="0.25">
      <c r="B32" s="37" t="s">
        <v>13</v>
      </c>
      <c r="C32" s="37"/>
      <c r="D32" s="38">
        <f>SUM(D29:D31)</f>
        <v>111500</v>
      </c>
      <c r="E32" s="38">
        <f>SUM(E29:E31)</f>
        <v>61000</v>
      </c>
    </row>
    <row r="33" spans="2:5" x14ac:dyDescent="0.25">
      <c r="D33" s="1"/>
    </row>
    <row r="34" spans="2:5" x14ac:dyDescent="0.25">
      <c r="D34" s="1"/>
    </row>
    <row r="35" spans="2:5" x14ac:dyDescent="0.25">
      <c r="B35" s="39" t="s">
        <v>17</v>
      </c>
      <c r="C35" s="39"/>
      <c r="D35" s="40"/>
    </row>
    <row r="36" spans="2:5" x14ac:dyDescent="0.25">
      <c r="D36" s="1"/>
    </row>
    <row r="37" spans="2:5" x14ac:dyDescent="0.25">
      <c r="B37" t="s">
        <v>18</v>
      </c>
      <c r="D37" s="1">
        <v>125000</v>
      </c>
    </row>
    <row r="38" spans="2:5" x14ac:dyDescent="0.25">
      <c r="B38" t="s">
        <v>19</v>
      </c>
      <c r="D38" s="1">
        <v>9000</v>
      </c>
      <c r="E38">
        <v>500</v>
      </c>
    </row>
    <row r="39" spans="2:5" x14ac:dyDescent="0.25">
      <c r="B39" t="s">
        <v>20</v>
      </c>
      <c r="D39" s="1">
        <v>19000</v>
      </c>
    </row>
    <row r="40" spans="2:5" x14ac:dyDescent="0.25">
      <c r="B40" s="37" t="s">
        <v>13</v>
      </c>
      <c r="C40" s="37"/>
      <c r="D40" s="38">
        <f>SUM(D37:D39)</f>
        <v>153000</v>
      </c>
    </row>
    <row r="41" spans="2:5" x14ac:dyDescent="0.25">
      <c r="D41" s="1"/>
    </row>
    <row r="42" spans="2:5" x14ac:dyDescent="0.25">
      <c r="B42" t="s">
        <v>21</v>
      </c>
    </row>
    <row r="43" spans="2:5" x14ac:dyDescent="0.25">
      <c r="B43" t="s">
        <v>22</v>
      </c>
      <c r="D43" s="1">
        <f>SUM(D24)</f>
        <v>167584</v>
      </c>
    </row>
    <row r="44" spans="2:5" x14ac:dyDescent="0.25">
      <c r="B44" t="s">
        <v>23</v>
      </c>
      <c r="D44" s="1">
        <f>SUM(D40)</f>
        <v>153000</v>
      </c>
    </row>
    <row r="46" spans="2:5" x14ac:dyDescent="0.25">
      <c r="B46" s="33" t="s">
        <v>21</v>
      </c>
      <c r="C46" s="33"/>
      <c r="D46" s="41">
        <f>SUM(D44-D43)</f>
        <v>-14584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B37" sqref="B37"/>
    </sheetView>
  </sheetViews>
  <sheetFormatPr defaultRowHeight="15" x14ac:dyDescent="0.25"/>
  <cols>
    <col min="1" max="1" width="15.28515625" customWidth="1"/>
    <col min="2" max="2" width="12.28515625" customWidth="1"/>
    <col min="3" max="3" width="11" customWidth="1"/>
    <col min="8" max="8" width="13" customWidth="1"/>
    <col min="9" max="9" width="16" customWidth="1"/>
  </cols>
  <sheetData>
    <row r="1" spans="1:13" x14ac:dyDescent="0.25">
      <c r="A1" s="20" t="s">
        <v>24</v>
      </c>
    </row>
    <row r="2" spans="1:13" ht="15.75" thickBot="1" x14ac:dyDescent="0.3"/>
    <row r="3" spans="1:13" x14ac:dyDescent="0.25">
      <c r="C3" s="1"/>
      <c r="F3" s="24"/>
      <c r="G3" s="31"/>
      <c r="H3" s="25"/>
    </row>
    <row r="4" spans="1:13" x14ac:dyDescent="0.25">
      <c r="A4" s="5" t="s">
        <v>25</v>
      </c>
      <c r="C4" s="1"/>
      <c r="F4" s="26" t="s">
        <v>26</v>
      </c>
      <c r="G4" s="2"/>
      <c r="H4" s="15">
        <f>SUM(C13)</f>
        <v>1516</v>
      </c>
    </row>
    <row r="5" spans="1:13" x14ac:dyDescent="0.25">
      <c r="C5" s="1"/>
      <c r="F5" s="26" t="s">
        <v>27</v>
      </c>
      <c r="G5" s="2"/>
      <c r="H5" s="15">
        <f>SUM(C20)</f>
        <v>1895</v>
      </c>
    </row>
    <row r="6" spans="1:13" x14ac:dyDescent="0.25">
      <c r="A6" s="20" t="s">
        <v>13</v>
      </c>
      <c r="C6" s="1"/>
      <c r="F6" s="26" t="s">
        <v>28</v>
      </c>
      <c r="G6" s="2"/>
      <c r="H6" s="15">
        <f>SUM(C29)</f>
        <v>648</v>
      </c>
    </row>
    <row r="7" spans="1:13" x14ac:dyDescent="0.25">
      <c r="C7" s="1"/>
      <c r="F7" s="26" t="s">
        <v>29</v>
      </c>
      <c r="G7" s="2"/>
      <c r="H7" s="15">
        <f>SUM(C38)</f>
        <v>213</v>
      </c>
      <c r="M7" s="30"/>
    </row>
    <row r="8" spans="1:13" x14ac:dyDescent="0.25">
      <c r="A8" s="5" t="s">
        <v>26</v>
      </c>
      <c r="C8" s="1"/>
      <c r="F8" s="26"/>
      <c r="G8" s="2"/>
      <c r="H8" s="27"/>
      <c r="M8" s="30"/>
    </row>
    <row r="9" spans="1:13" ht="15.75" thickBot="1" x14ac:dyDescent="0.3">
      <c r="A9" t="s">
        <v>30</v>
      </c>
      <c r="B9" s="1">
        <v>1291</v>
      </c>
      <c r="F9" s="28" t="s">
        <v>13</v>
      </c>
      <c r="G9" s="32"/>
      <c r="H9" s="29">
        <f>SUM(H4:H8)</f>
        <v>4272</v>
      </c>
      <c r="M9" s="30"/>
    </row>
    <row r="10" spans="1:13" x14ac:dyDescent="0.25">
      <c r="A10" t="s">
        <v>31</v>
      </c>
      <c r="B10" s="1">
        <v>45</v>
      </c>
      <c r="M10" s="30"/>
    </row>
    <row r="11" spans="1:13" x14ac:dyDescent="0.25">
      <c r="A11" t="s">
        <v>32</v>
      </c>
      <c r="B11" s="1">
        <v>180</v>
      </c>
      <c r="M11" s="30"/>
    </row>
    <row r="12" spans="1:13" x14ac:dyDescent="0.25">
      <c r="C12" s="1"/>
      <c r="M12" s="1"/>
    </row>
    <row r="13" spans="1:13" x14ac:dyDescent="0.25">
      <c r="A13" s="5" t="s">
        <v>13</v>
      </c>
      <c r="B13" s="20"/>
      <c r="C13" s="23">
        <f>SUM(B9:B11)</f>
        <v>1516</v>
      </c>
      <c r="M13" s="1"/>
    </row>
    <row r="14" spans="1:13" x14ac:dyDescent="0.25">
      <c r="C14" s="1"/>
      <c r="M14" s="30"/>
    </row>
    <row r="15" spans="1:13" x14ac:dyDescent="0.25">
      <c r="A15" s="20" t="s">
        <v>27</v>
      </c>
      <c r="C15" s="1"/>
      <c r="M15" s="30"/>
    </row>
    <row r="16" spans="1:13" x14ac:dyDescent="0.25">
      <c r="A16" t="s">
        <v>33</v>
      </c>
      <c r="B16" s="1">
        <v>1400</v>
      </c>
      <c r="M16" s="30"/>
    </row>
    <row r="17" spans="1:13" x14ac:dyDescent="0.25">
      <c r="A17" s="19" t="s">
        <v>34</v>
      </c>
      <c r="B17" s="1">
        <v>375</v>
      </c>
      <c r="M17" s="30"/>
    </row>
    <row r="18" spans="1:13" x14ac:dyDescent="0.25">
      <c r="A18" t="s">
        <v>35</v>
      </c>
      <c r="B18" s="1">
        <v>120</v>
      </c>
    </row>
    <row r="19" spans="1:13" x14ac:dyDescent="0.25">
      <c r="C19" s="1"/>
      <c r="I19" s="1"/>
      <c r="M19" s="1"/>
    </row>
    <row r="20" spans="1:13" x14ac:dyDescent="0.25">
      <c r="A20" s="20" t="s">
        <v>13</v>
      </c>
      <c r="B20" s="20"/>
      <c r="C20" s="23">
        <f>SUM(B16:B18)</f>
        <v>1895</v>
      </c>
    </row>
    <row r="21" spans="1:13" x14ac:dyDescent="0.25">
      <c r="C21" s="1"/>
    </row>
    <row r="22" spans="1:13" x14ac:dyDescent="0.25">
      <c r="A22" s="20" t="s">
        <v>28</v>
      </c>
      <c r="C22" s="1"/>
    </row>
    <row r="23" spans="1:13" x14ac:dyDescent="0.25">
      <c r="A23" t="s">
        <v>36</v>
      </c>
      <c r="B23" s="1">
        <v>45</v>
      </c>
    </row>
    <row r="24" spans="1:13" x14ac:dyDescent="0.25">
      <c r="A24" s="19" t="s">
        <v>37</v>
      </c>
      <c r="B24" s="1">
        <v>219</v>
      </c>
    </row>
    <row r="25" spans="1:13" x14ac:dyDescent="0.25">
      <c r="A25" t="s">
        <v>38</v>
      </c>
      <c r="B25" s="1">
        <v>179</v>
      </c>
    </row>
    <row r="26" spans="1:13" x14ac:dyDescent="0.25">
      <c r="A26" t="s">
        <v>39</v>
      </c>
      <c r="B26" s="1">
        <v>141</v>
      </c>
    </row>
    <row r="27" spans="1:13" x14ac:dyDescent="0.25">
      <c r="A27" t="s">
        <v>40</v>
      </c>
      <c r="B27" s="1">
        <v>64</v>
      </c>
    </row>
    <row r="28" spans="1:13" x14ac:dyDescent="0.25">
      <c r="C28" s="1"/>
    </row>
    <row r="29" spans="1:13" x14ac:dyDescent="0.25">
      <c r="A29" s="20" t="s">
        <v>13</v>
      </c>
      <c r="B29" s="20"/>
      <c r="C29" s="23">
        <f>SUM(B23:B27)</f>
        <v>648</v>
      </c>
    </row>
    <row r="30" spans="1:13" x14ac:dyDescent="0.25">
      <c r="C30" s="1"/>
    </row>
    <row r="31" spans="1:13" x14ac:dyDescent="0.25">
      <c r="A31" s="20" t="s">
        <v>13</v>
      </c>
      <c r="C31" s="1"/>
    </row>
    <row r="32" spans="1:13" x14ac:dyDescent="0.25">
      <c r="C32" s="1"/>
    </row>
    <row r="33" spans="1:3" x14ac:dyDescent="0.25">
      <c r="A33" s="20" t="s">
        <v>29</v>
      </c>
      <c r="C33" s="1"/>
    </row>
    <row r="34" spans="1:3" x14ac:dyDescent="0.25">
      <c r="A34" t="s">
        <v>41</v>
      </c>
      <c r="B34" s="1">
        <v>86</v>
      </c>
    </row>
    <row r="35" spans="1:3" x14ac:dyDescent="0.25">
      <c r="A35" t="s">
        <v>42</v>
      </c>
      <c r="B35" s="1">
        <v>100</v>
      </c>
    </row>
    <row r="36" spans="1:3" x14ac:dyDescent="0.25">
      <c r="A36" t="s">
        <v>43</v>
      </c>
      <c r="B36" s="1">
        <v>27</v>
      </c>
    </row>
    <row r="37" spans="1:3" x14ac:dyDescent="0.25">
      <c r="B37" s="1"/>
      <c r="C37" s="1"/>
    </row>
    <row r="38" spans="1:3" x14ac:dyDescent="0.25">
      <c r="A38" s="20" t="s">
        <v>13</v>
      </c>
      <c r="B38" s="20"/>
      <c r="C38" s="23">
        <f>SUM(B34:B36)</f>
        <v>213</v>
      </c>
    </row>
    <row r="39" spans="1:3" x14ac:dyDescent="0.25">
      <c r="C39" s="1"/>
    </row>
    <row r="40" spans="1:3" x14ac:dyDescent="0.25">
      <c r="C40" s="1"/>
    </row>
    <row r="41" spans="1:3" x14ac:dyDescent="0.25">
      <c r="C41" s="1"/>
    </row>
    <row r="42" spans="1:3" x14ac:dyDescent="0.25">
      <c r="C42" s="1"/>
    </row>
    <row r="43" spans="1:3" x14ac:dyDescent="0.25">
      <c r="C4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4" workbookViewId="0">
      <selection activeCell="D30" sqref="D30"/>
    </sheetView>
  </sheetViews>
  <sheetFormatPr defaultRowHeight="15" x14ac:dyDescent="0.25"/>
  <cols>
    <col min="1" max="1" width="42.140625" customWidth="1"/>
    <col min="2" max="2" width="11.7109375" customWidth="1"/>
    <col min="3" max="3" width="14.140625" customWidth="1"/>
    <col min="5" max="6" width="9" customWidth="1"/>
    <col min="7" max="7" width="12.28515625" customWidth="1"/>
    <col min="12" max="12" width="9" customWidth="1"/>
  </cols>
  <sheetData>
    <row r="1" spans="1:7" ht="15.75" thickBot="1" x14ac:dyDescent="0.3">
      <c r="B1" s="1"/>
      <c r="C1" s="1"/>
    </row>
    <row r="2" spans="1:7" x14ac:dyDescent="0.25">
      <c r="A2" s="5" t="s">
        <v>6</v>
      </c>
      <c r="B2" s="7"/>
      <c r="C2" s="6"/>
      <c r="D2" s="8"/>
      <c r="E2" s="10"/>
      <c r="F2" s="11"/>
      <c r="G2" s="12"/>
    </row>
    <row r="3" spans="1:7" x14ac:dyDescent="0.25">
      <c r="B3" s="1"/>
      <c r="C3" s="1"/>
      <c r="E3" s="13" t="s">
        <v>44</v>
      </c>
      <c r="F3" s="14"/>
      <c r="G3" s="15">
        <f>SUM(C10)</f>
        <v>1650</v>
      </c>
    </row>
    <row r="4" spans="1:7" x14ac:dyDescent="0.25">
      <c r="A4" s="9" t="s">
        <v>45</v>
      </c>
      <c r="B4" s="1"/>
      <c r="C4" s="1"/>
      <c r="E4" s="13" t="s">
        <v>26</v>
      </c>
      <c r="F4" s="14"/>
      <c r="G4" s="15">
        <f>SUM(C18)</f>
        <v>14500</v>
      </c>
    </row>
    <row r="5" spans="1:7" x14ac:dyDescent="0.25">
      <c r="A5" t="s">
        <v>46</v>
      </c>
      <c r="B5" s="1">
        <v>800</v>
      </c>
      <c r="C5" s="1"/>
      <c r="E5" s="13" t="s">
        <v>47</v>
      </c>
      <c r="F5" s="14"/>
      <c r="G5" s="15">
        <f>SUM(C23)</f>
        <v>2000</v>
      </c>
    </row>
    <row r="6" spans="1:7" x14ac:dyDescent="0.25">
      <c r="A6" t="s">
        <v>48</v>
      </c>
      <c r="B6" s="1">
        <v>450</v>
      </c>
      <c r="C6" s="1"/>
      <c r="E6" s="13" t="s">
        <v>29</v>
      </c>
      <c r="F6" s="14"/>
      <c r="G6" s="15">
        <f>SUM(C32)</f>
        <v>3350</v>
      </c>
    </row>
    <row r="7" spans="1:7" x14ac:dyDescent="0.25">
      <c r="A7" t="s">
        <v>49</v>
      </c>
      <c r="B7" s="1">
        <v>400</v>
      </c>
      <c r="C7" s="1"/>
      <c r="E7" s="13" t="s">
        <v>50</v>
      </c>
      <c r="F7" s="14"/>
      <c r="G7" s="15">
        <f>SUM(C39)</f>
        <v>3600</v>
      </c>
    </row>
    <row r="8" spans="1:7" x14ac:dyDescent="0.25">
      <c r="A8" t="s">
        <v>51</v>
      </c>
      <c r="B8" s="1"/>
      <c r="C8" s="1"/>
      <c r="E8" s="13" t="s">
        <v>52</v>
      </c>
      <c r="F8" s="14"/>
      <c r="G8" s="15">
        <f>SUM(C46)</f>
        <v>11400</v>
      </c>
    </row>
    <row r="9" spans="1:7" x14ac:dyDescent="0.25">
      <c r="B9" s="1"/>
      <c r="C9" s="1"/>
      <c r="E9" s="13" t="s">
        <v>53</v>
      </c>
      <c r="F9" s="14"/>
      <c r="G9" s="15">
        <f>SUM(C52)</f>
        <v>1625</v>
      </c>
    </row>
    <row r="10" spans="1:7" ht="15.75" thickBot="1" x14ac:dyDescent="0.3">
      <c r="A10" s="5" t="s">
        <v>13</v>
      </c>
      <c r="B10" s="7"/>
      <c r="C10" s="7">
        <f>SUM(B5:B7)</f>
        <v>1650</v>
      </c>
      <c r="E10" s="16" t="s">
        <v>13</v>
      </c>
      <c r="F10" s="17"/>
      <c r="G10" s="18">
        <f>SUM(G3:G9)</f>
        <v>38125</v>
      </c>
    </row>
    <row r="11" spans="1:7" x14ac:dyDescent="0.25">
      <c r="B11" s="1"/>
      <c r="C11" s="1"/>
    </row>
    <row r="12" spans="1:7" x14ac:dyDescent="0.25">
      <c r="A12" s="5" t="s">
        <v>26</v>
      </c>
      <c r="B12" s="1"/>
      <c r="C12" s="1"/>
    </row>
    <row r="13" spans="1:7" x14ac:dyDescent="0.25">
      <c r="A13" t="s">
        <v>54</v>
      </c>
      <c r="B13" s="1">
        <v>10000</v>
      </c>
      <c r="C13" s="1"/>
    </row>
    <row r="14" spans="1:7" x14ac:dyDescent="0.25">
      <c r="A14" t="s">
        <v>55</v>
      </c>
      <c r="B14" s="1">
        <v>3500</v>
      </c>
      <c r="C14" s="1"/>
    </row>
    <row r="15" spans="1:7" x14ac:dyDescent="0.25">
      <c r="A15" t="s">
        <v>56</v>
      </c>
      <c r="B15" s="1">
        <v>400</v>
      </c>
      <c r="C15" s="1"/>
    </row>
    <row r="16" spans="1:7" x14ac:dyDescent="0.25">
      <c r="A16" t="s">
        <v>57</v>
      </c>
      <c r="B16" s="1">
        <v>600</v>
      </c>
      <c r="C16" s="1"/>
    </row>
    <row r="17" spans="1:3" x14ac:dyDescent="0.25">
      <c r="B17" s="1"/>
      <c r="C17" s="1"/>
    </row>
    <row r="18" spans="1:3" x14ac:dyDescent="0.25">
      <c r="A18" s="5" t="s">
        <v>13</v>
      </c>
      <c r="B18" s="7"/>
      <c r="C18" s="7">
        <f>SUM(B13:B16)</f>
        <v>14500</v>
      </c>
    </row>
    <row r="19" spans="1:3" x14ac:dyDescent="0.25">
      <c r="B19" s="1"/>
      <c r="C19" s="1"/>
    </row>
    <row r="20" spans="1:3" x14ac:dyDescent="0.25">
      <c r="A20" s="5" t="s">
        <v>47</v>
      </c>
      <c r="B20" s="1"/>
      <c r="C20" s="1"/>
    </row>
    <row r="21" spans="1:3" x14ac:dyDescent="0.25">
      <c r="A21" t="s">
        <v>58</v>
      </c>
      <c r="B21" s="1">
        <v>2000</v>
      </c>
      <c r="C21" s="1"/>
    </row>
    <row r="22" spans="1:3" x14ac:dyDescent="0.25">
      <c r="B22" s="1"/>
      <c r="C22" s="1"/>
    </row>
    <row r="23" spans="1:3" x14ac:dyDescent="0.25">
      <c r="A23" s="5" t="s">
        <v>13</v>
      </c>
      <c r="B23" s="6"/>
      <c r="C23" s="7">
        <f>SUM(B21)</f>
        <v>2000</v>
      </c>
    </row>
    <row r="24" spans="1:3" x14ac:dyDescent="0.25">
      <c r="B24" s="1"/>
      <c r="C24" s="1"/>
    </row>
    <row r="25" spans="1:3" x14ac:dyDescent="0.25">
      <c r="A25" s="5" t="s">
        <v>29</v>
      </c>
      <c r="B25" s="1"/>
      <c r="C25" s="1"/>
    </row>
    <row r="26" spans="1:3" x14ac:dyDescent="0.25">
      <c r="A26" t="s">
        <v>59</v>
      </c>
      <c r="B26" s="1">
        <v>500</v>
      </c>
      <c r="C26" s="1"/>
    </row>
    <row r="27" spans="1:3" x14ac:dyDescent="0.25">
      <c r="A27" s="4" t="s">
        <v>60</v>
      </c>
      <c r="B27" s="1">
        <v>250</v>
      </c>
      <c r="C27" s="1"/>
    </row>
    <row r="28" spans="1:3" x14ac:dyDescent="0.25">
      <c r="A28" s="4" t="s">
        <v>61</v>
      </c>
      <c r="B28" s="1">
        <v>600</v>
      </c>
      <c r="C28" s="1"/>
    </row>
    <row r="29" spans="1:3" x14ac:dyDescent="0.25">
      <c r="A29" s="4" t="s">
        <v>62</v>
      </c>
      <c r="B29" s="1">
        <v>500</v>
      </c>
      <c r="C29" s="1"/>
    </row>
    <row r="30" spans="1:3" x14ac:dyDescent="0.25">
      <c r="A30" s="4" t="s">
        <v>28</v>
      </c>
      <c r="B30" s="1">
        <v>1500</v>
      </c>
      <c r="C30" s="1"/>
    </row>
    <row r="31" spans="1:3" x14ac:dyDescent="0.25">
      <c r="A31" s="4"/>
      <c r="B31" s="1"/>
      <c r="C31" s="1"/>
    </row>
    <row r="32" spans="1:3" x14ac:dyDescent="0.25">
      <c r="A32" s="5" t="s">
        <v>13</v>
      </c>
      <c r="B32" s="6"/>
      <c r="C32" s="7">
        <f>SUM(B26:B30)</f>
        <v>3350</v>
      </c>
    </row>
    <row r="33" spans="1:3" x14ac:dyDescent="0.25">
      <c r="B33" s="1"/>
      <c r="C33" s="1"/>
    </row>
    <row r="34" spans="1:3" x14ac:dyDescent="0.25">
      <c r="A34" s="5" t="s">
        <v>50</v>
      </c>
      <c r="B34" s="1"/>
      <c r="C34" s="1"/>
    </row>
    <row r="35" spans="1:3" x14ac:dyDescent="0.25">
      <c r="A35" t="s">
        <v>63</v>
      </c>
      <c r="B35" s="1">
        <v>1000</v>
      </c>
      <c r="C35" s="1"/>
    </row>
    <row r="36" spans="1:3" x14ac:dyDescent="0.25">
      <c r="A36" t="s">
        <v>64</v>
      </c>
      <c r="B36" s="1">
        <v>2000</v>
      </c>
      <c r="C36" s="1"/>
    </row>
    <row r="37" spans="1:3" x14ac:dyDescent="0.25">
      <c r="A37" t="s">
        <v>65</v>
      </c>
      <c r="B37" s="1">
        <v>600</v>
      </c>
      <c r="C37" s="1"/>
    </row>
    <row r="38" spans="1:3" x14ac:dyDescent="0.25">
      <c r="B38" s="1"/>
      <c r="C38" s="1"/>
    </row>
    <row r="39" spans="1:3" x14ac:dyDescent="0.25">
      <c r="A39" s="5" t="s">
        <v>13</v>
      </c>
      <c r="B39" s="7"/>
      <c r="C39" s="7">
        <f>SUM(B35:B37)</f>
        <v>3600</v>
      </c>
    </row>
    <row r="40" spans="1:3" x14ac:dyDescent="0.25">
      <c r="B40" s="1"/>
      <c r="C40" s="1"/>
    </row>
    <row r="41" spans="1:3" x14ac:dyDescent="0.25">
      <c r="A41" s="5" t="s">
        <v>52</v>
      </c>
      <c r="B41" s="1"/>
      <c r="C41" s="1"/>
    </row>
    <row r="42" spans="1:3" x14ac:dyDescent="0.25">
      <c r="A42" t="s">
        <v>66</v>
      </c>
      <c r="B42" s="1">
        <v>2000</v>
      </c>
      <c r="C42" s="1"/>
    </row>
    <row r="43" spans="1:3" x14ac:dyDescent="0.25">
      <c r="A43" t="s">
        <v>67</v>
      </c>
      <c r="B43" s="1">
        <v>9400</v>
      </c>
      <c r="C43" s="1"/>
    </row>
    <row r="44" spans="1:3" x14ac:dyDescent="0.25">
      <c r="B44" s="1"/>
      <c r="C44" s="1"/>
    </row>
    <row r="45" spans="1:3" x14ac:dyDescent="0.25">
      <c r="B45" s="1"/>
      <c r="C45" s="1"/>
    </row>
    <row r="46" spans="1:3" x14ac:dyDescent="0.25">
      <c r="A46" s="5" t="s">
        <v>13</v>
      </c>
      <c r="B46" s="6"/>
      <c r="C46" s="7">
        <f>SUM(B42:B43)</f>
        <v>11400</v>
      </c>
    </row>
    <row r="47" spans="1:3" x14ac:dyDescent="0.25">
      <c r="B47" s="1"/>
      <c r="C47" s="1"/>
    </row>
    <row r="48" spans="1:3" x14ac:dyDescent="0.25">
      <c r="A48" s="3" t="s">
        <v>53</v>
      </c>
    </row>
    <row r="49" spans="1:3" x14ac:dyDescent="0.25">
      <c r="A49" t="s">
        <v>68</v>
      </c>
      <c r="B49" s="1">
        <v>1000</v>
      </c>
    </row>
    <row r="50" spans="1:3" x14ac:dyDescent="0.25">
      <c r="A50" t="s">
        <v>38</v>
      </c>
      <c r="B50" s="1">
        <v>625</v>
      </c>
    </row>
    <row r="52" spans="1:3" x14ac:dyDescent="0.25">
      <c r="A52" s="20" t="s">
        <v>13</v>
      </c>
      <c r="B52" s="20"/>
      <c r="C52" s="23">
        <f>SUM(B49:B50)</f>
        <v>1625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D11" sqref="D11"/>
    </sheetView>
  </sheetViews>
  <sheetFormatPr defaultRowHeight="15" x14ac:dyDescent="0.25"/>
  <cols>
    <col min="3" max="3" width="15.5703125" customWidth="1"/>
    <col min="9" max="9" width="15" customWidth="1"/>
  </cols>
  <sheetData>
    <row r="1" spans="1:9" ht="15.75" thickBot="1" x14ac:dyDescent="0.3"/>
    <row r="2" spans="1:9" x14ac:dyDescent="0.25">
      <c r="G2" s="24"/>
      <c r="H2" s="31"/>
      <c r="I2" s="25"/>
    </row>
    <row r="3" spans="1:9" x14ac:dyDescent="0.25">
      <c r="G3" s="26" t="s">
        <v>87</v>
      </c>
      <c r="H3" s="2"/>
      <c r="I3" s="15">
        <f>SUM(C7)</f>
        <v>1600</v>
      </c>
    </row>
    <row r="4" spans="1:9" x14ac:dyDescent="0.25">
      <c r="A4" s="9" t="s">
        <v>45</v>
      </c>
      <c r="G4" s="26" t="s">
        <v>26</v>
      </c>
      <c r="H4" s="2"/>
      <c r="I4" s="15">
        <f>SUM(C14)</f>
        <v>11800</v>
      </c>
    </row>
    <row r="5" spans="1:9" x14ac:dyDescent="0.25">
      <c r="A5" t="s">
        <v>51</v>
      </c>
      <c r="C5" s="1">
        <v>1600</v>
      </c>
      <c r="G5" s="26" t="s">
        <v>28</v>
      </c>
      <c r="H5" s="2"/>
      <c r="I5" s="15">
        <f>SUM(C26)</f>
        <v>1300</v>
      </c>
    </row>
    <row r="6" spans="1:9" x14ac:dyDescent="0.25">
      <c r="C6" s="1"/>
      <c r="G6" s="26" t="str">
        <f>A16</f>
        <v>Marketing</v>
      </c>
      <c r="H6" s="2"/>
      <c r="I6" s="15">
        <f>C20</f>
        <v>1100</v>
      </c>
    </row>
    <row r="7" spans="1:9" ht="15.75" thickBot="1" x14ac:dyDescent="0.3">
      <c r="A7" s="20" t="s">
        <v>13</v>
      </c>
      <c r="B7" s="21"/>
      <c r="C7" s="23">
        <f>SUM(C5:C6)</f>
        <v>1600</v>
      </c>
      <c r="G7" s="28" t="s">
        <v>13</v>
      </c>
      <c r="H7" s="32"/>
      <c r="I7" s="29">
        <f>SUM(I3:I6)</f>
        <v>15800</v>
      </c>
    </row>
    <row r="8" spans="1:9" x14ac:dyDescent="0.25">
      <c r="C8" s="1"/>
    </row>
    <row r="9" spans="1:9" x14ac:dyDescent="0.25">
      <c r="A9" s="5" t="s">
        <v>26</v>
      </c>
      <c r="C9" s="1"/>
    </row>
    <row r="10" spans="1:9" x14ac:dyDescent="0.25">
      <c r="A10" t="s">
        <v>88</v>
      </c>
      <c r="C10" s="1">
        <v>9500</v>
      </c>
    </row>
    <row r="11" spans="1:9" x14ac:dyDescent="0.25">
      <c r="A11" s="19" t="s">
        <v>89</v>
      </c>
      <c r="C11" s="1">
        <v>1500</v>
      </c>
    </row>
    <row r="12" spans="1:9" x14ac:dyDescent="0.25">
      <c r="A12" s="19" t="s">
        <v>56</v>
      </c>
      <c r="C12" s="1">
        <v>800</v>
      </c>
    </row>
    <row r="13" spans="1:9" x14ac:dyDescent="0.25">
      <c r="C13" s="1"/>
    </row>
    <row r="14" spans="1:9" x14ac:dyDescent="0.25">
      <c r="A14" s="20" t="s">
        <v>13</v>
      </c>
      <c r="B14" s="21"/>
      <c r="C14" s="23">
        <f>SUM(C10:C13)</f>
        <v>11800</v>
      </c>
    </row>
    <row r="15" spans="1:9" x14ac:dyDescent="0.25">
      <c r="A15" s="44"/>
      <c r="B15" s="50"/>
      <c r="C15" s="45"/>
    </row>
    <row r="16" spans="1:9" x14ac:dyDescent="0.25">
      <c r="A16" s="20" t="s">
        <v>73</v>
      </c>
      <c r="B16" s="21"/>
      <c r="C16" s="23"/>
    </row>
    <row r="17" spans="1:3" x14ac:dyDescent="0.25">
      <c r="A17" s="43" t="s">
        <v>84</v>
      </c>
      <c r="B17" s="43"/>
      <c r="C17" s="51">
        <v>1000</v>
      </c>
    </row>
    <row r="18" spans="1:3" x14ac:dyDescent="0.25">
      <c r="A18" s="43" t="s">
        <v>101</v>
      </c>
      <c r="B18" s="43"/>
      <c r="C18" s="51">
        <v>100</v>
      </c>
    </row>
    <row r="19" spans="1:3" x14ac:dyDescent="0.25">
      <c r="A19" s="43"/>
      <c r="B19" s="43"/>
      <c r="C19" s="51"/>
    </row>
    <row r="20" spans="1:3" x14ac:dyDescent="0.25">
      <c r="A20" s="20" t="s">
        <v>102</v>
      </c>
      <c r="B20" s="20"/>
      <c r="C20" s="23">
        <f>SUM(C17:C19)</f>
        <v>1100</v>
      </c>
    </row>
    <row r="22" spans="1:3" x14ac:dyDescent="0.25">
      <c r="A22" s="3" t="s">
        <v>28</v>
      </c>
      <c r="C22" s="1"/>
    </row>
    <row r="23" spans="1:3" x14ac:dyDescent="0.25">
      <c r="A23" t="s">
        <v>38</v>
      </c>
      <c r="C23" s="1">
        <v>400</v>
      </c>
    </row>
    <row r="24" spans="1:3" x14ac:dyDescent="0.25">
      <c r="A24" t="s">
        <v>68</v>
      </c>
      <c r="C24" s="1">
        <v>400</v>
      </c>
    </row>
    <row r="25" spans="1:3" x14ac:dyDescent="0.25">
      <c r="A25" t="s">
        <v>103</v>
      </c>
      <c r="C25" s="1">
        <v>500</v>
      </c>
    </row>
    <row r="26" spans="1:3" x14ac:dyDescent="0.25">
      <c r="A26" s="20" t="s">
        <v>13</v>
      </c>
      <c r="B26" s="20"/>
      <c r="C26" s="23">
        <f>SUM(C23:C25)</f>
        <v>1300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topLeftCell="A13" workbookViewId="0">
      <selection activeCell="H47" sqref="H47"/>
    </sheetView>
  </sheetViews>
  <sheetFormatPr defaultRowHeight="15" x14ac:dyDescent="0.25"/>
  <cols>
    <col min="1" max="1" width="14.85546875" customWidth="1"/>
    <col min="2" max="2" width="13.85546875" customWidth="1"/>
    <col min="3" max="3" width="14.140625" customWidth="1"/>
    <col min="7" max="7" width="19.28515625" customWidth="1"/>
    <col min="8" max="8" width="17.42578125" customWidth="1"/>
  </cols>
  <sheetData>
    <row r="2" spans="1:8" x14ac:dyDescent="0.25">
      <c r="A2" s="20" t="s">
        <v>69</v>
      </c>
      <c r="B2" s="20"/>
    </row>
    <row r="3" spans="1:8" ht="15.75" thickBot="1" x14ac:dyDescent="0.3"/>
    <row r="4" spans="1:8" x14ac:dyDescent="0.25">
      <c r="A4" s="5" t="s">
        <v>25</v>
      </c>
      <c r="B4" s="1"/>
      <c r="G4" s="24"/>
      <c r="H4" s="25"/>
    </row>
    <row r="5" spans="1:8" x14ac:dyDescent="0.25">
      <c r="A5" t="s">
        <v>70</v>
      </c>
      <c r="B5" s="1">
        <v>0</v>
      </c>
      <c r="G5" s="13" t="s">
        <v>25</v>
      </c>
      <c r="H5" s="15">
        <f>SUM(C8)</f>
        <v>0</v>
      </c>
    </row>
    <row r="6" spans="1:8" x14ac:dyDescent="0.25">
      <c r="A6" t="s">
        <v>71</v>
      </c>
      <c r="B6" s="1">
        <v>0</v>
      </c>
      <c r="G6" s="13" t="s">
        <v>72</v>
      </c>
      <c r="H6" s="15">
        <f>SUM(C20)</f>
        <v>47000</v>
      </c>
    </row>
    <row r="7" spans="1:8" x14ac:dyDescent="0.25">
      <c r="B7" s="1"/>
      <c r="G7" s="13" t="s">
        <v>27</v>
      </c>
      <c r="H7" s="15">
        <f>SUM(C35)</f>
        <v>20400</v>
      </c>
    </row>
    <row r="8" spans="1:8" x14ac:dyDescent="0.25">
      <c r="A8" s="20" t="s">
        <v>13</v>
      </c>
      <c r="B8" s="23"/>
      <c r="C8" s="23">
        <f>SUM(B5:B6)</f>
        <v>0</v>
      </c>
      <c r="G8" s="13" t="s">
        <v>73</v>
      </c>
      <c r="H8" s="15">
        <f>C42</f>
        <v>4000</v>
      </c>
    </row>
    <row r="9" spans="1:8" x14ac:dyDescent="0.25">
      <c r="A9" s="20"/>
      <c r="B9" s="23"/>
      <c r="C9" s="23"/>
      <c r="G9" s="13" t="s">
        <v>74</v>
      </c>
      <c r="H9" s="15">
        <f>SUM(C48)</f>
        <v>3250</v>
      </c>
    </row>
    <row r="10" spans="1:8" x14ac:dyDescent="0.25">
      <c r="B10" s="1"/>
      <c r="G10" s="26"/>
      <c r="H10" s="27"/>
    </row>
    <row r="11" spans="1:8" ht="15.75" thickBot="1" x14ac:dyDescent="0.3">
      <c r="A11" s="5" t="s">
        <v>75</v>
      </c>
      <c r="B11" s="22"/>
      <c r="G11" s="28" t="s">
        <v>13</v>
      </c>
      <c r="H11" s="29">
        <f>SUM(H5:H10)</f>
        <v>74650</v>
      </c>
    </row>
    <row r="12" spans="1:8" x14ac:dyDescent="0.25">
      <c r="A12" t="s">
        <v>30</v>
      </c>
      <c r="B12" s="1">
        <v>45000</v>
      </c>
    </row>
    <row r="13" spans="1:8" x14ac:dyDescent="0.25">
      <c r="A13" t="s">
        <v>50</v>
      </c>
      <c r="B13" s="1">
        <v>2000</v>
      </c>
    </row>
    <row r="14" spans="1:8" x14ac:dyDescent="0.25">
      <c r="A14" t="s">
        <v>76</v>
      </c>
      <c r="B14" s="1">
        <v>0</v>
      </c>
    </row>
    <row r="15" spans="1:8" x14ac:dyDescent="0.25">
      <c r="A15" t="s">
        <v>77</v>
      </c>
      <c r="B15" s="1">
        <v>0</v>
      </c>
    </row>
    <row r="16" spans="1:8" x14ac:dyDescent="0.25">
      <c r="A16" t="s">
        <v>78</v>
      </c>
      <c r="B16" s="1">
        <v>0</v>
      </c>
    </row>
    <row r="17" spans="1:3" x14ac:dyDescent="0.25">
      <c r="A17" t="s">
        <v>79</v>
      </c>
      <c r="B17" s="1">
        <v>0</v>
      </c>
    </row>
    <row r="18" spans="1:3" x14ac:dyDescent="0.25">
      <c r="A18" t="s">
        <v>32</v>
      </c>
      <c r="B18" s="1">
        <v>0</v>
      </c>
    </row>
    <row r="19" spans="1:3" x14ac:dyDescent="0.25">
      <c r="B19" s="1"/>
    </row>
    <row r="20" spans="1:3" x14ac:dyDescent="0.25">
      <c r="A20" s="5" t="s">
        <v>13</v>
      </c>
      <c r="B20" s="7"/>
      <c r="C20" s="7">
        <f>SUM(B12:B18)</f>
        <v>47000</v>
      </c>
    </row>
    <row r="21" spans="1:3" x14ac:dyDescent="0.25">
      <c r="B21" s="1"/>
    </row>
    <row r="22" spans="1:3" x14ac:dyDescent="0.25">
      <c r="B22" s="1"/>
    </row>
    <row r="23" spans="1:3" x14ac:dyDescent="0.25">
      <c r="A23" s="20" t="s">
        <v>27</v>
      </c>
      <c r="B23" s="1"/>
    </row>
    <row r="24" spans="1:3" x14ac:dyDescent="0.25">
      <c r="A24" t="s">
        <v>80</v>
      </c>
      <c r="B24" s="1">
        <v>6000</v>
      </c>
    </row>
    <row r="25" spans="1:3" x14ac:dyDescent="0.25">
      <c r="A25" s="19" t="s">
        <v>81</v>
      </c>
      <c r="B25" s="1">
        <v>3000</v>
      </c>
    </row>
    <row r="26" spans="1:3" x14ac:dyDescent="0.25">
      <c r="A26" t="s">
        <v>90</v>
      </c>
      <c r="B26" s="1">
        <v>3000</v>
      </c>
    </row>
    <row r="27" spans="1:3" x14ac:dyDescent="0.25">
      <c r="A27" t="s">
        <v>100</v>
      </c>
      <c r="B27" s="1">
        <v>1500</v>
      </c>
    </row>
    <row r="28" spans="1:3" x14ac:dyDescent="0.25">
      <c r="A28" t="s">
        <v>91</v>
      </c>
      <c r="B28" s="1">
        <v>300</v>
      </c>
    </row>
    <row r="29" spans="1:3" x14ac:dyDescent="0.25">
      <c r="A29" t="s">
        <v>82</v>
      </c>
      <c r="B29" s="1">
        <v>900</v>
      </c>
    </row>
    <row r="30" spans="1:3" x14ac:dyDescent="0.25">
      <c r="A30" t="s">
        <v>92</v>
      </c>
      <c r="B30" s="1">
        <v>900</v>
      </c>
    </row>
    <row r="31" spans="1:3" x14ac:dyDescent="0.25">
      <c r="A31" t="s">
        <v>93</v>
      </c>
      <c r="B31" s="1">
        <v>300</v>
      </c>
    </row>
    <row r="32" spans="1:3" x14ac:dyDescent="0.25">
      <c r="A32" t="s">
        <v>99</v>
      </c>
      <c r="B32" s="1">
        <v>3000</v>
      </c>
    </row>
    <row r="33" spans="1:3" x14ac:dyDescent="0.25">
      <c r="A33" t="s">
        <v>94</v>
      </c>
      <c r="B33" s="1">
        <v>1500</v>
      </c>
    </row>
    <row r="34" spans="1:3" x14ac:dyDescent="0.25">
      <c r="B34" s="1"/>
    </row>
    <row r="35" spans="1:3" x14ac:dyDescent="0.25">
      <c r="A35" s="20" t="s">
        <v>13</v>
      </c>
      <c r="B35" s="23"/>
      <c r="C35" s="23">
        <f>SUM(B24:B33)</f>
        <v>20400</v>
      </c>
    </row>
    <row r="36" spans="1:3" x14ac:dyDescent="0.25">
      <c r="A36" s="44"/>
      <c r="B36" s="45"/>
      <c r="C36" s="45"/>
    </row>
    <row r="37" spans="1:3" x14ac:dyDescent="0.25">
      <c r="A37" s="46" t="s">
        <v>73</v>
      </c>
      <c r="B37" s="1"/>
    </row>
    <row r="38" spans="1:3" x14ac:dyDescent="0.25">
      <c r="A38" s="43" t="s">
        <v>83</v>
      </c>
      <c r="B38" s="1">
        <v>500</v>
      </c>
    </row>
    <row r="39" spans="1:3" x14ac:dyDescent="0.25">
      <c r="A39" t="s">
        <v>84</v>
      </c>
      <c r="B39" s="1">
        <v>1500</v>
      </c>
    </row>
    <row r="40" spans="1:3" x14ac:dyDescent="0.25">
      <c r="A40" t="s">
        <v>85</v>
      </c>
      <c r="B40" s="1">
        <v>2000</v>
      </c>
    </row>
    <row r="41" spans="1:3" x14ac:dyDescent="0.25">
      <c r="B41" s="1"/>
    </row>
    <row r="42" spans="1:3" x14ac:dyDescent="0.25">
      <c r="A42" s="46" t="s">
        <v>13</v>
      </c>
      <c r="B42" s="47"/>
      <c r="C42" s="48">
        <f>SUM(B38:B40)</f>
        <v>4000</v>
      </c>
    </row>
    <row r="43" spans="1:3" x14ac:dyDescent="0.25">
      <c r="B43" s="1"/>
      <c r="C43" s="1"/>
    </row>
    <row r="44" spans="1:3" x14ac:dyDescent="0.25">
      <c r="A44" s="20" t="s">
        <v>28</v>
      </c>
      <c r="B44" s="1"/>
      <c r="C44" s="1"/>
    </row>
    <row r="45" spans="1:3" x14ac:dyDescent="0.25">
      <c r="A45" t="s">
        <v>86</v>
      </c>
      <c r="B45" s="1">
        <v>2500</v>
      </c>
      <c r="C45" s="1"/>
    </row>
    <row r="46" spans="1:3" x14ac:dyDescent="0.25">
      <c r="A46" t="s">
        <v>38</v>
      </c>
      <c r="B46" s="1">
        <v>750</v>
      </c>
      <c r="C46" s="1"/>
    </row>
    <row r="47" spans="1:3" x14ac:dyDescent="0.25">
      <c r="B47" s="1"/>
      <c r="C47" s="1"/>
    </row>
    <row r="48" spans="1:3" x14ac:dyDescent="0.25">
      <c r="A48" s="20" t="s">
        <v>13</v>
      </c>
      <c r="B48" s="23"/>
      <c r="C48" s="23">
        <f>SUM(B45:B46)</f>
        <v>3250</v>
      </c>
    </row>
    <row r="49" spans="2:2" x14ac:dyDescent="0.25">
      <c r="B49" s="1"/>
    </row>
    <row r="50" spans="2:2" x14ac:dyDescent="0.25">
      <c r="B5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J20" sqref="J20"/>
    </sheetView>
  </sheetViews>
  <sheetFormatPr defaultRowHeight="15" x14ac:dyDescent="0.25"/>
  <cols>
    <col min="3" max="3" width="12.5703125" customWidth="1"/>
    <col min="9" max="9" width="13.7109375" customWidth="1"/>
  </cols>
  <sheetData>
    <row r="1" spans="1:9" ht="15.75" thickBot="1" x14ac:dyDescent="0.3">
      <c r="A1" s="52"/>
      <c r="B1" s="52"/>
      <c r="C1" s="52"/>
      <c r="D1" s="52"/>
      <c r="E1" s="52"/>
      <c r="F1" s="52"/>
      <c r="G1" s="52"/>
      <c r="H1" s="52"/>
      <c r="I1" s="52"/>
    </row>
    <row r="2" spans="1:9" x14ac:dyDescent="0.25">
      <c r="A2" s="52"/>
      <c r="B2" s="52"/>
      <c r="C2" s="52"/>
      <c r="D2" s="52"/>
      <c r="E2" s="52"/>
      <c r="F2" s="52"/>
      <c r="G2" s="64"/>
      <c r="H2" s="69"/>
      <c r="I2" s="65"/>
    </row>
    <row r="3" spans="1:9" x14ac:dyDescent="0.25">
      <c r="A3" s="52"/>
      <c r="B3" s="52"/>
      <c r="C3" s="52"/>
      <c r="D3" s="52"/>
      <c r="E3" s="52"/>
      <c r="F3" s="52"/>
      <c r="G3" s="66" t="s">
        <v>87</v>
      </c>
      <c r="H3" s="54"/>
      <c r="I3" s="58">
        <v>200</v>
      </c>
    </row>
    <row r="4" spans="1:9" x14ac:dyDescent="0.25">
      <c r="A4" s="57" t="s">
        <v>45</v>
      </c>
      <c r="B4" s="52"/>
      <c r="C4" s="52"/>
      <c r="D4" s="52"/>
      <c r="E4" s="52"/>
      <c r="F4" s="52"/>
      <c r="G4" s="66" t="s">
        <v>26</v>
      </c>
      <c r="H4" s="54"/>
      <c r="I4" s="58">
        <v>850</v>
      </c>
    </row>
    <row r="5" spans="1:9" x14ac:dyDescent="0.25">
      <c r="A5" s="52" t="s">
        <v>104</v>
      </c>
      <c r="B5" s="52"/>
      <c r="C5" s="53">
        <v>200</v>
      </c>
      <c r="D5" s="52"/>
      <c r="E5" s="52"/>
      <c r="F5" s="52"/>
      <c r="G5" s="66" t="s">
        <v>28</v>
      </c>
      <c r="H5" s="54"/>
      <c r="I5" s="58">
        <v>3000</v>
      </c>
    </row>
    <row r="6" spans="1:9" x14ac:dyDescent="0.25">
      <c r="A6" s="52"/>
      <c r="B6" s="52"/>
      <c r="C6" s="53"/>
      <c r="D6" s="52"/>
      <c r="E6" s="52"/>
      <c r="F6" s="52"/>
      <c r="G6" s="66"/>
      <c r="H6" s="54"/>
      <c r="I6" s="58"/>
    </row>
    <row r="7" spans="1:9" ht="15.75" thickBot="1" x14ac:dyDescent="0.3">
      <c r="A7" s="60" t="s">
        <v>13</v>
      </c>
      <c r="B7" s="62"/>
      <c r="C7" s="63">
        <v>200</v>
      </c>
      <c r="D7" s="52"/>
      <c r="E7" s="52"/>
      <c r="F7" s="52"/>
      <c r="G7" s="67" t="s">
        <v>13</v>
      </c>
      <c r="H7" s="70"/>
      <c r="I7" s="68">
        <v>4050</v>
      </c>
    </row>
    <row r="8" spans="1:9" x14ac:dyDescent="0.25">
      <c r="A8" s="52"/>
      <c r="B8" s="52"/>
      <c r="C8" s="53"/>
      <c r="D8" s="52"/>
      <c r="E8" s="52"/>
      <c r="F8" s="52"/>
      <c r="G8" s="52"/>
      <c r="H8" s="52"/>
      <c r="I8" s="52"/>
    </row>
    <row r="9" spans="1:9" x14ac:dyDescent="0.25">
      <c r="A9" s="56" t="s">
        <v>26</v>
      </c>
      <c r="B9" s="52"/>
      <c r="C9" s="53"/>
      <c r="D9" s="52"/>
      <c r="E9" s="52"/>
      <c r="F9" s="52"/>
      <c r="G9" s="52"/>
      <c r="H9" s="52"/>
      <c r="I9" s="52"/>
    </row>
    <row r="10" spans="1:9" x14ac:dyDescent="0.25">
      <c r="A10" s="52" t="s">
        <v>105</v>
      </c>
      <c r="B10" s="52"/>
      <c r="C10" s="53">
        <v>250</v>
      </c>
      <c r="D10" s="52"/>
      <c r="E10" s="52"/>
      <c r="F10" s="52"/>
      <c r="G10" s="52"/>
      <c r="H10" s="52"/>
      <c r="I10" s="52"/>
    </row>
    <row r="11" spans="1:9" x14ac:dyDescent="0.25">
      <c r="A11" s="59" t="s">
        <v>106</v>
      </c>
      <c r="B11" s="52"/>
      <c r="C11" s="53">
        <v>600</v>
      </c>
      <c r="D11" s="52"/>
      <c r="E11" s="52"/>
      <c r="F11" s="52"/>
      <c r="G11" s="52"/>
      <c r="H11" s="52"/>
      <c r="I11" s="52"/>
    </row>
    <row r="12" spans="1:9" x14ac:dyDescent="0.25">
      <c r="A12" s="52"/>
      <c r="B12" s="52"/>
      <c r="C12" s="53"/>
      <c r="D12" s="52"/>
      <c r="E12" s="52"/>
      <c r="F12" s="52"/>
      <c r="G12" s="52"/>
      <c r="H12" s="52"/>
      <c r="I12" s="52"/>
    </row>
    <row r="13" spans="1:9" x14ac:dyDescent="0.25">
      <c r="A13" s="60" t="s">
        <v>13</v>
      </c>
      <c r="B13" s="62"/>
      <c r="C13" s="63">
        <v>850</v>
      </c>
      <c r="D13" s="52"/>
      <c r="E13" s="52"/>
      <c r="F13" s="52"/>
      <c r="G13" s="52"/>
      <c r="H13" s="52"/>
      <c r="I13" s="52"/>
    </row>
    <row r="14" spans="1:9" x14ac:dyDescent="0.25">
      <c r="A14" s="61"/>
      <c r="B14" s="52"/>
      <c r="C14" s="53"/>
      <c r="D14" s="52"/>
      <c r="E14" s="52"/>
      <c r="F14" s="52"/>
      <c r="G14" s="52"/>
      <c r="H14" s="52"/>
      <c r="I14" s="52"/>
    </row>
    <row r="15" spans="1:9" x14ac:dyDescent="0.25">
      <c r="A15" s="55" t="s">
        <v>107</v>
      </c>
      <c r="B15" s="52"/>
      <c r="C15" s="53"/>
      <c r="D15" s="52"/>
      <c r="E15" s="52"/>
      <c r="F15" s="52"/>
      <c r="G15" s="52"/>
      <c r="H15" s="52"/>
      <c r="I15" s="52"/>
    </row>
    <row r="16" spans="1:9" x14ac:dyDescent="0.25">
      <c r="A16" s="52" t="s">
        <v>108</v>
      </c>
      <c r="B16" s="52"/>
      <c r="C16" s="53">
        <v>2000</v>
      </c>
      <c r="D16" s="52"/>
      <c r="E16" s="52"/>
      <c r="F16" s="52"/>
      <c r="G16" s="52"/>
      <c r="H16" s="52"/>
      <c r="I16" s="52"/>
    </row>
    <row r="17" spans="1:3" x14ac:dyDescent="0.25">
      <c r="A17" s="52" t="s">
        <v>109</v>
      </c>
      <c r="B17" s="52"/>
      <c r="C17" s="53">
        <v>1000</v>
      </c>
    </row>
    <row r="18" spans="1:3" x14ac:dyDescent="0.25">
      <c r="A18" s="52"/>
      <c r="B18" s="52"/>
      <c r="C18" s="53"/>
    </row>
    <row r="19" spans="1:3" x14ac:dyDescent="0.25">
      <c r="A19" s="60" t="s">
        <v>13</v>
      </c>
      <c r="B19" s="60"/>
      <c r="C19" s="63">
        <v>3000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workbookViewId="0">
      <selection activeCell="B22" sqref="B22"/>
    </sheetView>
  </sheetViews>
  <sheetFormatPr defaultRowHeight="15" x14ac:dyDescent="0.25"/>
  <cols>
    <col min="1" max="1" width="19" customWidth="1"/>
    <col min="2" max="2" width="15.28515625" customWidth="1"/>
    <col min="4" max="4" width="18.42578125" customWidth="1"/>
  </cols>
  <sheetData>
    <row r="3" spans="1:4" x14ac:dyDescent="0.25">
      <c r="A3" t="s">
        <v>95</v>
      </c>
      <c r="D3" s="1"/>
    </row>
    <row r="4" spans="1:4" x14ac:dyDescent="0.25">
      <c r="B4" s="49" t="s">
        <v>96</v>
      </c>
      <c r="D4" s="1">
        <v>112</v>
      </c>
    </row>
    <row r="5" spans="1:4" x14ac:dyDescent="0.25">
      <c r="B5" t="s">
        <v>34</v>
      </c>
      <c r="D5" s="1">
        <v>64</v>
      </c>
    </row>
    <row r="6" spans="1:4" x14ac:dyDescent="0.25">
      <c r="B6" t="s">
        <v>28</v>
      </c>
      <c r="D6" s="1">
        <v>64</v>
      </c>
    </row>
    <row r="7" spans="1:4" x14ac:dyDescent="0.25">
      <c r="D7" s="1"/>
    </row>
    <row r="8" spans="1:4" x14ac:dyDescent="0.25">
      <c r="A8" t="s">
        <v>97</v>
      </c>
      <c r="D8" s="1"/>
    </row>
    <row r="9" spans="1:4" x14ac:dyDescent="0.25">
      <c r="B9" t="s">
        <v>15</v>
      </c>
      <c r="D9" s="1">
        <v>31000</v>
      </c>
    </row>
    <row r="10" spans="1:4" x14ac:dyDescent="0.25">
      <c r="B10" t="s">
        <v>15</v>
      </c>
      <c r="D10" s="1">
        <v>31000</v>
      </c>
    </row>
    <row r="11" spans="1:4" x14ac:dyDescent="0.25">
      <c r="D11" s="1"/>
    </row>
    <row r="12" spans="1:4" x14ac:dyDescent="0.25">
      <c r="A12" t="s">
        <v>38</v>
      </c>
      <c r="B12" t="s">
        <v>28</v>
      </c>
      <c r="D12" s="1">
        <v>723</v>
      </c>
    </row>
    <row r="13" spans="1:4" x14ac:dyDescent="0.25">
      <c r="D13" s="1"/>
    </row>
    <row r="14" spans="1:4" x14ac:dyDescent="0.25">
      <c r="A14" t="s">
        <v>98</v>
      </c>
      <c r="B14" t="s">
        <v>28</v>
      </c>
      <c r="D14" s="1">
        <v>411</v>
      </c>
    </row>
    <row r="15" spans="1:4" x14ac:dyDescent="0.25">
      <c r="D15" s="1"/>
    </row>
    <row r="16" spans="1:4" x14ac:dyDescent="0.25">
      <c r="A16" t="s">
        <v>29</v>
      </c>
      <c r="B16" t="s">
        <v>62</v>
      </c>
      <c r="D16" s="1">
        <v>64</v>
      </c>
    </row>
    <row r="17" spans="1:4" x14ac:dyDescent="0.25">
      <c r="D17" s="1"/>
    </row>
    <row r="18" spans="1:4" x14ac:dyDescent="0.25">
      <c r="D18" s="1"/>
    </row>
    <row r="19" spans="1:4" x14ac:dyDescent="0.25">
      <c r="D19" s="1">
        <f>SUM(D4:D18)</f>
        <v>63438</v>
      </c>
    </row>
    <row r="20" spans="1:4" x14ac:dyDescent="0.25">
      <c r="D20" s="1"/>
    </row>
    <row r="21" spans="1:4" x14ac:dyDescent="0.25">
      <c r="A21" t="s">
        <v>116</v>
      </c>
      <c r="D21" s="1"/>
    </row>
    <row r="22" spans="1:4" x14ac:dyDescent="0.25">
      <c r="A22" t="s">
        <v>111</v>
      </c>
      <c r="B22">
        <v>2000</v>
      </c>
      <c r="D22" s="1"/>
    </row>
    <row r="23" spans="1:4" x14ac:dyDescent="0.25">
      <c r="A23" t="s">
        <v>112</v>
      </c>
      <c r="B23">
        <v>1018</v>
      </c>
      <c r="D23" s="1" t="s">
        <v>113</v>
      </c>
    </row>
    <row r="24" spans="1:4" x14ac:dyDescent="0.25">
      <c r="A24" t="s">
        <v>114</v>
      </c>
      <c r="B24">
        <v>1291</v>
      </c>
      <c r="D24" s="1"/>
    </row>
    <row r="25" spans="1:4" x14ac:dyDescent="0.25">
      <c r="A25" t="s">
        <v>115</v>
      </c>
      <c r="B25">
        <v>177</v>
      </c>
      <c r="D25" s="1"/>
    </row>
    <row r="26" spans="1:4" x14ac:dyDescent="0.25">
      <c r="B26">
        <v>40</v>
      </c>
      <c r="D26" s="1"/>
    </row>
    <row r="27" spans="1:4" x14ac:dyDescent="0.25">
      <c r="B27">
        <v>219</v>
      </c>
      <c r="D27" s="1"/>
    </row>
    <row r="28" spans="1:4" x14ac:dyDescent="0.25">
      <c r="D28" s="1"/>
    </row>
    <row r="29" spans="1:4" x14ac:dyDescent="0.25">
      <c r="B29">
        <f>SUM(B22:B27)</f>
        <v>4745</v>
      </c>
      <c r="D29" s="1"/>
    </row>
    <row r="30" spans="1:4" x14ac:dyDescent="0.25">
      <c r="D30" s="1"/>
    </row>
    <row r="31" spans="1:4" x14ac:dyDescent="0.25">
      <c r="D31" s="1"/>
    </row>
    <row r="32" spans="1:4" x14ac:dyDescent="0.25">
      <c r="D32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6FB769-5BD8-4149-A904-028AB414E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168172-1274-40AE-A16D-91D5985AC104}">
  <ds:schemaRefs>
    <ds:schemaRef ds:uri="http://purl.org/dc/elements/1.1/"/>
    <ds:schemaRef ds:uri="http://purl.org/dc/terms/"/>
    <ds:schemaRef ds:uri="80129174-c05c-43cc-8e32-21fcbdfe51bb"/>
    <ds:schemaRef ds:uri="http://schemas.microsoft.com/office/infopath/2007/PartnerControls"/>
    <ds:schemaRef ds:uri="http://schemas.openxmlformats.org/package/2006/metadata/core-properties"/>
    <ds:schemaRef ds:uri="958b15ed-c521-4290-b073-2e98d4cc1d7f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C22F1E-C037-4744-A72F-CC884359A6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 </vt:lpstr>
      <vt:lpstr>2016 Launch Event </vt:lpstr>
      <vt:lpstr>Future Forum </vt:lpstr>
      <vt:lpstr>Film Programme </vt:lpstr>
      <vt:lpstr>Substance Live</vt:lpstr>
      <vt:lpstr>Adelphi</vt:lpstr>
      <vt:lpstr>Hull 2017 Expenditure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Hunt</dc:creator>
  <cp:keywords/>
  <dc:description/>
  <cp:lastModifiedBy>Atkinsonm</cp:lastModifiedBy>
  <cp:revision/>
  <dcterms:created xsi:type="dcterms:W3CDTF">2017-09-12T07:57:04Z</dcterms:created>
  <dcterms:modified xsi:type="dcterms:W3CDTF">2017-10-12T14:37:18Z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