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 activeTab="2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I76" i="48" l="1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I9" i="22" l="1"/>
  <c r="G9" i="22"/>
  <c r="G8" i="22" s="1"/>
  <c r="I9" i="23"/>
  <c r="G9" i="23"/>
  <c r="E9" i="23"/>
  <c r="D25" i="9"/>
  <c r="E25" i="9"/>
  <c r="F25" i="9"/>
  <c r="G25" i="9"/>
  <c r="H25" i="9"/>
  <c r="I25" i="9"/>
  <c r="J25" i="9"/>
  <c r="K25" i="9"/>
  <c r="D28" i="9"/>
  <c r="E28" i="9"/>
  <c r="F28" i="9"/>
  <c r="G28" i="9"/>
  <c r="H28" i="9"/>
  <c r="I28" i="9"/>
  <c r="J28" i="9"/>
  <c r="K28" i="9"/>
  <c r="D31" i="9"/>
  <c r="E31" i="9"/>
  <c r="F31" i="9"/>
  <c r="G31" i="9"/>
  <c r="H31" i="9"/>
  <c r="I31" i="9"/>
  <c r="J31" i="9"/>
  <c r="K31" i="9"/>
  <c r="D34" i="9"/>
  <c r="E34" i="9"/>
  <c r="F34" i="9"/>
  <c r="G34" i="9"/>
  <c r="H34" i="9"/>
  <c r="I34" i="9"/>
  <c r="J34" i="9"/>
  <c r="K34" i="9"/>
  <c r="D37" i="9"/>
  <c r="E37" i="9"/>
  <c r="F37" i="9"/>
  <c r="G37" i="9"/>
  <c r="H37" i="9"/>
  <c r="I37" i="9"/>
  <c r="J37" i="9"/>
  <c r="K37" i="9"/>
  <c r="D40" i="9"/>
  <c r="E40" i="9"/>
  <c r="F40" i="9"/>
  <c r="G40" i="9"/>
  <c r="H40" i="9"/>
  <c r="I40" i="9"/>
  <c r="J40" i="9"/>
  <c r="K40" i="9"/>
  <c r="D43" i="9"/>
  <c r="E43" i="9"/>
  <c r="F43" i="9"/>
  <c r="G43" i="9"/>
  <c r="H43" i="9"/>
  <c r="I43" i="9"/>
  <c r="J43" i="9"/>
  <c r="K43" i="9"/>
  <c r="D49" i="9"/>
  <c r="F49" i="9"/>
  <c r="H49" i="9"/>
  <c r="I49" i="9"/>
  <c r="J49" i="9"/>
  <c r="K49" i="9"/>
  <c r="M49" i="9"/>
  <c r="D52" i="9"/>
  <c r="E52" i="9"/>
  <c r="F52" i="9"/>
  <c r="G52" i="9"/>
  <c r="H52" i="9"/>
  <c r="I52" i="9"/>
  <c r="J52" i="9"/>
  <c r="K52" i="9"/>
  <c r="M52" i="9"/>
  <c r="D55" i="9"/>
  <c r="E55" i="9"/>
  <c r="F55" i="9"/>
  <c r="G55" i="9"/>
  <c r="H55" i="9"/>
  <c r="I55" i="9"/>
  <c r="J55" i="9"/>
  <c r="K55" i="9"/>
  <c r="M55" i="9"/>
  <c r="D58" i="9"/>
  <c r="E58" i="9"/>
  <c r="F58" i="9"/>
  <c r="G58" i="9"/>
  <c r="H58" i="9"/>
  <c r="I58" i="9"/>
  <c r="J58" i="9"/>
  <c r="K58" i="9"/>
  <c r="M58" i="9"/>
  <c r="D46" i="9"/>
  <c r="E46" i="9"/>
  <c r="F46" i="9"/>
  <c r="G46" i="9"/>
  <c r="H46" i="9"/>
  <c r="I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S9" i="34"/>
  <c r="R9" i="34"/>
  <c r="Q9" i="34"/>
  <c r="P9" i="34"/>
  <c r="O9" i="34"/>
  <c r="N9" i="34"/>
  <c r="M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T62" i="9" s="1"/>
  <c r="AS25" i="9"/>
  <c r="AS62" i="9" s="1"/>
  <c r="AR25" i="9"/>
  <c r="AQ25" i="9"/>
  <c r="AP25" i="9"/>
  <c r="AP62" i="9" s="1"/>
  <c r="AO25" i="9"/>
  <c r="AO62" i="9" s="1"/>
  <c r="AN25" i="9"/>
  <c r="AM25" i="9"/>
  <c r="AL25" i="9"/>
  <c r="AL62" i="9" s="1"/>
  <c r="AK25" i="9"/>
  <c r="AK62" i="9" s="1"/>
  <c r="AJ25" i="9"/>
  <c r="AI25" i="9"/>
  <c r="AH25" i="9"/>
  <c r="AH62" i="9" s="1"/>
  <c r="AG25" i="9"/>
  <c r="AG62" i="9" s="1"/>
  <c r="AF25" i="9"/>
  <c r="AE25" i="9"/>
  <c r="AD25" i="9"/>
  <c r="AD62" i="9" s="1"/>
  <c r="AC25" i="9"/>
  <c r="AC62" i="9" s="1"/>
  <c r="AB25" i="9"/>
  <c r="AT8" i="9"/>
  <c r="AS8" i="9"/>
  <c r="AR8" i="9"/>
  <c r="AR62" i="9" s="1"/>
  <c r="AQ8" i="9"/>
  <c r="AQ62" i="9" s="1"/>
  <c r="AP8" i="9"/>
  <c r="AO8" i="9"/>
  <c r="AN8" i="9"/>
  <c r="AM8" i="9"/>
  <c r="AM62" i="9" s="1"/>
  <c r="AL8" i="9"/>
  <c r="AK8" i="9"/>
  <c r="AJ8" i="9"/>
  <c r="AJ62" i="9" s="1"/>
  <c r="AI8" i="9"/>
  <c r="AI62" i="9" s="1"/>
  <c r="AH8" i="9"/>
  <c r="AG8" i="9"/>
  <c r="AF8" i="9"/>
  <c r="AF62" i="9" s="1"/>
  <c r="AE8" i="9"/>
  <c r="AD8" i="9"/>
  <c r="AC8" i="9"/>
  <c r="AB8" i="9"/>
  <c r="AB62" i="9" s="1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N79" i="22" s="1"/>
  <c r="AM8" i="22"/>
  <c r="AL8" i="22"/>
  <c r="AL79" i="22" s="1"/>
  <c r="AK8" i="22"/>
  <c r="AJ8" i="22"/>
  <c r="AJ79" i="22" s="1"/>
  <c r="AI8" i="22"/>
  <c r="AH8" i="22"/>
  <c r="AH79" i="22" s="1"/>
  <c r="AG8" i="22"/>
  <c r="AF8" i="22"/>
  <c r="AF79" i="22" s="1"/>
  <c r="AE8" i="22"/>
  <c r="AD8" i="22"/>
  <c r="AD79" i="22" s="1"/>
  <c r="AC8" i="22"/>
  <c r="AB8" i="22"/>
  <c r="AB79" i="22" s="1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N62" i="9" l="1"/>
  <c r="AE62" i="9"/>
  <c r="AE66" i="9"/>
  <c r="AE67" i="9" s="1"/>
  <c r="V9" i="34" s="1"/>
  <c r="AM66" i="9"/>
  <c r="AM67" i="9"/>
  <c r="AF66" i="9"/>
  <c r="AF67" i="9" s="1"/>
  <c r="AN66" i="9"/>
  <c r="AN67" i="9" s="1"/>
  <c r="AE9" i="34" s="1"/>
  <c r="AR66" i="9"/>
  <c r="AR67" i="9" s="1"/>
  <c r="AC66" i="9"/>
  <c r="AC67" i="9"/>
  <c r="AG66" i="9"/>
  <c r="AG67" i="9" s="1"/>
  <c r="AK66" i="9"/>
  <c r="AK67" i="9"/>
  <c r="AB9" i="34" s="1"/>
  <c r="AS66" i="9"/>
  <c r="AS67" i="9" s="1"/>
  <c r="AD66" i="9"/>
  <c r="AD67" i="9" s="1"/>
  <c r="AH66" i="9"/>
  <c r="AH67" i="9" s="1"/>
  <c r="Y9" i="34" s="1"/>
  <c r="AL66" i="9"/>
  <c r="AL67" i="9" s="1"/>
  <c r="AP67" i="9"/>
  <c r="AP66" i="9"/>
  <c r="AT66" i="9"/>
  <c r="AT67" i="9" s="1"/>
  <c r="AI66" i="9"/>
  <c r="AI67" i="9" s="1"/>
  <c r="AQ66" i="9"/>
  <c r="AQ67" i="9" s="1"/>
  <c r="AB66" i="9"/>
  <c r="AB67" i="9" s="1"/>
  <c r="AJ66" i="9"/>
  <c r="AJ67" i="9"/>
  <c r="AO66" i="9"/>
  <c r="AO67" i="9" s="1"/>
  <c r="AD83" i="22"/>
  <c r="AD84" i="22" s="1"/>
  <c r="AB83" i="22"/>
  <c r="AB84" i="22"/>
  <c r="AF83" i="22"/>
  <c r="AF84" i="22"/>
  <c r="AJ83" i="22"/>
  <c r="AJ84" i="22"/>
  <c r="AN83" i="22"/>
  <c r="AN84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H83" i="22"/>
  <c r="AH84" i="22" s="1"/>
  <c r="AL83" i="22"/>
  <c r="AL84" i="22" s="1"/>
  <c r="AP83" i="22"/>
  <c r="AP84" i="22" s="1"/>
  <c r="AT83" i="22"/>
  <c r="AT84" i="22" s="1"/>
  <c r="AE83" i="22"/>
  <c r="AE84" i="22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H73" i="24" l="1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K70" i="47"/>
  <c r="AK71" i="47"/>
  <c r="AB17" i="34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I26" i="34" l="1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9" i="9" s="1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41" i="22" l="1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7" i="9"/>
  <c r="I56" i="9"/>
  <c r="I54" i="9"/>
  <c r="I53" i="9"/>
  <c r="I51" i="9"/>
  <c r="I50" i="9"/>
  <c r="I48" i="9"/>
  <c r="I47" i="9"/>
  <c r="I45" i="9"/>
  <c r="I44" i="9"/>
  <c r="I42" i="9"/>
  <c r="I41" i="9"/>
  <c r="I39" i="9"/>
  <c r="I38" i="9"/>
  <c r="I36" i="9"/>
  <c r="I35" i="9"/>
  <c r="I33" i="9"/>
  <c r="I32" i="9"/>
  <c r="I30" i="9"/>
  <c r="I29" i="9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4" i="9"/>
  <c r="E53" i="9"/>
  <c r="E51" i="9"/>
  <c r="E50" i="9"/>
  <c r="E49" i="9" s="1"/>
  <c r="E48" i="9"/>
  <c r="E47" i="9"/>
  <c r="E45" i="9"/>
  <c r="E44" i="9"/>
  <c r="E42" i="9"/>
  <c r="E41" i="9"/>
  <c r="E39" i="9"/>
  <c r="E38" i="9"/>
  <c r="E36" i="9"/>
  <c r="E35" i="9"/>
  <c r="E33" i="9"/>
  <c r="E32" i="9"/>
  <c r="E30" i="9"/>
  <c r="E29" i="9"/>
  <c r="E2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36" i="22" l="1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9" i="47"/>
  <c r="G8" i="47" s="1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M62" i="9" s="1"/>
  <c r="M66" i="9" l="1"/>
  <c r="M67" i="9" s="1"/>
  <c r="D9" i="34" s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61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61" i="9"/>
  <c r="AW61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AA62" i="9" s="1"/>
  <c r="AA66" i="9" s="1"/>
  <c r="AA67" i="9" s="1"/>
  <c r="Z8" i="9"/>
  <c r="Z62" i="9" s="1"/>
  <c r="Z66" i="9" s="1"/>
  <c r="Z67" i="9" s="1"/>
  <c r="AE26" i="34" s="1"/>
  <c r="Y8" i="9"/>
  <c r="Y62" i="9" s="1"/>
  <c r="Y66" i="9" s="1"/>
  <c r="Y67" i="9" s="1"/>
  <c r="AB26" i="34" s="1"/>
  <c r="X8" i="9"/>
  <c r="X62" i="9" s="1"/>
  <c r="X66" i="9" s="1"/>
  <c r="X67" i="9" s="1"/>
  <c r="Y26" i="34" s="1"/>
  <c r="W8" i="9"/>
  <c r="W62" i="9" s="1"/>
  <c r="W66" i="9" s="1"/>
  <c r="W67" i="9" s="1"/>
  <c r="P8" i="9"/>
  <c r="P62" i="9" s="1"/>
  <c r="P66" i="9" s="1"/>
  <c r="P67" i="9" s="1"/>
  <c r="G9" i="34" s="1"/>
  <c r="G26" i="34" s="1"/>
  <c r="Q8" i="9"/>
  <c r="Q62" i="9" s="1"/>
  <c r="Q66" i="9" s="1"/>
  <c r="Q67" i="9" s="1"/>
  <c r="H9" i="34" s="1"/>
  <c r="H26" i="34" s="1"/>
  <c r="R8" i="9"/>
  <c r="S8" i="9"/>
  <c r="S62" i="9" s="1"/>
  <c r="S66" i="9" s="1"/>
  <c r="S67" i="9" s="1"/>
  <c r="J9" i="34" s="1"/>
  <c r="J26" i="34" s="1"/>
  <c r="T8" i="9"/>
  <c r="T62" i="9" s="1"/>
  <c r="T66" i="9" s="1"/>
  <c r="T67" i="9" s="1"/>
  <c r="U8" i="9"/>
  <c r="U62" i="9" s="1"/>
  <c r="U66" i="9" s="1"/>
  <c r="U67" i="9" s="1"/>
  <c r="P26" i="34" s="1"/>
  <c r="V8" i="9"/>
  <c r="V62" i="9" s="1"/>
  <c r="V66" i="9" s="1"/>
  <c r="V67" i="9" s="1"/>
  <c r="S26" i="34" s="1"/>
  <c r="O8" i="9"/>
  <c r="O62" i="9" s="1"/>
  <c r="N8" i="9"/>
  <c r="N62" i="9" s="1"/>
  <c r="R62" i="9" l="1"/>
  <c r="R66" i="9" s="1"/>
  <c r="R67" i="9" s="1"/>
  <c r="I9" i="34" s="1"/>
  <c r="I26" i="34" s="1"/>
  <c r="N66" i="9"/>
  <c r="N67" i="9" s="1"/>
  <c r="E9" i="34" s="1"/>
  <c r="AW23" i="9"/>
  <c r="AW12" i="9"/>
  <c r="AW14" i="9"/>
  <c r="AW9" i="9"/>
  <c r="AW24" i="9"/>
  <c r="AW11" i="9"/>
  <c r="AW15" i="9"/>
  <c r="AW13" i="9"/>
  <c r="AW10" i="9"/>
  <c r="AU8" i="9"/>
  <c r="AV8" i="9" s="1"/>
  <c r="AU62" i="9" l="1"/>
  <c r="AV62" i="9" s="1"/>
  <c r="O66" i="9"/>
  <c r="O67" i="9" s="1"/>
  <c r="F9" i="34" s="1"/>
  <c r="F26" i="34" s="1"/>
  <c r="AU66" i="9" l="1"/>
  <c r="AU67" i="9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AV66" i="9" l="1"/>
  <c r="AV67" i="9" s="1"/>
  <c r="E26" i="34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H62" i="9"/>
  <c r="I10" i="8" s="1"/>
  <c r="I28" i="8" s="1"/>
  <c r="D30" i="8" s="1"/>
  <c r="J62" i="9"/>
  <c r="K10" i="8" s="1"/>
  <c r="K28" i="8" s="1"/>
  <c r="F30" i="8" s="1"/>
  <c r="K62" i="9"/>
  <c r="M10" i="8" s="1"/>
  <c r="M28" i="8" s="1"/>
  <c r="H30" i="8" s="1"/>
  <c r="D62" i="9"/>
  <c r="D10" i="8" s="1"/>
  <c r="E62" i="9"/>
  <c r="G62" i="9"/>
  <c r="I62" i="9"/>
  <c r="AW40" i="9" l="1"/>
  <c r="H10" i="8"/>
  <c r="H28" i="8" s="1"/>
  <c r="H32" i="8" s="1"/>
  <c r="H36" i="8" s="1"/>
  <c r="G66" i="9"/>
  <c r="G67" i="9" s="1"/>
  <c r="AW37" i="9"/>
  <c r="AW34" i="9" l="1"/>
  <c r="AW31" i="9" l="1"/>
  <c r="AW28" i="9" l="1"/>
  <c r="AW25" i="9" l="1"/>
  <c r="F62" i="9"/>
  <c r="G3" i="9" l="1"/>
  <c r="F10" i="8"/>
  <c r="F28" i="8" s="1"/>
  <c r="F32" i="8" s="1"/>
  <c r="F36" i="8" s="1"/>
  <c r="AW62" i="9"/>
  <c r="G4" i="9" s="1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<sst xmlns="http://schemas.openxmlformats.org/spreadsheetml/2006/main" count="1103" uniqueCount="481">
  <si>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</si>
  <si>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</si>
  <si>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</si>
  <si>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</si>
  <si>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</si>
  <si>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</si>
  <si>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</si>
  <si>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</si>
  <si>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</si>
  <si>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</si>
  <si>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</si>
  <si>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</si>
  <si>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</si>
  <si>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</si>
  <si>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</si>
  <si>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</si>
  <si>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</si>
  <si>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</si>
  <si>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</si>
  <si>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</si>
  <si>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</si>
  <si>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</si>
  <si>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</si>
  <si>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</si>
  <si>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</si>
  <si>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</si>
  <si>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</si>
  <si>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</si>
  <si>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</si>
  <si>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</si>
  <si>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</si>
  <si>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</si>
  <si>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</si>
  <si>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</si>
  <si>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</si>
  <si>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</si>
  <si>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</si>
  <si>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</si>
  <si>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</si>
  <si>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</si>
  <si>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</si>
  <si>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</si>
  <si>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</si>
  <si>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</si>
  <si>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</si>
  <si>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</si>
  <si>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</si>
  <si>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</si>
  <si>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</si>
  <si>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</si>
  <si>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</si>
  <si>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</si>
  <si>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</si>
  <si>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</si>
  <si>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</si>
  <si>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</si>
  <si>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</si>
  <si>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</si>
  <si>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</si>
  <si>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</si>
  <si>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</si>
  <si>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</si>
  <si>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</si>
  <si>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</si>
  <si>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</si>
  <si>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</si>
  <si>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</si>
  <si>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</si>
  <si>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</si>
  <si>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</si>
  <si>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</si>
  <si>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</si>
  <si>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</si>
  <si>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</si>
  <si>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</si>
  <si>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</si>
  <si>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</si>
  <si>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</si>
  <si>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</si>
  <si>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</si>
  <si>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</si>
  <si>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</si>
  <si>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</si>
  <si>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</si>
  <si>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</si>
  <si>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</si>
  <si>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</si>
  <si>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</si>
  <si>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</si>
  <si>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</si>
  <si>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</si>
  <si>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</si>
  <si>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</si>
  <si>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</si>
  <si>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</si>
  <si>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</si>
  <si>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</si>
  <si>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</si>
  <si>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</si>
  <si>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</si>
  <si>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</si>
  <si>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</si>
  <si>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</si>
  <si>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</si>
  <si>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</si>
  <si>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</si>
  <si>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</si>
  <si>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</si>
  <si>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</si>
  <si>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</si>
  <si>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</si>
  <si>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</si>
  <si>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</si>
  <si>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</si>
  <si>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</si>
  <si>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</si>
  <si>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</si>
  <si>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</si>
  <si>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</si>
  <si>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</si>
  <si>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</si>
  <si>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</si>
  <si>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</si>
  <si>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</si>
  <si>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</si>
  <si>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</si>
  <si>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</si>
  <si>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</si>
  <si>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</si>
  <si>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</si>
  <si>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</si>
  <si>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</si>
  <si>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</si>
  <si>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</si>
  <si>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</si>
  <si>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</si>
  <si>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</si>
  <si>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</si>
  <si>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</si>
  <si>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</si>
  <si>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</si>
  <si>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</si>
  <si>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</si>
  <si>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</si>
  <si>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</si>
  <si>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</si>
  <si>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</si>
  <si>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</si>
  <si>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</si>
  <si>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</si>
  <si>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</si>
  <si>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</si>
  <si>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</si>
  <si>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</si>
  <si>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</si>
  <si>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</si>
  <si>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</si>
  <si>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</si>
  <si>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</si>
  <si>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</si>
  <si>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</si>
  <si>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</si>
  <si>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</si>
  <si>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</si>
  <si>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</si>
  <si>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</si>
  <si>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</si>
  <si>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</si>
  <si>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</si>
  <si>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</si>
  <si>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</si>
  <si>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</si>
  <si>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</si>
  <si>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</si>
  <si>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</si>
  <si>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</si>
  <si>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</si>
  <si>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</si>
  <si>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</si>
  <si>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</si>
  <si>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</si>
  <si>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</si>
  <si>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</si>
  <si>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</si>
  <si>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</si>
  <si>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</si>
  <si>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</si>
  <si>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</si>
  <si>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</si>
  <si>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</si>
  <si>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</si>
  <si>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</si>
  <si>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</si>
  <si>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</si>
  <si>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</si>
  <si>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</si>
  <si>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</si>
  <si>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</si>
  <si>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</si>
  <si>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</si>
  <si>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</si>
  <si>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</si>
  <si>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</si>
  <si>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</si>
  <si>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</si>
  <si>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</si>
  <si>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</si>
  <si>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</si>
  <si>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</si>
  <si>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</si>
  <si>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</si>
  <si>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</si>
  <si>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</si>
  <si>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</si>
  <si>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</si>
  <si>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</si>
  <si>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</si>
  <si>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</si>
  <si>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</si>
  <si>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</si>
  <si>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</si>
  <si>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</si>
  <si>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</si>
  <si>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</si>
  <si>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</si>
  <si>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</si>
  <si>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</si>
  <si>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</si>
  <si>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</si>
  <si>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</si>
  <si>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</si>
  <si>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</si>
  <si>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</si>
  <si>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</si>
  <si>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</si>
  <si>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</si>
  <si>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</si>
  <si>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</si>
  <si>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</si>
  <si>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</si>
  <si>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</si>
  <si>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</si>
  <si>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</si>
  <si>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</si>
  <si>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</si>
  <si>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</si>
  <si>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</si>
  <si>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</si>
  <si>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</si>
  <si>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</si>
  <si>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</si>
  <si>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</si>
  <si>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</si>
  <si>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</si>
  <si>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</si>
  <si>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</si>
  <si>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</si>
  <si>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</si>
  <si>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</si>
  <si>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</si>
  <si>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</si>
  <si>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</si>
  <si>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</si>
  <si>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</si>
  <si>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</si>
  <si>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</si>
  <si>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</si>
  <si>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</si>
  <si>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</si>
  <si>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</si>
  <si>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</si>
  <si>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</si>
  <si>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</si>
  <si>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</si>
  <si>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</si>
  <si>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</si>
  <si>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</si>
  <si>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</si>
  <si>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</si>
  <si>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</si>
  <si>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</si>
  <si>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</si>
  <si>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</si>
  <si>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</si>
  <si>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</si>
  <si>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</si>
  <si>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</si>
  <si>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</si>
  <si>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</si>
  <si>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</si>
  <si>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</si>
  <si>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</si>
  <si>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</si>
  <si>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</si>
  <si>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</si>
  <si>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</si>
  <si>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</si>
  <si>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</si>
  <si>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</si>
  <si>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</si>
  <si>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</si>
  <si>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</si>
  <si>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</si>
  <si>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</si>
  <si>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</si>
  <si>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</si>
  <si>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</si>
  <si>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</si>
  <si>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</si>
  <si>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</si>
  <si>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</si>
  <si>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</si>
  <si>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</si>
  <si>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</si>
  <si>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</si>
  <si>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</si>
  <si>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</si>
  <si>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</si>
  <si>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</si>
  <si>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</si>
  <si>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</si>
  <si>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</si>
  <si>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</si>
  <si>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</si>
  <si>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</si>
  <si>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</si>
  <si>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</si>
  <si>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</si>
  <si>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</si>
  <si>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</si>
  <si>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</si>
  <si>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</si>
  <si>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</si>
  <si>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</si>
  <si>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</si>
  <si>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</si>
  <si>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</si>
  <si>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</si>
  <si>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</si>
  <si>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</si>
  <si>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</si>
  <si>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</si>
  <si>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</si>
  <si>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</si>
  <si>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</si>
  <si>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</si>
  <si>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</si>
  <si>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</si>
  <si>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</si>
  <si>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</si>
  <si>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</si>
  <si>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</si>
  <si>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</si>
  <si>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</si>
  <si>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</si>
  <si>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</si>
  <si>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</si>
  <si>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</si>
  <si>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</si>
  <si>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</si>
  <si>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</si>
  <si>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</si>
  <si>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</si>
  <si>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</si>
  <si>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</si>
  <si>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</si>
  <si>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</si>
  <si>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</si>
  <si>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</si>
  <si>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</si>
  <si>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</si>
  <si>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</si>
  <si>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</si>
  <si>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</si>
  <si>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</si>
  <si>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</si>
  <si>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</si>
  <si>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</si>
  <si>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</si>
  <si>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</si>
  <si>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</si>
  <si>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</si>
  <si>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</si>
  <si>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</si>
  <si>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</si>
  <si>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</si>
  <si>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</si>
  <si>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</si>
  <si>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</si>
  <si>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</si>
  <si>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</si>
  <si>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</si>
  <si>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</si>
  <si>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</si>
  <si>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</si>
  <si>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</si>
  <si>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</si>
  <si>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</si>
  <si>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</si>
  <si>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</si>
  <si>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</si>
  <si>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</si>
  <si>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</si>
  <si>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</si>
  <si>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</si>
  <si>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</si>
  <si>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</si>
  <si>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</si>
  <si>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</si>
  <si>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</si>
  <si>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</si>
  <si>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</si>
  <si>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</si>
  <si>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</si>
  <si>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</si>
  <si>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</si>
  <si>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</si>
  <si>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</si>
  <si>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</si>
  <si>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</si>
  <si>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</si>
  <si>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</si>
  <si>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</si>
  <si>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</si>
  <si>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</si>
  <si>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</si>
  <si>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</si>
  <si>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</si>
  <si>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</si>
  <si>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</si>
  <si>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</si>
  <si>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</si>
  <si>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</si>
  <si>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</si>
  <si>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</si>
  <si>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</si>
  <si>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</si>
  <si>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</si>
  <si>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</si>
  <si>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</si>
  <si>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</si>
  <si>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</si>
  <si>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</si>
  <si>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</si>
  <si>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</si>
  <si>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</si>
  <si>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</si>
  <si>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</si>
  <si>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</si>
  <si>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</si>
  <si>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</si>
  <si>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</si>
  <si>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</si>
  <si>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</si>
  <si>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</si>
  <si>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</si>
  <si>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</si>
  <si>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</si>
  <si>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</si>
  <si>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</si>
  <si>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</si>
  <si>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</si>
  <si>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</si>
  <si>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</si>
  <si>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</si>
  <si>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</si>
  <si>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</si>
  <si>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</si>
  <si>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We Made Ourselves Over</t>
  </si>
  <si>
    <t>Sam Hunt</t>
  </si>
  <si>
    <t xml:space="preserve">Lindsey Alvis / Hannah Willaims Walton  </t>
  </si>
  <si>
    <t>08_04_16</t>
  </si>
  <si>
    <t xml:space="preserve">Sam Hunt </t>
  </si>
  <si>
    <t xml:space="preserve">Project Budghet V1 </t>
  </si>
  <si>
    <t>18_04_16</t>
  </si>
  <si>
    <t>Lindsey Alvis</t>
  </si>
  <si>
    <t>Project Budget V2</t>
  </si>
  <si>
    <t>Sam Kind</t>
  </si>
  <si>
    <t>Moved onto the new template</t>
  </si>
  <si>
    <t>Project Budget v2.2</t>
  </si>
  <si>
    <t>Blast Theory Project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</si>
</sst>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8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zoomScaleNormal="100" workbookViewId="0">
      <selection activeCell="C3" sqref="C3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9" ht="8.4499999999999993" customHeight="1" x14ac:dyDescent="0.25">
      <c r="A2" s="156"/>
      <c r="B2" s="26"/>
      <c r="C2" s="26"/>
    </row>
    <row r="3" spans="1:9" s="3" customFormat="1" ht="21.2" customHeight="1" x14ac:dyDescent="0.25">
      <c r="A3" s="157" t="s">
        <v>11</v>
      </c>
      <c r="B3" s="31"/>
      <c r="C3" s="154" t="s">
        <v>468</v>
      </c>
      <c r="D3" s="161"/>
      <c r="E3" s="161"/>
      <c r="F3" s="148"/>
    </row>
    <row r="4" spans="1:9" ht="8.4499999999999993" customHeight="1" x14ac:dyDescent="0.25">
      <c r="A4" s="156"/>
      <c r="B4" s="26"/>
      <c r="C4" s="26"/>
      <c r="D4" s="162"/>
      <c r="E4" s="162"/>
    </row>
    <row r="5" spans="1:9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9" ht="8.4499999999999993" customHeight="1" x14ac:dyDescent="0.25">
      <c r="A6" s="156"/>
      <c r="B6" s="26"/>
      <c r="C6" s="26"/>
      <c r="D6" s="162"/>
      <c r="E6" s="162"/>
    </row>
    <row r="7" spans="1:9" s="3" customFormat="1" ht="21.2" customHeight="1" x14ac:dyDescent="0.25">
      <c r="A7" s="157" t="s">
        <v>12</v>
      </c>
      <c r="B7" s="31"/>
      <c r="C7" s="155" t="s">
        <v>469</v>
      </c>
      <c r="D7" s="163"/>
      <c r="E7" s="163"/>
      <c r="F7" s="148"/>
    </row>
    <row r="8" spans="1:9" ht="8.4499999999999993" customHeight="1" x14ac:dyDescent="0.25">
      <c r="A8" s="156"/>
      <c r="B8" s="26"/>
      <c r="C8" s="26"/>
      <c r="D8" s="162"/>
      <c r="E8" s="162"/>
    </row>
    <row r="9" spans="1:9" s="2" customFormat="1" ht="21.2" customHeight="1" x14ac:dyDescent="0.25">
      <c r="A9" s="157" t="s">
        <v>13</v>
      </c>
      <c r="B9" s="37"/>
      <c r="C9" s="155" t="s">
        <v>470</v>
      </c>
      <c r="D9" s="163"/>
      <c r="E9" s="163"/>
      <c r="F9" s="147"/>
    </row>
    <row r="10" spans="1:9" ht="8.1" customHeight="1" x14ac:dyDescent="0.25">
      <c r="A10" s="156"/>
      <c r="B10" s="26"/>
      <c r="C10" s="26"/>
      <c r="D10" s="162"/>
      <c r="E10" s="162"/>
    </row>
    <row r="11" spans="1:9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9" s="2" customFormat="1" ht="8.1" customHeight="1" x14ac:dyDescent="0.25">
      <c r="A12" s="157"/>
      <c r="B12" s="37"/>
      <c r="C12" s="163"/>
      <c r="D12" s="163"/>
      <c r="E12" s="163"/>
      <c r="F12" s="147"/>
    </row>
    <row r="13" spans="1:9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9" ht="22.5" customHeight="1" x14ac:dyDescent="0.25">
      <c r="E14" s="162"/>
      <c r="F14" s="162"/>
    </row>
    <row r="15" spans="1:9" ht="22.5" customHeight="1" x14ac:dyDescent="0.25">
      <c r="A15" s="166"/>
      <c r="B15" s="167"/>
      <c r="C15" s="167" t="s">
        <v>37</v>
      </c>
      <c r="D15" s="167"/>
      <c r="E15" s="164"/>
      <c r="F15" s="164"/>
      <c r="G15" s="1"/>
      <c r="H15" s="1"/>
      <c r="I15" s="1"/>
    </row>
    <row r="16" spans="1:9" ht="15" customHeight="1" x14ac:dyDescent="0.25">
      <c r="A16" s="159" t="s">
        <v>38</v>
      </c>
      <c r="B16" s="160" t="s">
        <v>39</v>
      </c>
      <c r="C16" s="160" t="s">
        <v>35</v>
      </c>
      <c r="D16" s="160" t="s">
        <v>40</v>
      </c>
      <c r="E16" s="165"/>
      <c r="F16" s="165"/>
      <c r="G16" s="1"/>
      <c r="H16" s="1"/>
      <c r="I16" s="1"/>
    </row>
    <row r="17" spans="1:9" ht="15" customHeight="1" x14ac:dyDescent="0.25">
      <c r="A17" s="156" t="s">
        <v>471</v>
      </c>
      <c r="B17" s="26" t="s">
        <v>472</v>
      </c>
      <c r="C17" s="26" t="s">
        <v>473</v>
      </c>
      <c r="D17" s="26"/>
      <c r="E17" s="26"/>
      <c r="F17" s="26"/>
      <c r="G17" s="1"/>
      <c r="H17" s="1"/>
      <c r="I17" s="1"/>
    </row>
    <row r="18" spans="1:9" ht="15" customHeight="1" x14ac:dyDescent="0.25">
      <c r="A18" s="156" t="s">
        <v>474</v>
      </c>
      <c r="B18" s="26" t="s">
        <v>475</v>
      </c>
      <c r="C18" s="26" t="s">
        <v>476</v>
      </c>
      <c r="D18" s="26"/>
      <c r="E18" s="26"/>
      <c r="F18" s="26"/>
      <c r="G18" s="1"/>
      <c r="H18" s="1"/>
      <c r="I18" s="1"/>
    </row>
    <row r="19" spans="1:9" ht="15" customHeight="1" x14ac:dyDescent="0.25">
      <c r="A19" s="156">
        <v>42481</v>
      </c>
      <c r="B19" s="26" t="s">
        <v>477</v>
      </c>
      <c r="C19" s="26" t="s">
        <v>478</v>
      </c>
      <c r="D19" s="26" t="s">
        <v>479</v>
      </c>
      <c r="E19" s="26"/>
      <c r="F19" s="26"/>
      <c r="G19" s="1"/>
      <c r="H19" s="1"/>
      <c r="I19" s="1"/>
    </row>
    <row r="20" spans="1:9" ht="15" customHeight="1" x14ac:dyDescent="0.25">
      <c r="A20" s="156"/>
      <c r="B20" s="26"/>
      <c r="C20" s="26"/>
      <c r="D20" s="26"/>
      <c r="E20" s="26"/>
      <c r="F20" s="26"/>
      <c r="G20" s="1"/>
      <c r="H20" s="1"/>
      <c r="I20" s="1"/>
    </row>
    <row r="21" spans="1:9" ht="15" customHeight="1" x14ac:dyDescent="0.25">
      <c r="A21" s="156"/>
      <c r="B21" s="26"/>
      <c r="C21" s="26"/>
      <c r="D21" s="26"/>
      <c r="E21" s="26"/>
      <c r="F21" s="26"/>
      <c r="G21" s="1"/>
      <c r="H21" s="1"/>
      <c r="I21" s="1"/>
    </row>
    <row r="22" spans="1:9" ht="15" customHeight="1" x14ac:dyDescent="0.25">
      <c r="A22" s="156"/>
      <c r="B22" s="26"/>
      <c r="C22" s="26"/>
      <c r="D22" s="26"/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21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64" t="str">
        <f>'Cover Sheet'!C3</f>
        <v>We Made Ourselves Over</v>
      </c>
      <c r="C1" s="465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66" t="str">
        <f>'Cover Sheet'!C5</f>
        <v>number</v>
      </c>
      <c r="C3" s="467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68" t="s">
        <v>16</v>
      </c>
      <c r="C5" s="469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70" t="s">
        <v>21</v>
      </c>
      <c r="E7" s="471"/>
      <c r="F7" s="471"/>
      <c r="G7" s="471"/>
      <c r="H7" s="472"/>
      <c r="I7" s="470" t="s">
        <v>22</v>
      </c>
      <c r="J7" s="471"/>
      <c r="K7" s="471"/>
      <c r="L7" s="471"/>
      <c r="M7" s="472"/>
      <c r="O7" s="27"/>
      <c r="R7" s="16"/>
      <c r="T7" s="16"/>
      <c r="V7" s="16"/>
    </row>
    <row r="8" spans="1:25" ht="15.75" thickBot="1" x14ac:dyDescent="0.3">
      <c r="A8" s="474" t="s">
        <v>17</v>
      </c>
      <c r="B8" s="474"/>
      <c r="C8" s="474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73" t="s">
        <v>18</v>
      </c>
      <c r="P8" s="474"/>
      <c r="Q8" s="474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75"/>
      <c r="B9" s="475"/>
      <c r="C9" s="475"/>
      <c r="N9" s="31"/>
      <c r="O9" s="462"/>
      <c r="P9" s="463"/>
      <c r="Q9" s="463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76" t="s">
        <v>71</v>
      </c>
      <c r="B10" s="477"/>
      <c r="C10" s="478"/>
      <c r="D10" s="284">
        <f>'Commissioning &amp; Fees'!D62</f>
        <v>235688</v>
      </c>
      <c r="E10" s="285"/>
      <c r="F10" s="284">
        <f>'Commissioning &amp; Fees'!F62</f>
        <v>235688</v>
      </c>
      <c r="G10" s="285"/>
      <c r="H10" s="286">
        <f>'Commissioning &amp; Fees'!G62</f>
        <v>235688</v>
      </c>
      <c r="I10" s="284">
        <f>'Commissioning &amp; Fees'!H62</f>
        <v>0</v>
      </c>
      <c r="J10" s="285"/>
      <c r="K10" s="284">
        <f>'Commissioning &amp; Fees'!J62</f>
        <v>0</v>
      </c>
      <c r="L10" s="285"/>
      <c r="M10" s="287">
        <f>'Commissioning &amp; Fees'!K62</f>
        <v>0</v>
      </c>
      <c r="N10" s="288"/>
      <c r="O10" s="479" t="s">
        <v>20</v>
      </c>
      <c r="P10" s="480"/>
      <c r="Q10" s="48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8" t="s">
        <v>72</v>
      </c>
      <c r="B11" s="458"/>
      <c r="C11" s="458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79" t="s">
        <v>19</v>
      </c>
      <c r="P11" s="480"/>
      <c r="Q11" s="48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8" t="s">
        <v>73</v>
      </c>
      <c r="B12" s="458"/>
      <c r="C12" s="458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56"/>
      <c r="P12" s="457"/>
      <c r="Q12" s="457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9" t="s">
        <v>74</v>
      </c>
      <c r="B13" s="460"/>
      <c r="C13" s="461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56"/>
      <c r="P13" s="457"/>
      <c r="Q13" s="457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8" t="s">
        <v>75</v>
      </c>
      <c r="B14" s="458"/>
      <c r="C14" s="458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56"/>
      <c r="P14" s="457"/>
      <c r="Q14" s="457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8" t="s">
        <v>76</v>
      </c>
      <c r="B15" s="458"/>
      <c r="C15" s="458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56"/>
      <c r="P15" s="457"/>
      <c r="Q15" s="457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8" t="s">
        <v>77</v>
      </c>
      <c r="B16" s="458"/>
      <c r="C16" s="458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8" t="s">
        <v>78</v>
      </c>
      <c r="B17" s="458"/>
      <c r="C17" s="458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9" t="s">
        <v>79</v>
      </c>
      <c r="B18" s="460"/>
      <c r="C18" s="461"/>
      <c r="D18" s="289">
        <f>'Marketing Digital Comms'!D66</f>
        <v>14312</v>
      </c>
      <c r="E18" s="294"/>
      <c r="F18" s="293">
        <f>'Marketing Digital Comms'!F66</f>
        <v>14312</v>
      </c>
      <c r="G18" s="294"/>
      <c r="H18" s="295">
        <f>'Marketing Digital Comms'!G66</f>
        <v>14312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9" t="s">
        <v>80</v>
      </c>
      <c r="B19" s="460"/>
      <c r="C19" s="461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9" t="s">
        <v>81</v>
      </c>
      <c r="B20" s="460"/>
      <c r="C20" s="461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8" t="s">
        <v>82</v>
      </c>
      <c r="B21" s="458"/>
      <c r="C21" s="458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8" t="s">
        <v>83</v>
      </c>
      <c r="B22" s="458"/>
      <c r="C22" s="458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8" t="s">
        <v>84</v>
      </c>
      <c r="B23" s="458"/>
      <c r="C23" s="458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83"/>
      <c r="B24" s="484"/>
      <c r="C24" s="485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83"/>
      <c r="B25" s="484"/>
      <c r="C25" s="485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83"/>
      <c r="B26" s="484"/>
      <c r="C26" s="485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88"/>
      <c r="B27" s="488"/>
      <c r="C27" s="488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54"/>
      <c r="P27" s="455"/>
      <c r="Q27" s="455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86" t="s">
        <v>23</v>
      </c>
      <c r="B28" s="486"/>
      <c r="C28" s="487"/>
      <c r="D28" s="305">
        <f>SUM(D10:D27)</f>
        <v>250000</v>
      </c>
      <c r="E28" s="306"/>
      <c r="F28" s="305">
        <f>SUM(F10:F27)</f>
        <v>250000</v>
      </c>
      <c r="G28" s="306"/>
      <c r="H28" s="307">
        <f>SUM(H10:H27)</f>
        <v>250000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81" t="s">
        <v>52</v>
      </c>
      <c r="B30" s="481"/>
      <c r="C30" s="481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81" t="s">
        <v>68</v>
      </c>
      <c r="B32" s="481"/>
      <c r="C32" s="481"/>
      <c r="D32" s="305">
        <f>D28+D30</f>
        <v>250000</v>
      </c>
      <c r="E32" s="306"/>
      <c r="F32" s="305">
        <f>F28+F30</f>
        <v>250000</v>
      </c>
      <c r="G32" s="306"/>
      <c r="H32" s="313">
        <f>H28+H30</f>
        <v>250000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81" t="s">
        <v>67</v>
      </c>
      <c r="B34" s="481"/>
      <c r="C34" s="482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81" t="s">
        <v>69</v>
      </c>
      <c r="B36" s="481"/>
      <c r="C36" s="482"/>
      <c r="D36" s="305">
        <f>+D34+D32</f>
        <v>250000</v>
      </c>
      <c r="E36" s="306"/>
      <c r="F36" s="305">
        <f>+F34+F32</f>
        <v>250000</v>
      </c>
      <c r="G36" s="306"/>
      <c r="H36" s="305">
        <f>+H34+H32</f>
        <v>250000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abSelected="1" showWhiteSpace="0" zoomScaleNormal="100" workbookViewId="0">
      <pane xSplit="3" ySplit="7" topLeftCell="I8" activePane="bottomRight" state="frozen"/>
      <selection activeCell="K9" sqref="K9"/>
      <selection pane="topRight" activeCell="K9" sqref="K9"/>
      <selection pane="bottomLeft" activeCell="K9" sqref="K9"/>
      <selection pane="bottomRight" activeCell="T1" sqref="T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64" t="str">
        <f>'Cover Sheet'!C3</f>
        <v>We Made Ourselves Over</v>
      </c>
      <c r="C1" s="465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66" t="str">
        <f>'Cover Sheet'!C5</f>
        <v>number</v>
      </c>
      <c r="C3" s="467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68" t="s">
        <v>41</v>
      </c>
      <c r="C5" s="489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7">
        <v>2016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5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5"/>
      <c r="AF6" s="492"/>
      <c r="AG6" s="492"/>
      <c r="AH6" s="492"/>
      <c r="AI6" s="492"/>
      <c r="AJ6" s="492"/>
      <c r="AK6" s="493"/>
      <c r="AL6" s="192"/>
    </row>
    <row r="7" spans="1:39" x14ac:dyDescent="0.25">
      <c r="A7" s="490" t="s">
        <v>61</v>
      </c>
      <c r="B7" s="490"/>
      <c r="C7" s="491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8"/>
      <c r="B8" s="499"/>
      <c r="C8" s="500"/>
      <c r="D8" s="184"/>
      <c r="AL8" s="190"/>
      <c r="AM8" s="3"/>
    </row>
    <row r="9" spans="1:39" s="5" customFormat="1" ht="22.5" customHeight="1" x14ac:dyDescent="0.25">
      <c r="A9" s="499" t="str">
        <f>SUMMARY!A10</f>
        <v>ZK101 - Commissioning &amp; Fees</v>
      </c>
      <c r="B9" s="499"/>
      <c r="C9" s="499"/>
      <c r="D9" s="321">
        <f>+'Commissioning &amp; Fees'!M67</f>
        <v>0</v>
      </c>
      <c r="E9" s="321">
        <f>'Commissioning &amp; Fees'!N67</f>
        <v>0</v>
      </c>
      <c r="F9" s="321">
        <f>'Commissioning &amp; Fees'!O67</f>
        <v>0</v>
      </c>
      <c r="G9" s="321">
        <f>'Commissioning &amp; Fees'!P67</f>
        <v>0</v>
      </c>
      <c r="H9" s="321">
        <f>'Commissioning &amp; Fees'!Q67</f>
        <v>0</v>
      </c>
      <c r="I9" s="321">
        <f>'Commissioning &amp; Fees'!R67</f>
        <v>0</v>
      </c>
      <c r="J9" s="321">
        <f>'Commissioning &amp; Fees'!S67</f>
        <v>36342</v>
      </c>
      <c r="K9" s="321">
        <f>'Commissioning &amp; Fees'!T67</f>
        <v>0</v>
      </c>
      <c r="L9" s="321">
        <f>'Commissioning &amp; Fees'!U67</f>
        <v>0</v>
      </c>
      <c r="M9" s="321">
        <f>'Commissioning &amp; Fees'!V67</f>
        <v>0</v>
      </c>
      <c r="N9" s="321">
        <f>'Commissioning &amp; Fees'!W67</f>
        <v>0</v>
      </c>
      <c r="O9" s="321">
        <f>'Commissioning &amp; Fees'!X67</f>
        <v>0</v>
      </c>
      <c r="P9" s="321">
        <f>'Commissioning &amp; Fees'!Y67</f>
        <v>0</v>
      </c>
      <c r="Q9" s="321">
        <f>'Commissioning &amp; Fees'!Z67</f>
        <v>0</v>
      </c>
      <c r="R9" s="321">
        <f>'Commissioning &amp; Fees'!AA67</f>
        <v>0</v>
      </c>
      <c r="S9" s="321">
        <f>'Commissioning &amp; Fees'!AB67</f>
        <v>0</v>
      </c>
      <c r="T9" s="321">
        <f>'Commissioning &amp; Fees'!AC67</f>
        <v>0</v>
      </c>
      <c r="U9" s="321">
        <f>'Commissioning &amp; Fees'!AD67</f>
        <v>0</v>
      </c>
      <c r="V9" s="321">
        <f>'Commissioning &amp; Fees'!AE67</f>
        <v>46424.4</v>
      </c>
      <c r="W9" s="321">
        <f>'Commissioning &amp; Fees'!AF67</f>
        <v>0</v>
      </c>
      <c r="X9" s="321">
        <f>'Commissioning &amp; Fees'!AG67</f>
        <v>0</v>
      </c>
      <c r="Y9" s="321">
        <f>'Commissioning &amp; Fees'!AH67</f>
        <v>119498.4</v>
      </c>
      <c r="Z9" s="321">
        <f>'Commissioning &amp; Fees'!AI67</f>
        <v>0</v>
      </c>
      <c r="AA9" s="321">
        <f>'Commissioning &amp; Fees'!AJ67</f>
        <v>0</v>
      </c>
      <c r="AB9" s="321">
        <f>'Commissioning &amp; Fees'!AK67</f>
        <v>66326.399999999994</v>
      </c>
      <c r="AC9" s="321">
        <f>'Commissioning &amp; Fees'!AL67</f>
        <v>0</v>
      </c>
      <c r="AD9" s="321">
        <f>'Commissioning &amp; Fees'!AM67</f>
        <v>0</v>
      </c>
      <c r="AE9" s="321">
        <f>'Commissioning &amp; Fees'!AN67</f>
        <v>14234.4</v>
      </c>
      <c r="AF9" s="321">
        <f>'Commissioning &amp; Fees'!AO67</f>
        <v>0</v>
      </c>
      <c r="AG9" s="321">
        <f>'Commissioning &amp; Fees'!AP67</f>
        <v>0</v>
      </c>
      <c r="AH9" s="321">
        <f>'Commissioning &amp; Fees'!AQ67</f>
        <v>0</v>
      </c>
      <c r="AI9" s="321">
        <f>'Commissioning &amp; Fees'!AR67</f>
        <v>0</v>
      </c>
      <c r="AJ9" s="321">
        <f>'Commissioning &amp; Fees'!AS67</f>
        <v>0</v>
      </c>
      <c r="AK9" s="321">
        <f>'Commissioning &amp; Fees'!AT67</f>
        <v>0</v>
      </c>
      <c r="AL9" s="322"/>
      <c r="AM9" s="3"/>
    </row>
    <row r="10" spans="1:39" s="5" customFormat="1" ht="22.5" customHeight="1" x14ac:dyDescent="0.25">
      <c r="A10" s="499" t="str">
        <f>SUMMARY!A11</f>
        <v>ZK102 - Development and R&amp;D</v>
      </c>
      <c r="B10" s="499"/>
      <c r="C10" s="49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99" t="str">
        <f>SUMMARY!A12</f>
        <v>ZK103 - Creative &amp; Production teams and Consultants</v>
      </c>
      <c r="B11" s="499"/>
      <c r="C11" s="49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99" t="str">
        <f>SUMMARY!A13</f>
        <v>ZK104 - Performers</v>
      </c>
      <c r="B12" s="499"/>
      <c r="C12" s="49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99" t="str">
        <f>SUMMARY!A14</f>
        <v>ZK105 - Rehearsal Costs</v>
      </c>
      <c r="B13" s="499"/>
      <c r="C13" s="49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99" t="str">
        <f>SUMMARY!A15</f>
        <v>ZK106 - Technical and Production</v>
      </c>
      <c r="B14" s="499"/>
      <c r="C14" s="49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99" t="str">
        <f>SUMMARY!A16</f>
        <v>ZK107 - Venue &amp; Logistics</v>
      </c>
      <c r="B15" s="499"/>
      <c r="C15" s="49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99" t="str">
        <f>SUMMARY!A17</f>
        <v xml:space="preserve">ZK108 - Programme Legal &amp; Documentation </v>
      </c>
      <c r="B16" s="499"/>
      <c r="C16" s="49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99" t="str">
        <f>SUMMARY!A18</f>
        <v>ZK109 - Programme Marketing, Digital &amp; Comms</v>
      </c>
      <c r="B17" s="499"/>
      <c r="C17" s="49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4293.6000000000004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4293.6000000000004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4293.6000000000004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4293.6000000000004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99" t="str">
        <f>SUMMARY!A19</f>
        <v>ZK110 - Programme Education &amp; Community Engagement</v>
      </c>
      <c r="B18" s="499"/>
      <c r="C18" s="49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99" t="str">
        <f>SUMMARY!A20</f>
        <v>ZK111 - Programme Volunteering</v>
      </c>
      <c r="B19" s="499"/>
      <c r="C19" s="49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99" t="str">
        <f>SUMMARY!A21</f>
        <v>ZK112 - Artist &amp; Guest Liaison</v>
      </c>
      <c r="B20" s="499"/>
      <c r="C20" s="49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99" t="str">
        <f>SUMMARY!A22</f>
        <v>ZK113 - Running Costs</v>
      </c>
      <c r="B21" s="499"/>
      <c r="C21" s="49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99" t="str">
        <f>SUMMARY!A23</f>
        <v>ZK114 - Admin &amp; Miscellaneous</v>
      </c>
      <c r="B22" s="499"/>
      <c r="C22" s="49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99">
        <f>SUMMARY!A24</f>
        <v>0</v>
      </c>
      <c r="B23" s="499"/>
      <c r="C23" s="49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99">
        <f>SUMMARY!A25</f>
        <v>0</v>
      </c>
      <c r="B24" s="499"/>
      <c r="C24" s="49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99"/>
      <c r="B25" s="499"/>
      <c r="C25" s="49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36342</v>
      </c>
      <c r="K26" s="323">
        <f t="shared" si="0"/>
        <v>4293.6000000000004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0</v>
      </c>
      <c r="Q26" s="323">
        <f t="shared" si="0"/>
        <v>0</v>
      </c>
      <c r="R26" s="323">
        <f t="shared" si="0"/>
        <v>0</v>
      </c>
      <c r="S26" s="323">
        <f t="shared" si="0"/>
        <v>4293.6000000000004</v>
      </c>
      <c r="T26" s="323">
        <f t="shared" si="0"/>
        <v>0</v>
      </c>
      <c r="U26" s="323">
        <f t="shared" si="0"/>
        <v>0</v>
      </c>
      <c r="V26" s="323">
        <f t="shared" si="0"/>
        <v>50718</v>
      </c>
      <c r="W26" s="323">
        <f t="shared" si="0"/>
        <v>0</v>
      </c>
      <c r="X26" s="323">
        <f t="shared" si="0"/>
        <v>0</v>
      </c>
      <c r="Y26" s="323">
        <f t="shared" si="0"/>
        <v>119498.4</v>
      </c>
      <c r="Z26" s="323">
        <f t="shared" si="0"/>
        <v>0</v>
      </c>
      <c r="AA26" s="323">
        <f t="shared" si="0"/>
        <v>0</v>
      </c>
      <c r="AB26" s="323">
        <f t="shared" si="0"/>
        <v>70620</v>
      </c>
      <c r="AC26" s="323">
        <f t="shared" si="0"/>
        <v>0</v>
      </c>
      <c r="AD26" s="323">
        <f t="shared" si="0"/>
        <v>0</v>
      </c>
      <c r="AE26" s="323">
        <f t="shared" si="0"/>
        <v>14234.4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6"/>
      <c r="B35" s="496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6"/>
      <c r="B37" s="496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6"/>
      <c r="B39" s="496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AF6:AK6"/>
    <mergeCell ref="T6:AE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67"/>
  <sheetViews>
    <sheetView zoomScaleNormal="100" workbookViewId="0">
      <pane xSplit="2" ySplit="7" topLeftCell="C58" activePane="bottomRight" state="frozen"/>
      <selection activeCell="N6" sqref="N6:AT6"/>
      <selection pane="topRight" activeCell="N6" sqref="N6:AT6"/>
      <selection pane="bottomLeft" activeCell="N6" sqref="N6:AT6"/>
      <selection pane="bottomRight" activeCell="S67" sqref="S67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IF(F62&gt;D62,"Budget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IF(AW62&lt;0,"Actual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2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/>
      <c r="D26" s="210"/>
      <c r="E26" s="377">
        <f t="shared" si="4"/>
        <v>0</v>
      </c>
      <c r="F26" s="252">
        <v>0</v>
      </c>
      <c r="G26" s="377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235688</v>
      </c>
      <c r="E49" s="326">
        <f t="shared" si="188"/>
        <v>0</v>
      </c>
      <c r="F49" s="209">
        <f t="shared" si="188"/>
        <v>235688</v>
      </c>
      <c r="G49" s="446">
        <f t="shared" si="188"/>
        <v>235688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30285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38687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99582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55272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11862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235688</v>
      </c>
      <c r="AV49" s="247">
        <f t="shared" si="8"/>
        <v>235688</v>
      </c>
      <c r="AW49" s="248">
        <f t="shared" si="10"/>
        <v>0</v>
      </c>
    </row>
    <row r="50" spans="1:49" s="4" customFormat="1" ht="15" customHeight="1" x14ac:dyDescent="0.2">
      <c r="A50" s="152"/>
      <c r="B50" s="276" t="s">
        <v>480</v>
      </c>
      <c r="C50" s="276"/>
      <c r="D50" s="210">
        <v>235688</v>
      </c>
      <c r="E50" s="377">
        <f t="shared" si="4"/>
        <v>0</v>
      </c>
      <c r="F50" s="252">
        <v>235688</v>
      </c>
      <c r="G50" s="223">
        <f t="shared" si="5"/>
        <v>235688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>
        <v>30285</v>
      </c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>
        <v>38687</v>
      </c>
      <c r="AF50" s="370"/>
      <c r="AG50" s="370"/>
      <c r="AH50" s="370">
        <v>99582</v>
      </c>
      <c r="AI50" s="370"/>
      <c r="AJ50" s="370"/>
      <c r="AK50" s="370">
        <v>55272</v>
      </c>
      <c r="AL50" s="370"/>
      <c r="AM50" s="370"/>
      <c r="AN50" s="415">
        <v>11862</v>
      </c>
      <c r="AO50" s="427"/>
      <c r="AP50" s="370"/>
      <c r="AQ50" s="370"/>
      <c r="AR50" s="370"/>
      <c r="AS50" s="370"/>
      <c r="AT50" s="370"/>
      <c r="AU50" s="251">
        <f t="shared" si="33"/>
        <v>235688</v>
      </c>
      <c r="AV50" s="247">
        <f t="shared" si="8"/>
        <v>235688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2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2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142" customFormat="1" ht="15.75" thickBot="1" x14ac:dyDescent="0.3">
      <c r="A61" s="179"/>
      <c r="B61" s="180"/>
      <c r="C61" s="382"/>
      <c r="D61" s="212"/>
      <c r="E61" s="212"/>
      <c r="F61" s="212"/>
      <c r="G61" s="240"/>
      <c r="H61" s="227"/>
      <c r="I61" s="212"/>
      <c r="J61" s="241"/>
      <c r="K61" s="242"/>
      <c r="L61" s="242"/>
      <c r="M61" s="240"/>
      <c r="N61" s="271"/>
      <c r="O61" s="273"/>
      <c r="P61" s="417"/>
      <c r="Q61" s="429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417"/>
      <c r="AC61" s="429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417"/>
      <c r="AO61" s="429"/>
      <c r="AP61" s="273"/>
      <c r="AQ61" s="273"/>
      <c r="AR61" s="273"/>
      <c r="AS61" s="273"/>
      <c r="AT61" s="273"/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3" customFormat="1" ht="22.5" customHeight="1" thickBot="1" x14ac:dyDescent="0.3">
      <c r="A62" s="177"/>
      <c r="B62" s="178"/>
      <c r="C62" s="19"/>
      <c r="D62" s="243">
        <f t="shared" ref="D62:K62" si="278">SUM(D8,D25,D28,D31,D34,D37,D40,D43,D46,D49,D52,D55,D58)</f>
        <v>235688</v>
      </c>
      <c r="E62" s="333">
        <f t="shared" si="278"/>
        <v>0</v>
      </c>
      <c r="F62" s="243">
        <f t="shared" si="278"/>
        <v>235688</v>
      </c>
      <c r="G62" s="243">
        <f t="shared" si="278"/>
        <v>235688</v>
      </c>
      <c r="H62" s="244">
        <f t="shared" si="278"/>
        <v>0</v>
      </c>
      <c r="I62" s="333">
        <f>SUM(I8,I25,I28,I31,I34,I37,I40,I43,I46,I49,I52,I55,I58)</f>
        <v>0</v>
      </c>
      <c r="J62" s="244">
        <f t="shared" si="278"/>
        <v>0</v>
      </c>
      <c r="K62" s="244">
        <f t="shared" si="278"/>
        <v>0</v>
      </c>
      <c r="L62" s="244"/>
      <c r="M62" s="243">
        <f t="shared" ref="M62:AA62" si="279">SUM(M8,M25,M28,M31,M34,M37,M40,M43,M46,M49,M52,M55,M58)</f>
        <v>0</v>
      </c>
      <c r="N62" s="243">
        <f t="shared" si="279"/>
        <v>0</v>
      </c>
      <c r="O62" s="243">
        <f t="shared" si="279"/>
        <v>0</v>
      </c>
      <c r="P62" s="418">
        <f t="shared" si="279"/>
        <v>0</v>
      </c>
      <c r="Q62" s="409">
        <f t="shared" si="279"/>
        <v>0</v>
      </c>
      <c r="R62" s="243">
        <f t="shared" si="279"/>
        <v>0</v>
      </c>
      <c r="S62" s="243">
        <f t="shared" si="279"/>
        <v>30285</v>
      </c>
      <c r="T62" s="243">
        <f t="shared" si="279"/>
        <v>0</v>
      </c>
      <c r="U62" s="243">
        <f t="shared" si="279"/>
        <v>0</v>
      </c>
      <c r="V62" s="243">
        <f t="shared" si="279"/>
        <v>0</v>
      </c>
      <c r="W62" s="243">
        <f t="shared" si="279"/>
        <v>0</v>
      </c>
      <c r="X62" s="243">
        <f t="shared" si="279"/>
        <v>0</v>
      </c>
      <c r="Y62" s="243">
        <f t="shared" si="279"/>
        <v>0</v>
      </c>
      <c r="Z62" s="243">
        <f t="shared" si="279"/>
        <v>0</v>
      </c>
      <c r="AA62" s="243">
        <f t="shared" si="279"/>
        <v>0</v>
      </c>
      <c r="AB62" s="418">
        <f t="shared" ref="AB62:AT62" si="280">SUM(AB8,AB25,AB28,AB31,AB34,AB37,AB40,AB43,AB46,AB49,AB52,AB55,AB58)</f>
        <v>0</v>
      </c>
      <c r="AC62" s="409">
        <f t="shared" si="280"/>
        <v>0</v>
      </c>
      <c r="AD62" s="243">
        <f t="shared" si="280"/>
        <v>0</v>
      </c>
      <c r="AE62" s="243">
        <f t="shared" si="280"/>
        <v>38687</v>
      </c>
      <c r="AF62" s="243">
        <f t="shared" si="280"/>
        <v>0</v>
      </c>
      <c r="AG62" s="243">
        <f t="shared" si="280"/>
        <v>0</v>
      </c>
      <c r="AH62" s="243">
        <f t="shared" si="280"/>
        <v>99582</v>
      </c>
      <c r="AI62" s="243">
        <f t="shared" si="280"/>
        <v>0</v>
      </c>
      <c r="AJ62" s="243">
        <f t="shared" si="280"/>
        <v>0</v>
      </c>
      <c r="AK62" s="243">
        <f t="shared" si="280"/>
        <v>55272</v>
      </c>
      <c r="AL62" s="243">
        <f t="shared" si="280"/>
        <v>0</v>
      </c>
      <c r="AM62" s="243">
        <f t="shared" si="280"/>
        <v>0</v>
      </c>
      <c r="AN62" s="418">
        <f t="shared" si="280"/>
        <v>11862</v>
      </c>
      <c r="AO62" s="409">
        <f t="shared" si="280"/>
        <v>0</v>
      </c>
      <c r="AP62" s="243">
        <f t="shared" si="280"/>
        <v>0</v>
      </c>
      <c r="AQ62" s="243">
        <f t="shared" si="280"/>
        <v>0</v>
      </c>
      <c r="AR62" s="243">
        <f t="shared" si="280"/>
        <v>0</v>
      </c>
      <c r="AS62" s="243">
        <f t="shared" si="280"/>
        <v>0</v>
      </c>
      <c r="AT62" s="243">
        <f t="shared" si="280"/>
        <v>0</v>
      </c>
      <c r="AU62" s="243">
        <f t="shared" si="33"/>
        <v>235688</v>
      </c>
      <c r="AV62" s="243">
        <f t="shared" si="255"/>
        <v>235688</v>
      </c>
      <c r="AW62" s="281">
        <f t="shared" si="254"/>
        <v>0</v>
      </c>
    </row>
    <row r="63" spans="1:49" x14ac:dyDescent="0.25">
      <c r="A63" s="8"/>
      <c r="B63" s="8"/>
      <c r="C63" s="8"/>
      <c r="D63" s="501"/>
      <c r="E63" s="501"/>
      <c r="F63" s="501"/>
      <c r="G63" s="501"/>
      <c r="H63" s="502"/>
      <c r="I63" s="503"/>
      <c r="J63" s="503"/>
      <c r="K63" s="503"/>
      <c r="L63" s="504"/>
      <c r="M63" s="21"/>
      <c r="N63" s="21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1:49" x14ac:dyDescent="0.25">
      <c r="A64" s="8"/>
      <c r="B64" s="8"/>
      <c r="C64" s="8"/>
    </row>
    <row r="65" spans="1:48" ht="15.75" thickBot="1" x14ac:dyDescent="0.3"/>
    <row r="66" spans="1:48" s="143" customFormat="1" ht="15.75" thickBot="1" x14ac:dyDescent="0.3">
      <c r="A66" s="23"/>
      <c r="B66" s="23" t="s">
        <v>59</v>
      </c>
      <c r="C66" s="23"/>
      <c r="D66" s="24"/>
      <c r="E66" s="24"/>
      <c r="F66" s="24"/>
      <c r="G66" s="213">
        <f>+G62*0.2</f>
        <v>47137.600000000006</v>
      </c>
      <c r="H66" s="24"/>
      <c r="I66" s="24"/>
      <c r="J66" s="24"/>
      <c r="K66" s="24"/>
      <c r="L66" s="24"/>
      <c r="M66" s="213">
        <f>+M62*0.2</f>
        <v>0</v>
      </c>
      <c r="N66" s="213">
        <f t="shared" ref="N66:AA66" si="281">+N62*0.2</f>
        <v>0</v>
      </c>
      <c r="O66" s="213">
        <f t="shared" si="281"/>
        <v>0</v>
      </c>
      <c r="P66" s="213">
        <f t="shared" si="281"/>
        <v>0</v>
      </c>
      <c r="Q66" s="213">
        <f t="shared" si="281"/>
        <v>0</v>
      </c>
      <c r="R66" s="213">
        <f t="shared" si="281"/>
        <v>0</v>
      </c>
      <c r="S66" s="213">
        <f t="shared" si="281"/>
        <v>6057</v>
      </c>
      <c r="T66" s="213">
        <f t="shared" si="281"/>
        <v>0</v>
      </c>
      <c r="U66" s="213">
        <f t="shared" si="281"/>
        <v>0</v>
      </c>
      <c r="V66" s="213">
        <f t="shared" si="281"/>
        <v>0</v>
      </c>
      <c r="W66" s="213">
        <f t="shared" si="281"/>
        <v>0</v>
      </c>
      <c r="X66" s="213">
        <f t="shared" si="281"/>
        <v>0</v>
      </c>
      <c r="Y66" s="213">
        <f t="shared" si="281"/>
        <v>0</v>
      </c>
      <c r="Z66" s="213">
        <f t="shared" si="281"/>
        <v>0</v>
      </c>
      <c r="AA66" s="213">
        <f t="shared" si="281"/>
        <v>0</v>
      </c>
      <c r="AB66" s="213">
        <f t="shared" ref="AB66:AT66" si="282">+AB62*0.2</f>
        <v>0</v>
      </c>
      <c r="AC66" s="213">
        <f t="shared" si="282"/>
        <v>0</v>
      </c>
      <c r="AD66" s="213">
        <f t="shared" si="282"/>
        <v>0</v>
      </c>
      <c r="AE66" s="213">
        <f t="shared" si="282"/>
        <v>7737.4000000000005</v>
      </c>
      <c r="AF66" s="213">
        <f t="shared" si="282"/>
        <v>0</v>
      </c>
      <c r="AG66" s="213">
        <f t="shared" si="282"/>
        <v>0</v>
      </c>
      <c r="AH66" s="213">
        <f t="shared" si="282"/>
        <v>19916.400000000001</v>
      </c>
      <c r="AI66" s="213">
        <f t="shared" si="282"/>
        <v>0</v>
      </c>
      <c r="AJ66" s="213">
        <f t="shared" si="282"/>
        <v>0</v>
      </c>
      <c r="AK66" s="213">
        <f t="shared" si="282"/>
        <v>11054.400000000001</v>
      </c>
      <c r="AL66" s="213">
        <f t="shared" si="282"/>
        <v>0</v>
      </c>
      <c r="AM66" s="213">
        <f t="shared" si="282"/>
        <v>0</v>
      </c>
      <c r="AN66" s="213">
        <f t="shared" si="282"/>
        <v>2372.4</v>
      </c>
      <c r="AO66" s="213">
        <f t="shared" si="282"/>
        <v>0</v>
      </c>
      <c r="AP66" s="213">
        <f t="shared" si="282"/>
        <v>0</v>
      </c>
      <c r="AQ66" s="213">
        <f t="shared" si="282"/>
        <v>0</v>
      </c>
      <c r="AR66" s="213">
        <f t="shared" si="282"/>
        <v>0</v>
      </c>
      <c r="AS66" s="213">
        <f t="shared" si="282"/>
        <v>0</v>
      </c>
      <c r="AT66" s="213">
        <f t="shared" si="282"/>
        <v>0</v>
      </c>
      <c r="AU66" s="213">
        <f>+AU62*0.2</f>
        <v>47137.600000000006</v>
      </c>
      <c r="AV66" s="213">
        <f>+AV62*0.2</f>
        <v>47137.600000000006</v>
      </c>
    </row>
    <row r="67" spans="1:48" s="143" customFormat="1" ht="15.75" thickBot="1" x14ac:dyDescent="0.3">
      <c r="A67" s="23"/>
      <c r="B67" s="23" t="s">
        <v>60</v>
      </c>
      <c r="C67" s="23"/>
      <c r="D67" s="24"/>
      <c r="E67" s="24"/>
      <c r="F67" s="24"/>
      <c r="G67" s="213">
        <f>SUM(G62:G66)</f>
        <v>282825.59999999998</v>
      </c>
      <c r="H67" s="24"/>
      <c r="I67" s="24"/>
      <c r="J67" s="24"/>
      <c r="K67" s="24"/>
      <c r="L67" s="24"/>
      <c r="M67" s="213">
        <f>SUM(M62:M66)</f>
        <v>0</v>
      </c>
      <c r="N67" s="213">
        <f t="shared" ref="N67:AA67" si="283">SUM(N62:N66)</f>
        <v>0</v>
      </c>
      <c r="O67" s="213">
        <f t="shared" si="283"/>
        <v>0</v>
      </c>
      <c r="P67" s="213">
        <f t="shared" si="283"/>
        <v>0</v>
      </c>
      <c r="Q67" s="213">
        <f t="shared" si="283"/>
        <v>0</v>
      </c>
      <c r="R67" s="213">
        <f t="shared" si="283"/>
        <v>0</v>
      </c>
      <c r="S67" s="213">
        <f t="shared" si="283"/>
        <v>36342</v>
      </c>
      <c r="T67" s="213">
        <f t="shared" si="283"/>
        <v>0</v>
      </c>
      <c r="U67" s="213">
        <f t="shared" si="283"/>
        <v>0</v>
      </c>
      <c r="V67" s="213">
        <f t="shared" si="283"/>
        <v>0</v>
      </c>
      <c r="W67" s="213">
        <f t="shared" si="283"/>
        <v>0</v>
      </c>
      <c r="X67" s="213">
        <f t="shared" si="283"/>
        <v>0</v>
      </c>
      <c r="Y67" s="213">
        <f t="shared" si="283"/>
        <v>0</v>
      </c>
      <c r="Z67" s="213">
        <f t="shared" si="283"/>
        <v>0</v>
      </c>
      <c r="AA67" s="213">
        <f t="shared" si="283"/>
        <v>0</v>
      </c>
      <c r="AB67" s="213">
        <f t="shared" ref="AB67:AT67" si="284">SUM(AB62:AB66)</f>
        <v>0</v>
      </c>
      <c r="AC67" s="213">
        <f t="shared" si="284"/>
        <v>0</v>
      </c>
      <c r="AD67" s="213">
        <f t="shared" si="284"/>
        <v>0</v>
      </c>
      <c r="AE67" s="213">
        <f t="shared" si="284"/>
        <v>46424.4</v>
      </c>
      <c r="AF67" s="213">
        <f t="shared" si="284"/>
        <v>0</v>
      </c>
      <c r="AG67" s="213">
        <f t="shared" si="284"/>
        <v>0</v>
      </c>
      <c r="AH67" s="213">
        <f t="shared" si="284"/>
        <v>119498.4</v>
      </c>
      <c r="AI67" s="213">
        <f t="shared" si="284"/>
        <v>0</v>
      </c>
      <c r="AJ67" s="213">
        <f t="shared" si="284"/>
        <v>0</v>
      </c>
      <c r="AK67" s="213">
        <f t="shared" si="284"/>
        <v>66326.399999999994</v>
      </c>
      <c r="AL67" s="213">
        <f t="shared" si="284"/>
        <v>0</v>
      </c>
      <c r="AM67" s="213">
        <f t="shared" si="284"/>
        <v>0</v>
      </c>
      <c r="AN67" s="213">
        <f t="shared" si="284"/>
        <v>14234.4</v>
      </c>
      <c r="AO67" s="213">
        <f t="shared" si="284"/>
        <v>0</v>
      </c>
      <c r="AP67" s="213">
        <f t="shared" si="284"/>
        <v>0</v>
      </c>
      <c r="AQ67" s="213">
        <f t="shared" si="284"/>
        <v>0</v>
      </c>
      <c r="AR67" s="213">
        <f t="shared" si="284"/>
        <v>0</v>
      </c>
      <c r="AS67" s="213">
        <f t="shared" si="284"/>
        <v>0</v>
      </c>
      <c r="AT67" s="213">
        <f t="shared" si="284"/>
        <v>0</v>
      </c>
      <c r="AU67" s="213">
        <f>SUM(AU62:AU66)</f>
        <v>282825.59999999998</v>
      </c>
      <c r="AV67" s="213">
        <f>SUM(AV62:AV66)</f>
        <v>282825.59999999998</v>
      </c>
    </row>
  </sheetData>
  <sheetProtection insertRows="0" deleteRows="0" selectLockedCells="1"/>
  <mergeCells count="11">
    <mergeCell ref="D63:G63"/>
    <mergeCell ref="H63:L63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2">
    <cfRule type="cellIs" dxfId="895" priority="137" operator="lessThan">
      <formula>0</formula>
    </cfRule>
  </conditionalFormatting>
  <conditionalFormatting sqref="AW8">
    <cfRule type="cellIs" dxfId="894" priority="136" operator="lessThan">
      <formula>0</formula>
    </cfRule>
  </conditionalFormatting>
  <conditionalFormatting sqref="G3">
    <cfRule type="containsText" dxfId="893" priority="133" operator="containsText" text="Budget">
      <formula>NOT(ISERROR(SEARCH("Budget",G3)))</formula>
    </cfRule>
  </conditionalFormatting>
  <conditionalFormatting sqref="G4">
    <cfRule type="containsText" dxfId="892" priority="131" operator="containsText" text="forecast">
      <formula>NOT(ISERROR(SEARCH("forecast",G4)))</formula>
    </cfRule>
  </conditionalFormatting>
  <conditionalFormatting sqref="E8">
    <cfRule type="cellIs" dxfId="891" priority="81" operator="greaterThan">
      <formula>0</formula>
    </cfRule>
  </conditionalFormatting>
  <conditionalFormatting sqref="E62">
    <cfRule type="cellIs" dxfId="890" priority="55" operator="greaterThan">
      <formula>0</formula>
    </cfRule>
  </conditionalFormatting>
  <conditionalFormatting sqref="I8">
    <cfRule type="cellIs" dxfId="889" priority="54" operator="greaterThan">
      <formula>0</formula>
    </cfRule>
  </conditionalFormatting>
  <conditionalFormatting sqref="I62">
    <cfRule type="cellIs" dxfId="888" priority="28" operator="greaterThan">
      <formula>0</formula>
    </cfRule>
  </conditionalFormatting>
  <conditionalFormatting sqref="G8">
    <cfRule type="cellIs" dxfId="887" priority="6" operator="greaterThan">
      <formula>F8</formula>
    </cfRule>
  </conditionalFormatting>
  <conditionalFormatting sqref="E58 E55 E52 E49 E46 E43 E40 E37 E34 E31 E28 E25">
    <cfRule type="cellIs" dxfId="886" priority="4" operator="greaterThan">
      <formula>0</formula>
    </cfRule>
  </conditionalFormatting>
  <conditionalFormatting sqref="G58 G55 G52 G49 G46 G43 G40 G37 G34 G31">
    <cfRule type="cellIs" dxfId="885" priority="3" operator="greaterThan">
      <formula>F31</formula>
    </cfRule>
  </conditionalFormatting>
  <conditionalFormatting sqref="I58 I55 I52 I49 I46 I43 I40 I37 I34 I31 I28 I25">
    <cfRule type="cellIs" dxfId="884" priority="2" operator="greaterThan">
      <formula>0</formula>
    </cfRule>
  </conditionalFormatting>
  <conditionalFormatting sqref="G28 G25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U62 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28" activePane="bottomRight" state="frozen"/>
      <selection activeCell="N6" sqref="N6:AT6"/>
      <selection pane="topRight" activeCell="N6" sqref="N6:AT6"/>
      <selection pane="bottomLeft" activeCell="N6" sqref="N6:AT6"/>
      <selection pane="bottomRight" activeCell="B16" sqref="B16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U9" sqref="U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14312</v>
      </c>
      <c r="E8" s="448">
        <f t="shared" si="0"/>
        <v>0</v>
      </c>
      <c r="F8" s="447">
        <f t="shared" si="0"/>
        <v>14312</v>
      </c>
      <c r="G8" s="447">
        <f t="shared" si="0"/>
        <v>14312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3578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3578</v>
      </c>
      <c r="AC8" s="203">
        <f t="shared" si="2"/>
        <v>0</v>
      </c>
      <c r="AD8" s="203">
        <f t="shared" si="2"/>
        <v>0</v>
      </c>
      <c r="AE8" s="203">
        <f t="shared" si="2"/>
        <v>3578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3578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14312</v>
      </c>
      <c r="AV8" s="203">
        <f>+AU8+M8</f>
        <v>14312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>
        <v>14312</v>
      </c>
      <c r="E9" s="377">
        <f>-D9+F9</f>
        <v>0</v>
      </c>
      <c r="F9" s="252">
        <v>14312</v>
      </c>
      <c r="G9" s="223">
        <f>SUM(M9:AT9)</f>
        <v>14312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>
        <v>3578</v>
      </c>
      <c r="U9" s="253">
        <v>0</v>
      </c>
      <c r="V9" s="253"/>
      <c r="W9" s="253"/>
      <c r="X9" s="253"/>
      <c r="Y9" s="253"/>
      <c r="Z9" s="253"/>
      <c r="AA9" s="253"/>
      <c r="AB9" s="413">
        <v>3578</v>
      </c>
      <c r="AC9" s="407"/>
      <c r="AD9" s="253"/>
      <c r="AE9" s="253">
        <v>3578</v>
      </c>
      <c r="AF9" s="253"/>
      <c r="AG9" s="253"/>
      <c r="AH9" s="253"/>
      <c r="AI9" s="253"/>
      <c r="AJ9" s="253"/>
      <c r="AK9" s="253">
        <v>3578</v>
      </c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14312</v>
      </c>
      <c r="AV9" s="247">
        <f>+AU9+M9</f>
        <v>14312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14312</v>
      </c>
      <c r="E66" s="333">
        <f t="shared" si="276"/>
        <v>0</v>
      </c>
      <c r="F66" s="243">
        <f t="shared" si="276"/>
        <v>14312</v>
      </c>
      <c r="G66" s="243">
        <f t="shared" si="276"/>
        <v>14312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3578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3578</v>
      </c>
      <c r="AC66" s="409">
        <f t="shared" si="278"/>
        <v>0</v>
      </c>
      <c r="AD66" s="243">
        <f t="shared" si="278"/>
        <v>0</v>
      </c>
      <c r="AE66" s="243">
        <f t="shared" si="278"/>
        <v>3578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3578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14312</v>
      </c>
      <c r="AV66" s="243">
        <f t="shared" si="253"/>
        <v>14312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2862.4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715.6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715.6</v>
      </c>
      <c r="AC70" s="213">
        <f t="shared" si="280"/>
        <v>0</v>
      </c>
      <c r="AD70" s="213">
        <f t="shared" si="280"/>
        <v>0</v>
      </c>
      <c r="AE70" s="213">
        <f t="shared" si="280"/>
        <v>715.6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715.6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2862.4</v>
      </c>
      <c r="AV70" s="213">
        <f>+AV66*0.2</f>
        <v>2862.4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17174.400000000001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4293.6000000000004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4293.6000000000004</v>
      </c>
      <c r="AC71" s="213">
        <f t="shared" si="282"/>
        <v>0</v>
      </c>
      <c r="AD71" s="213">
        <f t="shared" si="282"/>
        <v>0</v>
      </c>
      <c r="AE71" s="213">
        <f t="shared" si="282"/>
        <v>4293.6000000000004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4293.6000000000004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17174.400000000001</v>
      </c>
      <c r="AV71" s="213">
        <f>SUM(AV66:AV70)</f>
        <v>17174.400000000001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We Made Ourselves Over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We Made Ourselves Over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SUMMARY!O10</f>
        <v>Merchandise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We Made Ourselves Over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SUMMARY!O11</f>
        <v>Miscellaneous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7EAD5DB-7280-4A8E-AD0F-56C322F4B061}"/>
</file>

<file path=customXml/itemProps2.xml><?xml version="1.0" encoding="utf-8"?>
<ds:datastoreItem xmlns:ds="http://schemas.openxmlformats.org/officeDocument/2006/customXml" ds:itemID="{A9438AC3-33CE-46D8-B1C8-D5042C6580E6}"/>
</file>

<file path=customXml/itemProps3.xml><?xml version="1.0" encoding="utf-8"?>
<ds:datastoreItem xmlns:ds="http://schemas.openxmlformats.org/officeDocument/2006/customXml" ds:itemID="{6A079B0C-3F20-4373-BED5-51D708E47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2016-04-27T14:16:56Z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