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uttJ\Desktop\"/>
    </mc:Choice>
  </mc:AlternateContent>
  <bookViews>
    <workbookView minimized="1" xWindow="0" yWindow="0" windowWidth="20490" windowHeight="6195" activeTab="1"/>
  </bookViews>
  <sheets>
    <sheet name="Costs" sheetId="1" r:id="rId1"/>
    <sheet name="Codes &amp; Forecast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4" i="1" l="1"/>
  <c r="E20" i="2" l="1"/>
  <c r="D21" i="1" l="1"/>
  <c r="D20" i="1"/>
  <c r="D27" i="1" l="1"/>
  <c r="D41" i="1"/>
  <c r="D40" i="1"/>
  <c r="D39" i="1"/>
  <c r="D38" i="1"/>
  <c r="D37" i="1"/>
  <c r="D36" i="1"/>
  <c r="D33" i="1"/>
  <c r="D30" i="1"/>
  <c r="D29" i="1"/>
  <c r="D52" i="1"/>
  <c r="D35" i="1"/>
  <c r="D34" i="1"/>
  <c r="D26" i="1"/>
  <c r="D23" i="1"/>
  <c r="D22" i="1"/>
  <c r="D18" i="1"/>
  <c r="D17" i="1"/>
  <c r="D16" i="1"/>
  <c r="D15" i="1"/>
  <c r="D12" i="1"/>
  <c r="D11" i="1"/>
  <c r="D10" i="1"/>
  <c r="D9" i="1"/>
  <c r="D7" i="1"/>
  <c r="D6" i="1"/>
  <c r="D5" i="1"/>
  <c r="E12" i="1" l="1"/>
  <c r="E7" i="1"/>
  <c r="F7" i="2" s="1"/>
  <c r="G7" i="2" s="1"/>
  <c r="E52" i="1"/>
  <c r="E41" i="1"/>
  <c r="E23" i="1"/>
  <c r="F23" i="1" s="1"/>
  <c r="D58" i="1"/>
  <c r="F3" i="2" l="1"/>
  <c r="G3" i="2" s="1"/>
  <c r="F41" i="1"/>
</calcChain>
</file>

<file path=xl/sharedStrings.xml><?xml version="1.0" encoding="utf-8"?>
<sst xmlns="http://schemas.openxmlformats.org/spreadsheetml/2006/main" count="94" uniqueCount="74">
  <si>
    <t>Turner Award night budget</t>
  </si>
  <si>
    <t>Venue</t>
  </si>
  <si>
    <t>Minster</t>
  </si>
  <si>
    <t>Hotels</t>
  </si>
  <si>
    <t>Hideout</t>
  </si>
  <si>
    <t>Holiday Inn</t>
  </si>
  <si>
    <t>Catering</t>
  </si>
  <si>
    <t>Nibble</t>
  </si>
  <si>
    <t>Saunts</t>
  </si>
  <si>
    <t>Hire fee £500 per 24 Hours</t>
  </si>
  <si>
    <t>Royalty for filming</t>
  </si>
  <si>
    <t>Additional hire charges - £250 per hour after midnight</t>
  </si>
  <si>
    <t>Goldie x 1 delux</t>
  </si>
  <si>
    <t>Karl x 1 standard</t>
  </si>
  <si>
    <t>Juror 1</t>
  </si>
  <si>
    <t>Juror 2</t>
  </si>
  <si>
    <t>Juror 3</t>
  </si>
  <si>
    <t>Juror 4</t>
  </si>
  <si>
    <t>Artists</t>
  </si>
  <si>
    <t>HPSS</t>
  </si>
  <si>
    <t>HoT</t>
  </si>
  <si>
    <t>LD fee</t>
  </si>
  <si>
    <t>HC&amp;L for Ferens</t>
  </si>
  <si>
    <t>Prosecco £17.50 x 60</t>
  </si>
  <si>
    <t>Elderflower &amp; Sparkling Water £3.33 per jug - est 10 jugs</t>
  </si>
  <si>
    <t>Juice</t>
  </si>
  <si>
    <t>250 white glasses - 42 boxes at £15.00</t>
  </si>
  <si>
    <t>250 red glasses - 42 boxes at £15.00</t>
  </si>
  <si>
    <t>21 boxes  White - £25.44</t>
  </si>
  <si>
    <t>15 boxes Red - £25.44</t>
  </si>
  <si>
    <t xml:space="preserve">Buffet lunch x 10 </t>
  </si>
  <si>
    <t>Security at Minster</t>
  </si>
  <si>
    <t>7 boxes Prosecco - 1 glass per person £32.64</t>
  </si>
  <si>
    <t>250 champagne - 42 boxes at £15.00</t>
  </si>
  <si>
    <t>Codes</t>
  </si>
  <si>
    <t>ZK107</t>
  </si>
  <si>
    <t>K209</t>
  </si>
  <si>
    <t>C070</t>
  </si>
  <si>
    <t>Presenter fee &amp; expenses</t>
  </si>
  <si>
    <t>K120</t>
  </si>
  <si>
    <t>K265</t>
  </si>
  <si>
    <t>Security</t>
  </si>
  <si>
    <t>K245</t>
  </si>
  <si>
    <t>A/V &amp; Tech</t>
  </si>
  <si>
    <t>K136</t>
  </si>
  <si>
    <t>K270</t>
  </si>
  <si>
    <t>Venue Dressing &amp; Build</t>
  </si>
  <si>
    <t>K232</t>
  </si>
  <si>
    <t>Performer fees &amp; expenses</t>
  </si>
  <si>
    <t>K133</t>
  </si>
  <si>
    <t>Invitations</t>
  </si>
  <si>
    <t>Allocated</t>
  </si>
  <si>
    <t>Remaining</t>
  </si>
  <si>
    <t>Photography</t>
  </si>
  <si>
    <t xml:space="preserve">Venue Hire - Minster </t>
  </si>
  <si>
    <t>Andrea Buttner</t>
  </si>
  <si>
    <t>Hurvin Anderson</t>
  </si>
  <si>
    <t>Lubaina Himid</t>
  </si>
  <si>
    <t>Rosalind Nashashibi</t>
  </si>
  <si>
    <t>Ex VAT</t>
  </si>
  <si>
    <t>Artist travel</t>
  </si>
  <si>
    <t>After party</t>
  </si>
  <si>
    <t>First Aid</t>
  </si>
  <si>
    <t>Traffic Management</t>
  </si>
  <si>
    <t>Car for movement</t>
  </si>
  <si>
    <t>Wristbands</t>
  </si>
  <si>
    <t>Presenter travel expenses</t>
  </si>
  <si>
    <t>Accommodation</t>
  </si>
  <si>
    <t>Postage</t>
  </si>
  <si>
    <t>220 at £40 per head</t>
  </si>
  <si>
    <t>Venue Dressing</t>
  </si>
  <si>
    <t>LD Fee</t>
  </si>
  <si>
    <t>Artist Travel</t>
  </si>
  <si>
    <t>Portaloos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</si>
</sst>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  <font>
      <b/>
      <sz val="10"/>
      <name val="Trebuchet MS"/>
      <family val="2"/>
    </font>
    <font>
      <sz val="10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0">
    <xf numFmtId="0" fontId="0" fillId="0" borderId="0" xfId="0"/>
    <xf numFmtId="0" fontId="2" fillId="2" borderId="0" xfId="0" applyFont="1" applyFill="1"/>
    <xf numFmtId="0" fontId="2" fillId="0" borderId="0" xfId="0" applyFont="1"/>
    <xf numFmtId="2" fontId="2" fillId="0" borderId="0" xfId="0" applyNumberFormat="1" applyFont="1"/>
    <xf numFmtId="0" fontId="2" fillId="0" borderId="1" xfId="0" applyFont="1" applyBorder="1"/>
    <xf numFmtId="16" fontId="2" fillId="0" borderId="2" xfId="0" applyNumberFormat="1" applyFont="1" applyBorder="1"/>
    <xf numFmtId="0" fontId="2" fillId="0" borderId="3" xfId="0" applyFont="1" applyBorder="1"/>
    <xf numFmtId="0" fontId="2" fillId="0" borderId="7" xfId="0" applyFont="1" applyBorder="1"/>
    <xf numFmtId="2" fontId="2" fillId="0" borderId="0" xfId="0" applyNumberFormat="1" applyFont="1" applyBorder="1"/>
    <xf numFmtId="2" fontId="2" fillId="0" borderId="8" xfId="0" applyNumberFormat="1" applyFont="1" applyBorder="1"/>
    <xf numFmtId="0" fontId="2" fillId="0" borderId="4" xfId="0" applyFont="1" applyBorder="1"/>
    <xf numFmtId="2" fontId="2" fillId="0" borderId="5" xfId="0" applyNumberFormat="1" applyFont="1" applyBorder="1"/>
    <xf numFmtId="2" fontId="2" fillId="0" borderId="6" xfId="0" applyNumberFormat="1" applyFont="1" applyBorder="1"/>
    <xf numFmtId="2" fontId="2" fillId="2" borderId="0" xfId="0" applyNumberFormat="1" applyFont="1" applyFill="1"/>
    <xf numFmtId="2" fontId="2" fillId="0" borderId="2" xfId="0" applyNumberFormat="1" applyFont="1" applyBorder="1"/>
    <xf numFmtId="2" fontId="2" fillId="0" borderId="3" xfId="0" applyNumberFormat="1" applyFont="1" applyBorder="1"/>
    <xf numFmtId="0" fontId="2" fillId="2" borderId="0" xfId="0" applyFont="1" applyFill="1" applyBorder="1"/>
    <xf numFmtId="2" fontId="2" fillId="2" borderId="0" xfId="0" applyNumberFormat="1" applyFont="1" applyFill="1" applyBorder="1"/>
    <xf numFmtId="0" fontId="3" fillId="0" borderId="1" xfId="0" applyFont="1" applyBorder="1"/>
    <xf numFmtId="0" fontId="4" fillId="0" borderId="1" xfId="1" applyFont="1" applyBorder="1" applyAlignment="1">
      <alignment wrapText="1"/>
    </xf>
    <xf numFmtId="0" fontId="3" fillId="0" borderId="0" xfId="0" applyFont="1"/>
    <xf numFmtId="0" fontId="5" fillId="0" borderId="9" xfId="0" applyFont="1" applyBorder="1"/>
    <xf numFmtId="2" fontId="5" fillId="0" borderId="9" xfId="0" applyNumberFormat="1" applyFont="1" applyBorder="1"/>
    <xf numFmtId="0" fontId="2" fillId="0" borderId="9" xfId="0" applyFont="1" applyBorder="1"/>
    <xf numFmtId="2" fontId="2" fillId="0" borderId="9" xfId="0" applyNumberFormat="1" applyFont="1" applyBorder="1"/>
    <xf numFmtId="0" fontId="0" fillId="0" borderId="9" xfId="0" applyBorder="1"/>
    <xf numFmtId="0" fontId="2" fillId="0" borderId="9" xfId="0" applyFont="1" applyFill="1" applyBorder="1"/>
    <xf numFmtId="2" fontId="2" fillId="0" borderId="9" xfId="0" applyNumberFormat="1" applyFont="1" applyFill="1" applyBorder="1"/>
    <xf numFmtId="2" fontId="0" fillId="0" borderId="9" xfId="0" applyNumberFormat="1" applyBorder="1"/>
    <xf numFmtId="2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C&amp;L@%20Fern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6"/>
  <sheetViews>
    <sheetView topLeftCell="A37" workbookViewId="0">
      <selection activeCell="D42" sqref="D42"/>
    </sheetView>
  </sheetViews>
  <sheetFormatPr defaultRowHeight="15" x14ac:dyDescent="0.3"/>
  <cols>
    <col min="1" max="1" width="60.85546875" style="2" customWidth="1"/>
    <col min="2" max="3" width="9" style="2" customWidth="1"/>
    <col min="4" max="4" width="14.85546875" style="2" customWidth="1"/>
    <col min="5" max="5" width="15.85546875" style="2" customWidth="1"/>
    <col min="6" max="6" width="18.28515625" style="3" customWidth="1"/>
    <col min="7" max="8" width="9.140625" style="2"/>
    <col min="9" max="9" width="45.85546875" style="2" customWidth="1"/>
    <col min="10" max="10" width="9.85546875" style="3" bestFit="1" customWidth="1"/>
    <col min="11" max="11" width="10.28515625" style="2" customWidth="1"/>
    <col min="12" max="12" width="10.5703125" style="2" customWidth="1"/>
    <col min="13" max="16384" width="9.140625" style="2"/>
  </cols>
  <sheetData>
    <row r="1" spans="1:6" x14ac:dyDescent="0.3">
      <c r="A1" s="1" t="s">
        <v>0</v>
      </c>
      <c r="B1" s="1"/>
      <c r="C1" s="1"/>
      <c r="D1" s="1"/>
    </row>
    <row r="2" spans="1:6" x14ac:dyDescent="0.3">
      <c r="A2" s="1"/>
      <c r="B2" s="1"/>
      <c r="C2" s="1"/>
      <c r="D2" s="1"/>
    </row>
    <row r="3" spans="1:6" ht="15.75" thickBot="1" x14ac:dyDescent="0.35">
      <c r="A3" s="1" t="s">
        <v>1</v>
      </c>
      <c r="B3" s="1"/>
      <c r="C3" s="1"/>
      <c r="D3" s="1"/>
      <c r="F3" s="3" t="s">
        <v>59</v>
      </c>
    </row>
    <row r="4" spans="1:6" x14ac:dyDescent="0.3">
      <c r="A4" s="4" t="s">
        <v>2</v>
      </c>
      <c r="B4" s="5">
        <v>43073</v>
      </c>
      <c r="C4" s="5">
        <v>43074</v>
      </c>
      <c r="D4" s="6"/>
    </row>
    <row r="5" spans="1:6" x14ac:dyDescent="0.3">
      <c r="A5" s="7" t="s">
        <v>9</v>
      </c>
      <c r="B5" s="8">
        <v>500</v>
      </c>
      <c r="C5" s="8">
        <v>500</v>
      </c>
      <c r="D5" s="9">
        <f>SUM(B5+C5)</f>
        <v>1000</v>
      </c>
    </row>
    <row r="6" spans="1:6" x14ac:dyDescent="0.3">
      <c r="A6" s="7" t="s">
        <v>10</v>
      </c>
      <c r="B6" s="8"/>
      <c r="C6" s="8">
        <v>500</v>
      </c>
      <c r="D6" s="9">
        <f t="shared" ref="D6:D52" si="0">SUM(B6+C6)</f>
        <v>500</v>
      </c>
    </row>
    <row r="7" spans="1:6" ht="15.75" thickBot="1" x14ac:dyDescent="0.35">
      <c r="A7" s="10" t="s">
        <v>11</v>
      </c>
      <c r="B7" s="11"/>
      <c r="C7" s="11">
        <v>1000</v>
      </c>
      <c r="D7" s="12">
        <f t="shared" si="0"/>
        <v>1000</v>
      </c>
      <c r="E7" s="3">
        <f>SUM(D5:D7)</f>
        <v>2500</v>
      </c>
    </row>
    <row r="8" spans="1:6" ht="15.75" thickBot="1" x14ac:dyDescent="0.35">
      <c r="A8" s="1"/>
      <c r="B8" s="13"/>
      <c r="C8" s="13"/>
      <c r="D8" s="13"/>
    </row>
    <row r="9" spans="1:6" x14ac:dyDescent="0.3">
      <c r="A9" s="4" t="s">
        <v>3</v>
      </c>
      <c r="B9" s="14"/>
      <c r="C9" s="14"/>
      <c r="D9" s="15">
        <f t="shared" si="0"/>
        <v>0</v>
      </c>
    </row>
    <row r="10" spans="1:6" x14ac:dyDescent="0.3">
      <c r="A10" s="7" t="s">
        <v>4</v>
      </c>
      <c r="B10" s="8"/>
      <c r="C10" s="8"/>
      <c r="D10" s="9">
        <f t="shared" si="0"/>
        <v>0</v>
      </c>
    </row>
    <row r="11" spans="1:6" x14ac:dyDescent="0.3">
      <c r="A11" s="7" t="s">
        <v>12</v>
      </c>
      <c r="B11" s="8"/>
      <c r="C11" s="8">
        <v>150</v>
      </c>
      <c r="D11" s="9">
        <f t="shared" si="0"/>
        <v>150</v>
      </c>
    </row>
    <row r="12" spans="1:6" ht="15.75" thickBot="1" x14ac:dyDescent="0.35">
      <c r="A12" s="10" t="s">
        <v>13</v>
      </c>
      <c r="B12" s="11"/>
      <c r="C12" s="11">
        <v>130</v>
      </c>
      <c r="D12" s="12">
        <f t="shared" si="0"/>
        <v>130</v>
      </c>
      <c r="E12" s="3">
        <f>SUM(D10:D12)</f>
        <v>280</v>
      </c>
    </row>
    <row r="13" spans="1:6" ht="15.75" thickBot="1" x14ac:dyDescent="0.35">
      <c r="A13" s="1"/>
      <c r="B13" s="13"/>
      <c r="C13" s="13"/>
      <c r="D13" s="13"/>
    </row>
    <row r="14" spans="1:6" x14ac:dyDescent="0.3">
      <c r="A14" s="4" t="s">
        <v>5</v>
      </c>
      <c r="B14" s="14"/>
      <c r="C14" s="14"/>
      <c r="D14" s="15"/>
    </row>
    <row r="15" spans="1:6" x14ac:dyDescent="0.3">
      <c r="A15" s="7" t="s">
        <v>14</v>
      </c>
      <c r="B15" s="8"/>
      <c r="C15" s="8">
        <v>0</v>
      </c>
      <c r="D15" s="9">
        <f t="shared" si="0"/>
        <v>0</v>
      </c>
    </row>
    <row r="16" spans="1:6" x14ac:dyDescent="0.3">
      <c r="A16" s="7" t="s">
        <v>15</v>
      </c>
      <c r="B16" s="8"/>
      <c r="C16" s="8">
        <v>0</v>
      </c>
      <c r="D16" s="9">
        <f t="shared" si="0"/>
        <v>0</v>
      </c>
    </row>
    <row r="17" spans="1:9" x14ac:dyDescent="0.3">
      <c r="A17" s="7" t="s">
        <v>16</v>
      </c>
      <c r="B17" s="8"/>
      <c r="C17" s="8">
        <v>0</v>
      </c>
      <c r="D17" s="9">
        <f t="shared" si="0"/>
        <v>0</v>
      </c>
    </row>
    <row r="18" spans="1:9" x14ac:dyDescent="0.3">
      <c r="A18" s="7" t="s">
        <v>17</v>
      </c>
      <c r="B18" s="8"/>
      <c r="C18" s="8">
        <v>0</v>
      </c>
      <c r="D18" s="9">
        <f t="shared" si="0"/>
        <v>0</v>
      </c>
    </row>
    <row r="19" spans="1:9" x14ac:dyDescent="0.3">
      <c r="A19" s="7" t="s">
        <v>18</v>
      </c>
      <c r="B19" s="8"/>
      <c r="C19" s="8"/>
      <c r="D19" s="9"/>
    </row>
    <row r="20" spans="1:9" x14ac:dyDescent="0.3">
      <c r="A20" s="7" t="s">
        <v>56</v>
      </c>
      <c r="B20" s="8">
        <v>101</v>
      </c>
      <c r="C20" s="8">
        <v>101</v>
      </c>
      <c r="D20" s="9">
        <f t="shared" si="0"/>
        <v>202</v>
      </c>
    </row>
    <row r="21" spans="1:9" x14ac:dyDescent="0.3">
      <c r="A21" s="7" t="s">
        <v>55</v>
      </c>
      <c r="B21" s="8">
        <v>101</v>
      </c>
      <c r="C21" s="8">
        <v>101</v>
      </c>
      <c r="D21" s="9">
        <f t="shared" si="0"/>
        <v>202</v>
      </c>
    </row>
    <row r="22" spans="1:9" x14ac:dyDescent="0.3">
      <c r="A22" s="7" t="s">
        <v>57</v>
      </c>
      <c r="B22" s="8">
        <v>101</v>
      </c>
      <c r="C22" s="8">
        <v>101</v>
      </c>
      <c r="D22" s="9">
        <f t="shared" si="0"/>
        <v>202</v>
      </c>
      <c r="I22" s="20"/>
    </row>
    <row r="23" spans="1:9" ht="15.75" thickBot="1" x14ac:dyDescent="0.35">
      <c r="A23" s="10" t="s">
        <v>58</v>
      </c>
      <c r="B23" s="8">
        <v>101</v>
      </c>
      <c r="C23" s="11">
        <v>101</v>
      </c>
      <c r="D23" s="12">
        <f t="shared" si="0"/>
        <v>202</v>
      </c>
      <c r="E23" s="3">
        <f>SUM(D11:D23)</f>
        <v>1088</v>
      </c>
      <c r="F23" s="3">
        <f>SUM(E23/1.2)</f>
        <v>906.66666666666674</v>
      </c>
    </row>
    <row r="24" spans="1:9" x14ac:dyDescent="0.3">
      <c r="A24" s="16"/>
      <c r="B24" s="17"/>
      <c r="C24" s="17"/>
      <c r="D24" s="17"/>
    </row>
    <row r="25" spans="1:9" ht="15.75" thickBot="1" x14ac:dyDescent="0.35">
      <c r="A25" s="1" t="s">
        <v>6</v>
      </c>
      <c r="B25" s="13"/>
      <c r="C25" s="13"/>
      <c r="D25" s="13"/>
    </row>
    <row r="26" spans="1:9" x14ac:dyDescent="0.3">
      <c r="A26" s="18" t="s">
        <v>7</v>
      </c>
      <c r="B26" s="14"/>
      <c r="C26" s="14"/>
      <c r="D26" s="15">
        <f t="shared" si="0"/>
        <v>0</v>
      </c>
    </row>
    <row r="27" spans="1:9" ht="15.75" thickBot="1" x14ac:dyDescent="0.35">
      <c r="A27" s="10" t="s">
        <v>30</v>
      </c>
      <c r="B27" s="11"/>
      <c r="C27" s="11">
        <v>49.5</v>
      </c>
      <c r="D27" s="12">
        <f t="shared" si="0"/>
        <v>49.5</v>
      </c>
    </row>
    <row r="28" spans="1:9" x14ac:dyDescent="0.3">
      <c r="A28" s="19" t="s">
        <v>22</v>
      </c>
      <c r="B28" s="14"/>
      <c r="C28" s="14"/>
      <c r="D28" s="15"/>
    </row>
    <row r="29" spans="1:9" x14ac:dyDescent="0.3">
      <c r="A29" s="7" t="s">
        <v>23</v>
      </c>
      <c r="B29" s="8"/>
      <c r="C29" s="8">
        <v>1050</v>
      </c>
      <c r="D29" s="9">
        <f t="shared" si="0"/>
        <v>1050</v>
      </c>
    </row>
    <row r="30" spans="1:9" ht="15.75" thickBot="1" x14ac:dyDescent="0.35">
      <c r="A30" s="7" t="s">
        <v>24</v>
      </c>
      <c r="B30" s="8"/>
      <c r="C30" s="8">
        <v>33.299999999999997</v>
      </c>
      <c r="D30" s="9">
        <f t="shared" si="0"/>
        <v>33.299999999999997</v>
      </c>
    </row>
    <row r="31" spans="1:9" ht="15.75" thickBot="1" x14ac:dyDescent="0.35">
      <c r="A31" s="10"/>
      <c r="B31" s="11"/>
      <c r="C31" s="11"/>
      <c r="D31" s="12"/>
    </row>
    <row r="32" spans="1:9" x14ac:dyDescent="0.3">
      <c r="A32" s="18" t="s">
        <v>8</v>
      </c>
      <c r="B32" s="14"/>
      <c r="C32" s="14"/>
      <c r="D32" s="15"/>
    </row>
    <row r="33" spans="1:6" ht="15.75" thickBot="1" x14ac:dyDescent="0.35">
      <c r="A33" s="10" t="s">
        <v>69</v>
      </c>
      <c r="B33" s="11"/>
      <c r="C33" s="11">
        <v>8800</v>
      </c>
      <c r="D33" s="12">
        <f t="shared" si="0"/>
        <v>8800</v>
      </c>
    </row>
    <row r="34" spans="1:6" x14ac:dyDescent="0.3">
      <c r="A34" s="18" t="s">
        <v>20</v>
      </c>
      <c r="B34" s="14"/>
      <c r="C34" s="14"/>
      <c r="D34" s="15">
        <f t="shared" si="0"/>
        <v>0</v>
      </c>
    </row>
    <row r="35" spans="1:6" x14ac:dyDescent="0.3">
      <c r="A35" s="7" t="s">
        <v>32</v>
      </c>
      <c r="B35" s="8"/>
      <c r="C35" s="8">
        <v>228.48</v>
      </c>
      <c r="D35" s="9">
        <f t="shared" si="0"/>
        <v>228.48</v>
      </c>
    </row>
    <row r="36" spans="1:6" x14ac:dyDescent="0.3">
      <c r="A36" s="7" t="s">
        <v>28</v>
      </c>
      <c r="B36" s="8"/>
      <c r="C36" s="8">
        <v>534.24</v>
      </c>
      <c r="D36" s="9">
        <f t="shared" si="0"/>
        <v>534.24</v>
      </c>
    </row>
    <row r="37" spans="1:6" x14ac:dyDescent="0.3">
      <c r="A37" s="7" t="s">
        <v>29</v>
      </c>
      <c r="B37" s="8"/>
      <c r="C37" s="8">
        <v>381.6</v>
      </c>
      <c r="D37" s="9">
        <f t="shared" si="0"/>
        <v>381.6</v>
      </c>
    </row>
    <row r="38" spans="1:6" x14ac:dyDescent="0.3">
      <c r="A38" s="7" t="s">
        <v>25</v>
      </c>
      <c r="B38" s="8"/>
      <c r="C38" s="8"/>
      <c r="D38" s="9">
        <f t="shared" si="0"/>
        <v>0</v>
      </c>
    </row>
    <row r="39" spans="1:6" x14ac:dyDescent="0.3">
      <c r="A39" s="7" t="s">
        <v>33</v>
      </c>
      <c r="B39" s="8"/>
      <c r="C39" s="8">
        <v>630</v>
      </c>
      <c r="D39" s="9">
        <f t="shared" si="0"/>
        <v>630</v>
      </c>
    </row>
    <row r="40" spans="1:6" x14ac:dyDescent="0.3">
      <c r="A40" s="7" t="s">
        <v>26</v>
      </c>
      <c r="B40" s="8"/>
      <c r="C40" s="8">
        <v>630</v>
      </c>
      <c r="D40" s="9">
        <f t="shared" si="0"/>
        <v>630</v>
      </c>
    </row>
    <row r="41" spans="1:6" ht="15.75" thickBot="1" x14ac:dyDescent="0.35">
      <c r="A41" s="10" t="s">
        <v>27</v>
      </c>
      <c r="B41" s="11"/>
      <c r="C41" s="11">
        <v>630</v>
      </c>
      <c r="D41" s="12">
        <f t="shared" si="0"/>
        <v>630</v>
      </c>
      <c r="E41" s="3">
        <f>SUM(D27:D41)</f>
        <v>12967.119999999999</v>
      </c>
      <c r="F41" s="3">
        <f>SUM(E41/1.2)</f>
        <v>10805.933333333332</v>
      </c>
    </row>
    <row r="42" spans="1:6" ht="15.75" thickBot="1" x14ac:dyDescent="0.35">
      <c r="A42" s="1"/>
      <c r="B42" s="13"/>
      <c r="C42" s="13"/>
      <c r="D42" s="13"/>
    </row>
    <row r="43" spans="1:6" x14ac:dyDescent="0.3">
      <c r="A43" s="4" t="s">
        <v>19</v>
      </c>
      <c r="B43" s="14"/>
      <c r="C43" s="14"/>
      <c r="D43" s="15">
        <v>10000</v>
      </c>
    </row>
    <row r="44" spans="1:6" x14ac:dyDescent="0.3">
      <c r="A44" s="7" t="s">
        <v>70</v>
      </c>
      <c r="B44" s="8"/>
      <c r="C44" s="8"/>
      <c r="D44" s="9">
        <v>5000</v>
      </c>
    </row>
    <row r="45" spans="1:6" x14ac:dyDescent="0.3">
      <c r="A45" s="7" t="s">
        <v>21</v>
      </c>
      <c r="B45" s="8"/>
      <c r="C45" s="8"/>
      <c r="D45" s="9">
        <v>3000</v>
      </c>
    </row>
    <row r="46" spans="1:6" x14ac:dyDescent="0.3">
      <c r="A46" s="7" t="s">
        <v>31</v>
      </c>
      <c r="B46" s="8"/>
      <c r="C46" s="8"/>
      <c r="D46" s="9">
        <v>1500</v>
      </c>
    </row>
    <row r="47" spans="1:6" x14ac:dyDescent="0.3">
      <c r="A47" s="7" t="s">
        <v>66</v>
      </c>
      <c r="B47" s="8"/>
      <c r="C47" s="8"/>
      <c r="D47" s="9">
        <v>1000</v>
      </c>
    </row>
    <row r="48" spans="1:6" x14ac:dyDescent="0.3">
      <c r="A48" s="7" t="s">
        <v>50</v>
      </c>
      <c r="B48" s="8"/>
      <c r="C48" s="8"/>
      <c r="D48" s="9">
        <v>1500</v>
      </c>
    </row>
    <row r="49" spans="1:5" x14ac:dyDescent="0.3">
      <c r="A49" s="7" t="s">
        <v>68</v>
      </c>
      <c r="B49" s="8"/>
      <c r="C49" s="8"/>
      <c r="D49" s="9">
        <v>178.54</v>
      </c>
    </row>
    <row r="50" spans="1:5" x14ac:dyDescent="0.3">
      <c r="A50" s="7" t="s">
        <v>65</v>
      </c>
      <c r="B50" s="8"/>
      <c r="C50" s="8"/>
      <c r="D50" s="9">
        <v>293.5</v>
      </c>
    </row>
    <row r="51" spans="1:5" x14ac:dyDescent="0.3">
      <c r="A51" s="7" t="s">
        <v>72</v>
      </c>
      <c r="B51" s="8"/>
      <c r="C51" s="8"/>
      <c r="D51" s="9">
        <v>2000</v>
      </c>
    </row>
    <row r="52" spans="1:5" ht="15.75" thickBot="1" x14ac:dyDescent="0.35">
      <c r="A52" s="10"/>
      <c r="B52" s="11"/>
      <c r="C52" s="11"/>
      <c r="D52" s="12">
        <f t="shared" si="0"/>
        <v>0</v>
      </c>
      <c r="E52" s="3">
        <f>SUM(D43:D49)</f>
        <v>22178.54</v>
      </c>
    </row>
    <row r="53" spans="1:5" x14ac:dyDescent="0.3">
      <c r="B53" s="3"/>
      <c r="C53" s="3"/>
      <c r="D53" s="3"/>
    </row>
    <row r="54" spans="1:5" x14ac:dyDescent="0.3">
      <c r="B54" s="3"/>
      <c r="C54" s="3"/>
      <c r="D54" s="3">
        <f>SUM(D1:D52)</f>
        <v>41027.159999999996</v>
      </c>
    </row>
    <row r="55" spans="1:5" x14ac:dyDescent="0.3">
      <c r="B55" s="3"/>
      <c r="C55" s="3"/>
      <c r="D55" s="3"/>
    </row>
    <row r="56" spans="1:5" x14ac:dyDescent="0.3">
      <c r="B56" s="3"/>
      <c r="C56" s="3"/>
      <c r="D56" s="3"/>
    </row>
    <row r="57" spans="1:5" x14ac:dyDescent="0.3">
      <c r="B57" s="3"/>
      <c r="C57" s="3"/>
      <c r="D57" s="3"/>
    </row>
    <row r="58" spans="1:5" x14ac:dyDescent="0.3">
      <c r="B58" s="3"/>
      <c r="C58" s="3"/>
      <c r="D58" s="3">
        <f>SUM(D1:D52)</f>
        <v>41027.159999999996</v>
      </c>
    </row>
    <row r="59" spans="1:5" x14ac:dyDescent="0.3">
      <c r="B59" s="3"/>
      <c r="C59" s="3"/>
      <c r="D59" s="3"/>
    </row>
    <row r="60" spans="1:5" x14ac:dyDescent="0.3">
      <c r="B60" s="3"/>
      <c r="C60" s="3"/>
      <c r="D60" s="3"/>
    </row>
    <row r="61" spans="1:5" x14ac:dyDescent="0.3">
      <c r="B61" s="3"/>
      <c r="C61" s="3"/>
      <c r="D61" s="3"/>
    </row>
    <row r="62" spans="1:5" x14ac:dyDescent="0.3">
      <c r="B62" s="3"/>
      <c r="C62" s="3"/>
      <c r="D62" s="3"/>
    </row>
    <row r="63" spans="1:5" x14ac:dyDescent="0.3">
      <c r="B63" s="3"/>
      <c r="C63" s="3"/>
      <c r="D63" s="3"/>
    </row>
    <row r="64" spans="1:5" x14ac:dyDescent="0.3">
      <c r="B64" s="3"/>
      <c r="C64" s="3"/>
      <c r="D64" s="3"/>
    </row>
    <row r="65" spans="2:4" x14ac:dyDescent="0.3">
      <c r="B65" s="3"/>
      <c r="C65" s="3"/>
      <c r="D65" s="3"/>
    </row>
    <row r="66" spans="2:4" x14ac:dyDescent="0.3">
      <c r="B66" s="3"/>
      <c r="C66" s="3"/>
      <c r="D66" s="3"/>
    </row>
    <row r="67" spans="2:4" x14ac:dyDescent="0.3">
      <c r="B67" s="3"/>
      <c r="C67" s="3"/>
      <c r="D67" s="3"/>
    </row>
    <row r="68" spans="2:4" x14ac:dyDescent="0.3">
      <c r="B68" s="3"/>
      <c r="C68" s="3"/>
      <c r="D68" s="3"/>
    </row>
    <row r="69" spans="2:4" x14ac:dyDescent="0.3">
      <c r="B69" s="3"/>
      <c r="C69" s="3"/>
      <c r="D69" s="3"/>
    </row>
    <row r="70" spans="2:4" x14ac:dyDescent="0.3">
      <c r="B70" s="3"/>
      <c r="C70" s="3"/>
      <c r="D70" s="3"/>
    </row>
    <row r="71" spans="2:4" x14ac:dyDescent="0.3">
      <c r="B71" s="3"/>
      <c r="C71" s="3"/>
      <c r="D71" s="3"/>
    </row>
    <row r="72" spans="2:4" x14ac:dyDescent="0.3">
      <c r="B72" s="3"/>
      <c r="C72" s="3"/>
      <c r="D72" s="3"/>
    </row>
    <row r="73" spans="2:4" x14ac:dyDescent="0.3">
      <c r="B73" s="3"/>
      <c r="C73" s="3"/>
      <c r="D73" s="3"/>
    </row>
    <row r="74" spans="2:4" x14ac:dyDescent="0.3">
      <c r="B74" s="3"/>
      <c r="C74" s="3"/>
      <c r="D74" s="3"/>
    </row>
    <row r="75" spans="2:4" x14ac:dyDescent="0.3">
      <c r="B75" s="3"/>
      <c r="C75" s="3"/>
      <c r="D75" s="3"/>
    </row>
    <row r="76" spans="2:4" x14ac:dyDescent="0.3">
      <c r="B76" s="3"/>
      <c r="C76" s="3"/>
      <c r="D76" s="3"/>
    </row>
    <row r="77" spans="2:4" x14ac:dyDescent="0.3">
      <c r="B77" s="3"/>
      <c r="C77" s="3"/>
      <c r="D77" s="3"/>
    </row>
    <row r="78" spans="2:4" x14ac:dyDescent="0.3">
      <c r="B78" s="3"/>
      <c r="C78" s="3"/>
      <c r="D78" s="3"/>
    </row>
    <row r="79" spans="2:4" x14ac:dyDescent="0.3">
      <c r="B79" s="3"/>
      <c r="C79" s="3"/>
      <c r="D79" s="3"/>
    </row>
    <row r="80" spans="2:4" x14ac:dyDescent="0.3">
      <c r="B80" s="3"/>
      <c r="C80" s="3"/>
      <c r="D80" s="3"/>
    </row>
    <row r="81" spans="2:4" x14ac:dyDescent="0.3">
      <c r="B81" s="3"/>
      <c r="C81" s="3"/>
      <c r="D81" s="3"/>
    </row>
    <row r="82" spans="2:4" x14ac:dyDescent="0.3">
      <c r="B82" s="3"/>
      <c r="C82" s="3"/>
      <c r="D82" s="3"/>
    </row>
    <row r="83" spans="2:4" x14ac:dyDescent="0.3">
      <c r="B83" s="3"/>
      <c r="C83" s="3"/>
      <c r="D83" s="3"/>
    </row>
    <row r="84" spans="2:4" x14ac:dyDescent="0.3">
      <c r="B84" s="3"/>
      <c r="C84" s="3"/>
      <c r="D84" s="3"/>
    </row>
    <row r="85" spans="2:4" x14ac:dyDescent="0.3">
      <c r="B85" s="3"/>
      <c r="C85" s="3"/>
      <c r="D85" s="3"/>
    </row>
    <row r="86" spans="2:4" x14ac:dyDescent="0.3">
      <c r="B86" s="3"/>
      <c r="C86" s="3"/>
      <c r="D86" s="3"/>
    </row>
  </sheetData>
  <hyperlinks>
    <hyperlink ref="A28" r:id="rId1" display="HC&amp;L@ Fernes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topLeftCell="A5" workbookViewId="0">
      <selection activeCell="E21" sqref="E21"/>
    </sheetView>
  </sheetViews>
  <sheetFormatPr defaultRowHeight="15" x14ac:dyDescent="0.25"/>
  <cols>
    <col min="4" max="4" width="29" customWidth="1"/>
    <col min="5" max="5" width="9.140625" style="29"/>
  </cols>
  <sheetData>
    <row r="1" spans="1:7" ht="15.75" x14ac:dyDescent="0.3">
      <c r="A1" s="21" t="s">
        <v>34</v>
      </c>
      <c r="B1" s="21"/>
      <c r="C1" s="21"/>
      <c r="D1" s="21"/>
      <c r="E1" s="22"/>
      <c r="F1" s="23" t="s">
        <v>51</v>
      </c>
      <c r="G1" s="23" t="s">
        <v>52</v>
      </c>
    </row>
    <row r="2" spans="1:7" ht="15.75" x14ac:dyDescent="0.3">
      <c r="A2" s="21" t="s">
        <v>35</v>
      </c>
      <c r="B2" s="21" t="s">
        <v>36</v>
      </c>
      <c r="C2" s="21" t="s">
        <v>37</v>
      </c>
      <c r="D2" s="21" t="s">
        <v>38</v>
      </c>
      <c r="E2" s="22">
        <v>1000</v>
      </c>
      <c r="F2" s="23"/>
      <c r="G2" s="23"/>
    </row>
    <row r="3" spans="1:7" ht="15.75" x14ac:dyDescent="0.3">
      <c r="A3" s="21" t="s">
        <v>35</v>
      </c>
      <c r="B3" s="21" t="s">
        <v>39</v>
      </c>
      <c r="C3" s="21" t="s">
        <v>37</v>
      </c>
      <c r="D3" s="21" t="s">
        <v>6</v>
      </c>
      <c r="E3" s="22">
        <v>13000</v>
      </c>
      <c r="F3" s="24">
        <f>Costs!E41</f>
        <v>12967.119999999999</v>
      </c>
      <c r="G3" s="24">
        <f>SUM(E3-F3)</f>
        <v>32.880000000001019</v>
      </c>
    </row>
    <row r="4" spans="1:7" ht="15.75" x14ac:dyDescent="0.3">
      <c r="A4" s="21" t="s">
        <v>35</v>
      </c>
      <c r="B4" s="21" t="s">
        <v>40</v>
      </c>
      <c r="C4" s="21" t="s">
        <v>37</v>
      </c>
      <c r="D4" s="21" t="s">
        <v>41</v>
      </c>
      <c r="E4" s="22">
        <v>1500</v>
      </c>
      <c r="F4" s="23"/>
      <c r="G4" s="23"/>
    </row>
    <row r="5" spans="1:7" ht="15.75" x14ac:dyDescent="0.3">
      <c r="A5" s="21" t="s">
        <v>35</v>
      </c>
      <c r="B5" s="21" t="s">
        <v>42</v>
      </c>
      <c r="C5" s="21" t="s">
        <v>37</v>
      </c>
      <c r="D5" s="21" t="s">
        <v>43</v>
      </c>
      <c r="E5" s="22">
        <v>10000</v>
      </c>
      <c r="F5" s="23"/>
      <c r="G5" s="23"/>
    </row>
    <row r="6" spans="1:7" ht="15.75" x14ac:dyDescent="0.3">
      <c r="A6" s="21" t="s">
        <v>35</v>
      </c>
      <c r="B6" s="21" t="s">
        <v>42</v>
      </c>
      <c r="C6" s="21" t="s">
        <v>37</v>
      </c>
      <c r="D6" s="21" t="s">
        <v>53</v>
      </c>
      <c r="E6" s="22">
        <v>500</v>
      </c>
      <c r="F6" s="23"/>
      <c r="G6" s="23"/>
    </row>
    <row r="7" spans="1:7" ht="15.75" x14ac:dyDescent="0.3">
      <c r="A7" s="21" t="s">
        <v>35</v>
      </c>
      <c r="B7" s="21" t="s">
        <v>44</v>
      </c>
      <c r="C7" s="21" t="s">
        <v>37</v>
      </c>
      <c r="D7" s="21" t="s">
        <v>54</v>
      </c>
      <c r="E7" s="22">
        <v>500</v>
      </c>
      <c r="F7" s="24">
        <f>Costs!E7</f>
        <v>2500</v>
      </c>
      <c r="G7" s="24">
        <f>SUM(E7-F7)</f>
        <v>-2000</v>
      </c>
    </row>
    <row r="8" spans="1:7" ht="15.75" x14ac:dyDescent="0.3">
      <c r="A8" s="21" t="s">
        <v>35</v>
      </c>
      <c r="B8" s="21" t="s">
        <v>45</v>
      </c>
      <c r="C8" s="21" t="s">
        <v>37</v>
      </c>
      <c r="D8" s="21" t="s">
        <v>46</v>
      </c>
      <c r="E8" s="22">
        <v>5000</v>
      </c>
      <c r="F8" s="23"/>
      <c r="G8" s="23"/>
    </row>
    <row r="9" spans="1:7" ht="15.75" x14ac:dyDescent="0.3">
      <c r="A9" s="21" t="s">
        <v>35</v>
      </c>
      <c r="B9" s="21" t="s">
        <v>47</v>
      </c>
      <c r="C9" s="21" t="s">
        <v>37</v>
      </c>
      <c r="D9" s="21" t="s">
        <v>48</v>
      </c>
      <c r="E9" s="22">
        <v>500</v>
      </c>
      <c r="F9" s="23"/>
      <c r="G9" s="23"/>
    </row>
    <row r="10" spans="1:7" ht="15.75" x14ac:dyDescent="0.3">
      <c r="A10" s="21" t="s">
        <v>35</v>
      </c>
      <c r="B10" s="21" t="s">
        <v>49</v>
      </c>
      <c r="C10" s="21" t="s">
        <v>37</v>
      </c>
      <c r="D10" s="21" t="s">
        <v>50</v>
      </c>
      <c r="E10" s="22">
        <v>1500</v>
      </c>
      <c r="F10" s="23"/>
      <c r="G10" s="23"/>
    </row>
    <row r="11" spans="1:7" ht="15.75" x14ac:dyDescent="0.3">
      <c r="A11" s="23"/>
      <c r="B11" s="23"/>
      <c r="C11" s="23"/>
      <c r="D11" s="23" t="s">
        <v>67</v>
      </c>
      <c r="E11" s="24">
        <v>900</v>
      </c>
      <c r="F11" s="23"/>
      <c r="G11" s="23"/>
    </row>
    <row r="12" spans="1:7" ht="15.75" x14ac:dyDescent="0.3">
      <c r="A12" s="23"/>
      <c r="B12" s="23"/>
      <c r="C12" s="23"/>
      <c r="D12" s="23" t="s">
        <v>73</v>
      </c>
      <c r="E12" s="24">
        <v>1500</v>
      </c>
      <c r="F12" s="23"/>
      <c r="G12" s="23"/>
    </row>
    <row r="13" spans="1:7" ht="15.75" x14ac:dyDescent="0.3">
      <c r="A13" s="23"/>
      <c r="B13" s="23"/>
      <c r="C13" s="23"/>
      <c r="D13" s="23" t="s">
        <v>71</v>
      </c>
      <c r="E13" s="24">
        <v>3000</v>
      </c>
      <c r="F13" s="23"/>
      <c r="G13" s="23"/>
    </row>
    <row r="14" spans="1:7" ht="15.75" x14ac:dyDescent="0.3">
      <c r="A14" s="23"/>
      <c r="B14" s="23"/>
      <c r="C14" s="23"/>
      <c r="D14" s="23" t="s">
        <v>60</v>
      </c>
      <c r="E14" s="24">
        <v>2000</v>
      </c>
      <c r="F14" s="23"/>
      <c r="G14" s="23"/>
    </row>
    <row r="15" spans="1:7" ht="15.75" x14ac:dyDescent="0.3">
      <c r="A15" s="23"/>
      <c r="B15" s="23"/>
      <c r="C15" s="23"/>
      <c r="D15" s="23" t="s">
        <v>61</v>
      </c>
      <c r="E15" s="24">
        <v>1000</v>
      </c>
      <c r="F15" s="23"/>
      <c r="G15" s="23"/>
    </row>
    <row r="16" spans="1:7" ht="15.75" x14ac:dyDescent="0.3">
      <c r="A16" s="23"/>
      <c r="B16" s="23"/>
      <c r="C16" s="23"/>
      <c r="D16" s="23" t="s">
        <v>62</v>
      </c>
      <c r="E16" s="24">
        <v>300</v>
      </c>
      <c r="F16" s="23"/>
      <c r="G16" s="23"/>
    </row>
    <row r="17" spans="1:7" ht="15.75" x14ac:dyDescent="0.3">
      <c r="A17" s="23"/>
      <c r="B17" s="23"/>
      <c r="C17" s="23"/>
      <c r="D17" s="23" t="s">
        <v>63</v>
      </c>
      <c r="E17" s="24">
        <v>1000</v>
      </c>
      <c r="F17" s="23"/>
      <c r="G17" s="23"/>
    </row>
    <row r="18" spans="1:7" ht="15.75" x14ac:dyDescent="0.3">
      <c r="A18" s="25"/>
      <c r="B18" s="25"/>
      <c r="C18" s="25"/>
      <c r="D18" s="26" t="s">
        <v>64</v>
      </c>
      <c r="E18" s="27">
        <v>200</v>
      </c>
      <c r="F18" s="25"/>
      <c r="G18" s="25"/>
    </row>
    <row r="19" spans="1:7" ht="15.75" x14ac:dyDescent="0.3">
      <c r="A19" s="25"/>
      <c r="B19" s="25"/>
      <c r="C19" s="25"/>
      <c r="D19" s="26" t="s">
        <v>65</v>
      </c>
      <c r="E19" s="27">
        <v>293.5</v>
      </c>
      <c r="F19" s="25"/>
      <c r="G19" s="25"/>
    </row>
    <row r="20" spans="1:7" x14ac:dyDescent="0.25">
      <c r="A20" s="25"/>
      <c r="B20" s="25"/>
      <c r="C20" s="25"/>
      <c r="D20" s="25"/>
      <c r="E20" s="28">
        <f>SUM(E1:E19)</f>
        <v>43693.5</v>
      </c>
      <c r="F20" s="25"/>
      <c r="G20" s="25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A16D2964-9A83-443E-A65B-A133C091A1DC}"/>
</file>

<file path=customXml/itemProps2.xml><?xml version="1.0" encoding="utf-8"?>
<ds:datastoreItem xmlns:ds="http://schemas.openxmlformats.org/officeDocument/2006/customXml" ds:itemID="{019695AF-BA75-4AF6-A859-A94BAE33AD1B}"/>
</file>

<file path=customXml/itemProps3.xml><?xml version="1.0" encoding="utf-8"?>
<ds:datastoreItem xmlns:ds="http://schemas.openxmlformats.org/officeDocument/2006/customXml" ds:itemID="{EFFC6D20-6C30-4B1C-AF38-D5F1A3DFF2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Costs</vt:lpstr>
      <vt:lpstr>Codes &amp;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Hutt Jenny</dc:creator>
  <cp:lastModifiedBy>Hutt Jenny</cp:lastModifiedBy>
  <dcterms:created xsi:type="dcterms:W3CDTF">2017-10-20T10:52:09Z</dcterms:created>
  <dcterms:modified xsi:type="dcterms:W3CDTF">2017-11-01T17:27:49Z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