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V69" i="9" l="1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G69" i="9"/>
  <c r="L65" i="9"/>
  <c r="H65" i="9"/>
  <c r="E65" i="9"/>
  <c r="D65" i="9"/>
  <c r="AU64" i="9"/>
  <c r="AV64" i="9" s="1"/>
  <c r="AW64" i="9" s="1"/>
  <c r="AW63" i="9"/>
  <c r="AV63" i="9"/>
  <c r="AU63" i="9"/>
  <c r="I63" i="9"/>
  <c r="I61" i="9" s="1"/>
  <c r="I65" i="9" s="1"/>
  <c r="G63" i="9"/>
  <c r="E63" i="9"/>
  <c r="AU62" i="9"/>
  <c r="AV62" i="9" s="1"/>
  <c r="AW62" i="9" s="1"/>
  <c r="G62" i="9"/>
  <c r="E62" i="9"/>
  <c r="AT61" i="9"/>
  <c r="AT65" i="9" s="1"/>
  <c r="AT70" i="9" s="1"/>
  <c r="AS61" i="9"/>
  <c r="AS65" i="9" s="1"/>
  <c r="AS70" i="9" s="1"/>
  <c r="AR61" i="9"/>
  <c r="AR65" i="9" s="1"/>
  <c r="AR70" i="9" s="1"/>
  <c r="AQ61" i="9"/>
  <c r="AQ65" i="9" s="1"/>
  <c r="AQ70" i="9" s="1"/>
  <c r="AP61" i="9"/>
  <c r="AP65" i="9" s="1"/>
  <c r="AP70" i="9" s="1"/>
  <c r="AO61" i="9"/>
  <c r="AO65" i="9" s="1"/>
  <c r="AO70" i="9" s="1"/>
  <c r="AN61" i="9"/>
  <c r="AN65" i="9" s="1"/>
  <c r="AN70" i="9" s="1"/>
  <c r="AM61" i="9"/>
  <c r="AM65" i="9" s="1"/>
  <c r="AM70" i="9" s="1"/>
  <c r="AL61" i="9"/>
  <c r="AL65" i="9" s="1"/>
  <c r="AL70" i="9" s="1"/>
  <c r="AK61" i="9"/>
  <c r="AK65" i="9" s="1"/>
  <c r="AK70" i="9" s="1"/>
  <c r="AJ61" i="9"/>
  <c r="AJ65" i="9" s="1"/>
  <c r="AJ70" i="9" s="1"/>
  <c r="AI61" i="9"/>
  <c r="AI65" i="9" s="1"/>
  <c r="AI70" i="9" s="1"/>
  <c r="AH61" i="9"/>
  <c r="AH65" i="9" s="1"/>
  <c r="AH70" i="9" s="1"/>
  <c r="AG61" i="9"/>
  <c r="AG65" i="9" s="1"/>
  <c r="AG70" i="9" s="1"/>
  <c r="AF61" i="9"/>
  <c r="AF65" i="9" s="1"/>
  <c r="AF70" i="9" s="1"/>
  <c r="AE61" i="9"/>
  <c r="AE65" i="9" s="1"/>
  <c r="AE70" i="9" s="1"/>
  <c r="AD61" i="9"/>
  <c r="AD65" i="9" s="1"/>
  <c r="AD70" i="9" s="1"/>
  <c r="AC61" i="9"/>
  <c r="AC65" i="9" s="1"/>
  <c r="AC70" i="9" s="1"/>
  <c r="AB61" i="9"/>
  <c r="AB65" i="9" s="1"/>
  <c r="AB70" i="9" s="1"/>
  <c r="AA61" i="9"/>
  <c r="AA65" i="9" s="1"/>
  <c r="AA70" i="9" s="1"/>
  <c r="Z61" i="9"/>
  <c r="Z65" i="9" s="1"/>
  <c r="Z70" i="9" s="1"/>
  <c r="Y61" i="9"/>
  <c r="Y65" i="9" s="1"/>
  <c r="Y70" i="9" s="1"/>
  <c r="X61" i="9"/>
  <c r="X65" i="9" s="1"/>
  <c r="X70" i="9" s="1"/>
  <c r="W61" i="9"/>
  <c r="W65" i="9" s="1"/>
  <c r="W70" i="9" s="1"/>
  <c r="V61" i="9"/>
  <c r="V65" i="9" s="1"/>
  <c r="V70" i="9" s="1"/>
  <c r="U61" i="9"/>
  <c r="U65" i="9" s="1"/>
  <c r="U70" i="9" s="1"/>
  <c r="T61" i="9"/>
  <c r="T65" i="9" s="1"/>
  <c r="T70" i="9" s="1"/>
  <c r="S61" i="9"/>
  <c r="S65" i="9" s="1"/>
  <c r="S70" i="9" s="1"/>
  <c r="R61" i="9"/>
  <c r="R65" i="9" s="1"/>
  <c r="R70" i="9" s="1"/>
  <c r="Q61" i="9"/>
  <c r="Q65" i="9" s="1"/>
  <c r="Q70" i="9" s="1"/>
  <c r="P61" i="9"/>
  <c r="P65" i="9" s="1"/>
  <c r="P70" i="9" s="1"/>
  <c r="O61" i="9"/>
  <c r="O65" i="9" s="1"/>
  <c r="O70" i="9" s="1"/>
  <c r="N61" i="9"/>
  <c r="N65" i="9" s="1"/>
  <c r="M61" i="9"/>
  <c r="M65" i="9" s="1"/>
  <c r="M70" i="9" s="1"/>
  <c r="K61" i="9"/>
  <c r="K65" i="9" s="1"/>
  <c r="J61" i="9"/>
  <c r="J65" i="9" s="1"/>
  <c r="H61" i="9"/>
  <c r="G61" i="9"/>
  <c r="G65" i="9" s="1"/>
  <c r="G70" i="9" s="1"/>
  <c r="F61" i="9"/>
  <c r="F65" i="9" s="1"/>
  <c r="E61" i="9"/>
  <c r="D61" i="9"/>
  <c r="AU65" i="9" l="1"/>
  <c r="N70" i="9"/>
  <c r="AU61" i="9"/>
  <c r="AV61" i="9" s="1"/>
  <c r="AW61" i="9" s="1"/>
  <c r="G9" i="47"/>
  <c r="AV65" i="9" l="1"/>
  <c r="AU70" i="9"/>
  <c r="I76" i="48"/>
  <c r="D45" i="48"/>
  <c r="E45" i="48"/>
  <c r="F45" i="48"/>
  <c r="G45" i="48"/>
  <c r="H45" i="48"/>
  <c r="I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E8" i="45"/>
  <c r="F8" i="45"/>
  <c r="G8" i="45"/>
  <c r="H8" i="45"/>
  <c r="I8" i="45"/>
  <c r="J8" i="45"/>
  <c r="K8" i="45"/>
  <c r="M8" i="45"/>
  <c r="D21" i="43"/>
  <c r="D26" i="43"/>
  <c r="AV70" i="9" l="1"/>
  <c r="AW65" i="9"/>
  <c r="I9" i="22"/>
  <c r="G9" i="22"/>
  <c r="G8" i="22" s="1"/>
  <c r="I9" i="23"/>
  <c r="G9" i="23"/>
  <c r="E9" i="23"/>
  <c r="D25" i="9"/>
  <c r="F25" i="9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AK17" i="34"/>
  <c r="AJ17" i="34"/>
  <c r="AI17" i="34"/>
  <c r="AH17" i="34"/>
  <c r="AG17" i="34"/>
  <c r="AF17" i="34"/>
  <c r="AE17" i="34"/>
  <c r="AD17" i="34"/>
  <c r="AC17" i="34"/>
  <c r="AA17" i="34"/>
  <c r="Z17" i="34"/>
  <c r="Y17" i="34"/>
  <c r="X17" i="34"/>
  <c r="W17" i="34"/>
  <c r="U17" i="34"/>
  <c r="T17" i="34"/>
  <c r="R17" i="34"/>
  <c r="Q17" i="34"/>
  <c r="P17" i="34"/>
  <c r="O17" i="34"/>
  <c r="N17" i="34"/>
  <c r="M17" i="34"/>
  <c r="AK16" i="34"/>
  <c r="AJ16" i="34"/>
  <c r="AI16" i="34"/>
  <c r="AH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AK15" i="34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AK14" i="34"/>
  <c r="AJ14" i="34"/>
  <c r="AI14" i="34"/>
  <c r="AH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AK13" i="34"/>
  <c r="AJ13" i="34"/>
  <c r="AI13" i="34"/>
  <c r="AH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AK12" i="34"/>
  <c r="AJ12" i="34"/>
  <c r="AI12" i="34"/>
  <c r="AH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AK10" i="34"/>
  <c r="AJ10" i="34"/>
  <c r="AI10" i="34"/>
  <c r="AH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AK9" i="34"/>
  <c r="AJ9" i="34"/>
  <c r="AI9" i="34"/>
  <c r="AH9" i="34"/>
  <c r="AG9" i="34"/>
  <c r="AF9" i="34"/>
  <c r="AD9" i="34"/>
  <c r="AC9" i="34"/>
  <c r="AA9" i="34"/>
  <c r="Z9" i="34"/>
  <c r="X9" i="34"/>
  <c r="W9" i="34"/>
  <c r="U9" i="34"/>
  <c r="T9" i="34"/>
  <c r="R9" i="34"/>
  <c r="Q9" i="34"/>
  <c r="O9" i="34"/>
  <c r="N9" i="34"/>
  <c r="L9" i="34"/>
  <c r="K9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S79" i="22" s="1"/>
  <c r="AR31" i="22"/>
  <c r="AQ31" i="22"/>
  <c r="AQ79" i="22" s="1"/>
  <c r="AP31" i="22"/>
  <c r="AO31" i="22"/>
  <c r="AO79" i="22" s="1"/>
  <c r="AN31" i="22"/>
  <c r="AM31" i="22"/>
  <c r="AM79" i="22" s="1"/>
  <c r="AL31" i="22"/>
  <c r="AK31" i="22"/>
  <c r="AK79" i="22" s="1"/>
  <c r="AJ31" i="22"/>
  <c r="AI31" i="22"/>
  <c r="AI79" i="22" s="1"/>
  <c r="AH31" i="22"/>
  <c r="AG31" i="22"/>
  <c r="AG79" i="22" s="1"/>
  <c r="AF31" i="22"/>
  <c r="AE31" i="22"/>
  <c r="AE79" i="22" s="1"/>
  <c r="AD31" i="22"/>
  <c r="AC31" i="22"/>
  <c r="AC79" i="22" s="1"/>
  <c r="AB31" i="22"/>
  <c r="AT8" i="22"/>
  <c r="AT79" i="22" s="1"/>
  <c r="AS8" i="22"/>
  <c r="AR8" i="22"/>
  <c r="AR79" i="22" s="1"/>
  <c r="AQ8" i="22"/>
  <c r="AP8" i="22"/>
  <c r="AP79" i="22" s="1"/>
  <c r="AO8" i="22"/>
  <c r="AN8" i="22"/>
  <c r="AN79" i="22" s="1"/>
  <c r="AM8" i="22"/>
  <c r="AL8" i="22"/>
  <c r="AL79" i="22" s="1"/>
  <c r="AK8" i="22"/>
  <c r="AJ8" i="22"/>
  <c r="AJ79" i="22" s="1"/>
  <c r="AI8" i="22"/>
  <c r="AH8" i="22"/>
  <c r="AH79" i="22" s="1"/>
  <c r="AG8" i="22"/>
  <c r="AF8" i="22"/>
  <c r="AF79" i="22" s="1"/>
  <c r="AE8" i="22"/>
  <c r="AD8" i="22"/>
  <c r="AD79" i="22" s="1"/>
  <c r="AC8" i="22"/>
  <c r="AB8" i="22"/>
  <c r="AB79" i="22" s="1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T102" i="23" s="1"/>
  <c r="AS26" i="23"/>
  <c r="AR26" i="23"/>
  <c r="AR102" i="23" s="1"/>
  <c r="AQ26" i="23"/>
  <c r="AP26" i="23"/>
  <c r="AP102" i="23" s="1"/>
  <c r="AO26" i="23"/>
  <c r="AN26" i="23"/>
  <c r="AN102" i="23" s="1"/>
  <c r="AM26" i="23"/>
  <c r="AL26" i="23"/>
  <c r="AL102" i="23" s="1"/>
  <c r="AK26" i="23"/>
  <c r="AJ26" i="23"/>
  <c r="AJ102" i="23" s="1"/>
  <c r="AI26" i="23"/>
  <c r="AH26" i="23"/>
  <c r="AH102" i="23" s="1"/>
  <c r="AG26" i="23"/>
  <c r="AF26" i="23"/>
  <c r="AF102" i="23" s="1"/>
  <c r="AE26" i="23"/>
  <c r="AD26" i="23"/>
  <c r="AD102" i="23" s="1"/>
  <c r="AC26" i="23"/>
  <c r="AB26" i="23"/>
  <c r="AB102" i="23" s="1"/>
  <c r="AT8" i="23"/>
  <c r="AS8" i="23"/>
  <c r="AS102" i="23" s="1"/>
  <c r="AR8" i="23"/>
  <c r="AQ8" i="23"/>
  <c r="AQ102" i="23" s="1"/>
  <c r="AP8" i="23"/>
  <c r="AO8" i="23"/>
  <c r="AO102" i="23" s="1"/>
  <c r="AN8" i="23"/>
  <c r="AM8" i="23"/>
  <c r="AM102" i="23" s="1"/>
  <c r="AL8" i="23"/>
  <c r="AK8" i="23"/>
  <c r="AK102" i="23" s="1"/>
  <c r="AJ8" i="23"/>
  <c r="AI8" i="23"/>
  <c r="AI102" i="23" s="1"/>
  <c r="AH8" i="23"/>
  <c r="AG8" i="23"/>
  <c r="AG102" i="23" s="1"/>
  <c r="AF8" i="23"/>
  <c r="AE8" i="23"/>
  <c r="AE102" i="23" s="1"/>
  <c r="AD8" i="23"/>
  <c r="AC8" i="23"/>
  <c r="AC102" i="23" s="1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T63" i="33" s="1"/>
  <c r="AS17" i="33"/>
  <c r="AS63" i="33" s="1"/>
  <c r="AR17" i="33"/>
  <c r="AR63" i="33" s="1"/>
  <c r="AQ17" i="33"/>
  <c r="AP17" i="33"/>
  <c r="AP63" i="33" s="1"/>
  <c r="AO17" i="33"/>
  <c r="AO63" i="33" s="1"/>
  <c r="AN17" i="33"/>
  <c r="AN63" i="33" s="1"/>
  <c r="AM17" i="33"/>
  <c r="AL17" i="33"/>
  <c r="AL63" i="33" s="1"/>
  <c r="AK17" i="33"/>
  <c r="AK63" i="33" s="1"/>
  <c r="AJ17" i="33"/>
  <c r="AJ63" i="33" s="1"/>
  <c r="AI17" i="33"/>
  <c r="AH17" i="33"/>
  <c r="AH63" i="33" s="1"/>
  <c r="AG17" i="33"/>
  <c r="AG63" i="33" s="1"/>
  <c r="AF17" i="33"/>
  <c r="AF63" i="33" s="1"/>
  <c r="AE17" i="33"/>
  <c r="AD17" i="33"/>
  <c r="AD63" i="33" s="1"/>
  <c r="AC17" i="33"/>
  <c r="AC63" i="33" s="1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E9" i="34" l="1"/>
  <c r="V9" i="34"/>
  <c r="AB9" i="34"/>
  <c r="Y9" i="34"/>
  <c r="S9" i="34"/>
  <c r="AD83" i="22"/>
  <c r="AD84" i="22" s="1"/>
  <c r="AB83" i="22"/>
  <c r="AB84" i="22"/>
  <c r="AF83" i="22"/>
  <c r="AF84" i="22"/>
  <c r="AJ83" i="22"/>
  <c r="AJ84" i="22"/>
  <c r="AN83" i="22"/>
  <c r="AN84" i="22"/>
  <c r="AR83" i="22"/>
  <c r="AR84" i="22"/>
  <c r="AC83" i="22"/>
  <c r="AC84" i="22"/>
  <c r="AG83" i="22"/>
  <c r="AG84" i="22"/>
  <c r="AK83" i="22"/>
  <c r="AK84" i="22"/>
  <c r="AO83" i="22"/>
  <c r="AO84" i="22"/>
  <c r="AS83" i="22"/>
  <c r="AS84" i="22"/>
  <c r="AH83" i="22"/>
  <c r="AH84" i="22" s="1"/>
  <c r="AL83" i="22"/>
  <c r="AL84" i="22" s="1"/>
  <c r="AP83" i="22"/>
  <c r="AP84" i="22" s="1"/>
  <c r="AT83" i="22"/>
  <c r="AT84" i="22" s="1"/>
  <c r="AE83" i="22"/>
  <c r="AE84" i="22"/>
  <c r="AI83" i="22"/>
  <c r="AI84" i="22"/>
  <c r="AM83" i="22"/>
  <c r="AM84" i="22"/>
  <c r="AQ83" i="22"/>
  <c r="AQ84" i="22"/>
  <c r="AG107" i="23"/>
  <c r="AG106" i="23"/>
  <c r="AK106" i="23"/>
  <c r="AK107" i="23" s="1"/>
  <c r="AS107" i="23"/>
  <c r="AS106" i="23"/>
  <c r="AD106" i="23"/>
  <c r="AD107" i="23"/>
  <c r="AH106" i="23"/>
  <c r="AH107" i="23" s="1"/>
  <c r="AL106" i="23"/>
  <c r="AL107" i="23"/>
  <c r="AP106" i="23"/>
  <c r="AP107" i="23" s="1"/>
  <c r="AE106" i="23"/>
  <c r="AE107" i="23"/>
  <c r="AI106" i="23"/>
  <c r="AI107" i="23" s="1"/>
  <c r="AM106" i="23"/>
  <c r="AM107" i="23"/>
  <c r="AQ106" i="23"/>
  <c r="AQ107" i="23" s="1"/>
  <c r="AB106" i="23"/>
  <c r="AB107" i="23"/>
  <c r="AF106" i="23"/>
  <c r="AF107" i="23" s="1"/>
  <c r="AJ106" i="23"/>
  <c r="AJ107" i="23"/>
  <c r="AN106" i="23"/>
  <c r="AN107" i="23" s="1"/>
  <c r="AR106" i="23"/>
  <c r="AR107" i="23"/>
  <c r="AC107" i="23"/>
  <c r="AC106" i="23"/>
  <c r="AO106" i="23"/>
  <c r="AO107" i="23" s="1"/>
  <c r="AT106" i="23"/>
  <c r="AT107" i="23" s="1"/>
  <c r="AE67" i="33"/>
  <c r="AE68" i="33"/>
  <c r="AI67" i="33"/>
  <c r="AI68" i="33"/>
  <c r="AM67" i="33"/>
  <c r="AM68" i="33"/>
  <c r="AQ67" i="33"/>
  <c r="AQ68" i="33"/>
  <c r="AB67" i="33"/>
  <c r="AB68" i="33"/>
  <c r="AF67" i="33"/>
  <c r="AF68" i="33"/>
  <c r="AJ67" i="33"/>
  <c r="AJ68" i="33"/>
  <c r="AN67" i="33"/>
  <c r="AN68" i="33"/>
  <c r="AR67" i="33"/>
  <c r="AR68" i="33"/>
  <c r="AC67" i="33"/>
  <c r="AC68" i="33" s="1"/>
  <c r="AG67" i="33"/>
  <c r="AG68" i="33" s="1"/>
  <c r="AK67" i="33"/>
  <c r="AK68" i="33" s="1"/>
  <c r="AO67" i="33"/>
  <c r="AO68" i="33" s="1"/>
  <c r="AS67" i="33"/>
  <c r="AS68" i="33" s="1"/>
  <c r="AD67" i="33"/>
  <c r="AD68" i="33"/>
  <c r="AH67" i="33"/>
  <c r="AH68" i="33" s="1"/>
  <c r="AL67" i="33"/>
  <c r="AL68" i="33"/>
  <c r="AP67" i="33"/>
  <c r="AP68" i="33"/>
  <c r="AT67" i="33"/>
  <c r="AT68" i="33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S69" i="24" s="1"/>
  <c r="AR24" i="24"/>
  <c r="AQ24" i="24"/>
  <c r="AQ69" i="24" s="1"/>
  <c r="AP24" i="24"/>
  <c r="AO24" i="24"/>
  <c r="AO69" i="24" s="1"/>
  <c r="AN24" i="24"/>
  <c r="AM24" i="24"/>
  <c r="AM69" i="24" s="1"/>
  <c r="AL24" i="24"/>
  <c r="AK24" i="24"/>
  <c r="AK69" i="24" s="1"/>
  <c r="AJ24" i="24"/>
  <c r="AI24" i="24"/>
  <c r="AI69" i="24" s="1"/>
  <c r="AH24" i="24"/>
  <c r="AG24" i="24"/>
  <c r="AG69" i="24" s="1"/>
  <c r="AF24" i="24"/>
  <c r="AE24" i="24"/>
  <c r="AE69" i="24" s="1"/>
  <c r="AD24" i="24"/>
  <c r="AC24" i="24"/>
  <c r="AC69" i="24" s="1"/>
  <c r="AB24" i="24"/>
  <c r="AT8" i="24"/>
  <c r="AT69" i="24" s="1"/>
  <c r="AS8" i="24"/>
  <c r="AR8" i="24"/>
  <c r="AR69" i="24" s="1"/>
  <c r="AQ8" i="24"/>
  <c r="AP8" i="24"/>
  <c r="AP69" i="24" s="1"/>
  <c r="AO8" i="24"/>
  <c r="AN8" i="24"/>
  <c r="AN69" i="24" s="1"/>
  <c r="AM8" i="24"/>
  <c r="AL8" i="24"/>
  <c r="AL69" i="24" s="1"/>
  <c r="AK8" i="24"/>
  <c r="AJ8" i="24"/>
  <c r="AJ69" i="24" s="1"/>
  <c r="AI8" i="24"/>
  <c r="AH8" i="24"/>
  <c r="AH69" i="24" s="1"/>
  <c r="AG8" i="24"/>
  <c r="AF8" i="24"/>
  <c r="AF69" i="24" s="1"/>
  <c r="AE8" i="24"/>
  <c r="AD8" i="24"/>
  <c r="AD69" i="24" s="1"/>
  <c r="AC8" i="24"/>
  <c r="AB8" i="24"/>
  <c r="AB69" i="24" s="1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T115" i="25" s="1"/>
  <c r="AS21" i="25"/>
  <c r="AS115" i="25" s="1"/>
  <c r="AR21" i="25"/>
  <c r="AQ21" i="25"/>
  <c r="AP21" i="25"/>
  <c r="AP115" i="25" s="1"/>
  <c r="AO21" i="25"/>
  <c r="AO115" i="25" s="1"/>
  <c r="AN21" i="25"/>
  <c r="AM21" i="25"/>
  <c r="AL21" i="25"/>
  <c r="AL115" i="25" s="1"/>
  <c r="AK21" i="25"/>
  <c r="AK115" i="25" s="1"/>
  <c r="AJ21" i="25"/>
  <c r="AI21" i="25"/>
  <c r="AH21" i="25"/>
  <c r="AH115" i="25" s="1"/>
  <c r="AG21" i="25"/>
  <c r="AG115" i="25" s="1"/>
  <c r="AF21" i="25"/>
  <c r="AE21" i="25"/>
  <c r="AD21" i="25"/>
  <c r="AD115" i="25" s="1"/>
  <c r="AC21" i="25"/>
  <c r="AC115" i="25" s="1"/>
  <c r="AB21" i="25"/>
  <c r="AT8" i="25"/>
  <c r="AS8" i="25"/>
  <c r="AR8" i="25"/>
  <c r="AR115" i="25" s="1"/>
  <c r="AQ8" i="25"/>
  <c r="AQ115" i="25" s="1"/>
  <c r="AP8" i="25"/>
  <c r="AO8" i="25"/>
  <c r="AN8" i="25"/>
  <c r="AN115" i="25" s="1"/>
  <c r="AM8" i="25"/>
  <c r="AM115" i="25" s="1"/>
  <c r="AL8" i="25"/>
  <c r="AK8" i="25"/>
  <c r="AJ8" i="25"/>
  <c r="AJ115" i="25" s="1"/>
  <c r="AI8" i="25"/>
  <c r="AI115" i="25" s="1"/>
  <c r="AH8" i="25"/>
  <c r="AG8" i="25"/>
  <c r="AF8" i="25"/>
  <c r="AF115" i="25" s="1"/>
  <c r="AE8" i="25"/>
  <c r="AE115" i="25" s="1"/>
  <c r="AD8" i="25"/>
  <c r="AC8" i="25"/>
  <c r="AB8" i="25"/>
  <c r="AB115" i="25" s="1"/>
  <c r="AH73" i="24" l="1"/>
  <c r="AH74" i="24" s="1"/>
  <c r="AP73" i="24"/>
  <c r="AP74" i="24" s="1"/>
  <c r="AE73" i="24"/>
  <c r="AE74" i="24"/>
  <c r="AB73" i="24"/>
  <c r="AB74" i="24"/>
  <c r="AF73" i="24"/>
  <c r="AF74" i="24"/>
  <c r="AJ73" i="24"/>
  <c r="AJ74" i="24"/>
  <c r="AN73" i="24"/>
  <c r="AN74" i="24"/>
  <c r="AR73" i="24"/>
  <c r="AR74" i="24"/>
  <c r="AC73" i="24"/>
  <c r="AC74" i="24"/>
  <c r="AG73" i="24"/>
  <c r="AG74" i="24"/>
  <c r="AK73" i="24"/>
  <c r="AK74" i="24"/>
  <c r="AO73" i="24"/>
  <c r="AO74" i="24"/>
  <c r="AS73" i="24"/>
  <c r="AS74" i="24"/>
  <c r="AD73" i="24"/>
  <c r="AD74" i="24" s="1"/>
  <c r="AL73" i="24"/>
  <c r="AL74" i="24" s="1"/>
  <c r="AT73" i="24"/>
  <c r="AT74" i="24" s="1"/>
  <c r="AI73" i="24"/>
  <c r="AI74" i="24"/>
  <c r="AM73" i="24"/>
  <c r="AM74" i="24"/>
  <c r="AQ73" i="24"/>
  <c r="AQ74" i="24"/>
  <c r="AI119" i="25"/>
  <c r="AI120" i="25" s="1"/>
  <c r="AQ119" i="25"/>
  <c r="AQ120" i="25" s="1"/>
  <c r="AF119" i="25"/>
  <c r="AF120" i="25" s="1"/>
  <c r="AJ119" i="25"/>
  <c r="AJ120" i="25"/>
  <c r="AN119" i="25"/>
  <c r="AN120" i="25" s="1"/>
  <c r="AR119" i="25"/>
  <c r="AR120" i="25"/>
  <c r="AC119" i="25"/>
  <c r="AC120" i="25" s="1"/>
  <c r="AK119" i="25"/>
  <c r="AK120" i="25"/>
  <c r="AO119" i="25"/>
  <c r="AO120" i="25" s="1"/>
  <c r="AS119" i="25"/>
  <c r="AS120" i="25"/>
  <c r="AD120" i="25"/>
  <c r="AD119" i="25"/>
  <c r="AH119" i="25"/>
  <c r="AH120" i="25" s="1"/>
  <c r="AL120" i="25"/>
  <c r="AL119" i="25"/>
  <c r="AP119" i="25"/>
  <c r="AP120" i="25" s="1"/>
  <c r="AT120" i="25"/>
  <c r="AT119" i="25"/>
  <c r="AE119" i="25"/>
  <c r="AE120" i="25"/>
  <c r="AM119" i="25"/>
  <c r="AM120" i="25" s="1"/>
  <c r="AB119" i="25"/>
  <c r="AB120" i="25"/>
  <c r="AG119" i="25"/>
  <c r="AG120" i="25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S64" i="35" s="1"/>
  <c r="AR23" i="35"/>
  <c r="AQ23" i="35"/>
  <c r="AQ64" i="35" s="1"/>
  <c r="AP23" i="35"/>
  <c r="AO23" i="35"/>
  <c r="AO64" i="35" s="1"/>
  <c r="AN23" i="35"/>
  <c r="AM23" i="35"/>
  <c r="AM64" i="35" s="1"/>
  <c r="AL23" i="35"/>
  <c r="AK23" i="35"/>
  <c r="AK64" i="35" s="1"/>
  <c r="AJ23" i="35"/>
  <c r="AI23" i="35"/>
  <c r="AI64" i="35" s="1"/>
  <c r="AH23" i="35"/>
  <c r="AG23" i="35"/>
  <c r="AG64" i="35" s="1"/>
  <c r="AF23" i="35"/>
  <c r="AE23" i="35"/>
  <c r="AE64" i="35" s="1"/>
  <c r="AD23" i="35"/>
  <c r="AC23" i="35"/>
  <c r="AC64" i="35" s="1"/>
  <c r="AB23" i="35"/>
  <c r="AT8" i="35"/>
  <c r="AT64" i="35" s="1"/>
  <c r="AS8" i="35"/>
  <c r="AR8" i="35"/>
  <c r="AR64" i="35" s="1"/>
  <c r="AQ8" i="35"/>
  <c r="AP8" i="35"/>
  <c r="AP64" i="35" s="1"/>
  <c r="AO8" i="35"/>
  <c r="AN8" i="35"/>
  <c r="AN64" i="35" s="1"/>
  <c r="AM8" i="35"/>
  <c r="AL8" i="35"/>
  <c r="AL64" i="35" s="1"/>
  <c r="AK8" i="35"/>
  <c r="AJ8" i="35"/>
  <c r="AJ64" i="35" s="1"/>
  <c r="AI8" i="35"/>
  <c r="AH8" i="35"/>
  <c r="AH64" i="35" s="1"/>
  <c r="AG8" i="35"/>
  <c r="AF8" i="35"/>
  <c r="AF64" i="35" s="1"/>
  <c r="AE8" i="35"/>
  <c r="AD8" i="35"/>
  <c r="AD64" i="35" s="1"/>
  <c r="AC8" i="35"/>
  <c r="AB8" i="35"/>
  <c r="AB64" i="35" s="1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T20" i="47"/>
  <c r="AS20" i="47"/>
  <c r="AS66" i="47" s="1"/>
  <c r="AR20" i="47"/>
  <c r="AQ20" i="47"/>
  <c r="AQ66" i="47" s="1"/>
  <c r="AP20" i="47"/>
  <c r="AO20" i="47"/>
  <c r="AO66" i="47" s="1"/>
  <c r="AN20" i="47"/>
  <c r="AM20" i="47"/>
  <c r="AM66" i="47" s="1"/>
  <c r="AL20" i="47"/>
  <c r="AK20" i="47"/>
  <c r="AJ20" i="47"/>
  <c r="AI20" i="47"/>
  <c r="AI66" i="47" s="1"/>
  <c r="AH20" i="47"/>
  <c r="AG20" i="47"/>
  <c r="AG66" i="47" s="1"/>
  <c r="AF20" i="47"/>
  <c r="AE20" i="47"/>
  <c r="AE66" i="47" s="1"/>
  <c r="AD20" i="47"/>
  <c r="AC20" i="47"/>
  <c r="AC66" i="47" s="1"/>
  <c r="AB20" i="47"/>
  <c r="AT8" i="47"/>
  <c r="AT66" i="47" s="1"/>
  <c r="AS8" i="47"/>
  <c r="AR8" i="47"/>
  <c r="AR66" i="47" s="1"/>
  <c r="AQ8" i="47"/>
  <c r="AP8" i="47"/>
  <c r="AP66" i="47" s="1"/>
  <c r="AO8" i="47"/>
  <c r="AN8" i="47"/>
  <c r="AN66" i="47" s="1"/>
  <c r="AM8" i="47"/>
  <c r="AL8" i="47"/>
  <c r="AL66" i="47" s="1"/>
  <c r="AK8" i="47"/>
  <c r="AJ8" i="47"/>
  <c r="AJ66" i="47" s="1"/>
  <c r="AI8" i="47"/>
  <c r="AH8" i="47"/>
  <c r="AH66" i="47" s="1"/>
  <c r="AG8" i="47"/>
  <c r="AF8" i="47"/>
  <c r="AF66" i="47" s="1"/>
  <c r="AE8" i="47"/>
  <c r="AD8" i="47"/>
  <c r="AD66" i="47" s="1"/>
  <c r="AC8" i="47"/>
  <c r="AB8" i="47"/>
  <c r="AB66" i="47" s="1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T69" i="43" s="1"/>
  <c r="AS21" i="43"/>
  <c r="AR21" i="43"/>
  <c r="AQ21" i="43"/>
  <c r="AP21" i="43"/>
  <c r="AP69" i="43" s="1"/>
  <c r="AO21" i="43"/>
  <c r="AN21" i="43"/>
  <c r="AM21" i="43"/>
  <c r="AL21" i="43"/>
  <c r="AL69" i="43" s="1"/>
  <c r="AK21" i="43"/>
  <c r="AJ21" i="43"/>
  <c r="AI21" i="43"/>
  <c r="AH21" i="43"/>
  <c r="AH69" i="43" s="1"/>
  <c r="AG21" i="43"/>
  <c r="AF21" i="43"/>
  <c r="AE21" i="43"/>
  <c r="AD21" i="43"/>
  <c r="AD69" i="43" s="1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T57" i="46" s="1"/>
  <c r="AS8" i="46"/>
  <c r="AS57" i="46" s="1"/>
  <c r="AR8" i="46"/>
  <c r="AQ8" i="46"/>
  <c r="AQ57" i="46" s="1"/>
  <c r="AP8" i="46"/>
  <c r="AP57" i="46" s="1"/>
  <c r="AO8" i="46"/>
  <c r="AO57" i="46" s="1"/>
  <c r="AN8" i="46"/>
  <c r="AM8" i="46"/>
  <c r="AM57" i="46" s="1"/>
  <c r="AL8" i="46"/>
  <c r="AL57" i="46" s="1"/>
  <c r="AK8" i="46"/>
  <c r="AK57" i="46" s="1"/>
  <c r="AJ8" i="46"/>
  <c r="AI8" i="46"/>
  <c r="AI57" i="46" s="1"/>
  <c r="AH8" i="46"/>
  <c r="AH57" i="46" s="1"/>
  <c r="AG8" i="46"/>
  <c r="AG57" i="46" s="1"/>
  <c r="AF8" i="46"/>
  <c r="AE8" i="46"/>
  <c r="AE57" i="46" s="1"/>
  <c r="AD8" i="46"/>
  <c r="AD57" i="46" s="1"/>
  <c r="AC8" i="46"/>
  <c r="AC57" i="46" s="1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Q74" i="45" s="1"/>
  <c r="AP23" i="45"/>
  <c r="AO23" i="45"/>
  <c r="AO74" i="45" s="1"/>
  <c r="AN23" i="45"/>
  <c r="AM23" i="45"/>
  <c r="AM74" i="45" s="1"/>
  <c r="AL23" i="45"/>
  <c r="AK23" i="45"/>
  <c r="AK74" i="45" s="1"/>
  <c r="AJ23" i="45"/>
  <c r="AI23" i="45"/>
  <c r="AI74" i="45" s="1"/>
  <c r="AH23" i="45"/>
  <c r="AG23" i="45"/>
  <c r="AG74" i="45" s="1"/>
  <c r="AF23" i="45"/>
  <c r="AE23" i="45"/>
  <c r="AE74" i="45" s="1"/>
  <c r="AD23" i="45"/>
  <c r="AC23" i="45"/>
  <c r="AC74" i="45" s="1"/>
  <c r="AB23" i="45"/>
  <c r="AT8" i="45"/>
  <c r="AT74" i="45" s="1"/>
  <c r="AS8" i="45"/>
  <c r="AR8" i="45"/>
  <c r="AR74" i="45" s="1"/>
  <c r="AQ8" i="45"/>
  <c r="AP8" i="45"/>
  <c r="AP74" i="45" s="1"/>
  <c r="AO8" i="45"/>
  <c r="AN8" i="45"/>
  <c r="AN74" i="45" s="1"/>
  <c r="AM8" i="45"/>
  <c r="AL8" i="45"/>
  <c r="AL74" i="45" s="1"/>
  <c r="AK8" i="45"/>
  <c r="AJ8" i="45"/>
  <c r="AJ74" i="45" s="1"/>
  <c r="AI8" i="45"/>
  <c r="AH8" i="45"/>
  <c r="AH74" i="45" s="1"/>
  <c r="AG8" i="45"/>
  <c r="AF8" i="45"/>
  <c r="AF74" i="45" s="1"/>
  <c r="AE8" i="45"/>
  <c r="AD8" i="45"/>
  <c r="AD74" i="45" s="1"/>
  <c r="AC8" i="45"/>
  <c r="AB8" i="45"/>
  <c r="AB74" i="45" s="1"/>
  <c r="AQ89" i="44"/>
  <c r="AM89" i="44"/>
  <c r="AI89" i="44"/>
  <c r="AE89" i="44"/>
  <c r="AT88" i="44"/>
  <c r="AT89" i="44" s="1"/>
  <c r="AS88" i="44"/>
  <c r="AS89" i="44" s="1"/>
  <c r="AR88" i="44"/>
  <c r="AR89" i="44" s="1"/>
  <c r="AQ88" i="44"/>
  <c r="AP88" i="44"/>
  <c r="AP89" i="44" s="1"/>
  <c r="AO88" i="44"/>
  <c r="AO89" i="44" s="1"/>
  <c r="AN88" i="44"/>
  <c r="AN89" i="44" s="1"/>
  <c r="AM88" i="44"/>
  <c r="AL88" i="44"/>
  <c r="AL89" i="44" s="1"/>
  <c r="AK88" i="44"/>
  <c r="AK89" i="44" s="1"/>
  <c r="AJ88" i="44"/>
  <c r="AJ89" i="44" s="1"/>
  <c r="AI88" i="44"/>
  <c r="AH88" i="44"/>
  <c r="AH89" i="44" s="1"/>
  <c r="AG88" i="44"/>
  <c r="AG89" i="44" s="1"/>
  <c r="AF88" i="44"/>
  <c r="AF89" i="44" s="1"/>
  <c r="AE88" i="44"/>
  <c r="AD88" i="44"/>
  <c r="AD89" i="44" s="1"/>
  <c r="AC88" i="44"/>
  <c r="AC89" i="44" s="1"/>
  <c r="AB88" i="44"/>
  <c r="AB89" i="44" s="1"/>
  <c r="AS84" i="44"/>
  <c r="AR84" i="44"/>
  <c r="AQ84" i="44"/>
  <c r="AP84" i="44"/>
  <c r="AO84" i="44"/>
  <c r="AN84" i="44"/>
  <c r="AM84" i="44"/>
  <c r="AL84" i="44"/>
  <c r="AK84" i="44"/>
  <c r="AJ84" i="44"/>
  <c r="AI84" i="44"/>
  <c r="AH84" i="44"/>
  <c r="AG84" i="44"/>
  <c r="AF84" i="44"/>
  <c r="AE84" i="44"/>
  <c r="AD84" i="44"/>
  <c r="AC84" i="44"/>
  <c r="AB84" i="44"/>
  <c r="AA84" i="44"/>
  <c r="Z84" i="44"/>
  <c r="Y84" i="44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R62" i="44"/>
  <c r="AQ62" i="44"/>
  <c r="AP62" i="44"/>
  <c r="AO62" i="44"/>
  <c r="AN62" i="44"/>
  <c r="AM62" i="44"/>
  <c r="AL62" i="44"/>
  <c r="AK62" i="44"/>
  <c r="AJ62" i="44"/>
  <c r="AI62" i="44"/>
  <c r="AH62" i="44"/>
  <c r="AG62" i="44"/>
  <c r="AF62" i="44"/>
  <c r="AE62" i="44"/>
  <c r="AD62" i="44"/>
  <c r="AC62" i="44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Q8" i="44"/>
  <c r="AP8" i="44"/>
  <c r="AO8" i="44"/>
  <c r="AN8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K66" i="47" l="1"/>
  <c r="AK70" i="47" s="1"/>
  <c r="AE69" i="43"/>
  <c r="AE74" i="43" s="1"/>
  <c r="V18" i="34" s="1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AF68" i="35"/>
  <c r="AF69" i="35" s="1"/>
  <c r="AJ68" i="35"/>
  <c r="AJ69" i="35" s="1"/>
  <c r="AN68" i="35"/>
  <c r="AN69" i="35"/>
  <c r="AR68" i="35"/>
  <c r="AR69" i="35" s="1"/>
  <c r="AC68" i="35"/>
  <c r="AC69" i="35"/>
  <c r="AG68" i="35"/>
  <c r="AG69" i="35" s="1"/>
  <c r="AK68" i="35"/>
  <c r="AK69" i="35"/>
  <c r="AO68" i="35"/>
  <c r="AO69" i="35" s="1"/>
  <c r="AS68" i="35"/>
  <c r="AS69" i="35" s="1"/>
  <c r="AD68" i="35"/>
  <c r="AD69" i="35" s="1"/>
  <c r="AH68" i="35"/>
  <c r="AH69" i="35" s="1"/>
  <c r="AL68" i="35"/>
  <c r="AL69" i="35" s="1"/>
  <c r="AP68" i="35"/>
  <c r="AP69" i="35" s="1"/>
  <c r="AT69" i="35"/>
  <c r="AT68" i="35"/>
  <c r="AE68" i="35"/>
  <c r="AE69" i="35"/>
  <c r="AI68" i="35"/>
  <c r="AI69" i="35" s="1"/>
  <c r="AM68" i="35"/>
  <c r="AM69" i="35"/>
  <c r="AQ68" i="35"/>
  <c r="AQ69" i="35" s="1"/>
  <c r="AB70" i="47"/>
  <c r="AB71" i="47" s="1"/>
  <c r="S17" i="34" s="1"/>
  <c r="AF70" i="47"/>
  <c r="AF71" i="47"/>
  <c r="AJ70" i="47"/>
  <c r="AJ71" i="47" s="1"/>
  <c r="AN70" i="47"/>
  <c r="AN71" i="47"/>
  <c r="AR70" i="47"/>
  <c r="AR71" i="47" s="1"/>
  <c r="AC70" i="47"/>
  <c r="AC71" i="47"/>
  <c r="AG70" i="47"/>
  <c r="AG71" i="47" s="1"/>
  <c r="AO70" i="47"/>
  <c r="AO71" i="47" s="1"/>
  <c r="AS70" i="47"/>
  <c r="AS71" i="47"/>
  <c r="AD71" i="47"/>
  <c r="AD70" i="47"/>
  <c r="AH70" i="47"/>
  <c r="AH71" i="47" s="1"/>
  <c r="AL71" i="47"/>
  <c r="AL70" i="47"/>
  <c r="AP70" i="47"/>
  <c r="AP71" i="47" s="1"/>
  <c r="AT71" i="47"/>
  <c r="AT70" i="47"/>
  <c r="AE70" i="47"/>
  <c r="AE71" i="47"/>
  <c r="V17" i="34" s="1"/>
  <c r="AI70" i="47"/>
  <c r="AI71" i="47" s="1"/>
  <c r="AM70" i="47"/>
  <c r="AM71" i="47"/>
  <c r="AQ70" i="47"/>
  <c r="AQ71" i="47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AM61" i="46"/>
  <c r="AM62" i="46"/>
  <c r="AB61" i="46"/>
  <c r="AB62" i="46" s="1"/>
  <c r="AF61" i="46"/>
  <c r="AF62" i="46"/>
  <c r="AJ61" i="46"/>
  <c r="AJ62" i="46" s="1"/>
  <c r="AR61" i="46"/>
  <c r="AR62" i="46"/>
  <c r="AI61" i="46"/>
  <c r="AI62" i="46" s="1"/>
  <c r="AN61" i="46"/>
  <c r="AN62" i="46"/>
  <c r="AC61" i="46"/>
  <c r="AC62" i="46" s="1"/>
  <c r="AG61" i="46"/>
  <c r="AG62" i="46" s="1"/>
  <c r="AK61" i="46"/>
  <c r="AK62" i="46" s="1"/>
  <c r="AO61" i="46"/>
  <c r="AO62" i="46" s="1"/>
  <c r="AS61" i="46"/>
  <c r="AS62" i="46" s="1"/>
  <c r="AQ61" i="46"/>
  <c r="AQ62" i="46"/>
  <c r="AD61" i="46"/>
  <c r="AD62" i="46" s="1"/>
  <c r="AH61" i="46"/>
  <c r="AH62" i="46"/>
  <c r="AL61" i="46"/>
  <c r="AL62" i="46" s="1"/>
  <c r="AP61" i="46"/>
  <c r="AP62" i="46" s="1"/>
  <c r="AT61" i="46"/>
  <c r="AT62" i="46"/>
  <c r="AB78" i="45"/>
  <c r="AB79" i="45"/>
  <c r="AF78" i="45"/>
  <c r="AF79" i="45"/>
  <c r="AJ78" i="45"/>
  <c r="AJ79" i="45"/>
  <c r="AN78" i="45"/>
  <c r="AN79" i="45"/>
  <c r="AR78" i="45"/>
  <c r="AR79" i="45"/>
  <c r="AC78" i="45"/>
  <c r="AC79" i="45"/>
  <c r="AG78" i="45"/>
  <c r="AG79" i="45"/>
  <c r="AK78" i="45"/>
  <c r="AK79" i="45"/>
  <c r="AO78" i="45"/>
  <c r="AO79" i="45"/>
  <c r="AS78" i="45"/>
  <c r="AS79" i="45"/>
  <c r="AD78" i="45"/>
  <c r="AD79" i="45" s="1"/>
  <c r="AH78" i="45"/>
  <c r="AH79" i="45" s="1"/>
  <c r="AL78" i="45"/>
  <c r="AL79" i="45" s="1"/>
  <c r="AP78" i="45"/>
  <c r="AP79" i="45" s="1"/>
  <c r="AT78" i="45"/>
  <c r="AT79" i="45" s="1"/>
  <c r="AE78" i="45"/>
  <c r="AE79" i="45"/>
  <c r="AI78" i="45"/>
  <c r="AI79" i="45"/>
  <c r="AM78" i="45"/>
  <c r="AM79" i="45"/>
  <c r="AQ78" i="45"/>
  <c r="AQ79" i="45"/>
  <c r="AJ66" i="49"/>
  <c r="AP66" i="49"/>
  <c r="AP70" i="49" s="1"/>
  <c r="AP71" i="49" s="1"/>
  <c r="AG26" i="34" s="1"/>
  <c r="AS66" i="49"/>
  <c r="AS70" i="49" s="1"/>
  <c r="AS71" i="49" s="1"/>
  <c r="AD66" i="49"/>
  <c r="AF66" i="49"/>
  <c r="AF70" i="49" s="1"/>
  <c r="AF71" i="49" s="1"/>
  <c r="AL66" i="49"/>
  <c r="AL70" i="49" s="1"/>
  <c r="AL71" i="49" s="1"/>
  <c r="AC26" i="34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R66" i="49"/>
  <c r="AR70" i="49" s="1"/>
  <c r="AR71" i="49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AM66" i="49"/>
  <c r="AM70" i="49" s="1"/>
  <c r="AM71" i="49" s="1"/>
  <c r="AQ66" i="49"/>
  <c r="AQ70" i="49" s="1"/>
  <c r="AQ71" i="49" s="1"/>
  <c r="X66" i="49"/>
  <c r="Z66" i="49"/>
  <c r="Z70" i="49" s="1"/>
  <c r="Z71" i="49" s="1"/>
  <c r="AJ70" i="49"/>
  <c r="AJ71" i="49" s="1"/>
  <c r="AD70" i="49"/>
  <c r="AD71" i="49" s="1"/>
  <c r="U66" i="49"/>
  <c r="T66" i="49"/>
  <c r="AU65" i="23"/>
  <c r="AV65" i="23" s="1"/>
  <c r="AW65" i="23" s="1"/>
  <c r="AU66" i="23"/>
  <c r="AV66" i="23" s="1"/>
  <c r="AW66" i="23" s="1"/>
  <c r="AK71" i="47" l="1"/>
  <c r="AB17" i="34" s="1"/>
  <c r="AI26" i="34"/>
  <c r="AF26" i="34"/>
  <c r="AK74" i="43"/>
  <c r="AB18" i="34" s="1"/>
  <c r="Z26" i="34"/>
  <c r="AD26" i="34"/>
  <c r="Q22" i="34"/>
  <c r="W22" i="34"/>
  <c r="W26" i="34" s="1"/>
  <c r="T22" i="34"/>
  <c r="T26" i="34" s="1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O22" i="34" l="1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7" i="9"/>
  <c r="G56" i="9"/>
  <c r="G54" i="9"/>
  <c r="G53" i="9"/>
  <c r="G51" i="9"/>
  <c r="G50" i="9"/>
  <c r="G48" i="9"/>
  <c r="G47" i="9"/>
  <c r="G45" i="9"/>
  <c r="G44" i="9"/>
  <c r="G42" i="9"/>
  <c r="G41" i="9"/>
  <c r="G39" i="9"/>
  <c r="G38" i="9"/>
  <c r="G36" i="9"/>
  <c r="G35" i="9"/>
  <c r="G33" i="9"/>
  <c r="G32" i="9"/>
  <c r="G30" i="9"/>
  <c r="G29" i="9"/>
  <c r="G27" i="9"/>
  <c r="G25" i="9" s="1"/>
  <c r="G28" i="9" l="1"/>
  <c r="G34" i="9"/>
  <c r="G40" i="9"/>
  <c r="G46" i="9"/>
  <c r="G52" i="9"/>
  <c r="G58" i="9"/>
  <c r="G31" i="9"/>
  <c r="G37" i="9"/>
  <c r="G43" i="9"/>
  <c r="G49" i="9"/>
  <c r="G55" i="9"/>
  <c r="G41" i="22"/>
  <c r="G36" i="22"/>
  <c r="E80" i="23"/>
  <c r="AU80" i="23"/>
  <c r="AV80" i="23" s="1"/>
  <c r="AW80" i="23" s="1"/>
  <c r="AU79" i="23"/>
  <c r="AV79" i="23" s="1"/>
  <c r="AW79" i="23" s="1"/>
  <c r="K80" i="23"/>
  <c r="K79" i="23" s="1"/>
  <c r="K78" i="23" s="1"/>
  <c r="H82" i="23"/>
  <c r="I82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H81" i="23" l="1"/>
  <c r="H80" i="23" s="1"/>
  <c r="I77" i="48"/>
  <c r="I75" i="48"/>
  <c r="I74" i="48"/>
  <c r="I73" i="48"/>
  <c r="I72" i="48"/>
  <c r="I71" i="48"/>
  <c r="I70" i="48"/>
  <c r="I69" i="48" s="1"/>
  <c r="I68" i="48"/>
  <c r="I67" i="48"/>
  <c r="I66" i="48" s="1"/>
  <c r="I65" i="48"/>
  <c r="I64" i="48"/>
  <c r="I63" i="48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9" i="48"/>
  <c r="I48" i="48"/>
  <c r="I47" i="48"/>
  <c r="I46" i="48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61" i="48"/>
  <c r="E60" i="48"/>
  <c r="E59" i="48"/>
  <c r="E58" i="48"/>
  <c r="E57" i="48"/>
  <c r="E56" i="48"/>
  <c r="E55" i="48"/>
  <c r="E54" i="48"/>
  <c r="E53" i="48"/>
  <c r="E52" i="48"/>
  <c r="E51" i="48"/>
  <c r="E50" i="48"/>
  <c r="E49" i="48"/>
  <c r="E48" i="48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4" i="44" s="1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70" i="45" s="1"/>
  <c r="I69" i="45"/>
  <c r="I68" i="45"/>
  <c r="I67" i="45"/>
  <c r="I66" i="45"/>
  <c r="I65" i="45"/>
  <c r="I64" i="45" s="1"/>
  <c r="I63" i="45"/>
  <c r="I62" i="45"/>
  <c r="I61" i="45" s="1"/>
  <c r="I60" i="45"/>
  <c r="I59" i="45"/>
  <c r="I58" i="45"/>
  <c r="I57" i="45"/>
  <c r="I56" i="45"/>
  <c r="I55" i="45"/>
  <c r="I54" i="45"/>
  <c r="I53" i="45"/>
  <c r="I52" i="45" s="1"/>
  <c r="I51" i="45"/>
  <c r="I50" i="45"/>
  <c r="I49" i="45" s="1"/>
  <c r="I48" i="45"/>
  <c r="I47" i="45"/>
  <c r="I46" i="45"/>
  <c r="I45" i="45"/>
  <c r="I44" i="45" s="1"/>
  <c r="I43" i="45"/>
  <c r="I42" i="45"/>
  <c r="I41" i="45"/>
  <c r="I40" i="45"/>
  <c r="I39" i="45"/>
  <c r="I38" i="45"/>
  <c r="I37" i="45"/>
  <c r="I36" i="45"/>
  <c r="I35" i="45"/>
  <c r="I34" i="45"/>
  <c r="I33" i="45"/>
  <c r="I32" i="45" s="1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70" i="45" s="1"/>
  <c r="E69" i="45"/>
  <c r="E68" i="45"/>
  <c r="E67" i="45"/>
  <c r="E66" i="45"/>
  <c r="E65" i="45"/>
  <c r="E64" i="45"/>
  <c r="E63" i="45"/>
  <c r="E62" i="45"/>
  <c r="E61" i="45"/>
  <c r="E60" i="45"/>
  <c r="E59" i="45"/>
  <c r="E58" i="45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8" i="45" s="1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I55" i="46"/>
  <c r="I54" i="46"/>
  <c r="I53" i="46"/>
  <c r="I52" i="46"/>
  <c r="I51" i="46"/>
  <c r="I50" i="46"/>
  <c r="I49" i="46"/>
  <c r="I48" i="46"/>
  <c r="I47" i="46" s="1"/>
  <c r="I46" i="46"/>
  <c r="I45" i="46"/>
  <c r="I44" i="46" s="1"/>
  <c r="I43" i="46"/>
  <c r="I42" i="46"/>
  <c r="I41" i="46"/>
  <c r="I40" i="46"/>
  <c r="I39" i="46"/>
  <c r="I38" i="46"/>
  <c r="I37" i="46"/>
  <c r="I36" i="46"/>
  <c r="I35" i="46" s="1"/>
  <c r="I34" i="46"/>
  <c r="I33" i="46"/>
  <c r="I32" i="46" s="1"/>
  <c r="I31" i="46"/>
  <c r="I30" i="46"/>
  <c r="I29" i="46"/>
  <c r="I28" i="46"/>
  <c r="I27" i="46"/>
  <c r="I26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I8" i="46" s="1"/>
  <c r="E55" i="46"/>
  <c r="E54" i="46"/>
  <c r="E53" i="46" s="1"/>
  <c r="E52" i="46"/>
  <c r="E51" i="46"/>
  <c r="E50" i="46"/>
  <c r="E49" i="46"/>
  <c r="E48" i="46"/>
  <c r="E47" i="46"/>
  <c r="E46" i="46"/>
  <c r="E45" i="46"/>
  <c r="E44" i="46"/>
  <c r="E43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E25" i="46"/>
  <c r="E24" i="46"/>
  <c r="E23" i="46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/>
  <c r="I49" i="43"/>
  <c r="I48" i="43"/>
  <c r="I46" i="43"/>
  <c r="I45" i="43"/>
  <c r="I44" i="43" s="1"/>
  <c r="I43" i="43"/>
  <c r="I42" i="43"/>
  <c r="I41" i="43"/>
  <c r="I40" i="43"/>
  <c r="I39" i="43" s="1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 s="1"/>
  <c r="E67" i="43"/>
  <c r="E66" i="43"/>
  <c r="E65" i="43" s="1"/>
  <c r="E64" i="43"/>
  <c r="E63" i="43"/>
  <c r="E62" i="43" s="1"/>
  <c r="E61" i="43"/>
  <c r="E60" i="43"/>
  <c r="E59" i="43" s="1"/>
  <c r="E58" i="43"/>
  <c r="E57" i="43"/>
  <c r="E56" i="43"/>
  <c r="E55" i="43"/>
  <c r="E54" i="43"/>
  <c r="E53" i="43"/>
  <c r="E52" i="43"/>
  <c r="E51" i="43"/>
  <c r="E50" i="43" s="1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/>
  <c r="I49" i="47"/>
  <c r="I48" i="47"/>
  <c r="I47" i="47"/>
  <c r="I46" i="47"/>
  <c r="I44" i="47" s="1"/>
  <c r="I45" i="47"/>
  <c r="I43" i="47"/>
  <c r="I42" i="47"/>
  <c r="I41" i="47" s="1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0" i="47"/>
  <c r="I21" i="47"/>
  <c r="I19" i="47"/>
  <c r="I18" i="47"/>
  <c r="I17" i="47"/>
  <c r="I16" i="47"/>
  <c r="I15" i="47"/>
  <c r="I14" i="47"/>
  <c r="I13" i="47"/>
  <c r="I12" i="47"/>
  <c r="I11" i="47"/>
  <c r="I10" i="47"/>
  <c r="I8" i="47" s="1"/>
  <c r="I9" i="47"/>
  <c r="E64" i="47"/>
  <c r="E63" i="47"/>
  <c r="E62" i="47" s="1"/>
  <c r="E61" i="47"/>
  <c r="E60" i="47"/>
  <c r="E59" i="47" s="1"/>
  <c r="E58" i="47"/>
  <c r="E57" i="47"/>
  <c r="E56" i="47" s="1"/>
  <c r="E55" i="47"/>
  <c r="E54" i="47"/>
  <c r="E53" i="47" s="1"/>
  <c r="E52" i="47"/>
  <c r="E51" i="47"/>
  <c r="E50" i="47" s="1"/>
  <c r="E49" i="47"/>
  <c r="E48" i="47"/>
  <c r="E47" i="47"/>
  <c r="E46" i="47"/>
  <c r="E45" i="47"/>
  <c r="E44" i="47"/>
  <c r="E43" i="47"/>
  <c r="E42" i="47"/>
  <c r="E41" i="47" s="1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/>
  <c r="I56" i="35"/>
  <c r="I55" i="35"/>
  <c r="I54" i="35" s="1"/>
  <c r="I53" i="35"/>
  <c r="I52" i="35"/>
  <c r="I51" i="35" s="1"/>
  <c r="I50" i="35"/>
  <c r="I49" i="35"/>
  <c r="I48" i="35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4" i="35"/>
  <c r="I33" i="35"/>
  <c r="I32" i="35"/>
  <c r="I31" i="35"/>
  <c r="I30" i="35" s="1"/>
  <c r="I29" i="35"/>
  <c r="I28" i="35"/>
  <c r="I27" i="35"/>
  <c r="I26" i="35"/>
  <c r="I25" i="35"/>
  <c r="I24" i="35"/>
  <c r="I23" i="35" s="1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/>
  <c r="E56" i="35"/>
  <c r="E55" i="35"/>
  <c r="E54" i="35" s="1"/>
  <c r="E53" i="35"/>
  <c r="E51" i="35" s="1"/>
  <c r="E52" i="35"/>
  <c r="E50" i="35"/>
  <c r="E49" i="35"/>
  <c r="E48" i="35" s="1"/>
  <c r="E47" i="35"/>
  <c r="E46" i="35"/>
  <c r="E45" i="35" s="1"/>
  <c r="E44" i="35"/>
  <c r="E43" i="35"/>
  <c r="E42" i="35" s="1"/>
  <c r="E41" i="35"/>
  <c r="E40" i="35"/>
  <c r="E39" i="35" s="1"/>
  <c r="E38" i="35"/>
  <c r="E37" i="35"/>
  <c r="E36" i="35" s="1"/>
  <c r="E35" i="35"/>
  <c r="E34" i="35"/>
  <c r="E33" i="35" s="1"/>
  <c r="E31" i="35"/>
  <c r="E30" i="35" s="1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9" i="26" s="1"/>
  <c r="I88" i="26"/>
  <c r="I86" i="26" s="1"/>
  <c r="I87" i="26"/>
  <c r="I85" i="26"/>
  <c r="I84" i="26"/>
  <c r="I83" i="26" s="1"/>
  <c r="I82" i="26"/>
  <c r="I81" i="26"/>
  <c r="I80" i="26"/>
  <c r="I79" i="26"/>
  <c r="I78" i="26"/>
  <c r="I77" i="26"/>
  <c r="I76" i="26"/>
  <c r="I73" i="26" s="1"/>
  <c r="I75" i="26"/>
  <c r="I74" i="26"/>
  <c r="I72" i="26"/>
  <c r="I70" i="26" s="1"/>
  <c r="I71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4" i="26" s="1"/>
  <c r="I55" i="26"/>
  <c r="I53" i="26"/>
  <c r="I52" i="26"/>
  <c r="I51" i="26"/>
  <c r="I50" i="26"/>
  <c r="I49" i="26"/>
  <c r="I48" i="26"/>
  <c r="I47" i="26" s="1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0" i="26" s="1"/>
  <c r="I31" i="26"/>
  <c r="I29" i="26"/>
  <c r="I28" i="26"/>
  <c r="I26" i="26" s="1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E91" i="26"/>
  <c r="E90" i="26"/>
  <c r="E89" i="26" s="1"/>
  <c r="E88" i="26"/>
  <c r="E87" i="26"/>
  <c r="E86" i="26" s="1"/>
  <c r="E85" i="26"/>
  <c r="E83" i="26" s="1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0" i="26"/>
  <c r="E32" i="26"/>
  <c r="E33" i="26"/>
  <c r="E34" i="26"/>
  <c r="E35" i="26"/>
  <c r="E36" i="26"/>
  <c r="E37" i="26"/>
  <c r="E38" i="26"/>
  <c r="E39" i="26"/>
  <c r="E40" i="26"/>
  <c r="E41" i="26"/>
  <c r="E31" i="26"/>
  <c r="E27" i="26"/>
  <c r="E26" i="26" s="1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I23" i="45" l="1"/>
  <c r="I57" i="46"/>
  <c r="I32" i="43"/>
  <c r="I47" i="43"/>
  <c r="I56" i="43"/>
  <c r="I26" i="43"/>
  <c r="I69" i="43" s="1"/>
  <c r="I81" i="23"/>
  <c r="H79" i="23"/>
  <c r="I80" i="23"/>
  <c r="E41" i="49"/>
  <c r="E62" i="49"/>
  <c r="E38" i="49"/>
  <c r="E50" i="49"/>
  <c r="E56" i="49"/>
  <c r="E47" i="49"/>
  <c r="E53" i="49"/>
  <c r="E35" i="49"/>
  <c r="E44" i="49"/>
  <c r="E59" i="49"/>
  <c r="I79" i="48"/>
  <c r="I84" i="44"/>
  <c r="I74" i="45"/>
  <c r="I66" i="47"/>
  <c r="I64" i="35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6" i="25" s="1"/>
  <c r="I97" i="25"/>
  <c r="I95" i="25"/>
  <c r="I94" i="25"/>
  <c r="I93" i="25"/>
  <c r="I92" i="25"/>
  <c r="I91" i="25"/>
  <c r="I90" i="25"/>
  <c r="I87" i="25" s="1"/>
  <c r="I89" i="25"/>
  <c r="I88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 s="1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1" i="25" s="1"/>
  <c r="I53" i="25"/>
  <c r="I52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2" i="25" s="1"/>
  <c r="I33" i="25"/>
  <c r="I31" i="25"/>
  <c r="I30" i="25"/>
  <c r="I29" i="25"/>
  <c r="I28" i="25"/>
  <c r="I27" i="25"/>
  <c r="I26" i="25"/>
  <c r="I25" i="25"/>
  <c r="I24" i="25"/>
  <c r="I23" i="25"/>
  <c r="I22" i="25"/>
  <c r="I21" i="25" s="1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8" i="25" s="1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/>
  <c r="I52" i="24"/>
  <c r="I51" i="24"/>
  <c r="I50" i="24" s="1"/>
  <c r="I49" i="24"/>
  <c r="I48" i="24"/>
  <c r="I47" i="24"/>
  <c r="I46" i="24"/>
  <c r="I45" i="24"/>
  <c r="I44" i="24" s="1"/>
  <c r="I43" i="24"/>
  <c r="I41" i="24" s="1"/>
  <c r="I42" i="24"/>
  <c r="I40" i="24"/>
  <c r="I39" i="24"/>
  <c r="I37" i="24" s="1"/>
  <c r="I38" i="24"/>
  <c r="I36" i="24"/>
  <c r="I35" i="24"/>
  <c r="I34" i="24"/>
  <c r="I33" i="24"/>
  <c r="I32" i="24" s="1"/>
  <c r="I31" i="24"/>
  <c r="I30" i="24"/>
  <c r="I29" i="24"/>
  <c r="I28" i="24"/>
  <c r="I27" i="24"/>
  <c r="I26" i="24"/>
  <c r="I25" i="24"/>
  <c r="I24" i="24" s="1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62" i="24"/>
  <c r="E59" i="24"/>
  <c r="E56" i="24"/>
  <c r="E53" i="24"/>
  <c r="E50" i="24"/>
  <c r="E47" i="24"/>
  <c r="E44" i="24"/>
  <c r="E41" i="24"/>
  <c r="E67" i="24"/>
  <c r="E66" i="24"/>
  <c r="E65" i="24" s="1"/>
  <c r="E64" i="24"/>
  <c r="E63" i="24"/>
  <c r="E61" i="24"/>
  <c r="E60" i="24"/>
  <c r="E58" i="24"/>
  <c r="E57" i="24"/>
  <c r="E55" i="24"/>
  <c r="E54" i="24"/>
  <c r="E52" i="24"/>
  <c r="E51" i="24"/>
  <c r="E49" i="24"/>
  <c r="E48" i="24"/>
  <c r="E46" i="24"/>
  <c r="E45" i="24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/>
  <c r="I52" i="33"/>
  <c r="I51" i="33"/>
  <c r="I50" i="33" s="1"/>
  <c r="I49" i="33"/>
  <c r="I47" i="33" s="1"/>
  <c r="I48" i="33"/>
  <c r="I46" i="33"/>
  <c r="I45" i="33"/>
  <c r="I44" i="33" s="1"/>
  <c r="I43" i="33"/>
  <c r="I42" i="33"/>
  <c r="I41" i="33"/>
  <c r="I40" i="33"/>
  <c r="I39" i="33"/>
  <c r="I38" i="33" s="1"/>
  <c r="I37" i="33"/>
  <c r="I35" i="33" s="1"/>
  <c r="I36" i="33"/>
  <c r="I34" i="33"/>
  <c r="I33" i="33"/>
  <c r="I32" i="33" s="1"/>
  <c r="I31" i="33"/>
  <c r="I30" i="33"/>
  <c r="I29" i="33"/>
  <c r="I28" i="33"/>
  <c r="I27" i="33"/>
  <c r="I26" i="33" s="1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 s="1"/>
  <c r="E61" i="33"/>
  <c r="E60" i="33"/>
  <c r="E59" i="33"/>
  <c r="E58" i="33"/>
  <c r="E57" i="33"/>
  <c r="E56" i="33"/>
  <c r="E55" i="33"/>
  <c r="E54" i="33"/>
  <c r="E53" i="33"/>
  <c r="E52" i="33"/>
  <c r="E51" i="33"/>
  <c r="E50" i="33" s="1"/>
  <c r="E49" i="33"/>
  <c r="E48" i="33"/>
  <c r="E47" i="33" s="1"/>
  <c r="E46" i="33"/>
  <c r="E45" i="33"/>
  <c r="E44" i="33" s="1"/>
  <c r="E43" i="33"/>
  <c r="E42" i="33"/>
  <c r="E41" i="33" s="1"/>
  <c r="E40" i="33"/>
  <c r="E39" i="33"/>
  <c r="E38" i="33"/>
  <c r="E37" i="33"/>
  <c r="E36" i="33"/>
  <c r="E35" i="33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5" i="22" s="1"/>
  <c r="I76" i="22"/>
  <c r="I74" i="22"/>
  <c r="I73" i="22"/>
  <c r="I72" i="22" s="1"/>
  <c r="I71" i="22"/>
  <c r="I70" i="22"/>
  <c r="I69" i="22"/>
  <c r="I68" i="22"/>
  <c r="I67" i="22"/>
  <c r="I66" i="22" s="1"/>
  <c r="I65" i="22"/>
  <c r="I63" i="22" s="1"/>
  <c r="I64" i="22"/>
  <c r="I62" i="22"/>
  <c r="I61" i="22"/>
  <c r="I59" i="22" s="1"/>
  <c r="I60" i="22"/>
  <c r="I58" i="22"/>
  <c r="I57" i="22"/>
  <c r="I55" i="22" s="1"/>
  <c r="I56" i="22"/>
  <c r="I54" i="22"/>
  <c r="I53" i="22"/>
  <c r="I52" i="22"/>
  <c r="I50" i="22"/>
  <c r="I49" i="22"/>
  <c r="I48" i="22"/>
  <c r="I47" i="22"/>
  <c r="I46" i="22" s="1"/>
  <c r="I45" i="22"/>
  <c r="I44" i="22"/>
  <c r="I43" i="22"/>
  <c r="I42" i="22"/>
  <c r="I41" i="22"/>
  <c r="I40" i="22"/>
  <c r="I39" i="22"/>
  <c r="I38" i="22"/>
  <c r="I37" i="22"/>
  <c r="I36" i="22" s="1"/>
  <c r="I35" i="22"/>
  <c r="I34" i="22"/>
  <c r="I33" i="22"/>
  <c r="I31" i="22" s="1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2" i="22" s="1"/>
  <c r="E73" i="22"/>
  <c r="E71" i="22"/>
  <c r="E70" i="22"/>
  <c r="E69" i="22" s="1"/>
  <c r="E68" i="22"/>
  <c r="E67" i="22"/>
  <c r="E66" i="22" s="1"/>
  <c r="E65" i="22"/>
  <c r="E64" i="22"/>
  <c r="E62" i="22"/>
  <c r="E59" i="22" s="1"/>
  <c r="E61" i="22"/>
  <c r="E60" i="22"/>
  <c r="E58" i="22"/>
  <c r="E57" i="22"/>
  <c r="E55" i="22" s="1"/>
  <c r="E56" i="22"/>
  <c r="H78" i="23" l="1"/>
  <c r="I78" i="23" s="1"/>
  <c r="I79" i="23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115" i="25"/>
  <c r="I8" i="24"/>
  <c r="I69" i="24" s="1"/>
  <c r="I63" i="33"/>
  <c r="I77" i="23" l="1"/>
  <c r="I102" i="23" s="1"/>
  <c r="I79" i="22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6" i="9"/>
  <c r="I35" i="9"/>
  <c r="I34" i="9" s="1"/>
  <c r="I33" i="9"/>
  <c r="I32" i="9"/>
  <c r="I30" i="9"/>
  <c r="I29" i="9"/>
  <c r="I28" i="9" s="1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5" i="9" s="1"/>
  <c r="E54" i="9"/>
  <c r="E53" i="9"/>
  <c r="E51" i="9"/>
  <c r="E50" i="9"/>
  <c r="E49" i="9" s="1"/>
  <c r="E48" i="9"/>
  <c r="E47" i="9"/>
  <c r="E45" i="9"/>
  <c r="E44" i="9"/>
  <c r="E43" i="9" s="1"/>
  <c r="E42" i="9"/>
  <c r="E41" i="9"/>
  <c r="E39" i="9"/>
  <c r="E38" i="9"/>
  <c r="E37" i="9" s="1"/>
  <c r="E36" i="9"/>
  <c r="E35" i="9"/>
  <c r="E33" i="9"/>
  <c r="E32" i="9"/>
  <c r="E31" i="9" s="1"/>
  <c r="E30" i="9"/>
  <c r="E29" i="9"/>
  <c r="E27" i="9"/>
  <c r="E25" i="9" s="1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58" i="9" l="1"/>
  <c r="E28" i="9"/>
  <c r="E34" i="9"/>
  <c r="E40" i="9"/>
  <c r="E46" i="9"/>
  <c r="E52" i="9"/>
  <c r="I25" i="9"/>
  <c r="I31" i="9"/>
  <c r="I37" i="9"/>
  <c r="I43" i="9"/>
  <c r="I49" i="9"/>
  <c r="I55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D5" i="44" l="1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V26" i="35"/>
  <c r="AW26" i="35" s="1"/>
  <c r="AU26" i="35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D68" i="48"/>
  <c r="AE68" i="48" s="1"/>
  <c r="AC68" i="48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D56" i="48"/>
  <c r="AE56" i="48" s="1"/>
  <c r="AC56" i="48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D41" i="48"/>
  <c r="AE41" i="48" s="1"/>
  <c r="AC41" i="48"/>
  <c r="G41" i="48"/>
  <c r="AD40" i="48"/>
  <c r="AE40" i="48" s="1"/>
  <c r="AC40" i="48"/>
  <c r="G40" i="48"/>
  <c r="AD39" i="48"/>
  <c r="AE39" i="48" s="1"/>
  <c r="AC39" i="48"/>
  <c r="G39" i="48"/>
  <c r="AD38" i="48"/>
  <c r="AE38" i="48" s="1"/>
  <c r="AC38" i="48"/>
  <c r="G38" i="48"/>
  <c r="AD37" i="48"/>
  <c r="AE37" i="48" s="1"/>
  <c r="AC37" i="48"/>
  <c r="G37" i="48"/>
  <c r="AD36" i="48"/>
  <c r="AE36" i="48" s="1"/>
  <c r="AC36" i="48"/>
  <c r="G36" i="48"/>
  <c r="AD35" i="48"/>
  <c r="AE35" i="48" s="1"/>
  <c r="AC35" i="48"/>
  <c r="G35" i="48"/>
  <c r="AD34" i="48"/>
  <c r="AE34" i="48" s="1"/>
  <c r="AC34" i="48"/>
  <c r="G34" i="48"/>
  <c r="AD33" i="48"/>
  <c r="AE33" i="48" s="1"/>
  <c r="AC33" i="48"/>
  <c r="G33" i="48"/>
  <c r="AD32" i="48"/>
  <c r="AE32" i="48" s="1"/>
  <c r="AC32" i="48"/>
  <c r="G32" i="48"/>
  <c r="AD31" i="48"/>
  <c r="AE31" i="48" s="1"/>
  <c r="AC31" i="48"/>
  <c r="G31" i="48"/>
  <c r="AD30" i="48"/>
  <c r="AE30" i="48" s="1"/>
  <c r="AC30" i="48"/>
  <c r="G30" i="48"/>
  <c r="AD29" i="48"/>
  <c r="AE29" i="48" s="1"/>
  <c r="AC29" i="48"/>
  <c r="G29" i="48"/>
  <c r="AD28" i="48"/>
  <c r="AE28" i="48" s="1"/>
  <c r="AC28" i="48"/>
  <c r="G28" i="48"/>
  <c r="AD27" i="48"/>
  <c r="AE27" i="48" s="1"/>
  <c r="AC27" i="48"/>
  <c r="G27" i="48"/>
  <c r="AD26" i="48"/>
  <c r="AE26" i="48" s="1"/>
  <c r="AC26" i="48"/>
  <c r="G26" i="48"/>
  <c r="AD25" i="48"/>
  <c r="AE25" i="48" s="1"/>
  <c r="AC25" i="48"/>
  <c r="G25" i="48"/>
  <c r="AD24" i="48"/>
  <c r="AE24" i="48" s="1"/>
  <c r="AC24" i="48"/>
  <c r="G24" i="48"/>
  <c r="AD23" i="48"/>
  <c r="AE23" i="48" s="1"/>
  <c r="AC23" i="48"/>
  <c r="G23" i="48"/>
  <c r="AD22" i="48"/>
  <c r="AE22" i="48" s="1"/>
  <c r="AC22" i="48"/>
  <c r="G22" i="48"/>
  <c r="AD21" i="48"/>
  <c r="AE21" i="48" s="1"/>
  <c r="AC21" i="48"/>
  <c r="G21" i="48"/>
  <c r="AD20" i="48"/>
  <c r="AE20" i="48" s="1"/>
  <c r="AC20" i="48"/>
  <c r="G20" i="48"/>
  <c r="AD19" i="48"/>
  <c r="AE19" i="48" s="1"/>
  <c r="AC19" i="48"/>
  <c r="G19" i="48"/>
  <c r="AD18" i="48"/>
  <c r="AE18" i="48" s="1"/>
  <c r="AC18" i="48"/>
  <c r="G18" i="48"/>
  <c r="AD17" i="48"/>
  <c r="AE17" i="48" s="1"/>
  <c r="AC17" i="48"/>
  <c r="G17" i="48"/>
  <c r="AD16" i="48"/>
  <c r="AE16" i="48" s="1"/>
  <c r="AC16" i="48"/>
  <c r="G16" i="48"/>
  <c r="AD15" i="48"/>
  <c r="AE15" i="48" s="1"/>
  <c r="AC15" i="48"/>
  <c r="G15" i="48"/>
  <c r="AD14" i="48"/>
  <c r="AE14" i="48" s="1"/>
  <c r="AC14" i="48"/>
  <c r="G14" i="48"/>
  <c r="AD13" i="48"/>
  <c r="AE13" i="48" s="1"/>
  <c r="AC13" i="48"/>
  <c r="G13" i="48"/>
  <c r="AD12" i="48"/>
  <c r="AE12" i="48" s="1"/>
  <c r="AC12" i="48"/>
  <c r="G12" i="48"/>
  <c r="E8" i="48"/>
  <c r="AD11" i="48"/>
  <c r="AE11" i="48" s="1"/>
  <c r="AC11" i="48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AC8" i="48" s="1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Z8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AU9" i="47"/>
  <c r="AV9" i="47" s="1"/>
  <c r="AW9" i="47" s="1"/>
  <c r="G8" i="47"/>
  <c r="AA8" i="47"/>
  <c r="Z8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F8" i="47"/>
  <c r="D8" i="47"/>
  <c r="AE76" i="48" l="1"/>
  <c r="G75" i="48" s="1"/>
  <c r="G79" i="48" s="1"/>
  <c r="AD8" i="48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N66" i="49"/>
  <c r="AN70" i="49" s="1"/>
  <c r="AN71" i="49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AA88" i="44"/>
  <c r="AA89" i="44" s="1"/>
  <c r="Q57" i="46"/>
  <c r="Q61" i="46" s="1"/>
  <c r="Q62" i="46" s="1"/>
  <c r="H19" i="34" s="1"/>
  <c r="U57" i="46"/>
  <c r="U61" i="46" s="1"/>
  <c r="U62" i="46" s="1"/>
  <c r="Y57" i="46"/>
  <c r="Y61" i="46" s="1"/>
  <c r="Y62" i="46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AA57" i="46"/>
  <c r="AA61" i="46" s="1"/>
  <c r="AA62" i="46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X84" i="44"/>
  <c r="X88" i="44" s="1"/>
  <c r="X89" i="4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Z88" i="44"/>
  <c r="Z89" i="4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X74" i="45"/>
  <c r="X78" i="45" s="1"/>
  <c r="X79" i="45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R26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N26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Z66" i="47"/>
  <c r="Z70" i="47" s="1"/>
  <c r="Z71" i="47" s="1"/>
  <c r="G66" i="47"/>
  <c r="H18" i="8" s="1"/>
  <c r="AU20" i="47"/>
  <c r="AV20" i="47" s="1"/>
  <c r="AW20" i="47" s="1"/>
  <c r="O66" i="47"/>
  <c r="W66" i="47"/>
  <c r="W70" i="47" s="1"/>
  <c r="W71" i="47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AE8" i="48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8" i="47"/>
  <c r="E20" i="47"/>
  <c r="E27" i="47"/>
  <c r="E34" i="47"/>
  <c r="AW44" i="47"/>
  <c r="P66" i="47"/>
  <c r="F66" i="47"/>
  <c r="F18" i="8" s="1"/>
  <c r="M71" i="47"/>
  <c r="D17" i="34" s="1"/>
  <c r="L26" i="34" l="1"/>
  <c r="H24" i="8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Q71" i="47"/>
  <c r="H17" i="34" s="1"/>
  <c r="I66" i="49"/>
  <c r="K23" i="8"/>
  <c r="M23" i="8"/>
  <c r="Y89" i="44"/>
  <c r="G3" i="44"/>
  <c r="Q89" i="44"/>
  <c r="H21" i="34" s="1"/>
  <c r="U89" i="44"/>
  <c r="E84" i="44"/>
  <c r="K22" i="8"/>
  <c r="M22" i="8"/>
  <c r="W78" i="45"/>
  <c r="W79" i="45" s="1"/>
  <c r="Y79" i="45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M20" i="8"/>
  <c r="K20" i="8"/>
  <c r="V61" i="46"/>
  <c r="V62" i="46" s="1"/>
  <c r="E57" i="46"/>
  <c r="G3" i="46"/>
  <c r="X74" i="43"/>
  <c r="O18" i="34" s="1"/>
  <c r="O26" i="34" s="1"/>
  <c r="P74" i="43"/>
  <c r="G18" i="34" s="1"/>
  <c r="G73" i="43"/>
  <c r="G74" i="43" s="1"/>
  <c r="T74" i="43"/>
  <c r="K18" i="34" s="1"/>
  <c r="K26" i="34" s="1"/>
  <c r="Z73" i="43"/>
  <c r="Z74" i="43" s="1"/>
  <c r="Q18" i="34" s="1"/>
  <c r="Q26" i="34" s="1"/>
  <c r="M19" i="8"/>
  <c r="K19" i="8"/>
  <c r="R70" i="47"/>
  <c r="R71" i="47" s="1"/>
  <c r="I17" i="34" s="1"/>
  <c r="Y71" i="47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G8" i="33" s="1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D63" i="33" s="1"/>
  <c r="D13" i="8" s="1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J83" i="23"/>
  <c r="H83" i="23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H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Y63" i="33" l="1"/>
  <c r="W63" i="33"/>
  <c r="W67" i="33" s="1"/>
  <c r="W68" i="33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AU108" i="25"/>
  <c r="AV108" i="25" s="1"/>
  <c r="AW108" i="25" s="1"/>
  <c r="Q63" i="33"/>
  <c r="U63" i="33"/>
  <c r="U67" i="33" s="1"/>
  <c r="U68" i="33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S63" i="33"/>
  <c r="S67" i="33" s="1"/>
  <c r="V63" i="33"/>
  <c r="V67" i="33" s="1"/>
  <c r="V68" i="33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Q64" i="35"/>
  <c r="Q68" i="35" s="1"/>
  <c r="Q69" i="35" s="1"/>
  <c r="H16" i="34" s="1"/>
  <c r="U64" i="35"/>
  <c r="U68" i="35" s="1"/>
  <c r="U69" i="35" s="1"/>
  <c r="Y64" i="35"/>
  <c r="Y68" i="35" s="1"/>
  <c r="Y69" i="35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AA64" i="35"/>
  <c r="AA68" i="35" s="1"/>
  <c r="AA69" i="35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93" i="26"/>
  <c r="R97" i="26" s="1"/>
  <c r="R98" i="26" s="1"/>
  <c r="I15" i="34" s="1"/>
  <c r="V93" i="26"/>
  <c r="V97" i="26" s="1"/>
  <c r="V98" i="26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AT93" i="26"/>
  <c r="AT97" i="26" s="1"/>
  <c r="AT98" i="26" s="1"/>
  <c r="E42" i="26"/>
  <c r="E70" i="26"/>
  <c r="O93" i="26"/>
  <c r="O97" i="26" s="1"/>
  <c r="W93" i="26"/>
  <c r="W97" i="26" s="1"/>
  <c r="W98" i="26" s="1"/>
  <c r="Z93" i="26"/>
  <c r="Z97" i="26" s="1"/>
  <c r="Z98" i="26" s="1"/>
  <c r="F93" i="26"/>
  <c r="F16" i="8" s="1"/>
  <c r="G8" i="26"/>
  <c r="G93" i="26" s="1"/>
  <c r="H16" i="8" s="1"/>
  <c r="Y93" i="26"/>
  <c r="Y97" i="26" s="1"/>
  <c r="Y98" i="26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AA115" i="25"/>
  <c r="AA119" i="25" s="1"/>
  <c r="AA120" i="25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K69" i="24"/>
  <c r="M14" i="8" s="1"/>
  <c r="P69" i="24"/>
  <c r="P73" i="24" s="1"/>
  <c r="P74" i="24" s="1"/>
  <c r="G13" i="34" s="1"/>
  <c r="X69" i="24"/>
  <c r="X73" i="24" s="1"/>
  <c r="X74" i="24" s="1"/>
  <c r="E32" i="24"/>
  <c r="T69" i="24"/>
  <c r="T73" i="24" s="1"/>
  <c r="T74" i="24" s="1"/>
  <c r="E37" i="24"/>
  <c r="R69" i="24"/>
  <c r="R73" i="24" s="1"/>
  <c r="R74" i="24" s="1"/>
  <c r="I13" i="34" s="1"/>
  <c r="V69" i="24"/>
  <c r="V73" i="24" s="1"/>
  <c r="V74" i="24" s="1"/>
  <c r="Z69" i="24"/>
  <c r="Z73" i="24" s="1"/>
  <c r="Z74" i="2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Y69" i="24"/>
  <c r="Y73" i="24" s="1"/>
  <c r="Y74" i="2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T63" i="33"/>
  <c r="T67" i="33" s="1"/>
  <c r="T68" i="33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Z79" i="22"/>
  <c r="Z83" i="22" s="1"/>
  <c r="Z84" i="22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D102" i="23"/>
  <c r="D12" i="8" s="1"/>
  <c r="K102" i="23"/>
  <c r="M12" i="8" s="1"/>
  <c r="H102" i="23"/>
  <c r="I12" i="8" s="1"/>
  <c r="G8" i="23"/>
  <c r="G102" i="23" s="1"/>
  <c r="H12" i="8" s="1"/>
  <c r="S102" i="23"/>
  <c r="S106" i="23" s="1"/>
  <c r="AA102" i="23"/>
  <c r="AA106" i="23" s="1"/>
  <c r="AA107" i="23" s="1"/>
  <c r="P102" i="23"/>
  <c r="P106" i="23" s="1"/>
  <c r="P107" i="23" s="1"/>
  <c r="G11" i="34" s="1"/>
  <c r="T102" i="23"/>
  <c r="T106" i="23" s="1"/>
  <c r="T107" i="23" s="1"/>
  <c r="E26" i="23"/>
  <c r="E40" i="23"/>
  <c r="E46" i="23"/>
  <c r="E53" i="23"/>
  <c r="E70" i="23"/>
  <c r="E77" i="23"/>
  <c r="O102" i="23"/>
  <c r="W102" i="23"/>
  <c r="W106" i="23" s="1"/>
  <c r="W107" i="23" s="1"/>
  <c r="X102" i="23"/>
  <c r="X106" i="23" s="1"/>
  <c r="E8" i="23"/>
  <c r="AU26" i="23"/>
  <c r="AV26" i="23" s="1"/>
  <c r="AW26" i="23" s="1"/>
  <c r="V102" i="23"/>
  <c r="V106" i="23" s="1"/>
  <c r="V107" i="23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Y79" i="22"/>
  <c r="Y83" i="22" s="1"/>
  <c r="Y84" i="22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N63" i="33"/>
  <c r="F63" i="33"/>
  <c r="F13" i="8" s="1"/>
  <c r="J63" i="33"/>
  <c r="K13" i="8" s="1"/>
  <c r="AA67" i="33"/>
  <c r="AA68" i="33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S68" i="33" l="1"/>
  <c r="J12" i="34" s="1"/>
  <c r="S120" i="25"/>
  <c r="J14" i="34" s="1"/>
  <c r="G68" i="35"/>
  <c r="G69" i="35" s="1"/>
  <c r="G67" i="33"/>
  <c r="G68" i="33" s="1"/>
  <c r="X69" i="35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M16" i="8"/>
  <c r="K16" i="8"/>
  <c r="I93" i="26"/>
  <c r="O120" i="25"/>
  <c r="F14" i="34" s="1"/>
  <c r="G119" i="25"/>
  <c r="G120" i="25" s="1"/>
  <c r="T120" i="25"/>
  <c r="X120" i="25"/>
  <c r="E115" i="25"/>
  <c r="R119" i="25"/>
  <c r="R120" i="25" s="1"/>
  <c r="I14" i="34" s="1"/>
  <c r="W74" i="24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O84" i="22"/>
  <c r="F10" i="34" s="1"/>
  <c r="G83" i="22"/>
  <c r="G84" i="22" s="1"/>
  <c r="Q84" i="22"/>
  <c r="H10" i="34" s="1"/>
  <c r="AA83" i="22"/>
  <c r="AA84" i="22" s="1"/>
  <c r="S107" i="23"/>
  <c r="J11" i="34" s="1"/>
  <c r="G106" i="23"/>
  <c r="G107" i="23" s="1"/>
  <c r="X107" i="23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X83" i="22"/>
  <c r="X84" i="22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V68" i="35"/>
  <c r="V69" i="35" s="1"/>
  <c r="R68" i="35"/>
  <c r="R69" i="35" s="1"/>
  <c r="I16" i="34" s="1"/>
  <c r="AU97" i="26" l="1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AV97" i="26" l="1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E8" i="9" l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D9" i="34" l="1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Y25" i="9"/>
  <c r="X25" i="9"/>
  <c r="Z58" i="9"/>
  <c r="Z55" i="9"/>
  <c r="Z52" i="9"/>
  <c r="Z49" i="9"/>
  <c r="Z46" i="9"/>
  <c r="Z43" i="9"/>
  <c r="Z40" i="9"/>
  <c r="Z37" i="9"/>
  <c r="Z34" i="9"/>
  <c r="Z31" i="9"/>
  <c r="Z28" i="9"/>
  <c r="Z25" i="9"/>
  <c r="AA58" i="9"/>
  <c r="AA55" i="9"/>
  <c r="AA52" i="9"/>
  <c r="AA49" i="9"/>
  <c r="AA46" i="9"/>
  <c r="AA43" i="9"/>
  <c r="AA40" i="9"/>
  <c r="AA37" i="9"/>
  <c r="AA34" i="9"/>
  <c r="AA31" i="9"/>
  <c r="AA28" i="9"/>
  <c r="AA25" i="9"/>
  <c r="W58" i="9"/>
  <c r="W55" i="9"/>
  <c r="W52" i="9"/>
  <c r="W49" i="9"/>
  <c r="W46" i="9"/>
  <c r="W43" i="9"/>
  <c r="W40" i="9"/>
  <c r="W37" i="9"/>
  <c r="W34" i="9"/>
  <c r="W31" i="9"/>
  <c r="W28" i="9"/>
  <c r="W25" i="9"/>
  <c r="P25" i="9"/>
  <c r="Q25" i="9"/>
  <c r="R25" i="9"/>
  <c r="S25" i="9"/>
  <c r="T25" i="9"/>
  <c r="U25" i="9"/>
  <c r="V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N25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s="1"/>
  <c r="AV34" i="9" l="1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AE26" i="34" s="1"/>
  <c r="Y8" i="9"/>
  <c r="X8" i="9"/>
  <c r="Y26" i="34" s="1"/>
  <c r="W8" i="9"/>
  <c r="P8" i="9"/>
  <c r="G9" i="34" s="1"/>
  <c r="G26" i="34" s="1"/>
  <c r="Q8" i="9"/>
  <c r="H9" i="34" s="1"/>
  <c r="H26" i="34" s="1"/>
  <c r="R8" i="9"/>
  <c r="S8" i="9"/>
  <c r="J9" i="34" s="1"/>
  <c r="J26" i="34" s="1"/>
  <c r="T8" i="9"/>
  <c r="U8" i="9"/>
  <c r="V8" i="9"/>
  <c r="O8" i="9"/>
  <c r="N8" i="9"/>
  <c r="AB26" i="34" l="1"/>
  <c r="P9" i="34"/>
  <c r="P26" i="34" s="1"/>
  <c r="S26" i="34"/>
  <c r="M9" i="34"/>
  <c r="I9" i="34"/>
  <c r="I26" i="34" s="1"/>
  <c r="E9" i="34"/>
  <c r="AW23" i="9"/>
  <c r="AW12" i="9"/>
  <c r="AW14" i="9"/>
  <c r="AW9" i="9"/>
  <c r="AW24" i="9"/>
  <c r="AW11" i="9"/>
  <c r="AW15" i="9"/>
  <c r="AW13" i="9"/>
  <c r="AW10" i="9"/>
  <c r="AU8" i="9"/>
  <c r="AV8" i="9" s="1"/>
  <c r="F9" i="34" l="1"/>
  <c r="F26" i="34" s="1"/>
  <c r="A9" i="34" l="1"/>
  <c r="K8" i="9"/>
  <c r="A11" i="34" l="1"/>
  <c r="A12" i="34"/>
  <c r="A13" i="34"/>
  <c r="A14" i="34"/>
  <c r="B3" i="34"/>
  <c r="B1" i="34"/>
  <c r="H8" i="9" l="1"/>
  <c r="J8" i="9"/>
  <c r="G8" i="9" l="1"/>
  <c r="F8" i="9"/>
  <c r="D8" i="9"/>
  <c r="E26" i="34" l="1"/>
  <c r="M26" i="34"/>
  <c r="AW8" i="9"/>
  <c r="T11" i="8" l="1"/>
  <c r="D5" i="20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AW37" i="9"/>
  <c r="AW34" i="9" l="1"/>
  <c r="AW31" i="9" l="1"/>
  <c r="AW28" i="9" l="1"/>
  <c r="AW25" i="9" l="1"/>
  <c r="G3" i="9" l="1"/>
  <c r="F10" i="8"/>
  <c r="F28" i="8" s="1"/>
  <c r="F32" i="8" s="1"/>
  <c r="F36" i="8" s="1"/>
  <c r="G4" i="9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<sst xmlns="http://schemas.openxmlformats.org/spreadsheetml/2006/main" count="1100" uniqueCount="476">
  <si>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</si>
  <si>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</si>
  <si>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</si>
  <si>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</si>
  <si>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</si>
  <si>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</si>
  <si>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</si>
  <si>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</si>
  <si>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</si>
  <si>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</si>
  <si>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</si>
  <si>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</si>
  <si>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</si>
  <si>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</si>
  <si>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</si>
  <si>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</si>
  <si>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</si>
  <si>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</si>
  <si>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</si>
  <si>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</si>
  <si>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</si>
  <si>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</si>
  <si>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</si>
  <si>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</si>
  <si>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</si>
  <si>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</si>
  <si>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</si>
  <si>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</si>
  <si>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</si>
  <si>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</si>
  <si>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</si>
  <si>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</si>
  <si>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</si>
  <si>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</si>
  <si>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</si>
  <si>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</si>
  <si>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</si>
  <si>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</si>
  <si>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</si>
  <si>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</si>
  <si>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</si>
  <si>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</si>
  <si>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</si>
  <si>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</si>
  <si>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</si>
  <si>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</si>
  <si>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</si>
  <si>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</si>
  <si>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</si>
  <si>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</si>
  <si>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</si>
  <si>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</si>
  <si>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</si>
  <si>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</si>
  <si>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</si>
  <si>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</si>
  <si>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</si>
  <si>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</si>
  <si>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</si>
  <si>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</si>
  <si>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</si>
  <si>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</si>
  <si>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</si>
  <si>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</si>
  <si>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</si>
  <si>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</si>
  <si>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</si>
  <si>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</si>
  <si>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</si>
  <si>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</si>
  <si>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</si>
  <si>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</si>
  <si>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</si>
  <si>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</si>
  <si>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</si>
  <si>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</si>
  <si>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</si>
  <si>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</si>
  <si>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</si>
  <si>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</si>
  <si>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</si>
  <si>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</si>
  <si>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</si>
  <si>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</si>
  <si>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</si>
  <si>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</si>
  <si>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</si>
  <si>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</si>
  <si>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</si>
  <si>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</si>
  <si>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</si>
  <si>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</si>
  <si>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</si>
  <si>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</si>
  <si>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</si>
  <si>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</si>
  <si>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</si>
  <si>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</si>
  <si>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</si>
  <si>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</si>
  <si>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</si>
  <si>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</si>
  <si>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</si>
  <si>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</si>
  <si>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</si>
  <si>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</si>
  <si>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</si>
  <si>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</si>
  <si>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</si>
  <si>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</si>
  <si>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</si>
  <si>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</si>
  <si>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</si>
  <si>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</si>
  <si>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</si>
  <si>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</si>
  <si>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</si>
  <si>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</si>
  <si>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</si>
  <si>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</si>
  <si>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</si>
  <si>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</si>
  <si>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</si>
  <si>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</si>
  <si>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</si>
  <si>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</si>
  <si>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</si>
  <si>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</si>
  <si>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</si>
  <si>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</si>
  <si>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</si>
  <si>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</si>
  <si>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</si>
  <si>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</si>
  <si>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</si>
  <si>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</si>
  <si>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</si>
  <si>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</si>
  <si>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</si>
  <si>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</si>
  <si>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</si>
  <si>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</si>
  <si>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</si>
  <si>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</si>
  <si>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</si>
  <si>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</si>
  <si>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</si>
  <si>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</si>
  <si>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</si>
  <si>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</si>
  <si>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</si>
  <si>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</si>
  <si>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</si>
  <si>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</si>
  <si>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</si>
  <si>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</si>
  <si>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</si>
  <si>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</si>
  <si>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</si>
  <si>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</si>
  <si>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</si>
  <si>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</si>
  <si>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</si>
  <si>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</si>
  <si>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</si>
  <si>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</si>
  <si>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</si>
  <si>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</si>
  <si>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</si>
  <si>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</si>
  <si>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</si>
  <si>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</si>
  <si>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</si>
  <si>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</si>
  <si>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</si>
  <si>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</si>
  <si>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</si>
  <si>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</si>
  <si>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</si>
  <si>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</si>
  <si>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</si>
  <si>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</si>
  <si>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</si>
  <si>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</si>
  <si>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</si>
  <si>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</si>
  <si>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</si>
  <si>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</si>
  <si>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</si>
  <si>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</si>
  <si>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</si>
  <si>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</si>
  <si>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</si>
  <si>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</si>
  <si>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</si>
  <si>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</si>
  <si>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</si>
  <si>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</si>
  <si>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</si>
  <si>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</si>
  <si>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</si>
  <si>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</si>
  <si>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</si>
  <si>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</si>
  <si>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</si>
  <si>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</si>
  <si>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</si>
  <si>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</si>
  <si>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</si>
  <si>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</si>
  <si>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</si>
  <si>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</si>
  <si>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</si>
  <si>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</si>
  <si>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</si>
  <si>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</si>
  <si>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</si>
  <si>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</si>
  <si>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</si>
  <si>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</si>
  <si>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</si>
  <si>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</si>
  <si>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</si>
  <si>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</si>
  <si>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</si>
  <si>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</si>
  <si>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</si>
  <si>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</si>
  <si>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</si>
  <si>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</si>
  <si>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</si>
  <si>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</si>
  <si>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</si>
  <si>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</si>
  <si>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</si>
  <si>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</si>
  <si>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</si>
  <si>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</si>
  <si>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</si>
  <si>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</si>
  <si>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</si>
  <si>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</si>
  <si>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</si>
  <si>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</si>
  <si>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</si>
  <si>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</si>
  <si>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</si>
  <si>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</si>
  <si>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</si>
  <si>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</si>
  <si>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</si>
  <si>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</si>
  <si>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</si>
  <si>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</si>
  <si>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</si>
  <si>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</si>
  <si>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</si>
  <si>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</si>
  <si>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</si>
  <si>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</si>
  <si>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</si>
  <si>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</si>
  <si>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</si>
  <si>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</si>
  <si>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</si>
  <si>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</si>
  <si>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</si>
  <si>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</si>
  <si>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</si>
  <si>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</si>
  <si>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</si>
  <si>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</si>
  <si>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</si>
  <si>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</si>
  <si>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</si>
  <si>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</si>
  <si>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</si>
  <si>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</si>
  <si>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</si>
  <si>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</si>
  <si>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</si>
  <si>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</si>
  <si>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</si>
  <si>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</si>
  <si>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</si>
  <si>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</si>
  <si>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</si>
  <si>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</si>
  <si>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</si>
  <si>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</si>
  <si>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</si>
  <si>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</si>
  <si>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</si>
  <si>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</si>
  <si>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</si>
  <si>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</si>
  <si>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</si>
  <si>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</si>
  <si>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</si>
  <si>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</si>
  <si>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</si>
  <si>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</si>
  <si>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</si>
  <si>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</si>
  <si>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</si>
  <si>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</si>
  <si>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</si>
  <si>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</si>
  <si>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</si>
  <si>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</si>
  <si>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</si>
  <si>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</si>
  <si>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</si>
  <si>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</si>
  <si>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</si>
  <si>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</si>
  <si>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</si>
  <si>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</si>
  <si>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</si>
  <si>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</si>
  <si>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</si>
  <si>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</si>
  <si>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</si>
  <si>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</si>
  <si>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</si>
  <si>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</si>
  <si>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</si>
  <si>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</si>
  <si>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</si>
  <si>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</si>
  <si>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</si>
  <si>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</si>
  <si>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</si>
  <si>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</si>
  <si>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</si>
  <si>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</si>
  <si>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</si>
  <si>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</si>
  <si>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</si>
  <si>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</si>
  <si>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</si>
  <si>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</si>
  <si>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</si>
  <si>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</si>
  <si>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</si>
  <si>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</si>
  <si>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</si>
  <si>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</si>
  <si>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</si>
  <si>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</si>
  <si>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</si>
  <si>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</si>
  <si>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</si>
  <si>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</si>
  <si>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</si>
  <si>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</si>
  <si>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</si>
  <si>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</si>
  <si>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</si>
  <si>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</si>
  <si>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</si>
  <si>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</si>
  <si>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</si>
  <si>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</si>
  <si>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</si>
  <si>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</si>
  <si>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</si>
  <si>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</si>
  <si>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</si>
  <si>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</si>
  <si>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</si>
  <si>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</si>
  <si>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</si>
  <si>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</si>
  <si>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</si>
  <si>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</si>
  <si>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</si>
  <si>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</si>
  <si>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</si>
  <si>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</si>
  <si>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</si>
  <si>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</si>
  <si>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</si>
  <si>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</si>
  <si>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</si>
  <si>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</si>
  <si>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</si>
  <si>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</si>
  <si>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</si>
  <si>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</si>
  <si>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</si>
  <si>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</si>
  <si>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</si>
  <si>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</si>
  <si>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</si>
  <si>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</si>
  <si>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</si>
  <si>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</si>
  <si>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</si>
  <si>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</si>
  <si>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</si>
  <si>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</si>
  <si>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</si>
  <si>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</si>
  <si>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</si>
  <si>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</si>
  <si>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</si>
  <si>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</si>
  <si>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</si>
  <si>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</si>
  <si>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</si>
  <si>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</si>
  <si>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</si>
  <si>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</si>
  <si>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</si>
  <si>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</si>
  <si>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</si>
  <si>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</si>
  <si>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</si>
  <si>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</si>
  <si>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</si>
  <si>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</si>
  <si>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</si>
  <si>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</si>
  <si>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</si>
  <si>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</si>
  <si>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</si>
  <si>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</si>
  <si>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</si>
  <si>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</si>
  <si>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</si>
  <si>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</si>
  <si>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</si>
  <si>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</si>
  <si>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</si>
  <si>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</si>
  <si>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</si>
  <si>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</si>
  <si>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</si>
  <si>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</si>
  <si>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</si>
  <si>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</si>
  <si>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</si>
  <si>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</si>
  <si>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</si>
  <si>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</si>
  <si>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</si>
  <si>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</si>
  <si>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</si>
  <si>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</si>
  <si>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</si>
  <si>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</si>
  <si>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</si>
  <si>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</si>
  <si>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</si>
  <si>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</si>
  <si>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</si>
  <si>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</si>
  <si>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</si>
  <si>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</si>
  <si>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</si>
  <si>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</si>
  <si>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</si>
  <si>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</si>
  <si>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</si>
  <si>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</si>
  <si>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</si>
  <si>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</si>
  <si>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name</t>
  </si>
  <si>
    <t>Sam Kind</t>
  </si>
  <si>
    <t>Sheet set up</t>
  </si>
  <si>
    <t>v1</t>
  </si>
  <si>
    <t>Circus Engagement : Skills Development</t>
  </si>
  <si>
    <t>K200</t>
  </si>
  <si>
    <t>Grants</t>
  </si>
  <si>
    <t>Restricted funding allocated to the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</si>
</sst>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</cellXfs>
  <cellStyles count="2">
    <cellStyle name="Comma" xfId="1" builtinId="3"/>
    <cellStyle name="Normal" xfId="0" builtinId="0"/>
  </cellStyles>
  <dxfs count="9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tabSelected="1" view="pageLayout" zoomScaleNormal="100" workbookViewId="0">
      <selection activeCell="A13" sqref="A13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472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468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468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475</v>
      </c>
      <c r="B15" s="37"/>
      <c r="C15" s="553"/>
      <c r="E15" s="162"/>
      <c r="F15" s="162"/>
    </row>
    <row r="16" spans="1:6" ht="22.5" customHeight="1" x14ac:dyDescent="0.25">
      <c r="C16" s="554"/>
      <c r="E16" s="162"/>
      <c r="F16" s="162"/>
    </row>
    <row r="17" spans="1:9" ht="22.5" customHeight="1" x14ac:dyDescent="0.25">
      <c r="C17" s="554"/>
      <c r="E17" s="162"/>
      <c r="F17" s="162"/>
    </row>
    <row r="18" spans="1:9" ht="22.5" customHeight="1" x14ac:dyDescent="0.25">
      <c r="C18" s="555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42482</v>
      </c>
      <c r="B22" s="26" t="s">
        <v>469</v>
      </c>
      <c r="C22" s="26" t="s">
        <v>470</v>
      </c>
      <c r="D22" s="26" t="s">
        <v>471</v>
      </c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9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64" t="str">
        <f>'Cover Sheet'!C3</f>
        <v>Circus Engagement : Skills Development</v>
      </c>
      <c r="C1" s="465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66" t="str">
        <f>'Cover Sheet'!C5</f>
        <v>number</v>
      </c>
      <c r="C3" s="467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68" t="s">
        <v>16</v>
      </c>
      <c r="C5" s="469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70" t="s">
        <v>21</v>
      </c>
      <c r="E7" s="471"/>
      <c r="F7" s="471"/>
      <c r="G7" s="471"/>
      <c r="H7" s="472"/>
      <c r="I7" s="470" t="s">
        <v>22</v>
      </c>
      <c r="J7" s="471"/>
      <c r="K7" s="471"/>
      <c r="L7" s="471"/>
      <c r="M7" s="472"/>
      <c r="O7" s="27"/>
      <c r="R7" s="16"/>
      <c r="T7" s="16"/>
      <c r="V7" s="16"/>
    </row>
    <row r="8" spans="1:25" ht="15.75" thickBot="1" x14ac:dyDescent="0.3">
      <c r="A8" s="474" t="s">
        <v>17</v>
      </c>
      <c r="B8" s="474"/>
      <c r="C8" s="474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73" t="s">
        <v>18</v>
      </c>
      <c r="P8" s="474"/>
      <c r="Q8" s="474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75"/>
      <c r="B9" s="475"/>
      <c r="C9" s="475"/>
      <c r="N9" s="31"/>
      <c r="O9" s="462"/>
      <c r="P9" s="463"/>
      <c r="Q9" s="463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76" t="s">
        <v>71</v>
      </c>
      <c r="B10" s="477"/>
      <c r="C10" s="478"/>
      <c r="D10" s="284">
        <f>'Commissioning &amp; Fees'!D65</f>
        <v>40000</v>
      </c>
      <c r="E10" s="285"/>
      <c r="F10" s="284">
        <f>'Commissioning &amp; Fees'!F65</f>
        <v>40000</v>
      </c>
      <c r="G10" s="285"/>
      <c r="H10" s="286">
        <f>'Commissioning &amp; Fees'!G65</f>
        <v>40000</v>
      </c>
      <c r="I10" s="284">
        <f>'Commissioning &amp; Fees'!H65</f>
        <v>0</v>
      </c>
      <c r="J10" s="285"/>
      <c r="K10" s="284">
        <f>'Commissioning &amp; Fees'!J65</f>
        <v>0</v>
      </c>
      <c r="L10" s="285"/>
      <c r="M10" s="287">
        <f>'Commissioning &amp; Fees'!K65</f>
        <v>0</v>
      </c>
      <c r="N10" s="288"/>
      <c r="O10" s="479" t="s">
        <v>20</v>
      </c>
      <c r="P10" s="480"/>
      <c r="Q10" s="480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8" t="s">
        <v>72</v>
      </c>
      <c r="B11" s="458"/>
      <c r="C11" s="458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79" t="s">
        <v>19</v>
      </c>
      <c r="P11" s="480"/>
      <c r="Q11" s="480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8" t="s">
        <v>73</v>
      </c>
      <c r="B12" s="458"/>
      <c r="C12" s="458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56"/>
      <c r="P12" s="457"/>
      <c r="Q12" s="457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59" t="s">
        <v>74</v>
      </c>
      <c r="B13" s="460"/>
      <c r="C13" s="461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56"/>
      <c r="P13" s="457"/>
      <c r="Q13" s="457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8" t="s">
        <v>75</v>
      </c>
      <c r="B14" s="458"/>
      <c r="C14" s="458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56"/>
      <c r="P14" s="457"/>
      <c r="Q14" s="457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8" t="s">
        <v>76</v>
      </c>
      <c r="B15" s="458"/>
      <c r="C15" s="458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56"/>
      <c r="P15" s="457"/>
      <c r="Q15" s="457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8" t="s">
        <v>77</v>
      </c>
      <c r="B16" s="458"/>
      <c r="C16" s="458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8" t="s">
        <v>78</v>
      </c>
      <c r="B17" s="458"/>
      <c r="C17" s="458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59" t="s">
        <v>79</v>
      </c>
      <c r="B18" s="460"/>
      <c r="C18" s="461"/>
      <c r="D18" s="289">
        <f>'Marketing Digital Comms'!D66</f>
        <v>0</v>
      </c>
      <c r="E18" s="294"/>
      <c r="F18" s="293">
        <f>'Marketing Digital Comms'!F66</f>
        <v>0</v>
      </c>
      <c r="G18" s="294"/>
      <c r="H18" s="295">
        <f>'Marketing Digital Comms'!G66</f>
        <v>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59" t="s">
        <v>80</v>
      </c>
      <c r="B19" s="460"/>
      <c r="C19" s="461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59" t="s">
        <v>81</v>
      </c>
      <c r="B20" s="460"/>
      <c r="C20" s="461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8" t="s">
        <v>82</v>
      </c>
      <c r="B21" s="458"/>
      <c r="C21" s="458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8" t="s">
        <v>83</v>
      </c>
      <c r="B22" s="458"/>
      <c r="C22" s="458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8" t="s">
        <v>84</v>
      </c>
      <c r="B23" s="458"/>
      <c r="C23" s="458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83"/>
      <c r="B24" s="484"/>
      <c r="C24" s="485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83"/>
      <c r="B25" s="484"/>
      <c r="C25" s="485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83"/>
      <c r="B26" s="484"/>
      <c r="C26" s="485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88"/>
      <c r="B27" s="488"/>
      <c r="C27" s="488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54"/>
      <c r="P27" s="455"/>
      <c r="Q27" s="455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86" t="s">
        <v>23</v>
      </c>
      <c r="B28" s="486"/>
      <c r="C28" s="487"/>
      <c r="D28" s="305">
        <f>SUM(D10:D27)</f>
        <v>40000</v>
      </c>
      <c r="E28" s="306"/>
      <c r="F28" s="305">
        <f>SUM(F10:F27)</f>
        <v>40000</v>
      </c>
      <c r="G28" s="306"/>
      <c r="H28" s="307">
        <f>SUM(H10:H27)</f>
        <v>40000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81" t="s">
        <v>52</v>
      </c>
      <c r="B30" s="481"/>
      <c r="C30" s="481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81" t="s">
        <v>68</v>
      </c>
      <c r="B32" s="481"/>
      <c r="C32" s="481"/>
      <c r="D32" s="305">
        <f>D28+D30</f>
        <v>40000</v>
      </c>
      <c r="E32" s="306"/>
      <c r="F32" s="305">
        <f>F28+F30</f>
        <v>40000</v>
      </c>
      <c r="G32" s="306"/>
      <c r="H32" s="313">
        <f>H28+H30</f>
        <v>40000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81" t="s">
        <v>67</v>
      </c>
      <c r="B34" s="481"/>
      <c r="C34" s="482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81" t="s">
        <v>69</v>
      </c>
      <c r="B36" s="481"/>
      <c r="C36" s="482"/>
      <c r="D36" s="305">
        <f>+D34+D32</f>
        <v>40000</v>
      </c>
      <c r="E36" s="306"/>
      <c r="F36" s="305">
        <f>+F34+F32</f>
        <v>40000</v>
      </c>
      <c r="G36" s="306"/>
      <c r="H36" s="305">
        <f>+H34+H32</f>
        <v>40000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  <mergeCell ref="A10:C10"/>
    <mergeCell ref="A11:C11"/>
    <mergeCell ref="A12:C12"/>
    <mergeCell ref="O10:Q10"/>
    <mergeCell ref="O12:Q12"/>
    <mergeCell ref="O11:Q11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O27:Q27"/>
    <mergeCell ref="O15:Q15"/>
    <mergeCell ref="O13:Q13"/>
    <mergeCell ref="O14:Q14"/>
    <mergeCell ref="A15:C15"/>
    <mergeCell ref="A14:C14"/>
    <mergeCell ref="A13:C13"/>
    <mergeCell ref="A16:C1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G8" activePane="bottomRight" state="frozen"/>
      <selection activeCell="K9" sqref="K9"/>
      <selection pane="topRight" activeCell="K9" sqref="K9"/>
      <selection pane="bottomLeft" activeCell="K9" sqref="K9"/>
      <selection pane="bottomRight" activeCell="U1" sqref="U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64" t="str">
        <f>'Cover Sheet'!C3</f>
        <v>Circus Engagement : Skills Development</v>
      </c>
      <c r="C1" s="465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66" t="str">
        <f>'Cover Sheet'!C5</f>
        <v>number</v>
      </c>
      <c r="C3" s="467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68" t="s">
        <v>41</v>
      </c>
      <c r="C5" s="489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7">
        <v>2016</v>
      </c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5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5"/>
      <c r="AF6" s="492"/>
      <c r="AG6" s="492"/>
      <c r="AH6" s="492"/>
      <c r="AI6" s="492"/>
      <c r="AJ6" s="492"/>
      <c r="AK6" s="493"/>
      <c r="AL6" s="192"/>
    </row>
    <row r="7" spans="1:39" x14ac:dyDescent="0.25">
      <c r="A7" s="490" t="s">
        <v>61</v>
      </c>
      <c r="B7" s="490"/>
      <c r="C7" s="491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8"/>
      <c r="B8" s="499"/>
      <c r="C8" s="500"/>
      <c r="D8" s="184"/>
      <c r="AL8" s="190"/>
      <c r="AM8" s="3"/>
    </row>
    <row r="9" spans="1:39" s="5" customFormat="1" ht="22.5" customHeight="1" x14ac:dyDescent="0.25">
      <c r="A9" s="499" t="str">
        <f>SUMMARY!A10</f>
        <v>ZK101 - Commissioning &amp; Fees</v>
      </c>
      <c r="B9" s="499"/>
      <c r="C9" s="499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12000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12000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12000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12000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99" t="str">
        <f>SUMMARY!A11</f>
        <v>ZK102 - Development and R&amp;D</v>
      </c>
      <c r="B10" s="499"/>
      <c r="C10" s="499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99" t="str">
        <f>SUMMARY!A12</f>
        <v>ZK103 - Creative &amp; Production teams and Consultants</v>
      </c>
      <c r="B11" s="499"/>
      <c r="C11" s="499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99" t="str">
        <f>SUMMARY!A13</f>
        <v>ZK104 - Performers</v>
      </c>
      <c r="B12" s="499"/>
      <c r="C12" s="499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99" t="str">
        <f>SUMMARY!A14</f>
        <v>ZK105 - Rehearsal Costs</v>
      </c>
      <c r="B13" s="499"/>
      <c r="C13" s="499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99" t="str">
        <f>SUMMARY!A15</f>
        <v>ZK106 - Technical and Production</v>
      </c>
      <c r="B14" s="499"/>
      <c r="C14" s="499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99" t="str">
        <f>SUMMARY!A16</f>
        <v>ZK107 - Venue &amp; Logistics</v>
      </c>
      <c r="B15" s="499"/>
      <c r="C15" s="499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99" t="str">
        <f>SUMMARY!A17</f>
        <v xml:space="preserve">ZK108 - Programme Legal &amp; Documentation </v>
      </c>
      <c r="B16" s="499"/>
      <c r="C16" s="499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99" t="str">
        <f>SUMMARY!A18</f>
        <v>ZK109 - Programme Marketing, Digital &amp; Comms</v>
      </c>
      <c r="B17" s="499"/>
      <c r="C17" s="499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99" t="str">
        <f>SUMMARY!A19</f>
        <v>ZK110 - Programme Education &amp; Community Engagement</v>
      </c>
      <c r="B18" s="499"/>
      <c r="C18" s="499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99" t="str">
        <f>SUMMARY!A20</f>
        <v>ZK111 - Programme Volunteering</v>
      </c>
      <c r="B19" s="499"/>
      <c r="C19" s="499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99" t="str">
        <f>SUMMARY!A21</f>
        <v>ZK112 - Artist &amp; Guest Liaison</v>
      </c>
      <c r="B20" s="499"/>
      <c r="C20" s="499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99" t="str">
        <f>SUMMARY!A22</f>
        <v>ZK113 - Running Costs</v>
      </c>
      <c r="B21" s="499"/>
      <c r="C21" s="499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99" t="str">
        <f>SUMMARY!A23</f>
        <v>ZK114 - Admin &amp; Miscellaneous</v>
      </c>
      <c r="B22" s="499"/>
      <c r="C22" s="499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99">
        <f>SUMMARY!A24</f>
        <v>0</v>
      </c>
      <c r="B23" s="499"/>
      <c r="C23" s="499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99">
        <f>SUMMARY!A25</f>
        <v>0</v>
      </c>
      <c r="B24" s="499"/>
      <c r="C24" s="499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99"/>
      <c r="B25" s="499"/>
      <c r="C25" s="499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12000</v>
      </c>
      <c r="Q26" s="323">
        <f t="shared" si="0"/>
        <v>0</v>
      </c>
      <c r="R26" s="323">
        <f t="shared" si="0"/>
        <v>0</v>
      </c>
      <c r="S26" s="323">
        <f t="shared" si="0"/>
        <v>12000</v>
      </c>
      <c r="T26" s="323">
        <f t="shared" si="0"/>
        <v>0</v>
      </c>
      <c r="U26" s="323">
        <f t="shared" si="0"/>
        <v>0</v>
      </c>
      <c r="V26" s="323">
        <f t="shared" si="0"/>
        <v>12000</v>
      </c>
      <c r="W26" s="323">
        <f t="shared" si="0"/>
        <v>0</v>
      </c>
      <c r="X26" s="323">
        <f t="shared" si="0"/>
        <v>0</v>
      </c>
      <c r="Y26" s="323">
        <f t="shared" si="0"/>
        <v>12000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6"/>
      <c r="B35" s="496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6"/>
      <c r="B37" s="496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6"/>
      <c r="B39" s="496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A24:C24"/>
    <mergeCell ref="A19:C19"/>
    <mergeCell ref="A20:C20"/>
    <mergeCell ref="A21:C21"/>
    <mergeCell ref="A22:C22"/>
    <mergeCell ref="A23:C23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B1:C1"/>
    <mergeCell ref="B3:C3"/>
    <mergeCell ref="B5:C5"/>
    <mergeCell ref="A7:C7"/>
    <mergeCell ref="AF6:AK6"/>
    <mergeCell ref="T6:AE6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zoomScaleNormal="100" workbookViewId="0">
      <pane xSplit="2" ySplit="7" topLeftCell="C22" activePane="bottomRight" state="frozen"/>
      <selection activeCell="N6" sqref="N6:AT6"/>
      <selection pane="topRight" activeCell="N6" sqref="N6:AT6"/>
      <selection pane="bottomLeft" activeCell="N6" sqref="N6:AT6"/>
      <selection pane="bottomRight" activeCell="O62" sqref="O6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IF(F65&gt;D65,"Budget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IF(AW65&lt;0,"Actual plus expected cost is more than forecast",":)")</f>
        <v>:)</v>
      </c>
      <c r="H4" s="515"/>
      <c r="I4" s="515"/>
      <c r="J4" s="515"/>
      <c r="K4" s="515"/>
      <c r="L4" s="516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40000</v>
      </c>
      <c r="E8" s="326">
        <f t="shared" si="0"/>
        <v>0</v>
      </c>
      <c r="F8" s="206">
        <f t="shared" si="0"/>
        <v>40000</v>
      </c>
      <c r="G8" s="447">
        <f t="shared" si="0"/>
        <v>40000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10000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10000</v>
      </c>
      <c r="AC8" s="203">
        <f t="shared" si="2"/>
        <v>0</v>
      </c>
      <c r="AD8" s="203">
        <f t="shared" si="2"/>
        <v>0</v>
      </c>
      <c r="AE8" s="203">
        <f t="shared" si="2"/>
        <v>10000</v>
      </c>
      <c r="AF8" s="203">
        <f t="shared" si="2"/>
        <v>0</v>
      </c>
      <c r="AG8" s="203">
        <f t="shared" si="2"/>
        <v>0</v>
      </c>
      <c r="AH8" s="203">
        <f t="shared" si="2"/>
        <v>10000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40000</v>
      </c>
      <c r="AV8" s="203">
        <f>+AU8+M8</f>
        <v>40000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>
        <v>40000</v>
      </c>
      <c r="E9" s="377">
        <f t="shared" ref="E9:E60" si="4">-D9+F9</f>
        <v>0</v>
      </c>
      <c r="F9" s="252">
        <v>40000</v>
      </c>
      <c r="G9" s="223">
        <f t="shared" ref="G9:G60" si="5">SUM(M9:AT9)</f>
        <v>40000</v>
      </c>
      <c r="H9" s="224"/>
      <c r="I9" s="377">
        <f t="shared" ref="I9:I60" si="6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>
        <v>10000</v>
      </c>
      <c r="Z9" s="253"/>
      <c r="AA9" s="253"/>
      <c r="AB9" s="413">
        <v>10000</v>
      </c>
      <c r="AC9" s="407"/>
      <c r="AD9" s="253"/>
      <c r="AE9" s="253">
        <v>10000</v>
      </c>
      <c r="AF9" s="253"/>
      <c r="AG9" s="253"/>
      <c r="AH9" s="253">
        <v>10000</v>
      </c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40000</v>
      </c>
      <c r="AV9" s="247">
        <f>+AU9+M9</f>
        <v>40000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0</v>
      </c>
      <c r="E25" s="326">
        <f t="shared" si="11"/>
        <v>0</v>
      </c>
      <c r="F25" s="209">
        <f t="shared" si="11"/>
        <v>0</v>
      </c>
      <c r="G25" s="326">
        <f t="shared" si="11"/>
        <v>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>
        <f>SUM(N26:N27)</f>
        <v>0</v>
      </c>
      <c r="O25" s="272">
        <f>SUM(O26:O27)</f>
        <v>0</v>
      </c>
      <c r="P25" s="414">
        <f t="shared" ref="P25:V25" si="12">SUM(P26:P27)</f>
        <v>0</v>
      </c>
      <c r="Q25" s="426">
        <f t="shared" si="12"/>
        <v>0</v>
      </c>
      <c r="R25" s="272">
        <f t="shared" si="12"/>
        <v>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ref="W25:AA25" si="13">SUM(W26:W27)</f>
        <v>0</v>
      </c>
      <c r="X25" s="272">
        <f t="shared" si="13"/>
        <v>0</v>
      </c>
      <c r="Y25" s="272">
        <f t="shared" si="13"/>
        <v>0</v>
      </c>
      <c r="Z25" s="272">
        <f t="shared" si="13"/>
        <v>0</v>
      </c>
      <c r="AA25" s="272">
        <f t="shared" si="13"/>
        <v>0</v>
      </c>
      <c r="AB25" s="414">
        <f t="shared" ref="AB25" si="14">SUM(AB26:AB27)</f>
        <v>0</v>
      </c>
      <c r="AC25" s="426">
        <f t="shared" ref="AC25" si="15">SUM(AC26:AC27)</f>
        <v>0</v>
      </c>
      <c r="AD25" s="272">
        <f t="shared" ref="AD25" si="16">SUM(AD26:AD27)</f>
        <v>0</v>
      </c>
      <c r="AE25" s="272">
        <f t="shared" ref="AE25" si="17">SUM(AE26:AE27)</f>
        <v>0</v>
      </c>
      <c r="AF25" s="272">
        <f t="shared" ref="AF25" si="18">SUM(AF26:AF27)</f>
        <v>0</v>
      </c>
      <c r="AG25" s="272">
        <f t="shared" ref="AG25" si="19">SUM(AG26:AG27)</f>
        <v>0</v>
      </c>
      <c r="AH25" s="272">
        <f t="shared" ref="AH25" si="20">SUM(AH26:AH27)</f>
        <v>0</v>
      </c>
      <c r="AI25" s="272">
        <f t="shared" ref="AI25" si="21">SUM(AI26:AI27)</f>
        <v>0</v>
      </c>
      <c r="AJ25" s="272">
        <f t="shared" ref="AJ25" si="22">SUM(AJ26:AJ27)</f>
        <v>0</v>
      </c>
      <c r="AK25" s="272">
        <f t="shared" ref="AK25" si="23">SUM(AK26:AK27)</f>
        <v>0</v>
      </c>
      <c r="AL25" s="272">
        <f t="shared" ref="AL25" si="24">SUM(AL26:AL27)</f>
        <v>0</v>
      </c>
      <c r="AM25" s="272">
        <f t="shared" ref="AM25" si="25">SUM(AM26:AM27)</f>
        <v>0</v>
      </c>
      <c r="AN25" s="414">
        <f t="shared" ref="AN25" si="26">SUM(AN26:AN27)</f>
        <v>0</v>
      </c>
      <c r="AO25" s="426">
        <f t="shared" ref="AO25" si="27">SUM(AO26:AO27)</f>
        <v>0</v>
      </c>
      <c r="AP25" s="272">
        <f t="shared" ref="AP25" si="28">SUM(AP26:AP27)</f>
        <v>0</v>
      </c>
      <c r="AQ25" s="272">
        <f t="shared" ref="AQ25" si="29">SUM(AQ26:AQ27)</f>
        <v>0</v>
      </c>
      <c r="AR25" s="272">
        <f t="shared" ref="AR25" si="30">SUM(AR26:AR27)</f>
        <v>0</v>
      </c>
      <c r="AS25" s="272">
        <f t="shared" ref="AS25" si="31">SUM(AS26:AS27)</f>
        <v>0</v>
      </c>
      <c r="AT25" s="272">
        <f t="shared" ref="AT25" si="32">SUM(AT26:AT27)</f>
        <v>0</v>
      </c>
      <c r="AU25" s="251">
        <f t="shared" ref="AU25:AU65" si="33">SUM(N25:AT25)</f>
        <v>0</v>
      </c>
      <c r="AV25" s="247">
        <f t="shared" si="8"/>
        <v>0</v>
      </c>
      <c r="AW25" s="248">
        <f t="shared" si="10"/>
        <v>0</v>
      </c>
    </row>
    <row r="26" spans="1:49" s="4" customFormat="1" ht="15" customHeight="1" x14ac:dyDescent="0.2">
      <c r="A26" s="152"/>
      <c r="B26" s="276"/>
      <c r="C26" s="276"/>
      <c r="D26" s="210"/>
      <c r="E26" s="377">
        <f t="shared" si="4"/>
        <v>0</v>
      </c>
      <c r="F26" s="252">
        <v>0</v>
      </c>
      <c r="G26" s="377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8"/>
        <v>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3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34">SUM(D29:D30)</f>
        <v>0</v>
      </c>
      <c r="E28" s="326">
        <f t="shared" si="34"/>
        <v>0</v>
      </c>
      <c r="F28" s="209">
        <f t="shared" si="34"/>
        <v>0</v>
      </c>
      <c r="G28" s="326">
        <f t="shared" si="34"/>
        <v>0</v>
      </c>
      <c r="H28" s="209">
        <f t="shared" si="34"/>
        <v>0</v>
      </c>
      <c r="I28" s="326">
        <f t="shared" si="34"/>
        <v>0</v>
      </c>
      <c r="J28" s="209">
        <f t="shared" si="34"/>
        <v>0</v>
      </c>
      <c r="K28" s="209">
        <f t="shared" si="3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35">SUM(P29:P30)</f>
        <v>0</v>
      </c>
      <c r="Q28" s="426">
        <f t="shared" si="35"/>
        <v>0</v>
      </c>
      <c r="R28" s="272">
        <f t="shared" si="35"/>
        <v>0</v>
      </c>
      <c r="S28" s="272">
        <f t="shared" si="35"/>
        <v>0</v>
      </c>
      <c r="T28" s="272">
        <f t="shared" si="35"/>
        <v>0</v>
      </c>
      <c r="U28" s="272">
        <f t="shared" si="35"/>
        <v>0</v>
      </c>
      <c r="V28" s="272">
        <f t="shared" si="35"/>
        <v>0</v>
      </c>
      <c r="W28" s="272">
        <f t="shared" ref="W28:AA28" si="36">SUM(W29:W30)</f>
        <v>0</v>
      </c>
      <c r="X28" s="272">
        <f t="shared" si="36"/>
        <v>0</v>
      </c>
      <c r="Y28" s="272">
        <f t="shared" si="36"/>
        <v>0</v>
      </c>
      <c r="Z28" s="272">
        <f t="shared" si="36"/>
        <v>0</v>
      </c>
      <c r="AA28" s="272">
        <f t="shared" si="36"/>
        <v>0</v>
      </c>
      <c r="AB28" s="414">
        <f t="shared" ref="AB28" si="37">SUM(AB29:AB30)</f>
        <v>0</v>
      </c>
      <c r="AC28" s="426">
        <f t="shared" ref="AC28" si="38">SUM(AC29:AC30)</f>
        <v>0</v>
      </c>
      <c r="AD28" s="272">
        <f t="shared" ref="AD28" si="39">SUM(AD29:AD30)</f>
        <v>0</v>
      </c>
      <c r="AE28" s="272">
        <f t="shared" ref="AE28" si="40">SUM(AE29:AE30)</f>
        <v>0</v>
      </c>
      <c r="AF28" s="272">
        <f t="shared" ref="AF28" si="41">SUM(AF29:AF30)</f>
        <v>0</v>
      </c>
      <c r="AG28" s="272">
        <f t="shared" ref="AG28" si="42">SUM(AG29:AG30)</f>
        <v>0</v>
      </c>
      <c r="AH28" s="272">
        <f t="shared" ref="AH28" si="43">SUM(AH29:AH30)</f>
        <v>0</v>
      </c>
      <c r="AI28" s="272">
        <f t="shared" ref="AI28" si="44">SUM(AI29:AI30)</f>
        <v>0</v>
      </c>
      <c r="AJ28" s="272">
        <f t="shared" ref="AJ28" si="45">SUM(AJ29:AJ30)</f>
        <v>0</v>
      </c>
      <c r="AK28" s="272">
        <f t="shared" ref="AK28" si="46">SUM(AK29:AK30)</f>
        <v>0</v>
      </c>
      <c r="AL28" s="272">
        <f t="shared" ref="AL28" si="47">SUM(AL29:AL30)</f>
        <v>0</v>
      </c>
      <c r="AM28" s="272">
        <f t="shared" ref="AM28" si="48">SUM(AM29:AM30)</f>
        <v>0</v>
      </c>
      <c r="AN28" s="414">
        <f t="shared" ref="AN28" si="49">SUM(AN29:AN30)</f>
        <v>0</v>
      </c>
      <c r="AO28" s="426">
        <f t="shared" ref="AO28" si="50">SUM(AO29:AO30)</f>
        <v>0</v>
      </c>
      <c r="AP28" s="272">
        <f t="shared" ref="AP28" si="51">SUM(AP29:AP30)</f>
        <v>0</v>
      </c>
      <c r="AQ28" s="272">
        <f t="shared" ref="AQ28" si="52">SUM(AQ29:AQ30)</f>
        <v>0</v>
      </c>
      <c r="AR28" s="272">
        <f t="shared" ref="AR28" si="53">SUM(AR29:AR30)</f>
        <v>0</v>
      </c>
      <c r="AS28" s="272">
        <f t="shared" ref="AS28" si="54">SUM(AS29:AS30)</f>
        <v>0</v>
      </c>
      <c r="AT28" s="272">
        <f t="shared" ref="AT28" si="55">SUM(AT29:AT30)</f>
        <v>0</v>
      </c>
      <c r="AU28" s="251">
        <f t="shared" si="3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56">SUM(D32:D33)</f>
        <v>0</v>
      </c>
      <c r="E31" s="326">
        <f>SUM(E32:E33)</f>
        <v>0</v>
      </c>
      <c r="F31" s="209">
        <f>SUM(F32:F33)</f>
        <v>0</v>
      </c>
      <c r="G31" s="446">
        <f t="shared" si="56"/>
        <v>0</v>
      </c>
      <c r="H31" s="209">
        <f t="shared" si="56"/>
        <v>0</v>
      </c>
      <c r="I31" s="326">
        <f>SUM(I32:I33)</f>
        <v>0</v>
      </c>
      <c r="J31" s="209">
        <f t="shared" si="56"/>
        <v>0</v>
      </c>
      <c r="K31" s="209">
        <f t="shared" si="5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57">SUM(P32:P33)</f>
        <v>0</v>
      </c>
      <c r="Q31" s="426">
        <f t="shared" si="57"/>
        <v>0</v>
      </c>
      <c r="R31" s="272">
        <f t="shared" si="57"/>
        <v>0</v>
      </c>
      <c r="S31" s="272">
        <f t="shared" si="57"/>
        <v>0</v>
      </c>
      <c r="T31" s="272">
        <f t="shared" si="57"/>
        <v>0</v>
      </c>
      <c r="U31" s="272">
        <f t="shared" si="57"/>
        <v>0</v>
      </c>
      <c r="V31" s="272">
        <f t="shared" si="57"/>
        <v>0</v>
      </c>
      <c r="W31" s="272">
        <f t="shared" ref="W31:AA31" si="58">SUM(W32:W33)</f>
        <v>0</v>
      </c>
      <c r="X31" s="272">
        <f t="shared" si="58"/>
        <v>0</v>
      </c>
      <c r="Y31" s="272">
        <f t="shared" si="58"/>
        <v>0</v>
      </c>
      <c r="Z31" s="272">
        <f t="shared" si="58"/>
        <v>0</v>
      </c>
      <c r="AA31" s="272">
        <f t="shared" si="58"/>
        <v>0</v>
      </c>
      <c r="AB31" s="414">
        <f t="shared" ref="AB31" si="59">SUM(AB32:AB33)</f>
        <v>0</v>
      </c>
      <c r="AC31" s="426">
        <f t="shared" ref="AC31" si="60">SUM(AC32:AC33)</f>
        <v>0</v>
      </c>
      <c r="AD31" s="272">
        <f t="shared" ref="AD31" si="61">SUM(AD32:AD33)</f>
        <v>0</v>
      </c>
      <c r="AE31" s="272">
        <f t="shared" ref="AE31" si="62">SUM(AE32:AE33)</f>
        <v>0</v>
      </c>
      <c r="AF31" s="272">
        <f t="shared" ref="AF31" si="63">SUM(AF32:AF33)</f>
        <v>0</v>
      </c>
      <c r="AG31" s="272">
        <f t="shared" ref="AG31" si="64">SUM(AG32:AG33)</f>
        <v>0</v>
      </c>
      <c r="AH31" s="272">
        <f t="shared" ref="AH31" si="65">SUM(AH32:AH33)</f>
        <v>0</v>
      </c>
      <c r="AI31" s="272">
        <f t="shared" ref="AI31" si="66">SUM(AI32:AI33)</f>
        <v>0</v>
      </c>
      <c r="AJ31" s="272">
        <f t="shared" ref="AJ31" si="67">SUM(AJ32:AJ33)</f>
        <v>0</v>
      </c>
      <c r="AK31" s="272">
        <f t="shared" ref="AK31" si="68">SUM(AK32:AK33)</f>
        <v>0</v>
      </c>
      <c r="AL31" s="272">
        <f t="shared" ref="AL31" si="69">SUM(AL32:AL33)</f>
        <v>0</v>
      </c>
      <c r="AM31" s="272">
        <f t="shared" ref="AM31" si="70">SUM(AM32:AM33)</f>
        <v>0</v>
      </c>
      <c r="AN31" s="414">
        <f t="shared" ref="AN31" si="71">SUM(AN32:AN33)</f>
        <v>0</v>
      </c>
      <c r="AO31" s="426">
        <f t="shared" ref="AO31" si="72">SUM(AO32:AO33)</f>
        <v>0</v>
      </c>
      <c r="AP31" s="272">
        <f t="shared" ref="AP31" si="73">SUM(AP32:AP33)</f>
        <v>0</v>
      </c>
      <c r="AQ31" s="272">
        <f t="shared" ref="AQ31" si="74">SUM(AQ32:AQ33)</f>
        <v>0</v>
      </c>
      <c r="AR31" s="272">
        <f t="shared" ref="AR31" si="75">SUM(AR32:AR33)</f>
        <v>0</v>
      </c>
      <c r="AS31" s="272">
        <f t="shared" ref="AS31" si="76">SUM(AS32:AS33)</f>
        <v>0</v>
      </c>
      <c r="AT31" s="272">
        <f t="shared" ref="AT31" si="77">SUM(AT32:AT33)</f>
        <v>0</v>
      </c>
      <c r="AU31" s="251">
        <f t="shared" si="3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78">SUM(D35:D36)</f>
        <v>0</v>
      </c>
      <c r="E34" s="326">
        <f>SUM(E35:E36)</f>
        <v>0</v>
      </c>
      <c r="F34" s="209">
        <f>SUM(F35:F36)</f>
        <v>0</v>
      </c>
      <c r="G34" s="446">
        <f t="shared" si="78"/>
        <v>0</v>
      </c>
      <c r="H34" s="209">
        <f t="shared" si="78"/>
        <v>0</v>
      </c>
      <c r="I34" s="326">
        <f>SUM(I35:I36)</f>
        <v>0</v>
      </c>
      <c r="J34" s="209">
        <f t="shared" si="78"/>
        <v>0</v>
      </c>
      <c r="K34" s="209">
        <f t="shared" si="7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79">SUM(P35:P36)</f>
        <v>0</v>
      </c>
      <c r="Q34" s="426">
        <f t="shared" si="79"/>
        <v>0</v>
      </c>
      <c r="R34" s="272">
        <f t="shared" si="79"/>
        <v>0</v>
      </c>
      <c r="S34" s="272">
        <f t="shared" si="79"/>
        <v>0</v>
      </c>
      <c r="T34" s="272">
        <f t="shared" si="79"/>
        <v>0</v>
      </c>
      <c r="U34" s="272">
        <f t="shared" si="79"/>
        <v>0</v>
      </c>
      <c r="V34" s="272">
        <f t="shared" si="79"/>
        <v>0</v>
      </c>
      <c r="W34" s="272">
        <f t="shared" ref="W34:AA34" si="80">SUM(W35:W36)</f>
        <v>0</v>
      </c>
      <c r="X34" s="272">
        <f t="shared" si="80"/>
        <v>0</v>
      </c>
      <c r="Y34" s="272">
        <f t="shared" si="80"/>
        <v>0</v>
      </c>
      <c r="Z34" s="272">
        <f t="shared" si="80"/>
        <v>0</v>
      </c>
      <c r="AA34" s="272">
        <f t="shared" si="80"/>
        <v>0</v>
      </c>
      <c r="AB34" s="414">
        <f t="shared" ref="AB34" si="81">SUM(AB35:AB36)</f>
        <v>0</v>
      </c>
      <c r="AC34" s="426">
        <f t="shared" ref="AC34" si="82">SUM(AC35:AC36)</f>
        <v>0</v>
      </c>
      <c r="AD34" s="272">
        <f t="shared" ref="AD34" si="83">SUM(AD35:AD36)</f>
        <v>0</v>
      </c>
      <c r="AE34" s="272">
        <f t="shared" ref="AE34" si="84">SUM(AE35:AE36)</f>
        <v>0</v>
      </c>
      <c r="AF34" s="272">
        <f t="shared" ref="AF34" si="85">SUM(AF35:AF36)</f>
        <v>0</v>
      </c>
      <c r="AG34" s="272">
        <f t="shared" ref="AG34" si="86">SUM(AG35:AG36)</f>
        <v>0</v>
      </c>
      <c r="AH34" s="272">
        <f t="shared" ref="AH34" si="87">SUM(AH35:AH36)</f>
        <v>0</v>
      </c>
      <c r="AI34" s="272">
        <f t="shared" ref="AI34" si="88">SUM(AI35:AI36)</f>
        <v>0</v>
      </c>
      <c r="AJ34" s="272">
        <f t="shared" ref="AJ34" si="89">SUM(AJ35:AJ36)</f>
        <v>0</v>
      </c>
      <c r="AK34" s="272">
        <f t="shared" ref="AK34" si="90">SUM(AK35:AK36)</f>
        <v>0</v>
      </c>
      <c r="AL34" s="272">
        <f t="shared" ref="AL34" si="91">SUM(AL35:AL36)</f>
        <v>0</v>
      </c>
      <c r="AM34" s="272">
        <f t="shared" ref="AM34" si="92">SUM(AM35:AM36)</f>
        <v>0</v>
      </c>
      <c r="AN34" s="414">
        <f t="shared" ref="AN34" si="93">SUM(AN35:AN36)</f>
        <v>0</v>
      </c>
      <c r="AO34" s="426">
        <f t="shared" ref="AO34" si="94">SUM(AO35:AO36)</f>
        <v>0</v>
      </c>
      <c r="AP34" s="272">
        <f t="shared" ref="AP34" si="95">SUM(AP35:AP36)</f>
        <v>0</v>
      </c>
      <c r="AQ34" s="272">
        <f t="shared" ref="AQ34" si="96">SUM(AQ35:AQ36)</f>
        <v>0</v>
      </c>
      <c r="AR34" s="272">
        <f t="shared" ref="AR34" si="97">SUM(AR35:AR36)</f>
        <v>0</v>
      </c>
      <c r="AS34" s="272">
        <f t="shared" ref="AS34" si="98">SUM(AS35:AS36)</f>
        <v>0</v>
      </c>
      <c r="AT34" s="272">
        <f t="shared" ref="AT34" si="99">SUM(AT35:AT36)</f>
        <v>0</v>
      </c>
      <c r="AU34" s="251">
        <f t="shared" si="3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100">SUM(D38:D39)</f>
        <v>0</v>
      </c>
      <c r="E37" s="326">
        <f>SUM(E38:E39)</f>
        <v>0</v>
      </c>
      <c r="F37" s="209">
        <f>SUM(F38:F39)</f>
        <v>0</v>
      </c>
      <c r="G37" s="446">
        <f t="shared" si="100"/>
        <v>0</v>
      </c>
      <c r="H37" s="209">
        <f t="shared" si="100"/>
        <v>0</v>
      </c>
      <c r="I37" s="326">
        <f>SUM(I38:I39)</f>
        <v>0</v>
      </c>
      <c r="J37" s="209">
        <f t="shared" si="100"/>
        <v>0</v>
      </c>
      <c r="K37" s="209">
        <f t="shared" si="10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101">SUM(P38:P39)</f>
        <v>0</v>
      </c>
      <c r="Q37" s="426">
        <f t="shared" si="101"/>
        <v>0</v>
      </c>
      <c r="R37" s="272">
        <f t="shared" si="101"/>
        <v>0</v>
      </c>
      <c r="S37" s="272">
        <f t="shared" si="101"/>
        <v>0</v>
      </c>
      <c r="T37" s="272">
        <f t="shared" si="101"/>
        <v>0</v>
      </c>
      <c r="U37" s="272">
        <f t="shared" si="101"/>
        <v>0</v>
      </c>
      <c r="V37" s="272">
        <f t="shared" si="101"/>
        <v>0</v>
      </c>
      <c r="W37" s="272">
        <f t="shared" ref="W37:AA37" si="102">SUM(W38:W39)</f>
        <v>0</v>
      </c>
      <c r="X37" s="272">
        <f t="shared" si="102"/>
        <v>0</v>
      </c>
      <c r="Y37" s="272">
        <f t="shared" si="102"/>
        <v>0</v>
      </c>
      <c r="Z37" s="272">
        <f t="shared" si="102"/>
        <v>0</v>
      </c>
      <c r="AA37" s="272">
        <f t="shared" si="102"/>
        <v>0</v>
      </c>
      <c r="AB37" s="414">
        <f t="shared" ref="AB37" si="103">SUM(AB38:AB39)</f>
        <v>0</v>
      </c>
      <c r="AC37" s="426">
        <f t="shared" ref="AC37" si="104">SUM(AC38:AC39)</f>
        <v>0</v>
      </c>
      <c r="AD37" s="272">
        <f t="shared" ref="AD37" si="105">SUM(AD38:AD39)</f>
        <v>0</v>
      </c>
      <c r="AE37" s="272">
        <f t="shared" ref="AE37" si="106">SUM(AE38:AE39)</f>
        <v>0</v>
      </c>
      <c r="AF37" s="272">
        <f t="shared" ref="AF37" si="107">SUM(AF38:AF39)</f>
        <v>0</v>
      </c>
      <c r="AG37" s="272">
        <f t="shared" ref="AG37" si="108">SUM(AG38:AG39)</f>
        <v>0</v>
      </c>
      <c r="AH37" s="272">
        <f t="shared" ref="AH37" si="109">SUM(AH38:AH39)</f>
        <v>0</v>
      </c>
      <c r="AI37" s="272">
        <f t="shared" ref="AI37" si="110">SUM(AI38:AI39)</f>
        <v>0</v>
      </c>
      <c r="AJ37" s="272">
        <f t="shared" ref="AJ37" si="111">SUM(AJ38:AJ39)</f>
        <v>0</v>
      </c>
      <c r="AK37" s="272">
        <f t="shared" ref="AK37" si="112">SUM(AK38:AK39)</f>
        <v>0</v>
      </c>
      <c r="AL37" s="272">
        <f t="shared" ref="AL37" si="113">SUM(AL38:AL39)</f>
        <v>0</v>
      </c>
      <c r="AM37" s="272">
        <f t="shared" ref="AM37" si="114">SUM(AM38:AM39)</f>
        <v>0</v>
      </c>
      <c r="AN37" s="414">
        <f t="shared" ref="AN37" si="115">SUM(AN38:AN39)</f>
        <v>0</v>
      </c>
      <c r="AO37" s="426">
        <f t="shared" ref="AO37" si="116">SUM(AO38:AO39)</f>
        <v>0</v>
      </c>
      <c r="AP37" s="272">
        <f t="shared" ref="AP37" si="117">SUM(AP38:AP39)</f>
        <v>0</v>
      </c>
      <c r="AQ37" s="272">
        <f t="shared" ref="AQ37" si="118">SUM(AQ38:AQ39)</f>
        <v>0</v>
      </c>
      <c r="AR37" s="272">
        <f t="shared" ref="AR37" si="119">SUM(AR38:AR39)</f>
        <v>0</v>
      </c>
      <c r="AS37" s="272">
        <f t="shared" ref="AS37" si="120">SUM(AS38:AS39)</f>
        <v>0</v>
      </c>
      <c r="AT37" s="272">
        <f t="shared" ref="AT37" si="121">SUM(AT38:AT39)</f>
        <v>0</v>
      </c>
      <c r="AU37" s="251">
        <f t="shared" si="3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3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22">SUM(D41:D42)</f>
        <v>0</v>
      </c>
      <c r="E40" s="326">
        <f t="shared" si="122"/>
        <v>0</v>
      </c>
      <c r="F40" s="209">
        <f t="shared" si="122"/>
        <v>0</v>
      </c>
      <c r="G40" s="446">
        <f t="shared" si="122"/>
        <v>0</v>
      </c>
      <c r="H40" s="209">
        <f t="shared" si="122"/>
        <v>0</v>
      </c>
      <c r="I40" s="326">
        <f t="shared" si="122"/>
        <v>0</v>
      </c>
      <c r="J40" s="209">
        <f t="shared" si="122"/>
        <v>0</v>
      </c>
      <c r="K40" s="209">
        <f t="shared" si="12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23">SUM(P41:P42)</f>
        <v>0</v>
      </c>
      <c r="Q40" s="426">
        <f t="shared" si="123"/>
        <v>0</v>
      </c>
      <c r="R40" s="272">
        <f t="shared" si="123"/>
        <v>0</v>
      </c>
      <c r="S40" s="272">
        <f t="shared" si="123"/>
        <v>0</v>
      </c>
      <c r="T40" s="272">
        <f t="shared" si="123"/>
        <v>0</v>
      </c>
      <c r="U40" s="272">
        <f t="shared" si="123"/>
        <v>0</v>
      </c>
      <c r="V40" s="272">
        <f t="shared" si="123"/>
        <v>0</v>
      </c>
      <c r="W40" s="272">
        <f t="shared" ref="W40:AA40" si="124">SUM(W41:W42)</f>
        <v>0</v>
      </c>
      <c r="X40" s="272">
        <f t="shared" si="124"/>
        <v>0</v>
      </c>
      <c r="Y40" s="272">
        <f t="shared" si="124"/>
        <v>0</v>
      </c>
      <c r="Z40" s="272">
        <f t="shared" si="124"/>
        <v>0</v>
      </c>
      <c r="AA40" s="272">
        <f t="shared" si="124"/>
        <v>0</v>
      </c>
      <c r="AB40" s="414">
        <f t="shared" ref="AB40" si="125">SUM(AB41:AB42)</f>
        <v>0</v>
      </c>
      <c r="AC40" s="426">
        <f t="shared" ref="AC40" si="126">SUM(AC41:AC42)</f>
        <v>0</v>
      </c>
      <c r="AD40" s="272">
        <f t="shared" ref="AD40" si="127">SUM(AD41:AD42)</f>
        <v>0</v>
      </c>
      <c r="AE40" s="272">
        <f t="shared" ref="AE40" si="128">SUM(AE41:AE42)</f>
        <v>0</v>
      </c>
      <c r="AF40" s="272">
        <f t="shared" ref="AF40" si="129">SUM(AF41:AF42)</f>
        <v>0</v>
      </c>
      <c r="AG40" s="272">
        <f t="shared" ref="AG40" si="130">SUM(AG41:AG42)</f>
        <v>0</v>
      </c>
      <c r="AH40" s="272">
        <f t="shared" ref="AH40" si="131">SUM(AH41:AH42)</f>
        <v>0</v>
      </c>
      <c r="AI40" s="272">
        <f t="shared" ref="AI40" si="132">SUM(AI41:AI42)</f>
        <v>0</v>
      </c>
      <c r="AJ40" s="272">
        <f t="shared" ref="AJ40" si="133">SUM(AJ41:AJ42)</f>
        <v>0</v>
      </c>
      <c r="AK40" s="272">
        <f t="shared" ref="AK40" si="134">SUM(AK41:AK42)</f>
        <v>0</v>
      </c>
      <c r="AL40" s="272">
        <f t="shared" ref="AL40" si="135">SUM(AL41:AL42)</f>
        <v>0</v>
      </c>
      <c r="AM40" s="272">
        <f t="shared" ref="AM40" si="136">SUM(AM41:AM42)</f>
        <v>0</v>
      </c>
      <c r="AN40" s="414">
        <f t="shared" ref="AN40" si="137">SUM(AN41:AN42)</f>
        <v>0</v>
      </c>
      <c r="AO40" s="426">
        <f t="shared" ref="AO40" si="138">SUM(AO41:AO42)</f>
        <v>0</v>
      </c>
      <c r="AP40" s="272">
        <f t="shared" ref="AP40" si="139">SUM(AP41:AP42)</f>
        <v>0</v>
      </c>
      <c r="AQ40" s="272">
        <f t="shared" ref="AQ40" si="140">SUM(AQ41:AQ42)</f>
        <v>0</v>
      </c>
      <c r="AR40" s="272">
        <f t="shared" ref="AR40" si="141">SUM(AR41:AR42)</f>
        <v>0</v>
      </c>
      <c r="AS40" s="272">
        <f t="shared" ref="AS40" si="142">SUM(AS41:AS42)</f>
        <v>0</v>
      </c>
      <c r="AT40" s="272">
        <f t="shared" ref="AT40" si="143">SUM(AT41:AT42)</f>
        <v>0</v>
      </c>
      <c r="AU40" s="251">
        <f t="shared" si="3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3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3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44">SUM(D44:D45)</f>
        <v>0</v>
      </c>
      <c r="E43" s="326">
        <f t="shared" si="144"/>
        <v>0</v>
      </c>
      <c r="F43" s="209">
        <f t="shared" si="144"/>
        <v>0</v>
      </c>
      <c r="G43" s="446">
        <f t="shared" si="144"/>
        <v>0</v>
      </c>
      <c r="H43" s="209">
        <f t="shared" si="144"/>
        <v>0</v>
      </c>
      <c r="I43" s="326">
        <f t="shared" si="144"/>
        <v>0</v>
      </c>
      <c r="J43" s="209">
        <f t="shared" si="144"/>
        <v>0</v>
      </c>
      <c r="K43" s="209">
        <f t="shared" si="14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45">SUM(P44:P45)</f>
        <v>0</v>
      </c>
      <c r="Q43" s="426">
        <f t="shared" si="145"/>
        <v>0</v>
      </c>
      <c r="R43" s="272">
        <f t="shared" si="145"/>
        <v>0</v>
      </c>
      <c r="S43" s="272">
        <f t="shared" si="145"/>
        <v>0</v>
      </c>
      <c r="T43" s="272">
        <f t="shared" si="145"/>
        <v>0</v>
      </c>
      <c r="U43" s="272">
        <f t="shared" si="145"/>
        <v>0</v>
      </c>
      <c r="V43" s="272">
        <f t="shared" si="145"/>
        <v>0</v>
      </c>
      <c r="W43" s="272">
        <f t="shared" ref="W43:AA43" si="146">SUM(W44:W45)</f>
        <v>0</v>
      </c>
      <c r="X43" s="272">
        <f t="shared" si="146"/>
        <v>0</v>
      </c>
      <c r="Y43" s="272">
        <f t="shared" si="146"/>
        <v>0</v>
      </c>
      <c r="Z43" s="272">
        <f t="shared" si="146"/>
        <v>0</v>
      </c>
      <c r="AA43" s="272">
        <f t="shared" si="146"/>
        <v>0</v>
      </c>
      <c r="AB43" s="414">
        <f t="shared" ref="AB43" si="147">SUM(AB44:AB45)</f>
        <v>0</v>
      </c>
      <c r="AC43" s="426">
        <f t="shared" ref="AC43" si="148">SUM(AC44:AC45)</f>
        <v>0</v>
      </c>
      <c r="AD43" s="272">
        <f t="shared" ref="AD43" si="149">SUM(AD44:AD45)</f>
        <v>0</v>
      </c>
      <c r="AE43" s="272">
        <f t="shared" ref="AE43" si="150">SUM(AE44:AE45)</f>
        <v>0</v>
      </c>
      <c r="AF43" s="272">
        <f t="shared" ref="AF43" si="151">SUM(AF44:AF45)</f>
        <v>0</v>
      </c>
      <c r="AG43" s="272">
        <f t="shared" ref="AG43" si="152">SUM(AG44:AG45)</f>
        <v>0</v>
      </c>
      <c r="AH43" s="272">
        <f t="shared" ref="AH43" si="153">SUM(AH44:AH45)</f>
        <v>0</v>
      </c>
      <c r="AI43" s="272">
        <f t="shared" ref="AI43" si="154">SUM(AI44:AI45)</f>
        <v>0</v>
      </c>
      <c r="AJ43" s="272">
        <f t="shared" ref="AJ43" si="155">SUM(AJ44:AJ45)</f>
        <v>0</v>
      </c>
      <c r="AK43" s="272">
        <f t="shared" ref="AK43" si="156">SUM(AK44:AK45)</f>
        <v>0</v>
      </c>
      <c r="AL43" s="272">
        <f t="shared" ref="AL43" si="157">SUM(AL44:AL45)</f>
        <v>0</v>
      </c>
      <c r="AM43" s="272">
        <f t="shared" ref="AM43" si="158">SUM(AM44:AM45)</f>
        <v>0</v>
      </c>
      <c r="AN43" s="414">
        <f t="shared" ref="AN43" si="159">SUM(AN44:AN45)</f>
        <v>0</v>
      </c>
      <c r="AO43" s="426">
        <f t="shared" ref="AO43" si="160">SUM(AO44:AO45)</f>
        <v>0</v>
      </c>
      <c r="AP43" s="272">
        <f t="shared" ref="AP43" si="161">SUM(AP44:AP45)</f>
        <v>0</v>
      </c>
      <c r="AQ43" s="272">
        <f t="shared" ref="AQ43" si="162">SUM(AQ44:AQ45)</f>
        <v>0</v>
      </c>
      <c r="AR43" s="272">
        <f t="shared" ref="AR43" si="163">SUM(AR44:AR45)</f>
        <v>0</v>
      </c>
      <c r="AS43" s="272">
        <f t="shared" ref="AS43" si="164">SUM(AS44:AS45)</f>
        <v>0</v>
      </c>
      <c r="AT43" s="272">
        <f t="shared" ref="AT43" si="165">SUM(AT44:AT45)</f>
        <v>0</v>
      </c>
      <c r="AU43" s="251">
        <f t="shared" si="3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3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3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66">SUM(D47:D48)</f>
        <v>0</v>
      </c>
      <c r="E46" s="326">
        <f t="shared" si="166"/>
        <v>0</v>
      </c>
      <c r="F46" s="209">
        <f t="shared" si="166"/>
        <v>0</v>
      </c>
      <c r="G46" s="446">
        <f t="shared" si="166"/>
        <v>0</v>
      </c>
      <c r="H46" s="209">
        <f t="shared" si="166"/>
        <v>0</v>
      </c>
      <c r="I46" s="326">
        <f t="shared" si="166"/>
        <v>0</v>
      </c>
      <c r="J46" s="209">
        <f t="shared" si="166"/>
        <v>0</v>
      </c>
      <c r="K46" s="209">
        <f t="shared" si="16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67">SUM(P47:P48)</f>
        <v>0</v>
      </c>
      <c r="Q46" s="426">
        <f t="shared" si="167"/>
        <v>0</v>
      </c>
      <c r="R46" s="272">
        <f t="shared" si="167"/>
        <v>0</v>
      </c>
      <c r="S46" s="272">
        <f t="shared" si="167"/>
        <v>0</v>
      </c>
      <c r="T46" s="272">
        <f t="shared" si="167"/>
        <v>0</v>
      </c>
      <c r="U46" s="272">
        <f t="shared" si="167"/>
        <v>0</v>
      </c>
      <c r="V46" s="272">
        <f t="shared" si="167"/>
        <v>0</v>
      </c>
      <c r="W46" s="272">
        <f t="shared" ref="W46:AA46" si="168">SUM(W47:W48)</f>
        <v>0</v>
      </c>
      <c r="X46" s="272">
        <f t="shared" si="168"/>
        <v>0</v>
      </c>
      <c r="Y46" s="272">
        <f t="shared" si="168"/>
        <v>0</v>
      </c>
      <c r="Z46" s="272">
        <f t="shared" si="168"/>
        <v>0</v>
      </c>
      <c r="AA46" s="272">
        <f t="shared" si="168"/>
        <v>0</v>
      </c>
      <c r="AB46" s="414">
        <f t="shared" ref="AB46" si="169">SUM(AB47:AB48)</f>
        <v>0</v>
      </c>
      <c r="AC46" s="426">
        <f t="shared" ref="AC46" si="170">SUM(AC47:AC48)</f>
        <v>0</v>
      </c>
      <c r="AD46" s="272">
        <f t="shared" ref="AD46" si="171">SUM(AD47:AD48)</f>
        <v>0</v>
      </c>
      <c r="AE46" s="272">
        <f t="shared" ref="AE46" si="172">SUM(AE47:AE48)</f>
        <v>0</v>
      </c>
      <c r="AF46" s="272">
        <f t="shared" ref="AF46" si="173">SUM(AF47:AF48)</f>
        <v>0</v>
      </c>
      <c r="AG46" s="272">
        <f t="shared" ref="AG46" si="174">SUM(AG47:AG48)</f>
        <v>0</v>
      </c>
      <c r="AH46" s="272">
        <f t="shared" ref="AH46" si="175">SUM(AH47:AH48)</f>
        <v>0</v>
      </c>
      <c r="AI46" s="272">
        <f t="shared" ref="AI46" si="176">SUM(AI47:AI48)</f>
        <v>0</v>
      </c>
      <c r="AJ46" s="272">
        <f t="shared" ref="AJ46" si="177">SUM(AJ47:AJ48)</f>
        <v>0</v>
      </c>
      <c r="AK46" s="272">
        <f t="shared" ref="AK46" si="178">SUM(AK47:AK48)</f>
        <v>0</v>
      </c>
      <c r="AL46" s="272">
        <f t="shared" ref="AL46" si="179">SUM(AL47:AL48)</f>
        <v>0</v>
      </c>
      <c r="AM46" s="272">
        <f t="shared" ref="AM46" si="180">SUM(AM47:AM48)</f>
        <v>0</v>
      </c>
      <c r="AN46" s="414">
        <f t="shared" ref="AN46" si="181">SUM(AN47:AN48)</f>
        <v>0</v>
      </c>
      <c r="AO46" s="426">
        <f t="shared" ref="AO46" si="182">SUM(AO47:AO48)</f>
        <v>0</v>
      </c>
      <c r="AP46" s="272">
        <f t="shared" ref="AP46" si="183">SUM(AP47:AP48)</f>
        <v>0</v>
      </c>
      <c r="AQ46" s="272">
        <f t="shared" ref="AQ46" si="184">SUM(AQ47:AQ48)</f>
        <v>0</v>
      </c>
      <c r="AR46" s="272">
        <f t="shared" ref="AR46" si="185">SUM(AR47:AR48)</f>
        <v>0</v>
      </c>
      <c r="AS46" s="272">
        <f t="shared" ref="AS46" si="186">SUM(AS47:AS48)</f>
        <v>0</v>
      </c>
      <c r="AT46" s="272">
        <f t="shared" ref="AT46" si="187">SUM(AT47:AT48)</f>
        <v>0</v>
      </c>
      <c r="AU46" s="251">
        <f t="shared" si="3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3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3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88">SUM(D50:D51)</f>
        <v>0</v>
      </c>
      <c r="E49" s="326">
        <f t="shared" si="188"/>
        <v>0</v>
      </c>
      <c r="F49" s="209">
        <f t="shared" si="188"/>
        <v>0</v>
      </c>
      <c r="G49" s="446">
        <f t="shared" si="188"/>
        <v>0</v>
      </c>
      <c r="H49" s="209">
        <f t="shared" si="188"/>
        <v>0</v>
      </c>
      <c r="I49" s="326">
        <f t="shared" si="188"/>
        <v>0</v>
      </c>
      <c r="J49" s="209">
        <f t="shared" si="188"/>
        <v>0</v>
      </c>
      <c r="K49" s="209">
        <f t="shared" si="18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89">SUM(P50:P51)</f>
        <v>0</v>
      </c>
      <c r="Q49" s="426">
        <f t="shared" si="189"/>
        <v>0</v>
      </c>
      <c r="R49" s="272">
        <f t="shared" si="189"/>
        <v>0</v>
      </c>
      <c r="S49" s="272">
        <f t="shared" si="189"/>
        <v>0</v>
      </c>
      <c r="T49" s="272">
        <f t="shared" si="189"/>
        <v>0</v>
      </c>
      <c r="U49" s="272">
        <f t="shared" si="189"/>
        <v>0</v>
      </c>
      <c r="V49" s="272">
        <f t="shared" si="189"/>
        <v>0</v>
      </c>
      <c r="W49" s="272">
        <f t="shared" ref="W49:AA49" si="190">SUM(W50:W51)</f>
        <v>0</v>
      </c>
      <c r="X49" s="272">
        <f t="shared" si="190"/>
        <v>0</v>
      </c>
      <c r="Y49" s="272">
        <f t="shared" si="190"/>
        <v>0</v>
      </c>
      <c r="Z49" s="272">
        <f t="shared" si="190"/>
        <v>0</v>
      </c>
      <c r="AA49" s="272">
        <f t="shared" si="190"/>
        <v>0</v>
      </c>
      <c r="AB49" s="414">
        <f t="shared" ref="AB49" si="191">SUM(AB50:AB51)</f>
        <v>0</v>
      </c>
      <c r="AC49" s="426">
        <f t="shared" ref="AC49" si="192">SUM(AC50:AC51)</f>
        <v>0</v>
      </c>
      <c r="AD49" s="272">
        <f t="shared" ref="AD49" si="193">SUM(AD50:AD51)</f>
        <v>0</v>
      </c>
      <c r="AE49" s="272">
        <f t="shared" ref="AE49" si="194">SUM(AE50:AE51)</f>
        <v>0</v>
      </c>
      <c r="AF49" s="272">
        <f t="shared" ref="AF49" si="195">SUM(AF50:AF51)</f>
        <v>0</v>
      </c>
      <c r="AG49" s="272">
        <f t="shared" ref="AG49" si="196">SUM(AG50:AG51)</f>
        <v>0</v>
      </c>
      <c r="AH49" s="272">
        <f t="shared" ref="AH49" si="197">SUM(AH50:AH51)</f>
        <v>0</v>
      </c>
      <c r="AI49" s="272">
        <f t="shared" ref="AI49" si="198">SUM(AI50:AI51)</f>
        <v>0</v>
      </c>
      <c r="AJ49" s="272">
        <f t="shared" ref="AJ49" si="199">SUM(AJ50:AJ51)</f>
        <v>0</v>
      </c>
      <c r="AK49" s="272">
        <f t="shared" ref="AK49" si="200">SUM(AK50:AK51)</f>
        <v>0</v>
      </c>
      <c r="AL49" s="272">
        <f t="shared" ref="AL49" si="201">SUM(AL50:AL51)</f>
        <v>0</v>
      </c>
      <c r="AM49" s="272">
        <f t="shared" ref="AM49" si="202">SUM(AM50:AM51)</f>
        <v>0</v>
      </c>
      <c r="AN49" s="414">
        <f t="shared" ref="AN49" si="203">SUM(AN50:AN51)</f>
        <v>0</v>
      </c>
      <c r="AO49" s="426">
        <f t="shared" ref="AO49" si="204">SUM(AO50:AO51)</f>
        <v>0</v>
      </c>
      <c r="AP49" s="272">
        <f t="shared" ref="AP49" si="205">SUM(AP50:AP51)</f>
        <v>0</v>
      </c>
      <c r="AQ49" s="272">
        <f t="shared" ref="AQ49" si="206">SUM(AQ50:AQ51)</f>
        <v>0</v>
      </c>
      <c r="AR49" s="272">
        <f t="shared" ref="AR49" si="207">SUM(AR50:AR51)</f>
        <v>0</v>
      </c>
      <c r="AS49" s="272">
        <f t="shared" ref="AS49" si="208">SUM(AS50:AS51)</f>
        <v>0</v>
      </c>
      <c r="AT49" s="272">
        <f t="shared" ref="AT49" si="209">SUM(AT50:AT51)</f>
        <v>0</v>
      </c>
      <c r="AU49" s="251">
        <f t="shared" si="3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3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3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210">SUM(D53:D54)</f>
        <v>0</v>
      </c>
      <c r="E52" s="326">
        <f t="shared" si="210"/>
        <v>0</v>
      </c>
      <c r="F52" s="209">
        <f t="shared" si="210"/>
        <v>0</v>
      </c>
      <c r="G52" s="446">
        <f t="shared" si="210"/>
        <v>0</v>
      </c>
      <c r="H52" s="209">
        <f t="shared" si="210"/>
        <v>0</v>
      </c>
      <c r="I52" s="326">
        <f t="shared" si="210"/>
        <v>0</v>
      </c>
      <c r="J52" s="209">
        <f t="shared" si="210"/>
        <v>0</v>
      </c>
      <c r="K52" s="209">
        <f t="shared" si="21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211">SUM(P53:P54)</f>
        <v>0</v>
      </c>
      <c r="Q52" s="426">
        <f t="shared" si="211"/>
        <v>0</v>
      </c>
      <c r="R52" s="272">
        <f t="shared" si="211"/>
        <v>0</v>
      </c>
      <c r="S52" s="272">
        <f t="shared" si="211"/>
        <v>0</v>
      </c>
      <c r="T52" s="272">
        <f t="shared" si="211"/>
        <v>0</v>
      </c>
      <c r="U52" s="272">
        <f t="shared" si="211"/>
        <v>0</v>
      </c>
      <c r="V52" s="272">
        <f t="shared" si="211"/>
        <v>0</v>
      </c>
      <c r="W52" s="272">
        <f t="shared" ref="W52:AA52" si="212">SUM(W53:W54)</f>
        <v>0</v>
      </c>
      <c r="X52" s="272">
        <f t="shared" si="212"/>
        <v>0</v>
      </c>
      <c r="Y52" s="272">
        <f t="shared" si="212"/>
        <v>0</v>
      </c>
      <c r="Z52" s="272">
        <f t="shared" si="212"/>
        <v>0</v>
      </c>
      <c r="AA52" s="272">
        <f t="shared" si="212"/>
        <v>0</v>
      </c>
      <c r="AB52" s="414">
        <f t="shared" ref="AB52" si="213">SUM(AB53:AB54)</f>
        <v>0</v>
      </c>
      <c r="AC52" s="426">
        <f t="shared" ref="AC52" si="214">SUM(AC53:AC54)</f>
        <v>0</v>
      </c>
      <c r="AD52" s="272">
        <f t="shared" ref="AD52" si="215">SUM(AD53:AD54)</f>
        <v>0</v>
      </c>
      <c r="AE52" s="272">
        <f t="shared" ref="AE52" si="216">SUM(AE53:AE54)</f>
        <v>0</v>
      </c>
      <c r="AF52" s="272">
        <f t="shared" ref="AF52" si="217">SUM(AF53:AF54)</f>
        <v>0</v>
      </c>
      <c r="AG52" s="272">
        <f t="shared" ref="AG52" si="218">SUM(AG53:AG54)</f>
        <v>0</v>
      </c>
      <c r="AH52" s="272">
        <f t="shared" ref="AH52" si="219">SUM(AH53:AH54)</f>
        <v>0</v>
      </c>
      <c r="AI52" s="272">
        <f t="shared" ref="AI52" si="220">SUM(AI53:AI54)</f>
        <v>0</v>
      </c>
      <c r="AJ52" s="272">
        <f t="shared" ref="AJ52" si="221">SUM(AJ53:AJ54)</f>
        <v>0</v>
      </c>
      <c r="AK52" s="272">
        <f t="shared" ref="AK52" si="222">SUM(AK53:AK54)</f>
        <v>0</v>
      </c>
      <c r="AL52" s="272">
        <f t="shared" ref="AL52" si="223">SUM(AL53:AL54)</f>
        <v>0</v>
      </c>
      <c r="AM52" s="272">
        <f t="shared" ref="AM52" si="224">SUM(AM53:AM54)</f>
        <v>0</v>
      </c>
      <c r="AN52" s="414">
        <f t="shared" ref="AN52" si="225">SUM(AN53:AN54)</f>
        <v>0</v>
      </c>
      <c r="AO52" s="426">
        <f t="shared" ref="AO52" si="226">SUM(AO53:AO54)</f>
        <v>0</v>
      </c>
      <c r="AP52" s="272">
        <f t="shared" ref="AP52" si="227">SUM(AP53:AP54)</f>
        <v>0</v>
      </c>
      <c r="AQ52" s="272">
        <f t="shared" ref="AQ52" si="228">SUM(AQ53:AQ54)</f>
        <v>0</v>
      </c>
      <c r="AR52" s="272">
        <f t="shared" ref="AR52" si="229">SUM(AR53:AR54)</f>
        <v>0</v>
      </c>
      <c r="AS52" s="272">
        <f t="shared" ref="AS52" si="230">SUM(AS53:AS54)</f>
        <v>0</v>
      </c>
      <c r="AT52" s="272">
        <f t="shared" ref="AT52" si="231">SUM(AT53:AT54)</f>
        <v>0</v>
      </c>
      <c r="AU52" s="251">
        <f t="shared" si="3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3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3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32">SUM(D56:D57)</f>
        <v>0</v>
      </c>
      <c r="E55" s="326">
        <f t="shared" si="232"/>
        <v>0</v>
      </c>
      <c r="F55" s="209">
        <f t="shared" si="232"/>
        <v>0</v>
      </c>
      <c r="G55" s="446">
        <f t="shared" si="232"/>
        <v>0</v>
      </c>
      <c r="H55" s="209">
        <f t="shared" si="232"/>
        <v>0</v>
      </c>
      <c r="I55" s="326">
        <f t="shared" si="232"/>
        <v>0</v>
      </c>
      <c r="J55" s="209">
        <f t="shared" si="232"/>
        <v>0</v>
      </c>
      <c r="K55" s="209">
        <f t="shared" si="23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33">SUM(P56:P57)</f>
        <v>0</v>
      </c>
      <c r="Q55" s="426">
        <f t="shared" si="233"/>
        <v>0</v>
      </c>
      <c r="R55" s="272">
        <f t="shared" si="233"/>
        <v>0</v>
      </c>
      <c r="S55" s="272">
        <f t="shared" si="233"/>
        <v>0</v>
      </c>
      <c r="T55" s="272">
        <f t="shared" si="233"/>
        <v>0</v>
      </c>
      <c r="U55" s="272">
        <f t="shared" si="233"/>
        <v>0</v>
      </c>
      <c r="V55" s="272">
        <f t="shared" si="233"/>
        <v>0</v>
      </c>
      <c r="W55" s="272">
        <f t="shared" ref="W55:AA55" si="234">SUM(W56:W57)</f>
        <v>0</v>
      </c>
      <c r="X55" s="272">
        <f t="shared" si="234"/>
        <v>0</v>
      </c>
      <c r="Y55" s="272">
        <f t="shared" si="234"/>
        <v>0</v>
      </c>
      <c r="Z55" s="272">
        <f t="shared" si="234"/>
        <v>0</v>
      </c>
      <c r="AA55" s="272">
        <f t="shared" si="234"/>
        <v>0</v>
      </c>
      <c r="AB55" s="414">
        <f t="shared" ref="AB55" si="235">SUM(AB56:AB57)</f>
        <v>0</v>
      </c>
      <c r="AC55" s="426">
        <f t="shared" ref="AC55" si="236">SUM(AC56:AC57)</f>
        <v>0</v>
      </c>
      <c r="AD55" s="272">
        <f t="shared" ref="AD55" si="237">SUM(AD56:AD57)</f>
        <v>0</v>
      </c>
      <c r="AE55" s="272">
        <f t="shared" ref="AE55" si="238">SUM(AE56:AE57)</f>
        <v>0</v>
      </c>
      <c r="AF55" s="272">
        <f t="shared" ref="AF55" si="239">SUM(AF56:AF57)</f>
        <v>0</v>
      </c>
      <c r="AG55" s="272">
        <f t="shared" ref="AG55" si="240">SUM(AG56:AG57)</f>
        <v>0</v>
      </c>
      <c r="AH55" s="272">
        <f t="shared" ref="AH55" si="241">SUM(AH56:AH57)</f>
        <v>0</v>
      </c>
      <c r="AI55" s="272">
        <f t="shared" ref="AI55" si="242">SUM(AI56:AI57)</f>
        <v>0</v>
      </c>
      <c r="AJ55" s="272">
        <f t="shared" ref="AJ55" si="243">SUM(AJ56:AJ57)</f>
        <v>0</v>
      </c>
      <c r="AK55" s="272">
        <f t="shared" ref="AK55" si="244">SUM(AK56:AK57)</f>
        <v>0</v>
      </c>
      <c r="AL55" s="272">
        <f t="shared" ref="AL55" si="245">SUM(AL56:AL57)</f>
        <v>0</v>
      </c>
      <c r="AM55" s="272">
        <f t="shared" ref="AM55" si="246">SUM(AM56:AM57)</f>
        <v>0</v>
      </c>
      <c r="AN55" s="414">
        <f t="shared" ref="AN55" si="247">SUM(AN56:AN57)</f>
        <v>0</v>
      </c>
      <c r="AO55" s="426">
        <f t="shared" ref="AO55" si="248">SUM(AO56:AO57)</f>
        <v>0</v>
      </c>
      <c r="AP55" s="272">
        <f t="shared" ref="AP55" si="249">SUM(AP56:AP57)</f>
        <v>0</v>
      </c>
      <c r="AQ55" s="272">
        <f t="shared" ref="AQ55" si="250">SUM(AQ56:AQ57)</f>
        <v>0</v>
      </c>
      <c r="AR55" s="272">
        <f t="shared" ref="AR55" si="251">SUM(AR56:AR57)</f>
        <v>0</v>
      </c>
      <c r="AS55" s="272">
        <f t="shared" ref="AS55" si="252">SUM(AS56:AS57)</f>
        <v>0</v>
      </c>
      <c r="AT55" s="272">
        <f t="shared" ref="AT55" si="253">SUM(AT56:AT57)</f>
        <v>0</v>
      </c>
      <c r="AU55" s="251">
        <f t="shared" si="33"/>
        <v>0</v>
      </c>
      <c r="AV55" s="247">
        <f t="shared" si="8"/>
        <v>0</v>
      </c>
      <c r="AW55" s="248">
        <f t="shared" ref="AW55:AW65" si="25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33"/>
        <v>0</v>
      </c>
      <c r="AV56" s="247">
        <f t="shared" si="8"/>
        <v>0</v>
      </c>
      <c r="AW56" s="248">
        <f t="shared" si="25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33"/>
        <v>0</v>
      </c>
      <c r="AV57" s="247">
        <f t="shared" ref="AV57:AV65" si="255">+AU57+M57</f>
        <v>0</v>
      </c>
      <c r="AW57" s="248">
        <f t="shared" si="25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56">SUM(D59:D60)</f>
        <v>0</v>
      </c>
      <c r="E58" s="326">
        <f t="shared" si="256"/>
        <v>0</v>
      </c>
      <c r="F58" s="209">
        <f t="shared" si="256"/>
        <v>0</v>
      </c>
      <c r="G58" s="446">
        <f t="shared" si="256"/>
        <v>0</v>
      </c>
      <c r="H58" s="211">
        <f t="shared" si="256"/>
        <v>0</v>
      </c>
      <c r="I58" s="326">
        <f t="shared" si="256"/>
        <v>0</v>
      </c>
      <c r="J58" s="209">
        <f t="shared" si="256"/>
        <v>0</v>
      </c>
      <c r="K58" s="211">
        <f t="shared" si="25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57">SUM(P59:P60)</f>
        <v>0</v>
      </c>
      <c r="Q58" s="426">
        <f t="shared" si="257"/>
        <v>0</v>
      </c>
      <c r="R58" s="272">
        <f t="shared" si="257"/>
        <v>0</v>
      </c>
      <c r="S58" s="272">
        <f t="shared" si="257"/>
        <v>0</v>
      </c>
      <c r="T58" s="272">
        <f t="shared" si="257"/>
        <v>0</v>
      </c>
      <c r="U58" s="272">
        <f t="shared" si="257"/>
        <v>0</v>
      </c>
      <c r="V58" s="272">
        <f t="shared" si="257"/>
        <v>0</v>
      </c>
      <c r="W58" s="272">
        <f t="shared" ref="W58:AA58" si="258">SUM(W59:W60)</f>
        <v>0</v>
      </c>
      <c r="X58" s="272">
        <f t="shared" si="258"/>
        <v>0</v>
      </c>
      <c r="Y58" s="272">
        <f t="shared" si="258"/>
        <v>0</v>
      </c>
      <c r="Z58" s="272">
        <f t="shared" si="258"/>
        <v>0</v>
      </c>
      <c r="AA58" s="272">
        <f t="shared" si="258"/>
        <v>0</v>
      </c>
      <c r="AB58" s="414">
        <f t="shared" ref="AB58" si="259">SUM(AB59:AB60)</f>
        <v>0</v>
      </c>
      <c r="AC58" s="426">
        <f t="shared" ref="AC58" si="260">SUM(AC59:AC60)</f>
        <v>0</v>
      </c>
      <c r="AD58" s="272">
        <f t="shared" ref="AD58" si="261">SUM(AD59:AD60)</f>
        <v>0</v>
      </c>
      <c r="AE58" s="272">
        <f t="shared" ref="AE58" si="262">SUM(AE59:AE60)</f>
        <v>0</v>
      </c>
      <c r="AF58" s="272">
        <f t="shared" ref="AF58" si="263">SUM(AF59:AF60)</f>
        <v>0</v>
      </c>
      <c r="AG58" s="272">
        <f t="shared" ref="AG58" si="264">SUM(AG59:AG60)</f>
        <v>0</v>
      </c>
      <c r="AH58" s="272">
        <f t="shared" ref="AH58" si="265">SUM(AH59:AH60)</f>
        <v>0</v>
      </c>
      <c r="AI58" s="272">
        <f t="shared" ref="AI58" si="266">SUM(AI59:AI60)</f>
        <v>0</v>
      </c>
      <c r="AJ58" s="272">
        <f t="shared" ref="AJ58" si="267">SUM(AJ59:AJ60)</f>
        <v>0</v>
      </c>
      <c r="AK58" s="272">
        <f t="shared" ref="AK58" si="268">SUM(AK59:AK60)</f>
        <v>0</v>
      </c>
      <c r="AL58" s="272">
        <f t="shared" ref="AL58" si="269">SUM(AL59:AL60)</f>
        <v>0</v>
      </c>
      <c r="AM58" s="272">
        <f t="shared" ref="AM58" si="270">SUM(AM59:AM60)</f>
        <v>0</v>
      </c>
      <c r="AN58" s="414">
        <f t="shared" ref="AN58" si="271">SUM(AN59:AN60)</f>
        <v>0</v>
      </c>
      <c r="AO58" s="426">
        <f t="shared" ref="AO58" si="272">SUM(AO59:AO60)</f>
        <v>0</v>
      </c>
      <c r="AP58" s="272">
        <f t="shared" ref="AP58" si="273">SUM(AP59:AP60)</f>
        <v>0</v>
      </c>
      <c r="AQ58" s="272">
        <f t="shared" ref="AQ58" si="274">SUM(AQ59:AQ60)</f>
        <v>0</v>
      </c>
      <c r="AR58" s="272">
        <f t="shared" ref="AR58" si="275">SUM(AR59:AR60)</f>
        <v>0</v>
      </c>
      <c r="AS58" s="272">
        <f t="shared" ref="AS58" si="276">SUM(AS59:AS60)</f>
        <v>0</v>
      </c>
      <c r="AT58" s="272">
        <f t="shared" ref="AT58" si="277">SUM(AT59:AT60)</f>
        <v>0</v>
      </c>
      <c r="AU58" s="251">
        <f t="shared" si="33"/>
        <v>0</v>
      </c>
      <c r="AV58" s="247">
        <f t="shared" si="255"/>
        <v>0</v>
      </c>
      <c r="AW58" s="248">
        <f t="shared" si="25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33"/>
        <v>0</v>
      </c>
      <c r="AV59" s="247">
        <f t="shared" si="255"/>
        <v>0</v>
      </c>
      <c r="AW59" s="248">
        <f t="shared" si="25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33"/>
        <v>0</v>
      </c>
      <c r="AV60" s="247">
        <f t="shared" si="255"/>
        <v>0</v>
      </c>
      <c r="AW60" s="248">
        <f t="shared" si="254"/>
        <v>0</v>
      </c>
    </row>
    <row r="61" spans="1:49" s="26" customFormat="1" ht="15" customHeight="1" x14ac:dyDescent="0.2">
      <c r="A61" s="199" t="s">
        <v>473</v>
      </c>
      <c r="B61" s="341" t="s">
        <v>474</v>
      </c>
      <c r="C61" s="381"/>
      <c r="D61" s="209">
        <f t="shared" ref="D61:K61" si="278">SUM(D62:D63)</f>
        <v>0</v>
      </c>
      <c r="E61" s="326">
        <f t="shared" si="278"/>
        <v>0</v>
      </c>
      <c r="F61" s="209">
        <f t="shared" si="278"/>
        <v>0</v>
      </c>
      <c r="G61" s="446">
        <f t="shared" si="278"/>
        <v>0</v>
      </c>
      <c r="H61" s="211">
        <f t="shared" si="278"/>
        <v>0</v>
      </c>
      <c r="I61" s="326">
        <f t="shared" si="278"/>
        <v>0</v>
      </c>
      <c r="J61" s="209">
        <f t="shared" si="278"/>
        <v>0</v>
      </c>
      <c r="K61" s="211">
        <f t="shared" si="27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79">SUM(P62:P63)</f>
        <v>0</v>
      </c>
      <c r="Q61" s="426">
        <f t="shared" si="279"/>
        <v>0</v>
      </c>
      <c r="R61" s="272">
        <f t="shared" si="279"/>
        <v>0</v>
      </c>
      <c r="S61" s="272">
        <f t="shared" si="279"/>
        <v>0</v>
      </c>
      <c r="T61" s="272">
        <f t="shared" si="279"/>
        <v>0</v>
      </c>
      <c r="U61" s="272">
        <f t="shared" si="279"/>
        <v>0</v>
      </c>
      <c r="V61" s="272">
        <f t="shared" si="279"/>
        <v>0</v>
      </c>
      <c r="W61" s="272">
        <f t="shared" si="279"/>
        <v>0</v>
      </c>
      <c r="X61" s="272">
        <f t="shared" si="279"/>
        <v>0</v>
      </c>
      <c r="Y61" s="272">
        <f t="shared" si="279"/>
        <v>0</v>
      </c>
      <c r="Z61" s="272">
        <f t="shared" si="279"/>
        <v>0</v>
      </c>
      <c r="AA61" s="272">
        <f t="shared" si="279"/>
        <v>0</v>
      </c>
      <c r="AB61" s="414">
        <f t="shared" si="279"/>
        <v>0</v>
      </c>
      <c r="AC61" s="426">
        <f t="shared" si="279"/>
        <v>0</v>
      </c>
      <c r="AD61" s="272">
        <f t="shared" si="279"/>
        <v>0</v>
      </c>
      <c r="AE61" s="272">
        <f t="shared" si="279"/>
        <v>0</v>
      </c>
      <c r="AF61" s="272">
        <f t="shared" si="279"/>
        <v>0</v>
      </c>
      <c r="AG61" s="272">
        <f t="shared" si="279"/>
        <v>0</v>
      </c>
      <c r="AH61" s="272">
        <f t="shared" si="279"/>
        <v>0</v>
      </c>
      <c r="AI61" s="272">
        <f t="shared" si="279"/>
        <v>0</v>
      </c>
      <c r="AJ61" s="272">
        <f t="shared" si="279"/>
        <v>0</v>
      </c>
      <c r="AK61" s="272">
        <f t="shared" si="279"/>
        <v>0</v>
      </c>
      <c r="AL61" s="272">
        <f t="shared" si="279"/>
        <v>0</v>
      </c>
      <c r="AM61" s="272">
        <f t="shared" si="279"/>
        <v>0</v>
      </c>
      <c r="AN61" s="414">
        <f t="shared" si="279"/>
        <v>0</v>
      </c>
      <c r="AO61" s="426">
        <f t="shared" si="279"/>
        <v>0</v>
      </c>
      <c r="AP61" s="272">
        <f t="shared" si="279"/>
        <v>0</v>
      </c>
      <c r="AQ61" s="272">
        <f t="shared" si="279"/>
        <v>0</v>
      </c>
      <c r="AR61" s="272">
        <f t="shared" si="279"/>
        <v>0</v>
      </c>
      <c r="AS61" s="272">
        <f t="shared" si="279"/>
        <v>0</v>
      </c>
      <c r="AT61" s="272">
        <f t="shared" si="279"/>
        <v>0</v>
      </c>
      <c r="AU61" s="251">
        <f t="shared" si="33"/>
        <v>0</v>
      </c>
      <c r="AV61" s="247">
        <f t="shared" si="255"/>
        <v>0</v>
      </c>
      <c r="AW61" s="248">
        <f t="shared" si="254"/>
        <v>0</v>
      </c>
    </row>
    <row r="62" spans="1:49" s="4" customFormat="1" ht="15" customHeight="1" x14ac:dyDescent="0.2">
      <c r="A62" s="176"/>
      <c r="B62" s="278" t="s">
        <v>474</v>
      </c>
      <c r="C62" s="278"/>
      <c r="D62" s="210"/>
      <c r="E62" s="377">
        <f t="shared" ref="E62:E63" si="280">-D62+F62</f>
        <v>0</v>
      </c>
      <c r="F62" s="252"/>
      <c r="G62" s="223">
        <f t="shared" ref="G62:G63" si="281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33"/>
        <v>0</v>
      </c>
      <c r="AV62" s="247">
        <f t="shared" si="255"/>
        <v>0</v>
      </c>
      <c r="AW62" s="248">
        <f t="shared" si="254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80"/>
        <v>0</v>
      </c>
      <c r="F63" s="280">
        <v>0</v>
      </c>
      <c r="G63" s="229">
        <f t="shared" si="281"/>
        <v>0</v>
      </c>
      <c r="H63" s="230"/>
      <c r="I63" s="378">
        <f t="shared" ref="I63" si="282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33"/>
        <v>0</v>
      </c>
      <c r="AV63" s="247">
        <f t="shared" si="255"/>
        <v>0</v>
      </c>
      <c r="AW63" s="248">
        <f t="shared" si="254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33"/>
        <v>0</v>
      </c>
      <c r="AV64" s="247">
        <f t="shared" si="255"/>
        <v>0</v>
      </c>
      <c r="AW64" s="248">
        <f t="shared" si="25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AT65" si="283">SUM(D8,D25,D28,D31,D34,D37,D40,D43,D46,D49,D52,D55,D58,D61)</f>
        <v>40000</v>
      </c>
      <c r="E65" s="333">
        <f t="shared" si="283"/>
        <v>0</v>
      </c>
      <c r="F65" s="243">
        <f t="shared" si="283"/>
        <v>40000</v>
      </c>
      <c r="G65" s="243">
        <f>SUM(G8,G25,G28,G31,G34,G37,G40,G43,G46,G49,G52,G55,G58,G61)</f>
        <v>40000</v>
      </c>
      <c r="H65" s="244">
        <f t="shared" ref="H65:AT65" si="284">SUM(H8,H25,H28,H31,H34,H37,H40,H43,H46,H49,H52,H55,H58,H61)</f>
        <v>0</v>
      </c>
      <c r="I65" s="333">
        <f t="shared" si="284"/>
        <v>0</v>
      </c>
      <c r="J65" s="244">
        <f t="shared" si="284"/>
        <v>0</v>
      </c>
      <c r="K65" s="244">
        <f t="shared" si="284"/>
        <v>0</v>
      </c>
      <c r="L65" s="244">
        <f t="shared" si="284"/>
        <v>0</v>
      </c>
      <c r="M65" s="243">
        <f t="shared" si="284"/>
        <v>0</v>
      </c>
      <c r="N65" s="243">
        <f t="shared" si="284"/>
        <v>0</v>
      </c>
      <c r="O65" s="243">
        <f t="shared" si="284"/>
        <v>0</v>
      </c>
      <c r="P65" s="418">
        <f t="shared" si="284"/>
        <v>0</v>
      </c>
      <c r="Q65" s="409">
        <f t="shared" si="284"/>
        <v>0</v>
      </c>
      <c r="R65" s="243">
        <f t="shared" si="284"/>
        <v>0</v>
      </c>
      <c r="S65" s="243">
        <f t="shared" si="284"/>
        <v>0</v>
      </c>
      <c r="T65" s="243">
        <f t="shared" si="284"/>
        <v>0</v>
      </c>
      <c r="U65" s="243">
        <f t="shared" si="284"/>
        <v>0</v>
      </c>
      <c r="V65" s="243">
        <f t="shared" si="284"/>
        <v>0</v>
      </c>
      <c r="W65" s="243">
        <f t="shared" si="284"/>
        <v>0</v>
      </c>
      <c r="X65" s="243">
        <f t="shared" si="284"/>
        <v>0</v>
      </c>
      <c r="Y65" s="243">
        <f t="shared" si="284"/>
        <v>10000</v>
      </c>
      <c r="Z65" s="243">
        <f t="shared" si="284"/>
        <v>0</v>
      </c>
      <c r="AA65" s="243">
        <f t="shared" si="284"/>
        <v>0</v>
      </c>
      <c r="AB65" s="418">
        <f t="shared" si="284"/>
        <v>10000</v>
      </c>
      <c r="AC65" s="409">
        <f t="shared" si="284"/>
        <v>0</v>
      </c>
      <c r="AD65" s="243">
        <f t="shared" si="284"/>
        <v>0</v>
      </c>
      <c r="AE65" s="243">
        <f t="shared" si="284"/>
        <v>10000</v>
      </c>
      <c r="AF65" s="243">
        <f t="shared" si="284"/>
        <v>0</v>
      </c>
      <c r="AG65" s="243">
        <f t="shared" si="284"/>
        <v>0</v>
      </c>
      <c r="AH65" s="243">
        <f t="shared" si="284"/>
        <v>10000</v>
      </c>
      <c r="AI65" s="243">
        <f t="shared" si="284"/>
        <v>0</v>
      </c>
      <c r="AJ65" s="243">
        <f t="shared" si="284"/>
        <v>0</v>
      </c>
      <c r="AK65" s="243">
        <f t="shared" si="284"/>
        <v>0</v>
      </c>
      <c r="AL65" s="243">
        <f t="shared" si="284"/>
        <v>0</v>
      </c>
      <c r="AM65" s="243">
        <f t="shared" si="284"/>
        <v>0</v>
      </c>
      <c r="AN65" s="418">
        <f t="shared" si="284"/>
        <v>0</v>
      </c>
      <c r="AO65" s="409">
        <f t="shared" si="284"/>
        <v>0</v>
      </c>
      <c r="AP65" s="243">
        <f t="shared" si="284"/>
        <v>0</v>
      </c>
      <c r="AQ65" s="243">
        <f t="shared" si="284"/>
        <v>0</v>
      </c>
      <c r="AR65" s="243">
        <f t="shared" si="284"/>
        <v>0</v>
      </c>
      <c r="AS65" s="243">
        <f t="shared" si="284"/>
        <v>0</v>
      </c>
      <c r="AT65" s="243">
        <f t="shared" si="284"/>
        <v>0</v>
      </c>
      <c r="AU65" s="243">
        <f t="shared" si="33"/>
        <v>40000</v>
      </c>
      <c r="AV65" s="243">
        <f t="shared" si="255"/>
        <v>40000</v>
      </c>
      <c r="AW65" s="281">
        <f t="shared" si="254"/>
        <v>0</v>
      </c>
    </row>
    <row r="66" spans="1:49" x14ac:dyDescent="0.25">
      <c r="A66" s="8"/>
      <c r="B66" s="8"/>
      <c r="C66" s="8"/>
      <c r="D66" s="501"/>
      <c r="E66" s="501"/>
      <c r="F66" s="501"/>
      <c r="G66" s="501"/>
      <c r="H66" s="502"/>
      <c r="I66" s="503"/>
      <c r="J66" s="503"/>
      <c r="K66" s="503"/>
      <c r="L66" s="504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8000</v>
      </c>
      <c r="H69" s="24"/>
      <c r="I69" s="24"/>
      <c r="J69" s="24"/>
      <c r="K69" s="24"/>
      <c r="L69" s="24"/>
      <c r="M69" s="213">
        <f t="shared" ref="M69:AV69" si="285">+SUM(M58,M55,M52,M49,M46,M43,M40,M37,M31,M28,M25,M8)*0.2</f>
        <v>0</v>
      </c>
      <c r="N69" s="213">
        <f t="shared" si="285"/>
        <v>0</v>
      </c>
      <c r="O69" s="213">
        <f t="shared" si="285"/>
        <v>0</v>
      </c>
      <c r="P69" s="213">
        <f t="shared" si="285"/>
        <v>0</v>
      </c>
      <c r="Q69" s="213">
        <f t="shared" si="285"/>
        <v>0</v>
      </c>
      <c r="R69" s="213">
        <f t="shared" si="285"/>
        <v>0</v>
      </c>
      <c r="S69" s="213">
        <f t="shared" si="285"/>
        <v>0</v>
      </c>
      <c r="T69" s="213">
        <f t="shared" si="285"/>
        <v>0</v>
      </c>
      <c r="U69" s="213">
        <f t="shared" si="285"/>
        <v>0</v>
      </c>
      <c r="V69" s="213">
        <f t="shared" si="285"/>
        <v>0</v>
      </c>
      <c r="W69" s="213">
        <f t="shared" si="285"/>
        <v>0</v>
      </c>
      <c r="X69" s="213">
        <f t="shared" si="285"/>
        <v>0</v>
      </c>
      <c r="Y69" s="213">
        <f t="shared" si="285"/>
        <v>2000</v>
      </c>
      <c r="Z69" s="213">
        <f t="shared" si="285"/>
        <v>0</v>
      </c>
      <c r="AA69" s="213">
        <f t="shared" si="285"/>
        <v>0</v>
      </c>
      <c r="AB69" s="213">
        <f t="shared" si="285"/>
        <v>2000</v>
      </c>
      <c r="AC69" s="213">
        <f t="shared" si="285"/>
        <v>0</v>
      </c>
      <c r="AD69" s="213">
        <f t="shared" si="285"/>
        <v>0</v>
      </c>
      <c r="AE69" s="213">
        <f t="shared" si="285"/>
        <v>2000</v>
      </c>
      <c r="AF69" s="213">
        <f t="shared" si="285"/>
        <v>0</v>
      </c>
      <c r="AG69" s="213">
        <f t="shared" si="285"/>
        <v>0</v>
      </c>
      <c r="AH69" s="213">
        <f t="shared" si="285"/>
        <v>2000</v>
      </c>
      <c r="AI69" s="213">
        <f t="shared" si="285"/>
        <v>0</v>
      </c>
      <c r="AJ69" s="213">
        <f t="shared" si="285"/>
        <v>0</v>
      </c>
      <c r="AK69" s="213">
        <f t="shared" si="285"/>
        <v>0</v>
      </c>
      <c r="AL69" s="213">
        <f t="shared" si="285"/>
        <v>0</v>
      </c>
      <c r="AM69" s="213">
        <f t="shared" si="285"/>
        <v>0</v>
      </c>
      <c r="AN69" s="213">
        <f t="shared" si="285"/>
        <v>0</v>
      </c>
      <c r="AO69" s="213">
        <f t="shared" si="285"/>
        <v>0</v>
      </c>
      <c r="AP69" s="213">
        <f t="shared" si="285"/>
        <v>0</v>
      </c>
      <c r="AQ69" s="213">
        <f t="shared" si="285"/>
        <v>0</v>
      </c>
      <c r="AR69" s="213">
        <f t="shared" si="285"/>
        <v>0</v>
      </c>
      <c r="AS69" s="213">
        <f t="shared" si="285"/>
        <v>0</v>
      </c>
      <c r="AT69" s="213">
        <f t="shared" si="285"/>
        <v>0</v>
      </c>
      <c r="AU69" s="213">
        <f t="shared" si="285"/>
        <v>8000</v>
      </c>
      <c r="AV69" s="213">
        <f t="shared" si="285"/>
        <v>8000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48000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T70" si="286">SUM(N65:N69)</f>
        <v>0</v>
      </c>
      <c r="O70" s="213">
        <f t="shared" si="286"/>
        <v>0</v>
      </c>
      <c r="P70" s="213">
        <f t="shared" si="286"/>
        <v>0</v>
      </c>
      <c r="Q70" s="213">
        <f t="shared" si="286"/>
        <v>0</v>
      </c>
      <c r="R70" s="213">
        <f t="shared" si="286"/>
        <v>0</v>
      </c>
      <c r="S70" s="213">
        <f t="shared" si="286"/>
        <v>0</v>
      </c>
      <c r="T70" s="213">
        <f t="shared" si="286"/>
        <v>0</v>
      </c>
      <c r="U70" s="213">
        <f t="shared" si="286"/>
        <v>0</v>
      </c>
      <c r="V70" s="213">
        <f t="shared" si="286"/>
        <v>0</v>
      </c>
      <c r="W70" s="213">
        <f t="shared" si="286"/>
        <v>0</v>
      </c>
      <c r="X70" s="213">
        <f t="shared" si="286"/>
        <v>0</v>
      </c>
      <c r="Y70" s="213">
        <f t="shared" si="286"/>
        <v>12000</v>
      </c>
      <c r="Z70" s="213">
        <f t="shared" si="286"/>
        <v>0</v>
      </c>
      <c r="AA70" s="213">
        <f t="shared" si="286"/>
        <v>0</v>
      </c>
      <c r="AB70" s="213">
        <f t="shared" si="286"/>
        <v>12000</v>
      </c>
      <c r="AC70" s="213">
        <f t="shared" si="286"/>
        <v>0</v>
      </c>
      <c r="AD70" s="213">
        <f t="shared" si="286"/>
        <v>0</v>
      </c>
      <c r="AE70" s="213">
        <f t="shared" si="286"/>
        <v>12000</v>
      </c>
      <c r="AF70" s="213">
        <f t="shared" si="286"/>
        <v>0</v>
      </c>
      <c r="AG70" s="213">
        <f t="shared" si="286"/>
        <v>0</v>
      </c>
      <c r="AH70" s="213">
        <f t="shared" si="286"/>
        <v>12000</v>
      </c>
      <c r="AI70" s="213">
        <f t="shared" si="286"/>
        <v>0</v>
      </c>
      <c r="AJ70" s="213">
        <f t="shared" si="286"/>
        <v>0</v>
      </c>
      <c r="AK70" s="213">
        <f t="shared" si="286"/>
        <v>0</v>
      </c>
      <c r="AL70" s="213">
        <f t="shared" si="286"/>
        <v>0</v>
      </c>
      <c r="AM70" s="213">
        <f t="shared" si="286"/>
        <v>0</v>
      </c>
      <c r="AN70" s="213">
        <f t="shared" si="286"/>
        <v>0</v>
      </c>
      <c r="AO70" s="213">
        <f t="shared" si="286"/>
        <v>0</v>
      </c>
      <c r="AP70" s="213">
        <f t="shared" si="286"/>
        <v>0</v>
      </c>
      <c r="AQ70" s="213">
        <f t="shared" si="286"/>
        <v>0</v>
      </c>
      <c r="AR70" s="213">
        <f t="shared" si="286"/>
        <v>0</v>
      </c>
      <c r="AS70" s="213">
        <f t="shared" si="286"/>
        <v>0</v>
      </c>
      <c r="AT70" s="213">
        <f t="shared" si="286"/>
        <v>0</v>
      </c>
      <c r="AU70" s="213">
        <f>SUM(AU65:AU69)</f>
        <v>48000</v>
      </c>
      <c r="AV70" s="213">
        <f>SUM(AV65:AV69)</f>
        <v>48000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">
    <cfRule type="cellIs" dxfId="902" priority="144" operator="lessThan">
      <formula>0</formula>
    </cfRule>
  </conditionalFormatting>
  <conditionalFormatting sqref="AW8">
    <cfRule type="cellIs" dxfId="901" priority="143" operator="lessThan">
      <formula>0</formula>
    </cfRule>
  </conditionalFormatting>
  <conditionalFormatting sqref="G3">
    <cfRule type="containsText" dxfId="900" priority="140" operator="containsText" text="Budget">
      <formula>NOT(ISERROR(SEARCH("Budget",G3)))</formula>
    </cfRule>
  </conditionalFormatting>
  <conditionalFormatting sqref="G4">
    <cfRule type="containsText" dxfId="899" priority="138" operator="containsText" text="forecast">
      <formula>NOT(ISERROR(SEARCH("forecast",G4)))</formula>
    </cfRule>
  </conditionalFormatting>
  <conditionalFormatting sqref="E8">
    <cfRule type="cellIs" dxfId="898" priority="88" operator="greaterThan">
      <formula>0</formula>
    </cfRule>
  </conditionalFormatting>
  <conditionalFormatting sqref="I8">
    <cfRule type="cellIs" dxfId="896" priority="61" operator="greaterThan">
      <formula>0</formula>
    </cfRule>
  </conditionalFormatting>
  <conditionalFormatting sqref="G8">
    <cfRule type="cellIs" dxfId="894" priority="13" operator="greaterThan">
      <formula>F8</formula>
    </cfRule>
  </conditionalFormatting>
  <conditionalFormatting sqref="E58 E55 E52 E49 E46 E43 E40 E37 E34 E31 E28 E25">
    <cfRule type="cellIs" dxfId="893" priority="11" operator="greaterThan">
      <formula>0</formula>
    </cfRule>
  </conditionalFormatting>
  <conditionalFormatting sqref="G58 G55 G52 G49 G46 G43 G40 G37 G34 G31">
    <cfRule type="cellIs" dxfId="892" priority="10" operator="greaterThan">
      <formula>F31</formula>
    </cfRule>
  </conditionalFormatting>
  <conditionalFormatting sqref="I58 I55 I52 I49 I46 I43 I40 I37 I34 I31 I28 I25">
    <cfRule type="cellIs" dxfId="891" priority="9" operator="greaterThan">
      <formula>0</formula>
    </cfRule>
  </conditionalFormatting>
  <conditionalFormatting sqref="G28 G25">
    <cfRule type="cellIs" dxfId="890" priority="8" operator="greaterThan">
      <formula>0</formula>
    </cfRule>
  </conditionalFormatting>
  <conditionalFormatting sqref="AW64:AW65">
    <cfRule type="cellIs" dxfId="889" priority="7" operator="lessThan">
      <formula>0</formula>
    </cfRule>
  </conditionalFormatting>
  <conditionalFormatting sqref="E65">
    <cfRule type="cellIs" dxfId="888" priority="6" operator="greaterThan">
      <formula>0</formula>
    </cfRule>
  </conditionalFormatting>
  <conditionalFormatting sqref="I65">
    <cfRule type="cellIs" dxfId="887" priority="5" operator="greaterThan">
      <formula>0</formula>
    </cfRule>
  </conditionalFormatting>
  <conditionalFormatting sqref="AW61:AW63">
    <cfRule type="cellIs" dxfId="886" priority="4" operator="lessThan">
      <formula>0</formula>
    </cfRule>
  </conditionalFormatting>
  <conditionalFormatting sqref="E61">
    <cfRule type="cellIs" dxfId="885" priority="3" operator="greaterThan">
      <formula>0</formula>
    </cfRule>
  </conditionalFormatting>
  <conditionalFormatting sqref="G61">
    <cfRule type="cellIs" dxfId="884" priority="2" operator="greaterThan">
      <formula>F61</formula>
    </cfRule>
  </conditionalFormatting>
  <conditionalFormatting sqref="I61">
    <cfRule type="cellIs" dxfId="883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W9 G11:G25 AV11:AV24 G10 AV9:AV10" unlockedFormula="1"/>
    <ignoredError sqref="F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B16" sqref="B16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82" priority="264" operator="lessThan">
      <formula>0</formula>
    </cfRule>
  </conditionalFormatting>
  <conditionalFormatting sqref="AW8">
    <cfRule type="cellIs" dxfId="881" priority="263" operator="lessThan">
      <formula>0</formula>
    </cfRule>
  </conditionalFormatting>
  <conditionalFormatting sqref="G3">
    <cfRule type="containsText" dxfId="880" priority="262" operator="containsText" text="Budget">
      <formula>NOT(ISERROR(SEARCH("Budget",G3)))</formula>
    </cfRule>
  </conditionalFormatting>
  <conditionalFormatting sqref="G4">
    <cfRule type="containsText" dxfId="879" priority="261" operator="containsText" text="forecast">
      <formula>NOT(ISERROR(SEARCH("forecast",G4)))</formula>
    </cfRule>
  </conditionalFormatting>
  <conditionalFormatting sqref="AW43:AW44">
    <cfRule type="cellIs" dxfId="878" priority="214" operator="lessThan">
      <formula>0</formula>
    </cfRule>
  </conditionalFormatting>
  <conditionalFormatting sqref="AW48:AW49">
    <cfRule type="cellIs" dxfId="877" priority="211" operator="lessThan">
      <formula>0</formula>
    </cfRule>
  </conditionalFormatting>
  <conditionalFormatting sqref="AW53">
    <cfRule type="cellIs" dxfId="876" priority="208" operator="lessThan">
      <formula>0</formula>
    </cfRule>
  </conditionalFormatting>
  <conditionalFormatting sqref="AW33:AW34">
    <cfRule type="cellIs" dxfId="875" priority="202" operator="lessThan">
      <formula>0</formula>
    </cfRule>
  </conditionalFormatting>
  <conditionalFormatting sqref="AW61">
    <cfRule type="cellIs" dxfId="874" priority="204" operator="lessThan">
      <formula>0</formula>
    </cfRule>
  </conditionalFormatting>
  <conditionalFormatting sqref="AW38:AW39">
    <cfRule type="cellIs" dxfId="873" priority="199" operator="lessThan">
      <formula>0</formula>
    </cfRule>
  </conditionalFormatting>
  <conditionalFormatting sqref="AW57">
    <cfRule type="cellIs" dxfId="872" priority="196" operator="lessThan">
      <formula>0</formula>
    </cfRule>
  </conditionalFormatting>
  <conditionalFormatting sqref="E79">
    <cfRule type="cellIs" dxfId="871" priority="161" operator="greaterThan">
      <formula>0</formula>
    </cfRule>
  </conditionalFormatting>
  <conditionalFormatting sqref="I8">
    <cfRule type="cellIs" dxfId="870" priority="152" operator="greaterThan">
      <formula>0</formula>
    </cfRule>
  </conditionalFormatting>
  <conditionalFormatting sqref="I79">
    <cfRule type="cellIs" dxfId="869" priority="134" operator="greaterThan">
      <formula>0</formula>
    </cfRule>
  </conditionalFormatting>
  <conditionalFormatting sqref="E8">
    <cfRule type="cellIs" dxfId="868" priority="101" operator="greaterThan">
      <formula>0</formula>
    </cfRule>
  </conditionalFormatting>
  <conditionalFormatting sqref="F8">
    <cfRule type="cellIs" dxfId="867" priority="100" operator="greaterThan">
      <formula>E8</formula>
    </cfRule>
  </conditionalFormatting>
  <conditionalFormatting sqref="G8">
    <cfRule type="cellIs" dxfId="866" priority="98" operator="greaterThan">
      <formula>F8</formula>
    </cfRule>
  </conditionalFormatting>
  <conditionalFormatting sqref="I31">
    <cfRule type="cellIs" dxfId="865" priority="49" operator="greaterThan">
      <formula>0</formula>
    </cfRule>
  </conditionalFormatting>
  <conditionalFormatting sqref="E31">
    <cfRule type="cellIs" dxfId="864" priority="48" operator="greaterThan">
      <formula>0</formula>
    </cfRule>
  </conditionalFormatting>
  <conditionalFormatting sqref="F31">
    <cfRule type="cellIs" dxfId="863" priority="47" operator="greaterThan">
      <formula>E31</formula>
    </cfRule>
  </conditionalFormatting>
  <conditionalFormatting sqref="G31">
    <cfRule type="cellIs" dxfId="862" priority="46" operator="greaterThan">
      <formula>F31</formula>
    </cfRule>
  </conditionalFormatting>
  <conditionalFormatting sqref="I36">
    <cfRule type="cellIs" dxfId="861" priority="45" operator="greaterThan">
      <formula>0</formula>
    </cfRule>
  </conditionalFormatting>
  <conditionalFormatting sqref="E36">
    <cfRule type="cellIs" dxfId="860" priority="44" operator="greaterThan">
      <formula>0</formula>
    </cfRule>
  </conditionalFormatting>
  <conditionalFormatting sqref="F36">
    <cfRule type="cellIs" dxfId="859" priority="43" operator="greaterThan">
      <formula>E36</formula>
    </cfRule>
  </conditionalFormatting>
  <conditionalFormatting sqref="G36">
    <cfRule type="cellIs" dxfId="858" priority="42" operator="greaterThan">
      <formula>F36</formula>
    </cfRule>
  </conditionalFormatting>
  <conditionalFormatting sqref="I41">
    <cfRule type="cellIs" dxfId="857" priority="41" operator="greaterThan">
      <formula>0</formula>
    </cfRule>
  </conditionalFormatting>
  <conditionalFormatting sqref="E41">
    <cfRule type="cellIs" dxfId="856" priority="40" operator="greaterThan">
      <formula>0</formula>
    </cfRule>
  </conditionalFormatting>
  <conditionalFormatting sqref="F41">
    <cfRule type="cellIs" dxfId="855" priority="39" operator="greaterThan">
      <formula>E41</formula>
    </cfRule>
  </conditionalFormatting>
  <conditionalFormatting sqref="G41">
    <cfRule type="cellIs" dxfId="854" priority="38" operator="greaterThan">
      <formula>F41</formula>
    </cfRule>
  </conditionalFormatting>
  <conditionalFormatting sqref="I46">
    <cfRule type="cellIs" dxfId="853" priority="37" operator="greaterThan">
      <formula>0</formula>
    </cfRule>
  </conditionalFormatting>
  <conditionalFormatting sqref="E46">
    <cfRule type="cellIs" dxfId="852" priority="36" operator="greaterThan">
      <formula>0</formula>
    </cfRule>
  </conditionalFormatting>
  <conditionalFormatting sqref="F46">
    <cfRule type="cellIs" dxfId="851" priority="35" operator="greaterThan">
      <formula>E46</formula>
    </cfRule>
  </conditionalFormatting>
  <conditionalFormatting sqref="G46">
    <cfRule type="cellIs" dxfId="850" priority="34" operator="greaterThan">
      <formula>F46</formula>
    </cfRule>
  </conditionalFormatting>
  <conditionalFormatting sqref="I51">
    <cfRule type="cellIs" dxfId="849" priority="33" operator="greaterThan">
      <formula>0</formula>
    </cfRule>
  </conditionalFormatting>
  <conditionalFormatting sqref="E51">
    <cfRule type="cellIs" dxfId="848" priority="32" operator="greaterThan">
      <formula>0</formula>
    </cfRule>
  </conditionalFormatting>
  <conditionalFormatting sqref="F51">
    <cfRule type="cellIs" dxfId="847" priority="31" operator="greaterThan">
      <formula>E51</formula>
    </cfRule>
  </conditionalFormatting>
  <conditionalFormatting sqref="G51">
    <cfRule type="cellIs" dxfId="846" priority="30" operator="greaterThan">
      <formula>F51</formula>
    </cfRule>
  </conditionalFormatting>
  <conditionalFormatting sqref="I55">
    <cfRule type="cellIs" dxfId="845" priority="29" operator="greaterThan">
      <formula>0</formula>
    </cfRule>
  </conditionalFormatting>
  <conditionalFormatting sqref="E55">
    <cfRule type="cellIs" dxfId="844" priority="28" operator="greaterThan">
      <formula>0</formula>
    </cfRule>
  </conditionalFormatting>
  <conditionalFormatting sqref="F55">
    <cfRule type="cellIs" dxfId="843" priority="27" operator="greaterThan">
      <formula>E55</formula>
    </cfRule>
  </conditionalFormatting>
  <conditionalFormatting sqref="G55">
    <cfRule type="cellIs" dxfId="842" priority="26" operator="greaterThan">
      <formula>F55</formula>
    </cfRule>
  </conditionalFormatting>
  <conditionalFormatting sqref="I59">
    <cfRule type="cellIs" dxfId="841" priority="25" operator="greaterThan">
      <formula>0</formula>
    </cfRule>
  </conditionalFormatting>
  <conditionalFormatting sqref="E59">
    <cfRule type="cellIs" dxfId="840" priority="24" operator="greaterThan">
      <formula>0</formula>
    </cfRule>
  </conditionalFormatting>
  <conditionalFormatting sqref="F59">
    <cfRule type="cellIs" dxfId="839" priority="23" operator="greaterThan">
      <formula>E59</formula>
    </cfRule>
  </conditionalFormatting>
  <conditionalFormatting sqref="G59">
    <cfRule type="cellIs" dxfId="838" priority="22" operator="greaterThan">
      <formula>F59</formula>
    </cfRule>
  </conditionalFormatting>
  <conditionalFormatting sqref="I63">
    <cfRule type="cellIs" dxfId="837" priority="21" operator="greaterThan">
      <formula>0</formula>
    </cfRule>
  </conditionalFormatting>
  <conditionalFormatting sqref="E63">
    <cfRule type="cellIs" dxfId="836" priority="20" operator="greaterThan">
      <formula>0</formula>
    </cfRule>
  </conditionalFormatting>
  <conditionalFormatting sqref="F63">
    <cfRule type="cellIs" dxfId="835" priority="19" operator="greaterThan">
      <formula>E63</formula>
    </cfRule>
  </conditionalFormatting>
  <conditionalFormatting sqref="G63">
    <cfRule type="cellIs" dxfId="834" priority="18" operator="greaterThan">
      <formula>F63</formula>
    </cfRule>
  </conditionalFormatting>
  <conditionalFormatting sqref="I66">
    <cfRule type="cellIs" dxfId="833" priority="17" operator="greaterThan">
      <formula>0</formula>
    </cfRule>
  </conditionalFormatting>
  <conditionalFormatting sqref="E66">
    <cfRule type="cellIs" dxfId="832" priority="16" operator="greaterThan">
      <formula>0</formula>
    </cfRule>
  </conditionalFormatting>
  <conditionalFormatting sqref="F66">
    <cfRule type="cellIs" dxfId="831" priority="15" operator="greaterThan">
      <formula>E66</formula>
    </cfRule>
  </conditionalFormatting>
  <conditionalFormatting sqref="G66">
    <cfRule type="cellIs" dxfId="830" priority="14" operator="greaterThan">
      <formula>F66</formula>
    </cfRule>
  </conditionalFormatting>
  <conditionalFormatting sqref="I69">
    <cfRule type="cellIs" dxfId="829" priority="13" operator="greaterThan">
      <formula>0</formula>
    </cfRule>
  </conditionalFormatting>
  <conditionalFormatting sqref="E69">
    <cfRule type="cellIs" dxfId="828" priority="12" operator="greaterThan">
      <formula>0</formula>
    </cfRule>
  </conditionalFormatting>
  <conditionalFormatting sqref="F69">
    <cfRule type="cellIs" dxfId="827" priority="11" operator="greaterThan">
      <formula>E69</formula>
    </cfRule>
  </conditionalFormatting>
  <conditionalFormatting sqref="G69">
    <cfRule type="cellIs" dxfId="826" priority="10" operator="greaterThan">
      <formula>F69</formula>
    </cfRule>
  </conditionalFormatting>
  <conditionalFormatting sqref="I72">
    <cfRule type="cellIs" dxfId="825" priority="9" operator="greaterThan">
      <formula>0</formula>
    </cfRule>
  </conditionalFormatting>
  <conditionalFormatting sqref="E72">
    <cfRule type="cellIs" dxfId="824" priority="8" operator="greaterThan">
      <formula>0</formula>
    </cfRule>
  </conditionalFormatting>
  <conditionalFormatting sqref="F72">
    <cfRule type="cellIs" dxfId="823" priority="7" operator="greaterThan">
      <formula>E72</formula>
    </cfRule>
  </conditionalFormatting>
  <conditionalFormatting sqref="G72">
    <cfRule type="cellIs" dxfId="822" priority="6" operator="greaterThan">
      <formula>F72</formula>
    </cfRule>
  </conditionalFormatting>
  <conditionalFormatting sqref="I75">
    <cfRule type="cellIs" dxfId="821" priority="5" operator="greaterThan">
      <formula>0</formula>
    </cfRule>
  </conditionalFormatting>
  <conditionalFormatting sqref="E75">
    <cfRule type="cellIs" dxfId="820" priority="4" operator="greaterThan">
      <formula>0</formula>
    </cfRule>
  </conditionalFormatting>
  <conditionalFormatting sqref="F75">
    <cfRule type="cellIs" dxfId="819" priority="3" operator="greaterThan">
      <formula>E75</formula>
    </cfRule>
  </conditionalFormatting>
  <conditionalFormatting sqref="G75">
    <cfRule type="cellIs" dxfId="818" priority="2" operator="greaterThan">
      <formula>F75</formula>
    </cfRule>
  </conditionalFormatting>
  <conditionalFormatting sqref="G79">
    <cfRule type="cellIs" dxfId="817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IF(F102&gt;D102,"Budget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IF(AW102&lt;0,"Actual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1"/>
      <c r="E103" s="501"/>
      <c r="F103" s="501"/>
      <c r="G103" s="501"/>
      <c r="H103" s="502"/>
      <c r="I103" s="503"/>
      <c r="J103" s="503"/>
      <c r="K103" s="503"/>
      <c r="L103" s="504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16" priority="221" operator="lessThan">
      <formula>0</formula>
    </cfRule>
  </conditionalFormatting>
  <conditionalFormatting sqref="AW8">
    <cfRule type="cellIs" dxfId="815" priority="220" operator="lessThan">
      <formula>0</formula>
    </cfRule>
  </conditionalFormatting>
  <conditionalFormatting sqref="G3">
    <cfRule type="containsText" dxfId="814" priority="219" operator="containsText" text="Budget">
      <formula>NOT(ISERROR(SEARCH("Budget",G3)))</formula>
    </cfRule>
  </conditionalFormatting>
  <conditionalFormatting sqref="G4">
    <cfRule type="containsText" dxfId="813" priority="218" operator="containsText" text="forecast">
      <formula>NOT(ISERROR(SEARCH("forecast",G4)))</formula>
    </cfRule>
  </conditionalFormatting>
  <conditionalFormatting sqref="AW42:AW44">
    <cfRule type="cellIs" dxfId="812" priority="165" operator="lessThan">
      <formula>0</formula>
    </cfRule>
  </conditionalFormatting>
  <conditionalFormatting sqref="E102">
    <cfRule type="cellIs" dxfId="811" priority="136" operator="greaterThan">
      <formula>0</formula>
    </cfRule>
  </conditionalFormatting>
  <conditionalFormatting sqref="I102">
    <cfRule type="cellIs" dxfId="810" priority="109" operator="greaterThan">
      <formula>0</formula>
    </cfRule>
  </conditionalFormatting>
  <conditionalFormatting sqref="AW81">
    <cfRule type="cellIs" dxfId="809" priority="108" operator="lessThan">
      <formula>0</formula>
    </cfRule>
  </conditionalFormatting>
  <conditionalFormatting sqref="AW79:AW80">
    <cfRule type="cellIs" dxfId="808" priority="105" operator="lessThan">
      <formula>0</formula>
    </cfRule>
  </conditionalFormatting>
  <conditionalFormatting sqref="I8">
    <cfRule type="cellIs" dxfId="807" priority="52" operator="greaterThan">
      <formula>0</formula>
    </cfRule>
  </conditionalFormatting>
  <conditionalFormatting sqref="E8">
    <cfRule type="cellIs" dxfId="806" priority="51" operator="greaterThan">
      <formula>0</formula>
    </cfRule>
  </conditionalFormatting>
  <conditionalFormatting sqref="F8">
    <cfRule type="cellIs" dxfId="805" priority="50" operator="greaterThan">
      <formula>E8</formula>
    </cfRule>
  </conditionalFormatting>
  <conditionalFormatting sqref="G8">
    <cfRule type="cellIs" dxfId="804" priority="49" operator="greaterThan">
      <formula>F8</formula>
    </cfRule>
  </conditionalFormatting>
  <conditionalFormatting sqref="I26">
    <cfRule type="cellIs" dxfId="803" priority="48" operator="greaterThan">
      <formula>0</formula>
    </cfRule>
  </conditionalFormatting>
  <conditionalFormatting sqref="E26">
    <cfRule type="cellIs" dxfId="802" priority="47" operator="greaterThan">
      <formula>0</formula>
    </cfRule>
  </conditionalFormatting>
  <conditionalFormatting sqref="F26">
    <cfRule type="cellIs" dxfId="801" priority="46" operator="greaterThan">
      <formula>E26</formula>
    </cfRule>
  </conditionalFormatting>
  <conditionalFormatting sqref="G26">
    <cfRule type="cellIs" dxfId="800" priority="45" operator="greaterThan">
      <formula>F26</formula>
    </cfRule>
  </conditionalFormatting>
  <conditionalFormatting sqref="I40">
    <cfRule type="cellIs" dxfId="799" priority="44" operator="greaterThan">
      <formula>0</formula>
    </cfRule>
  </conditionalFormatting>
  <conditionalFormatting sqref="E40">
    <cfRule type="cellIs" dxfId="798" priority="43" operator="greaterThan">
      <formula>0</formula>
    </cfRule>
  </conditionalFormatting>
  <conditionalFormatting sqref="F40">
    <cfRule type="cellIs" dxfId="797" priority="42" operator="greaterThan">
      <formula>E40</formula>
    </cfRule>
  </conditionalFormatting>
  <conditionalFormatting sqref="G40">
    <cfRule type="cellIs" dxfId="796" priority="41" operator="greaterThan">
      <formula>F40</formula>
    </cfRule>
  </conditionalFormatting>
  <conditionalFormatting sqref="I46">
    <cfRule type="cellIs" dxfId="795" priority="40" operator="greaterThan">
      <formula>0</formula>
    </cfRule>
  </conditionalFormatting>
  <conditionalFormatting sqref="E46">
    <cfRule type="cellIs" dxfId="794" priority="39" operator="greaterThan">
      <formula>0</formula>
    </cfRule>
  </conditionalFormatting>
  <conditionalFormatting sqref="F46">
    <cfRule type="cellIs" dxfId="793" priority="38" operator="greaterThan">
      <formula>E46</formula>
    </cfRule>
  </conditionalFormatting>
  <conditionalFormatting sqref="G46">
    <cfRule type="cellIs" dxfId="792" priority="37" operator="greaterThan">
      <formula>F46</formula>
    </cfRule>
  </conditionalFormatting>
  <conditionalFormatting sqref="I53">
    <cfRule type="cellIs" dxfId="791" priority="36" operator="greaterThan">
      <formula>0</formula>
    </cfRule>
  </conditionalFormatting>
  <conditionalFormatting sqref="E53">
    <cfRule type="cellIs" dxfId="790" priority="35" operator="greaterThan">
      <formula>0</formula>
    </cfRule>
  </conditionalFormatting>
  <conditionalFormatting sqref="F53">
    <cfRule type="cellIs" dxfId="789" priority="34" operator="greaterThan">
      <formula>E53</formula>
    </cfRule>
  </conditionalFormatting>
  <conditionalFormatting sqref="G53">
    <cfRule type="cellIs" dxfId="788" priority="33" operator="greaterThan">
      <formula>F53</formula>
    </cfRule>
  </conditionalFormatting>
  <conditionalFormatting sqref="I70">
    <cfRule type="cellIs" dxfId="787" priority="32" operator="greaterThan">
      <formula>0</formula>
    </cfRule>
  </conditionalFormatting>
  <conditionalFormatting sqref="E70">
    <cfRule type="cellIs" dxfId="786" priority="31" operator="greaterThan">
      <formula>0</formula>
    </cfRule>
  </conditionalFormatting>
  <conditionalFormatting sqref="F70">
    <cfRule type="cellIs" dxfId="785" priority="30" operator="greaterThan">
      <formula>E70</formula>
    </cfRule>
  </conditionalFormatting>
  <conditionalFormatting sqref="G70">
    <cfRule type="cellIs" dxfId="784" priority="29" operator="greaterThan">
      <formula>F70</formula>
    </cfRule>
  </conditionalFormatting>
  <conditionalFormatting sqref="I77">
    <cfRule type="cellIs" dxfId="783" priority="28" operator="greaterThan">
      <formula>0</formula>
    </cfRule>
  </conditionalFormatting>
  <conditionalFormatting sqref="E77">
    <cfRule type="cellIs" dxfId="782" priority="27" operator="greaterThan">
      <formula>0</formula>
    </cfRule>
  </conditionalFormatting>
  <conditionalFormatting sqref="F77">
    <cfRule type="cellIs" dxfId="781" priority="26" operator="greaterThan">
      <formula>E77</formula>
    </cfRule>
  </conditionalFormatting>
  <conditionalFormatting sqref="G77">
    <cfRule type="cellIs" dxfId="780" priority="25" operator="greaterThan">
      <formula>F77</formula>
    </cfRule>
  </conditionalFormatting>
  <conditionalFormatting sqref="I83">
    <cfRule type="cellIs" dxfId="779" priority="24" operator="greaterThan">
      <formula>0</formula>
    </cfRule>
  </conditionalFormatting>
  <conditionalFormatting sqref="E83">
    <cfRule type="cellIs" dxfId="778" priority="23" operator="greaterThan">
      <formula>0</formula>
    </cfRule>
  </conditionalFormatting>
  <conditionalFormatting sqref="F83">
    <cfRule type="cellIs" dxfId="777" priority="22" operator="greaterThan">
      <formula>E83</formula>
    </cfRule>
  </conditionalFormatting>
  <conditionalFormatting sqref="G83">
    <cfRule type="cellIs" dxfId="776" priority="21" operator="greaterThan">
      <formula>F83</formula>
    </cfRule>
  </conditionalFormatting>
  <conditionalFormatting sqref="I86">
    <cfRule type="cellIs" dxfId="775" priority="20" operator="greaterThan">
      <formula>0</formula>
    </cfRule>
  </conditionalFormatting>
  <conditionalFormatting sqref="E86">
    <cfRule type="cellIs" dxfId="774" priority="19" operator="greaterThan">
      <formula>0</formula>
    </cfRule>
  </conditionalFormatting>
  <conditionalFormatting sqref="F86">
    <cfRule type="cellIs" dxfId="773" priority="18" operator="greaterThan">
      <formula>E86</formula>
    </cfRule>
  </conditionalFormatting>
  <conditionalFormatting sqref="G86">
    <cfRule type="cellIs" dxfId="772" priority="17" operator="greaterThan">
      <formula>F86</formula>
    </cfRule>
  </conditionalFormatting>
  <conditionalFormatting sqref="I89">
    <cfRule type="cellIs" dxfId="771" priority="16" operator="greaterThan">
      <formula>0</formula>
    </cfRule>
  </conditionalFormatting>
  <conditionalFormatting sqref="E89">
    <cfRule type="cellIs" dxfId="770" priority="15" operator="greaterThan">
      <formula>0</formula>
    </cfRule>
  </conditionalFormatting>
  <conditionalFormatting sqref="F89">
    <cfRule type="cellIs" dxfId="769" priority="14" operator="greaterThan">
      <formula>E89</formula>
    </cfRule>
  </conditionalFormatting>
  <conditionalFormatting sqref="G89">
    <cfRule type="cellIs" dxfId="768" priority="13" operator="greaterThan">
      <formula>F89</formula>
    </cfRule>
  </conditionalFormatting>
  <conditionalFormatting sqref="I92">
    <cfRule type="cellIs" dxfId="767" priority="12" operator="greaterThan">
      <formula>0</formula>
    </cfRule>
  </conditionalFormatting>
  <conditionalFormatting sqref="E92">
    <cfRule type="cellIs" dxfId="766" priority="11" operator="greaterThan">
      <formula>0</formula>
    </cfRule>
  </conditionalFormatting>
  <conditionalFormatting sqref="F92">
    <cfRule type="cellIs" dxfId="765" priority="10" operator="greaterThan">
      <formula>E92</formula>
    </cfRule>
  </conditionalFormatting>
  <conditionalFormatting sqref="G92">
    <cfRule type="cellIs" dxfId="764" priority="9" operator="greaterThan">
      <formula>F92</formula>
    </cfRule>
  </conditionalFormatting>
  <conditionalFormatting sqref="I95">
    <cfRule type="cellIs" dxfId="763" priority="8" operator="greaterThan">
      <formula>0</formula>
    </cfRule>
  </conditionalFormatting>
  <conditionalFormatting sqref="E95">
    <cfRule type="cellIs" dxfId="762" priority="7" operator="greaterThan">
      <formula>0</formula>
    </cfRule>
  </conditionalFormatting>
  <conditionalFormatting sqref="F95">
    <cfRule type="cellIs" dxfId="761" priority="6" operator="greaterThan">
      <formula>E95</formula>
    </cfRule>
  </conditionalFormatting>
  <conditionalFormatting sqref="G95">
    <cfRule type="cellIs" dxfId="760" priority="5" operator="greaterThan">
      <formula>F95</formula>
    </cfRule>
  </conditionalFormatting>
  <conditionalFormatting sqref="I98">
    <cfRule type="cellIs" dxfId="759" priority="4" operator="greaterThan">
      <formula>0</formula>
    </cfRule>
  </conditionalFormatting>
  <conditionalFormatting sqref="E98">
    <cfRule type="cellIs" dxfId="758" priority="3" operator="greaterThan">
      <formula>0</formula>
    </cfRule>
  </conditionalFormatting>
  <conditionalFormatting sqref="F98">
    <cfRule type="cellIs" dxfId="757" priority="2" operator="greaterThan">
      <formula>E98</formula>
    </cfRule>
  </conditionalFormatting>
  <conditionalFormatting sqref="G98">
    <cfRule type="cellIs" dxfId="756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IF(F63&gt;D63,"Budget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1"/>
      <c r="E64" s="501"/>
      <c r="F64" s="501"/>
      <c r="G64" s="501"/>
      <c r="H64" s="502"/>
      <c r="I64" s="503"/>
      <c r="J64" s="503"/>
      <c r="K64" s="503"/>
      <c r="L64" s="504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55" priority="216" operator="lessThan">
      <formula>0</formula>
    </cfRule>
  </conditionalFormatting>
  <conditionalFormatting sqref="AW8">
    <cfRule type="cellIs" dxfId="754" priority="215" operator="lessThan">
      <formula>0</formula>
    </cfRule>
  </conditionalFormatting>
  <conditionalFormatting sqref="G3">
    <cfRule type="containsText" dxfId="753" priority="214" operator="containsText" text="Budget">
      <formula>NOT(ISERROR(SEARCH("Budget",G3)))</formula>
    </cfRule>
  </conditionalFormatting>
  <conditionalFormatting sqref="G4">
    <cfRule type="containsText" dxfId="752" priority="213" operator="containsText" text="forecast">
      <formula>NOT(ISERROR(SEARCH("forecast",G4)))</formula>
    </cfRule>
  </conditionalFormatting>
  <conditionalFormatting sqref="AW19:AW24">
    <cfRule type="cellIs" dxfId="751" priority="166" operator="lessThan">
      <formula>0</formula>
    </cfRule>
  </conditionalFormatting>
  <conditionalFormatting sqref="AW28:AW30">
    <cfRule type="cellIs" dxfId="750" priority="163" operator="lessThan">
      <formula>0</formula>
    </cfRule>
  </conditionalFormatting>
  <conditionalFormatting sqref="E63">
    <cfRule type="cellIs" dxfId="749" priority="134" operator="greaterThan">
      <formula>0</formula>
    </cfRule>
  </conditionalFormatting>
  <conditionalFormatting sqref="I63">
    <cfRule type="cellIs" dxfId="748" priority="80" operator="greaterThan">
      <formula>0</formula>
    </cfRule>
  </conditionalFormatting>
  <conditionalFormatting sqref="I8">
    <cfRule type="cellIs" dxfId="747" priority="52" operator="greaterThan">
      <formula>0</formula>
    </cfRule>
  </conditionalFormatting>
  <conditionalFormatting sqref="E8">
    <cfRule type="cellIs" dxfId="746" priority="51" operator="greaterThan">
      <formula>0</formula>
    </cfRule>
  </conditionalFormatting>
  <conditionalFormatting sqref="F8">
    <cfRule type="cellIs" dxfId="745" priority="50" operator="greaterThan">
      <formula>E8</formula>
    </cfRule>
  </conditionalFormatting>
  <conditionalFormatting sqref="G8">
    <cfRule type="cellIs" dxfId="744" priority="49" operator="greaterThan">
      <formula>F8</formula>
    </cfRule>
  </conditionalFormatting>
  <conditionalFormatting sqref="I17">
    <cfRule type="cellIs" dxfId="743" priority="48" operator="greaterThan">
      <formula>0</formula>
    </cfRule>
  </conditionalFormatting>
  <conditionalFormatting sqref="E17">
    <cfRule type="cellIs" dxfId="742" priority="47" operator="greaterThan">
      <formula>0</formula>
    </cfRule>
  </conditionalFormatting>
  <conditionalFormatting sqref="F17">
    <cfRule type="cellIs" dxfId="741" priority="46" operator="greaterThan">
      <formula>E17</formula>
    </cfRule>
  </conditionalFormatting>
  <conditionalFormatting sqref="G17">
    <cfRule type="cellIs" dxfId="740" priority="45" operator="greaterThan">
      <formula>F17</formula>
    </cfRule>
  </conditionalFormatting>
  <conditionalFormatting sqref="I26">
    <cfRule type="cellIs" dxfId="739" priority="44" operator="greaterThan">
      <formula>0</formula>
    </cfRule>
  </conditionalFormatting>
  <conditionalFormatting sqref="E26">
    <cfRule type="cellIs" dxfId="738" priority="43" operator="greaterThan">
      <formula>0</formula>
    </cfRule>
  </conditionalFormatting>
  <conditionalFormatting sqref="F26">
    <cfRule type="cellIs" dxfId="737" priority="42" operator="greaterThan">
      <formula>E26</formula>
    </cfRule>
  </conditionalFormatting>
  <conditionalFormatting sqref="G26">
    <cfRule type="cellIs" dxfId="736" priority="41" operator="greaterThan">
      <formula>F26</formula>
    </cfRule>
  </conditionalFormatting>
  <conditionalFormatting sqref="I32">
    <cfRule type="cellIs" dxfId="735" priority="40" operator="greaterThan">
      <formula>0</formula>
    </cfRule>
  </conditionalFormatting>
  <conditionalFormatting sqref="E32">
    <cfRule type="cellIs" dxfId="734" priority="39" operator="greaterThan">
      <formula>0</formula>
    </cfRule>
  </conditionalFormatting>
  <conditionalFormatting sqref="F32">
    <cfRule type="cellIs" dxfId="733" priority="38" operator="greaterThan">
      <formula>E32</formula>
    </cfRule>
  </conditionalFormatting>
  <conditionalFormatting sqref="G32">
    <cfRule type="cellIs" dxfId="732" priority="37" operator="greaterThan">
      <formula>F32</formula>
    </cfRule>
  </conditionalFormatting>
  <conditionalFormatting sqref="I35">
    <cfRule type="cellIs" dxfId="731" priority="36" operator="greaterThan">
      <formula>0</formula>
    </cfRule>
  </conditionalFormatting>
  <conditionalFormatting sqref="E35">
    <cfRule type="cellIs" dxfId="730" priority="35" operator="greaterThan">
      <formula>0</formula>
    </cfRule>
  </conditionalFormatting>
  <conditionalFormatting sqref="F35">
    <cfRule type="cellIs" dxfId="729" priority="34" operator="greaterThan">
      <formula>E35</formula>
    </cfRule>
  </conditionalFormatting>
  <conditionalFormatting sqref="G35">
    <cfRule type="cellIs" dxfId="728" priority="33" operator="greaterThan">
      <formula>F35</formula>
    </cfRule>
  </conditionalFormatting>
  <conditionalFormatting sqref="I38">
    <cfRule type="cellIs" dxfId="727" priority="32" operator="greaterThan">
      <formula>0</formula>
    </cfRule>
  </conditionalFormatting>
  <conditionalFormatting sqref="E38">
    <cfRule type="cellIs" dxfId="726" priority="31" operator="greaterThan">
      <formula>0</formula>
    </cfRule>
  </conditionalFormatting>
  <conditionalFormatting sqref="F38">
    <cfRule type="cellIs" dxfId="725" priority="30" operator="greaterThan">
      <formula>E38</formula>
    </cfRule>
  </conditionalFormatting>
  <conditionalFormatting sqref="G38">
    <cfRule type="cellIs" dxfId="724" priority="29" operator="greaterThan">
      <formula>F38</formula>
    </cfRule>
  </conditionalFormatting>
  <conditionalFormatting sqref="I41">
    <cfRule type="cellIs" dxfId="723" priority="28" operator="greaterThan">
      <formula>0</formula>
    </cfRule>
  </conditionalFormatting>
  <conditionalFormatting sqref="E41">
    <cfRule type="cellIs" dxfId="722" priority="27" operator="greaterThan">
      <formula>0</formula>
    </cfRule>
  </conditionalFormatting>
  <conditionalFormatting sqref="F41">
    <cfRule type="cellIs" dxfId="721" priority="26" operator="greaterThan">
      <formula>E41</formula>
    </cfRule>
  </conditionalFormatting>
  <conditionalFormatting sqref="G41">
    <cfRule type="cellIs" dxfId="720" priority="25" operator="greaterThan">
      <formula>F41</formula>
    </cfRule>
  </conditionalFormatting>
  <conditionalFormatting sqref="I44">
    <cfRule type="cellIs" dxfId="719" priority="24" operator="greaterThan">
      <formula>0</formula>
    </cfRule>
  </conditionalFormatting>
  <conditionalFormatting sqref="E44">
    <cfRule type="cellIs" dxfId="718" priority="23" operator="greaterThan">
      <formula>0</formula>
    </cfRule>
  </conditionalFormatting>
  <conditionalFormatting sqref="F44">
    <cfRule type="cellIs" dxfId="717" priority="22" operator="greaterThan">
      <formula>E44</formula>
    </cfRule>
  </conditionalFormatting>
  <conditionalFormatting sqref="G44">
    <cfRule type="cellIs" dxfId="716" priority="21" operator="greaterThan">
      <formula>F44</formula>
    </cfRule>
  </conditionalFormatting>
  <conditionalFormatting sqref="I47">
    <cfRule type="cellIs" dxfId="715" priority="20" operator="greaterThan">
      <formula>0</formula>
    </cfRule>
  </conditionalFormatting>
  <conditionalFormatting sqref="E47">
    <cfRule type="cellIs" dxfId="714" priority="19" operator="greaterThan">
      <formula>0</formula>
    </cfRule>
  </conditionalFormatting>
  <conditionalFormatting sqref="F47">
    <cfRule type="cellIs" dxfId="713" priority="18" operator="greaterThan">
      <formula>E47</formula>
    </cfRule>
  </conditionalFormatting>
  <conditionalFormatting sqref="G47">
    <cfRule type="cellIs" dxfId="712" priority="17" operator="greaterThan">
      <formula>F47</formula>
    </cfRule>
  </conditionalFormatting>
  <conditionalFormatting sqref="I50">
    <cfRule type="cellIs" dxfId="711" priority="16" operator="greaterThan">
      <formula>0</formula>
    </cfRule>
  </conditionalFormatting>
  <conditionalFormatting sqref="E50">
    <cfRule type="cellIs" dxfId="710" priority="15" operator="greaterThan">
      <formula>0</formula>
    </cfRule>
  </conditionalFormatting>
  <conditionalFormatting sqref="F50">
    <cfRule type="cellIs" dxfId="709" priority="14" operator="greaterThan">
      <formula>E50</formula>
    </cfRule>
  </conditionalFormatting>
  <conditionalFormatting sqref="G50">
    <cfRule type="cellIs" dxfId="708" priority="13" operator="greaterThan">
      <formula>F50</formula>
    </cfRule>
  </conditionalFormatting>
  <conditionalFormatting sqref="I53">
    <cfRule type="cellIs" dxfId="707" priority="12" operator="greaterThan">
      <formula>0</formula>
    </cfRule>
  </conditionalFormatting>
  <conditionalFormatting sqref="E53">
    <cfRule type="cellIs" dxfId="706" priority="11" operator="greaterThan">
      <formula>0</formula>
    </cfRule>
  </conditionalFormatting>
  <conditionalFormatting sqref="F53">
    <cfRule type="cellIs" dxfId="705" priority="10" operator="greaterThan">
      <formula>E53</formula>
    </cfRule>
  </conditionalFormatting>
  <conditionalFormatting sqref="G53">
    <cfRule type="cellIs" dxfId="704" priority="9" operator="greaterThan">
      <formula>F53</formula>
    </cfRule>
  </conditionalFormatting>
  <conditionalFormatting sqref="I56">
    <cfRule type="cellIs" dxfId="703" priority="8" operator="greaterThan">
      <formula>0</formula>
    </cfRule>
  </conditionalFormatting>
  <conditionalFormatting sqref="E56">
    <cfRule type="cellIs" dxfId="702" priority="7" operator="greaterThan">
      <formula>0</formula>
    </cfRule>
  </conditionalFormatting>
  <conditionalFormatting sqref="F56">
    <cfRule type="cellIs" dxfId="701" priority="6" operator="greaterThan">
      <formula>E56</formula>
    </cfRule>
  </conditionalFormatting>
  <conditionalFormatting sqref="G56">
    <cfRule type="cellIs" dxfId="700" priority="5" operator="greaterThan">
      <formula>F56</formula>
    </cfRule>
  </conditionalFormatting>
  <conditionalFormatting sqref="I59">
    <cfRule type="cellIs" dxfId="699" priority="4" operator="greaterThan">
      <formula>0</formula>
    </cfRule>
  </conditionalFormatting>
  <conditionalFormatting sqref="E59">
    <cfRule type="cellIs" dxfId="698" priority="3" operator="greaterThan">
      <formula>0</formula>
    </cfRule>
  </conditionalFormatting>
  <conditionalFormatting sqref="F59">
    <cfRule type="cellIs" dxfId="697" priority="2" operator="greaterThan">
      <formula>E59</formula>
    </cfRule>
  </conditionalFormatting>
  <conditionalFormatting sqref="G59">
    <cfRule type="cellIs" dxfId="696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695" priority="153" operator="lessThan">
      <formula>0</formula>
    </cfRule>
  </conditionalFormatting>
  <conditionalFormatting sqref="AW8">
    <cfRule type="cellIs" dxfId="694" priority="152" operator="lessThan">
      <formula>0</formula>
    </cfRule>
  </conditionalFormatting>
  <conditionalFormatting sqref="G3">
    <cfRule type="containsText" dxfId="693" priority="151" operator="containsText" text="Budget">
      <formula>NOT(ISERROR(SEARCH("Budget",G3)))</formula>
    </cfRule>
  </conditionalFormatting>
  <conditionalFormatting sqref="G4">
    <cfRule type="containsText" dxfId="692" priority="150" operator="containsText" text="forecast">
      <formula>NOT(ISERROR(SEARCH("forecast",G4)))</formula>
    </cfRule>
  </conditionalFormatting>
  <conditionalFormatting sqref="AW26:AW30">
    <cfRule type="cellIs" dxfId="691" priority="103" operator="lessThan">
      <formula>0</formula>
    </cfRule>
  </conditionalFormatting>
  <conditionalFormatting sqref="AW34:AW35">
    <cfRule type="cellIs" dxfId="690" priority="100" operator="lessThan">
      <formula>0</formula>
    </cfRule>
  </conditionalFormatting>
  <conditionalFormatting sqref="AW39">
    <cfRule type="cellIs" dxfId="689" priority="97" operator="lessThan">
      <formula>0</formula>
    </cfRule>
  </conditionalFormatting>
  <conditionalFormatting sqref="E32">
    <cfRule type="cellIs" dxfId="688" priority="90" operator="greaterThan">
      <formula>0</formula>
    </cfRule>
  </conditionalFormatting>
  <conditionalFormatting sqref="E37">
    <cfRule type="cellIs" dxfId="687" priority="88" operator="greaterThan">
      <formula>0</formula>
    </cfRule>
  </conditionalFormatting>
  <conditionalFormatting sqref="E41">
    <cfRule type="cellIs" dxfId="686" priority="86" operator="greaterThan">
      <formula>0</formula>
    </cfRule>
  </conditionalFormatting>
  <conditionalFormatting sqref="E69">
    <cfRule type="cellIs" dxfId="685" priority="68" operator="greaterThan">
      <formula>0</formula>
    </cfRule>
  </conditionalFormatting>
  <conditionalFormatting sqref="E44">
    <cfRule type="cellIs" dxfId="684" priority="67" operator="greaterThan">
      <formula>0</formula>
    </cfRule>
  </conditionalFormatting>
  <conditionalFormatting sqref="E47">
    <cfRule type="cellIs" dxfId="683" priority="66" operator="greaterThan">
      <formula>0</formula>
    </cfRule>
  </conditionalFormatting>
  <conditionalFormatting sqref="E50">
    <cfRule type="cellIs" dxfId="682" priority="65" operator="greaterThan">
      <formula>0</formula>
    </cfRule>
  </conditionalFormatting>
  <conditionalFormatting sqref="E53">
    <cfRule type="cellIs" dxfId="681" priority="64" operator="greaterThan">
      <formula>0</formula>
    </cfRule>
  </conditionalFormatting>
  <conditionalFormatting sqref="E56">
    <cfRule type="cellIs" dxfId="680" priority="63" operator="greaterThan">
      <formula>0</formula>
    </cfRule>
  </conditionalFormatting>
  <conditionalFormatting sqref="E59">
    <cfRule type="cellIs" dxfId="679" priority="62" operator="greaterThan">
      <formula>0</formula>
    </cfRule>
  </conditionalFormatting>
  <conditionalFormatting sqref="E62">
    <cfRule type="cellIs" dxfId="678" priority="61" operator="greaterThan">
      <formula>0</formula>
    </cfRule>
  </conditionalFormatting>
  <conditionalFormatting sqref="E65">
    <cfRule type="cellIs" dxfId="677" priority="60" operator="greaterThan">
      <formula>0</formula>
    </cfRule>
  </conditionalFormatting>
  <conditionalFormatting sqref="I32">
    <cfRule type="cellIs" dxfId="676" priority="55" operator="greaterThan">
      <formula>0</formula>
    </cfRule>
  </conditionalFormatting>
  <conditionalFormatting sqref="I37">
    <cfRule type="cellIs" dxfId="675" priority="53" operator="greaterThan">
      <formula>0</formula>
    </cfRule>
  </conditionalFormatting>
  <conditionalFormatting sqref="I41">
    <cfRule type="cellIs" dxfId="674" priority="51" operator="greaterThan">
      <formula>0</formula>
    </cfRule>
  </conditionalFormatting>
  <conditionalFormatting sqref="I69">
    <cfRule type="cellIs" dxfId="673" priority="41" operator="greaterThan">
      <formula>0</formula>
    </cfRule>
  </conditionalFormatting>
  <conditionalFormatting sqref="I44">
    <cfRule type="cellIs" dxfId="672" priority="40" operator="greaterThan">
      <formula>0</formula>
    </cfRule>
  </conditionalFormatting>
  <conditionalFormatting sqref="I47">
    <cfRule type="cellIs" dxfId="671" priority="39" operator="greaterThan">
      <formula>0</formula>
    </cfRule>
  </conditionalFormatting>
  <conditionalFormatting sqref="I50">
    <cfRule type="cellIs" dxfId="670" priority="38" operator="greaterThan">
      <formula>0</formula>
    </cfRule>
  </conditionalFormatting>
  <conditionalFormatting sqref="I53">
    <cfRule type="cellIs" dxfId="669" priority="37" operator="greaterThan">
      <formula>0</formula>
    </cfRule>
  </conditionalFormatting>
  <conditionalFormatting sqref="I56">
    <cfRule type="cellIs" dxfId="668" priority="36" operator="greaterThan">
      <formula>0</formula>
    </cfRule>
  </conditionalFormatting>
  <conditionalFormatting sqref="I59">
    <cfRule type="cellIs" dxfId="667" priority="35" operator="greaterThan">
      <formula>0</formula>
    </cfRule>
  </conditionalFormatting>
  <conditionalFormatting sqref="I62">
    <cfRule type="cellIs" dxfId="666" priority="34" operator="greaterThan">
      <formula>0</formula>
    </cfRule>
  </conditionalFormatting>
  <conditionalFormatting sqref="I65">
    <cfRule type="cellIs" dxfId="665" priority="33" operator="greaterThan">
      <formula>0</formula>
    </cfRule>
  </conditionalFormatting>
  <conditionalFormatting sqref="I8">
    <cfRule type="cellIs" dxfId="664" priority="8" operator="greaterThan">
      <formula>0</formula>
    </cfRule>
  </conditionalFormatting>
  <conditionalFormatting sqref="E8">
    <cfRule type="cellIs" dxfId="663" priority="7" operator="greaterThan">
      <formula>0</formula>
    </cfRule>
  </conditionalFormatting>
  <conditionalFormatting sqref="F8">
    <cfRule type="cellIs" dxfId="662" priority="6" operator="greaterThan">
      <formula>E8</formula>
    </cfRule>
  </conditionalFormatting>
  <conditionalFormatting sqref="G8">
    <cfRule type="cellIs" dxfId="661" priority="5" operator="greaterThan">
      <formula>F8</formula>
    </cfRule>
  </conditionalFormatting>
  <conditionalFormatting sqref="I24">
    <cfRule type="cellIs" dxfId="660" priority="4" operator="greaterThan">
      <formula>0</formula>
    </cfRule>
  </conditionalFormatting>
  <conditionalFormatting sqref="E24">
    <cfRule type="cellIs" dxfId="659" priority="3" operator="greaterThan">
      <formula>0</formula>
    </cfRule>
  </conditionalFormatting>
  <conditionalFormatting sqref="F24">
    <cfRule type="cellIs" dxfId="658" priority="2" operator="greaterThan">
      <formula>E24</formula>
    </cfRule>
  </conditionalFormatting>
  <conditionalFormatting sqref="G24">
    <cfRule type="cellIs" dxfId="657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IF(F115&gt;D115,"Budget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IF(AW115&lt;0,"Actual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1"/>
      <c r="E116" s="501"/>
      <c r="F116" s="501"/>
      <c r="G116" s="501"/>
      <c r="H116" s="502"/>
      <c r="I116" s="503"/>
      <c r="J116" s="503"/>
      <c r="K116" s="503"/>
      <c r="L116" s="504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56" priority="208" operator="lessThan">
      <formula>0</formula>
    </cfRule>
  </conditionalFormatting>
  <conditionalFormatting sqref="AW8">
    <cfRule type="cellIs" dxfId="655" priority="207" operator="lessThan">
      <formula>0</formula>
    </cfRule>
  </conditionalFormatting>
  <conditionalFormatting sqref="G3">
    <cfRule type="containsText" dxfId="654" priority="206" operator="containsText" text="Budget">
      <formula>NOT(ISERROR(SEARCH("Budget",G3)))</formula>
    </cfRule>
  </conditionalFormatting>
  <conditionalFormatting sqref="G4">
    <cfRule type="containsText" dxfId="653" priority="205" operator="containsText" text="forecast">
      <formula>NOT(ISERROR(SEARCH("forecast",G4)))</formula>
    </cfRule>
  </conditionalFormatting>
  <conditionalFormatting sqref="AW23:AW30">
    <cfRule type="cellIs" dxfId="652" priority="158" operator="lessThan">
      <formula>0</formula>
    </cfRule>
  </conditionalFormatting>
  <conditionalFormatting sqref="AW34:AW40">
    <cfRule type="cellIs" dxfId="651" priority="155" operator="lessThan">
      <formula>0</formula>
    </cfRule>
  </conditionalFormatting>
  <conditionalFormatting sqref="AW44:AW49">
    <cfRule type="cellIs" dxfId="650" priority="152" operator="lessThan">
      <formula>0</formula>
    </cfRule>
  </conditionalFormatting>
  <conditionalFormatting sqref="AW53:AW58">
    <cfRule type="cellIs" dxfId="649" priority="149" operator="lessThan">
      <formula>0</formula>
    </cfRule>
  </conditionalFormatting>
  <conditionalFormatting sqref="AW62:AW67">
    <cfRule type="cellIs" dxfId="648" priority="146" operator="lessThan">
      <formula>0</formula>
    </cfRule>
  </conditionalFormatting>
  <conditionalFormatting sqref="AW71:AW76">
    <cfRule type="cellIs" dxfId="647" priority="143" operator="lessThan">
      <formula>0</formula>
    </cfRule>
  </conditionalFormatting>
  <conditionalFormatting sqref="AW80:AW85">
    <cfRule type="cellIs" dxfId="646" priority="140" operator="lessThan">
      <formula>0</formula>
    </cfRule>
  </conditionalFormatting>
  <conditionalFormatting sqref="AW89:AW94">
    <cfRule type="cellIs" dxfId="645" priority="137" operator="lessThan">
      <formula>0</formula>
    </cfRule>
  </conditionalFormatting>
  <conditionalFormatting sqref="AW98:AW103">
    <cfRule type="cellIs" dxfId="644" priority="134" operator="lessThan">
      <formula>0</formula>
    </cfRule>
  </conditionalFormatting>
  <conditionalFormatting sqref="E115">
    <cfRule type="cellIs" dxfId="643" priority="104" operator="greaterThan">
      <formula>0</formula>
    </cfRule>
  </conditionalFormatting>
  <conditionalFormatting sqref="I115">
    <cfRule type="cellIs" dxfId="642" priority="77" operator="greaterThan">
      <formula>0</formula>
    </cfRule>
  </conditionalFormatting>
  <conditionalFormatting sqref="I8">
    <cfRule type="cellIs" dxfId="641" priority="52" operator="greaterThan">
      <formula>0</formula>
    </cfRule>
  </conditionalFormatting>
  <conditionalFormatting sqref="E8">
    <cfRule type="cellIs" dxfId="640" priority="51" operator="greaterThan">
      <formula>0</formula>
    </cfRule>
  </conditionalFormatting>
  <conditionalFormatting sqref="F8">
    <cfRule type="cellIs" dxfId="639" priority="50" operator="greaterThan">
      <formula>E8</formula>
    </cfRule>
  </conditionalFormatting>
  <conditionalFormatting sqref="G8">
    <cfRule type="cellIs" dxfId="638" priority="49" operator="greaterThan">
      <formula>F8</formula>
    </cfRule>
  </conditionalFormatting>
  <conditionalFormatting sqref="I21">
    <cfRule type="cellIs" dxfId="637" priority="48" operator="greaterThan">
      <formula>0</formula>
    </cfRule>
  </conditionalFormatting>
  <conditionalFormatting sqref="E21">
    <cfRule type="cellIs" dxfId="636" priority="47" operator="greaterThan">
      <formula>0</formula>
    </cfRule>
  </conditionalFormatting>
  <conditionalFormatting sqref="F21">
    <cfRule type="cellIs" dxfId="635" priority="46" operator="greaterThan">
      <formula>E21</formula>
    </cfRule>
  </conditionalFormatting>
  <conditionalFormatting sqref="G21">
    <cfRule type="cellIs" dxfId="634" priority="45" operator="greaterThan">
      <formula>F21</formula>
    </cfRule>
  </conditionalFormatting>
  <conditionalFormatting sqref="I32">
    <cfRule type="cellIs" dxfId="633" priority="44" operator="greaterThan">
      <formula>0</formula>
    </cfRule>
  </conditionalFormatting>
  <conditionalFormatting sqref="E32">
    <cfRule type="cellIs" dxfId="632" priority="43" operator="greaterThan">
      <formula>0</formula>
    </cfRule>
  </conditionalFormatting>
  <conditionalFormatting sqref="F32">
    <cfRule type="cellIs" dxfId="631" priority="42" operator="greaterThan">
      <formula>E32</formula>
    </cfRule>
  </conditionalFormatting>
  <conditionalFormatting sqref="G32">
    <cfRule type="cellIs" dxfId="630" priority="41" operator="greaterThan">
      <formula>F32</formula>
    </cfRule>
  </conditionalFormatting>
  <conditionalFormatting sqref="I42">
    <cfRule type="cellIs" dxfId="629" priority="40" operator="greaterThan">
      <formula>0</formula>
    </cfRule>
  </conditionalFormatting>
  <conditionalFormatting sqref="E42">
    <cfRule type="cellIs" dxfId="628" priority="39" operator="greaterThan">
      <formula>0</formula>
    </cfRule>
  </conditionalFormatting>
  <conditionalFormatting sqref="F42">
    <cfRule type="cellIs" dxfId="627" priority="38" operator="greaterThan">
      <formula>E42</formula>
    </cfRule>
  </conditionalFormatting>
  <conditionalFormatting sqref="G42">
    <cfRule type="cellIs" dxfId="626" priority="37" operator="greaterThan">
      <formula>F42</formula>
    </cfRule>
  </conditionalFormatting>
  <conditionalFormatting sqref="I51">
    <cfRule type="cellIs" dxfId="625" priority="36" operator="greaterThan">
      <formula>0</formula>
    </cfRule>
  </conditionalFormatting>
  <conditionalFormatting sqref="E51">
    <cfRule type="cellIs" dxfId="624" priority="35" operator="greaterThan">
      <formula>0</formula>
    </cfRule>
  </conditionalFormatting>
  <conditionalFormatting sqref="F51">
    <cfRule type="cellIs" dxfId="623" priority="34" operator="greaterThan">
      <formula>E51</formula>
    </cfRule>
  </conditionalFormatting>
  <conditionalFormatting sqref="G51">
    <cfRule type="cellIs" dxfId="622" priority="33" operator="greaterThan">
      <formula>F51</formula>
    </cfRule>
  </conditionalFormatting>
  <conditionalFormatting sqref="I60">
    <cfRule type="cellIs" dxfId="621" priority="32" operator="greaterThan">
      <formula>0</formula>
    </cfRule>
  </conditionalFormatting>
  <conditionalFormatting sqref="E60">
    <cfRule type="cellIs" dxfId="620" priority="31" operator="greaterThan">
      <formula>0</formula>
    </cfRule>
  </conditionalFormatting>
  <conditionalFormatting sqref="F60">
    <cfRule type="cellIs" dxfId="619" priority="30" operator="greaterThan">
      <formula>E60</formula>
    </cfRule>
  </conditionalFormatting>
  <conditionalFormatting sqref="G60">
    <cfRule type="cellIs" dxfId="618" priority="29" operator="greaterThan">
      <formula>F60</formula>
    </cfRule>
  </conditionalFormatting>
  <conditionalFormatting sqref="I69">
    <cfRule type="cellIs" dxfId="617" priority="28" operator="greaterThan">
      <formula>0</formula>
    </cfRule>
  </conditionalFormatting>
  <conditionalFormatting sqref="E69">
    <cfRule type="cellIs" dxfId="616" priority="27" operator="greaterThan">
      <formula>0</formula>
    </cfRule>
  </conditionalFormatting>
  <conditionalFormatting sqref="F69">
    <cfRule type="cellIs" dxfId="615" priority="26" operator="greaterThan">
      <formula>E69</formula>
    </cfRule>
  </conditionalFormatting>
  <conditionalFormatting sqref="G69">
    <cfRule type="cellIs" dxfId="614" priority="25" operator="greaterThan">
      <formula>F69</formula>
    </cfRule>
  </conditionalFormatting>
  <conditionalFormatting sqref="I78">
    <cfRule type="cellIs" dxfId="613" priority="24" operator="greaterThan">
      <formula>0</formula>
    </cfRule>
  </conditionalFormatting>
  <conditionalFormatting sqref="E78">
    <cfRule type="cellIs" dxfId="612" priority="23" operator="greaterThan">
      <formula>0</formula>
    </cfRule>
  </conditionalFormatting>
  <conditionalFormatting sqref="F78">
    <cfRule type="cellIs" dxfId="611" priority="22" operator="greaterThan">
      <formula>E78</formula>
    </cfRule>
  </conditionalFormatting>
  <conditionalFormatting sqref="G78">
    <cfRule type="cellIs" dxfId="610" priority="21" operator="greaterThan">
      <formula>F78</formula>
    </cfRule>
  </conditionalFormatting>
  <conditionalFormatting sqref="I87">
    <cfRule type="cellIs" dxfId="609" priority="20" operator="greaterThan">
      <formula>0</formula>
    </cfRule>
  </conditionalFormatting>
  <conditionalFormatting sqref="E87">
    <cfRule type="cellIs" dxfId="608" priority="19" operator="greaterThan">
      <formula>0</formula>
    </cfRule>
  </conditionalFormatting>
  <conditionalFormatting sqref="F87">
    <cfRule type="cellIs" dxfId="607" priority="18" operator="greaterThan">
      <formula>E87</formula>
    </cfRule>
  </conditionalFormatting>
  <conditionalFormatting sqref="G87">
    <cfRule type="cellIs" dxfId="606" priority="17" operator="greaterThan">
      <formula>F87</formula>
    </cfRule>
  </conditionalFormatting>
  <conditionalFormatting sqref="I96">
    <cfRule type="cellIs" dxfId="605" priority="16" operator="greaterThan">
      <formula>0</formula>
    </cfRule>
  </conditionalFormatting>
  <conditionalFormatting sqref="E96">
    <cfRule type="cellIs" dxfId="604" priority="15" operator="greaterThan">
      <formula>0</formula>
    </cfRule>
  </conditionalFormatting>
  <conditionalFormatting sqref="F96">
    <cfRule type="cellIs" dxfId="603" priority="14" operator="greaterThan">
      <formula>E96</formula>
    </cfRule>
  </conditionalFormatting>
  <conditionalFormatting sqref="G96">
    <cfRule type="cellIs" dxfId="602" priority="13" operator="greaterThan">
      <formula>F96</formula>
    </cfRule>
  </conditionalFormatting>
  <conditionalFormatting sqref="I105">
    <cfRule type="cellIs" dxfId="601" priority="12" operator="greaterThan">
      <formula>0</formula>
    </cfRule>
  </conditionalFormatting>
  <conditionalFormatting sqref="E105">
    <cfRule type="cellIs" dxfId="600" priority="11" operator="greaterThan">
      <formula>0</formula>
    </cfRule>
  </conditionalFormatting>
  <conditionalFormatting sqref="F105">
    <cfRule type="cellIs" dxfId="599" priority="10" operator="greaterThan">
      <formula>E105</formula>
    </cfRule>
  </conditionalFormatting>
  <conditionalFormatting sqref="G105">
    <cfRule type="cellIs" dxfId="598" priority="9" operator="greaterThan">
      <formula>F105</formula>
    </cfRule>
  </conditionalFormatting>
  <conditionalFormatting sqref="I108">
    <cfRule type="cellIs" dxfId="597" priority="8" operator="greaterThan">
      <formula>0</formula>
    </cfRule>
  </conditionalFormatting>
  <conditionalFormatting sqref="E108">
    <cfRule type="cellIs" dxfId="596" priority="7" operator="greaterThan">
      <formula>0</formula>
    </cfRule>
  </conditionalFormatting>
  <conditionalFormatting sqref="F108">
    <cfRule type="cellIs" dxfId="595" priority="6" operator="greaterThan">
      <formula>E108</formula>
    </cfRule>
  </conditionalFormatting>
  <conditionalFormatting sqref="G108">
    <cfRule type="cellIs" dxfId="594" priority="5" operator="greaterThan">
      <formula>F108</formula>
    </cfRule>
  </conditionalFormatting>
  <conditionalFormatting sqref="I111">
    <cfRule type="cellIs" dxfId="593" priority="4" operator="greaterThan">
      <formula>0</formula>
    </cfRule>
  </conditionalFormatting>
  <conditionalFormatting sqref="E111">
    <cfRule type="cellIs" dxfId="592" priority="3" operator="greaterThan">
      <formula>0</formula>
    </cfRule>
  </conditionalFormatting>
  <conditionalFormatting sqref="F111">
    <cfRule type="cellIs" dxfId="591" priority="2" operator="greaterThan">
      <formula>E111</formula>
    </cfRule>
  </conditionalFormatting>
  <conditionalFormatting sqref="G111">
    <cfRule type="cellIs" dxfId="590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IF(F93&gt;D93,"Budget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IF(AW93&lt;0,"Actual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1"/>
      <c r="E94" s="501"/>
      <c r="F94" s="501"/>
      <c r="G94" s="501"/>
      <c r="H94" s="502"/>
      <c r="I94" s="503"/>
      <c r="J94" s="503"/>
      <c r="K94" s="503"/>
      <c r="L94" s="504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589" priority="205" operator="lessThan">
      <formula>0</formula>
    </cfRule>
  </conditionalFormatting>
  <conditionalFormatting sqref="AW8">
    <cfRule type="cellIs" dxfId="588" priority="204" operator="lessThan">
      <formula>0</formula>
    </cfRule>
  </conditionalFormatting>
  <conditionalFormatting sqref="G3">
    <cfRule type="containsText" dxfId="587" priority="203" operator="containsText" text="Budget">
      <formula>NOT(ISERROR(SEARCH("Budget",G3)))</formula>
    </cfRule>
  </conditionalFormatting>
  <conditionalFormatting sqref="G4">
    <cfRule type="containsText" dxfId="586" priority="202" operator="containsText" text="forecast">
      <formula>NOT(ISERROR(SEARCH("forecast",G4)))</formula>
    </cfRule>
  </conditionalFormatting>
  <conditionalFormatting sqref="E93">
    <cfRule type="cellIs" dxfId="585" priority="82" operator="greaterThan">
      <formula>0</formula>
    </cfRule>
    <cfRule type="cellIs" dxfId="584" priority="170" operator="lessThan">
      <formula>0</formula>
    </cfRule>
  </conditionalFormatting>
  <conditionalFormatting sqref="I93">
    <cfRule type="cellIs" dxfId="583" priority="81" operator="greaterThan">
      <formula>0</formula>
    </cfRule>
    <cfRule type="cellIs" dxfId="582" priority="156" operator="lessThan">
      <formula>0</formula>
    </cfRule>
  </conditionalFormatting>
  <conditionalFormatting sqref="AW28">
    <cfRule type="cellIs" dxfId="581" priority="155" operator="lessThan">
      <formula>0</formula>
    </cfRule>
  </conditionalFormatting>
  <conditionalFormatting sqref="AW32:AW40">
    <cfRule type="cellIs" dxfId="580" priority="152" operator="lessThan">
      <formula>0</formula>
    </cfRule>
  </conditionalFormatting>
  <conditionalFormatting sqref="AW44:AW45">
    <cfRule type="cellIs" dxfId="579" priority="149" operator="lessThan">
      <formula>0</formula>
    </cfRule>
  </conditionalFormatting>
  <conditionalFormatting sqref="AW49:AW52">
    <cfRule type="cellIs" dxfId="578" priority="146" operator="lessThan">
      <formula>0</formula>
    </cfRule>
  </conditionalFormatting>
  <conditionalFormatting sqref="AW56:AW62">
    <cfRule type="cellIs" dxfId="577" priority="143" operator="lessThan">
      <formula>0</formula>
    </cfRule>
  </conditionalFormatting>
  <conditionalFormatting sqref="AW66:AW68">
    <cfRule type="cellIs" dxfId="576" priority="140" operator="lessThan">
      <formula>0</formula>
    </cfRule>
  </conditionalFormatting>
  <conditionalFormatting sqref="AW75:AW78">
    <cfRule type="cellIs" dxfId="575" priority="137" operator="lessThan">
      <formula>0</formula>
    </cfRule>
  </conditionalFormatting>
  <conditionalFormatting sqref="I8">
    <cfRule type="cellIs" dxfId="574" priority="52" operator="greaterThan">
      <formula>0</formula>
    </cfRule>
  </conditionalFormatting>
  <conditionalFormatting sqref="E8">
    <cfRule type="cellIs" dxfId="573" priority="51" operator="greaterThan">
      <formula>0</formula>
    </cfRule>
  </conditionalFormatting>
  <conditionalFormatting sqref="F8">
    <cfRule type="cellIs" dxfId="572" priority="50" operator="greaterThan">
      <formula>E8</formula>
    </cfRule>
  </conditionalFormatting>
  <conditionalFormatting sqref="G8">
    <cfRule type="cellIs" dxfId="571" priority="49" operator="greaterThan">
      <formula>F8</formula>
    </cfRule>
  </conditionalFormatting>
  <conditionalFormatting sqref="I26">
    <cfRule type="cellIs" dxfId="570" priority="48" operator="greaterThan">
      <formula>0</formula>
    </cfRule>
  </conditionalFormatting>
  <conditionalFormatting sqref="E26">
    <cfRule type="cellIs" dxfId="569" priority="47" operator="greaterThan">
      <formula>0</formula>
    </cfRule>
  </conditionalFormatting>
  <conditionalFormatting sqref="F26">
    <cfRule type="cellIs" dxfId="568" priority="46" operator="greaterThan">
      <formula>E26</formula>
    </cfRule>
  </conditionalFormatting>
  <conditionalFormatting sqref="G26">
    <cfRule type="cellIs" dxfId="567" priority="45" operator="greaterThan">
      <formula>F26</formula>
    </cfRule>
  </conditionalFormatting>
  <conditionalFormatting sqref="I30">
    <cfRule type="cellIs" dxfId="566" priority="44" operator="greaterThan">
      <formula>0</formula>
    </cfRule>
  </conditionalFormatting>
  <conditionalFormatting sqref="E30">
    <cfRule type="cellIs" dxfId="565" priority="43" operator="greaterThan">
      <formula>0</formula>
    </cfRule>
  </conditionalFormatting>
  <conditionalFormatting sqref="F30">
    <cfRule type="cellIs" dxfId="564" priority="42" operator="greaterThan">
      <formula>E30</formula>
    </cfRule>
  </conditionalFormatting>
  <conditionalFormatting sqref="G30">
    <cfRule type="cellIs" dxfId="563" priority="41" operator="greaterThan">
      <formula>F30</formula>
    </cfRule>
  </conditionalFormatting>
  <conditionalFormatting sqref="I42">
    <cfRule type="cellIs" dxfId="562" priority="40" operator="greaterThan">
      <formula>0</formula>
    </cfRule>
  </conditionalFormatting>
  <conditionalFormatting sqref="E42">
    <cfRule type="cellIs" dxfId="561" priority="39" operator="greaterThan">
      <formula>0</formula>
    </cfRule>
  </conditionalFormatting>
  <conditionalFormatting sqref="F42">
    <cfRule type="cellIs" dxfId="560" priority="38" operator="greaterThan">
      <formula>E42</formula>
    </cfRule>
  </conditionalFormatting>
  <conditionalFormatting sqref="G42">
    <cfRule type="cellIs" dxfId="559" priority="37" operator="greaterThan">
      <formula>F42</formula>
    </cfRule>
  </conditionalFormatting>
  <conditionalFormatting sqref="I47">
    <cfRule type="cellIs" dxfId="558" priority="36" operator="greaterThan">
      <formula>0</formula>
    </cfRule>
  </conditionalFormatting>
  <conditionalFormatting sqref="E47">
    <cfRule type="cellIs" dxfId="557" priority="35" operator="greaterThan">
      <formula>0</formula>
    </cfRule>
  </conditionalFormatting>
  <conditionalFormatting sqref="F47">
    <cfRule type="cellIs" dxfId="556" priority="34" operator="greaterThan">
      <formula>E47</formula>
    </cfRule>
  </conditionalFormatting>
  <conditionalFormatting sqref="G47">
    <cfRule type="cellIs" dxfId="555" priority="33" operator="greaterThan">
      <formula>F47</formula>
    </cfRule>
  </conditionalFormatting>
  <conditionalFormatting sqref="I54">
    <cfRule type="cellIs" dxfId="554" priority="32" operator="greaterThan">
      <formula>0</formula>
    </cfRule>
  </conditionalFormatting>
  <conditionalFormatting sqref="E54">
    <cfRule type="cellIs" dxfId="553" priority="31" operator="greaterThan">
      <formula>0</formula>
    </cfRule>
  </conditionalFormatting>
  <conditionalFormatting sqref="F54">
    <cfRule type="cellIs" dxfId="552" priority="30" operator="greaterThan">
      <formula>E54</formula>
    </cfRule>
  </conditionalFormatting>
  <conditionalFormatting sqref="G54">
    <cfRule type="cellIs" dxfId="551" priority="29" operator="greaterThan">
      <formula>F54</formula>
    </cfRule>
  </conditionalFormatting>
  <conditionalFormatting sqref="I64">
    <cfRule type="cellIs" dxfId="550" priority="28" operator="greaterThan">
      <formula>0</formula>
    </cfRule>
  </conditionalFormatting>
  <conditionalFormatting sqref="E64">
    <cfRule type="cellIs" dxfId="549" priority="27" operator="greaterThan">
      <formula>0</formula>
    </cfRule>
  </conditionalFormatting>
  <conditionalFormatting sqref="F64">
    <cfRule type="cellIs" dxfId="548" priority="26" operator="greaterThan">
      <formula>E64</formula>
    </cfRule>
  </conditionalFormatting>
  <conditionalFormatting sqref="G64">
    <cfRule type="cellIs" dxfId="547" priority="25" operator="greaterThan">
      <formula>F64</formula>
    </cfRule>
  </conditionalFormatting>
  <conditionalFormatting sqref="I70">
    <cfRule type="cellIs" dxfId="546" priority="24" operator="greaterThan">
      <formula>0</formula>
    </cfRule>
  </conditionalFormatting>
  <conditionalFormatting sqref="E70">
    <cfRule type="cellIs" dxfId="545" priority="23" operator="greaterThan">
      <formula>0</formula>
    </cfRule>
  </conditionalFormatting>
  <conditionalFormatting sqref="F70">
    <cfRule type="cellIs" dxfId="544" priority="22" operator="greaterThan">
      <formula>E70</formula>
    </cfRule>
  </conditionalFormatting>
  <conditionalFormatting sqref="G70">
    <cfRule type="cellIs" dxfId="543" priority="21" operator="greaterThan">
      <formula>F70</formula>
    </cfRule>
  </conditionalFormatting>
  <conditionalFormatting sqref="I73">
    <cfRule type="cellIs" dxfId="542" priority="20" operator="greaterThan">
      <formula>0</formula>
    </cfRule>
  </conditionalFormatting>
  <conditionalFormatting sqref="E73">
    <cfRule type="cellIs" dxfId="541" priority="19" operator="greaterThan">
      <formula>0</formula>
    </cfRule>
  </conditionalFormatting>
  <conditionalFormatting sqref="F73">
    <cfRule type="cellIs" dxfId="540" priority="18" operator="greaterThan">
      <formula>E73</formula>
    </cfRule>
  </conditionalFormatting>
  <conditionalFormatting sqref="G73">
    <cfRule type="cellIs" dxfId="539" priority="17" operator="greaterThan">
      <formula>F73</formula>
    </cfRule>
  </conditionalFormatting>
  <conditionalFormatting sqref="I80">
    <cfRule type="cellIs" dxfId="538" priority="16" operator="greaterThan">
      <formula>0</formula>
    </cfRule>
  </conditionalFormatting>
  <conditionalFormatting sqref="E80">
    <cfRule type="cellIs" dxfId="537" priority="15" operator="greaterThan">
      <formula>0</formula>
    </cfRule>
  </conditionalFormatting>
  <conditionalFormatting sqref="F80">
    <cfRule type="cellIs" dxfId="536" priority="14" operator="greaterThan">
      <formula>E80</formula>
    </cfRule>
  </conditionalFormatting>
  <conditionalFormatting sqref="G80">
    <cfRule type="cellIs" dxfId="535" priority="13" operator="greaterThan">
      <formula>F80</formula>
    </cfRule>
  </conditionalFormatting>
  <conditionalFormatting sqref="I83">
    <cfRule type="cellIs" dxfId="534" priority="12" operator="greaterThan">
      <formula>0</formula>
    </cfRule>
  </conditionalFormatting>
  <conditionalFormatting sqref="E83">
    <cfRule type="cellIs" dxfId="533" priority="11" operator="greaterThan">
      <formula>0</formula>
    </cfRule>
  </conditionalFormatting>
  <conditionalFormatting sqref="F83">
    <cfRule type="cellIs" dxfId="532" priority="10" operator="greaterThan">
      <formula>E83</formula>
    </cfRule>
  </conditionalFormatting>
  <conditionalFormatting sqref="G83">
    <cfRule type="cellIs" dxfId="531" priority="9" operator="greaterThan">
      <formula>F83</formula>
    </cfRule>
  </conditionalFormatting>
  <conditionalFormatting sqref="I86">
    <cfRule type="cellIs" dxfId="530" priority="8" operator="greaterThan">
      <formula>0</formula>
    </cfRule>
  </conditionalFormatting>
  <conditionalFormatting sqref="E86">
    <cfRule type="cellIs" dxfId="529" priority="7" operator="greaterThan">
      <formula>0</formula>
    </cfRule>
  </conditionalFormatting>
  <conditionalFormatting sqref="F86">
    <cfRule type="cellIs" dxfId="528" priority="6" operator="greaterThan">
      <formula>E86</formula>
    </cfRule>
  </conditionalFormatting>
  <conditionalFormatting sqref="G86">
    <cfRule type="cellIs" dxfId="527" priority="5" operator="greaterThan">
      <formula>F86</formula>
    </cfRule>
  </conditionalFormatting>
  <conditionalFormatting sqref="I89">
    <cfRule type="cellIs" dxfId="526" priority="4" operator="greaterThan">
      <formula>0</formula>
    </cfRule>
  </conditionalFormatting>
  <conditionalFormatting sqref="E89">
    <cfRule type="cellIs" dxfId="525" priority="3" operator="greaterThan">
      <formula>0</formula>
    </cfRule>
  </conditionalFormatting>
  <conditionalFormatting sqref="F89">
    <cfRule type="cellIs" dxfId="524" priority="2" operator="greaterThan">
      <formula>E89</formula>
    </cfRule>
  </conditionalFormatting>
  <conditionalFormatting sqref="G89">
    <cfRule type="cellIs" dxfId="523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IF(F64&gt;D64,"Budget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1"/>
      <c r="E65" s="501"/>
      <c r="F65" s="501"/>
      <c r="G65" s="501"/>
      <c r="H65" s="502"/>
      <c r="I65" s="503"/>
      <c r="J65" s="503"/>
      <c r="K65" s="503"/>
      <c r="L65" s="504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22" priority="184" operator="lessThan">
      <formula>0</formula>
    </cfRule>
  </conditionalFormatting>
  <conditionalFormatting sqref="AW8">
    <cfRule type="cellIs" dxfId="521" priority="183" operator="lessThan">
      <formula>0</formula>
    </cfRule>
  </conditionalFormatting>
  <conditionalFormatting sqref="G3">
    <cfRule type="containsText" dxfId="520" priority="182" operator="containsText" text="Budget">
      <formula>NOT(ISERROR(SEARCH("Budget",G3)))</formula>
    </cfRule>
  </conditionalFormatting>
  <conditionalFormatting sqref="G4">
    <cfRule type="containsText" dxfId="519" priority="181" operator="containsText" text="forecast">
      <formula>NOT(ISERROR(SEARCH("forecast",G4)))</formula>
    </cfRule>
  </conditionalFormatting>
  <conditionalFormatting sqref="AW25:AW28">
    <cfRule type="cellIs" dxfId="518" priority="134" operator="lessThan">
      <formula>0</formula>
    </cfRule>
  </conditionalFormatting>
  <conditionalFormatting sqref="E64">
    <cfRule type="cellIs" dxfId="517" priority="105" operator="greaterThan">
      <formula>0</formula>
    </cfRule>
  </conditionalFormatting>
  <conditionalFormatting sqref="I64">
    <cfRule type="cellIs" dxfId="516" priority="78" operator="greaterThan">
      <formula>0</formula>
    </cfRule>
  </conditionalFormatting>
  <conditionalFormatting sqref="I8">
    <cfRule type="cellIs" dxfId="515" priority="52" operator="greaterThan">
      <formula>0</formula>
    </cfRule>
  </conditionalFormatting>
  <conditionalFormatting sqref="E8">
    <cfRule type="cellIs" dxfId="514" priority="51" operator="greaterThan">
      <formula>0</formula>
    </cfRule>
  </conditionalFormatting>
  <conditionalFormatting sqref="F8">
    <cfRule type="cellIs" dxfId="513" priority="50" operator="greaterThan">
      <formula>E8</formula>
    </cfRule>
  </conditionalFormatting>
  <conditionalFormatting sqref="G8">
    <cfRule type="cellIs" dxfId="512" priority="49" operator="greaterThan">
      <formula>F8</formula>
    </cfRule>
  </conditionalFormatting>
  <conditionalFormatting sqref="I23">
    <cfRule type="cellIs" dxfId="511" priority="48" operator="greaterThan">
      <formula>0</formula>
    </cfRule>
  </conditionalFormatting>
  <conditionalFormatting sqref="E23">
    <cfRule type="cellIs" dxfId="510" priority="47" operator="greaterThan">
      <formula>0</formula>
    </cfRule>
  </conditionalFormatting>
  <conditionalFormatting sqref="F23">
    <cfRule type="cellIs" dxfId="509" priority="46" operator="greaterThan">
      <formula>E23</formula>
    </cfRule>
  </conditionalFormatting>
  <conditionalFormatting sqref="G23">
    <cfRule type="cellIs" dxfId="508" priority="45" operator="greaterThan">
      <formula>F23</formula>
    </cfRule>
  </conditionalFormatting>
  <conditionalFormatting sqref="I30">
    <cfRule type="cellIs" dxfId="507" priority="44" operator="greaterThan">
      <formula>0</formula>
    </cfRule>
  </conditionalFormatting>
  <conditionalFormatting sqref="E30">
    <cfRule type="cellIs" dxfId="506" priority="43" operator="greaterThan">
      <formula>0</formula>
    </cfRule>
  </conditionalFormatting>
  <conditionalFormatting sqref="F30">
    <cfRule type="cellIs" dxfId="505" priority="42" operator="greaterThan">
      <formula>E30</formula>
    </cfRule>
  </conditionalFormatting>
  <conditionalFormatting sqref="G30">
    <cfRule type="cellIs" dxfId="504" priority="41" operator="greaterThan">
      <formula>F30</formula>
    </cfRule>
  </conditionalFormatting>
  <conditionalFormatting sqref="I33">
    <cfRule type="cellIs" dxfId="503" priority="40" operator="greaterThan">
      <formula>0</formula>
    </cfRule>
  </conditionalFormatting>
  <conditionalFormatting sqref="E33">
    <cfRule type="cellIs" dxfId="502" priority="39" operator="greaterThan">
      <formula>0</formula>
    </cfRule>
  </conditionalFormatting>
  <conditionalFormatting sqref="F33">
    <cfRule type="cellIs" dxfId="501" priority="38" operator="greaterThan">
      <formula>E33</formula>
    </cfRule>
  </conditionalFormatting>
  <conditionalFormatting sqref="G33">
    <cfRule type="cellIs" dxfId="500" priority="37" operator="greaterThan">
      <formula>F33</formula>
    </cfRule>
  </conditionalFormatting>
  <conditionalFormatting sqref="I36">
    <cfRule type="cellIs" dxfId="499" priority="36" operator="greaterThan">
      <formula>0</formula>
    </cfRule>
  </conditionalFormatting>
  <conditionalFormatting sqref="E36">
    <cfRule type="cellIs" dxfId="498" priority="35" operator="greaterThan">
      <formula>0</formula>
    </cfRule>
  </conditionalFormatting>
  <conditionalFormatting sqref="F36">
    <cfRule type="cellIs" dxfId="497" priority="34" operator="greaterThan">
      <formula>E36</formula>
    </cfRule>
  </conditionalFormatting>
  <conditionalFormatting sqref="G36">
    <cfRule type="cellIs" dxfId="496" priority="33" operator="greaterThan">
      <formula>F36</formula>
    </cfRule>
  </conditionalFormatting>
  <conditionalFormatting sqref="I39">
    <cfRule type="cellIs" dxfId="495" priority="32" operator="greaterThan">
      <formula>0</formula>
    </cfRule>
  </conditionalFormatting>
  <conditionalFormatting sqref="E39">
    <cfRule type="cellIs" dxfId="494" priority="31" operator="greaterThan">
      <formula>0</formula>
    </cfRule>
  </conditionalFormatting>
  <conditionalFormatting sqref="F39">
    <cfRule type="cellIs" dxfId="493" priority="30" operator="greaterThan">
      <formula>E39</formula>
    </cfRule>
  </conditionalFormatting>
  <conditionalFormatting sqref="G39">
    <cfRule type="cellIs" dxfId="492" priority="29" operator="greaterThan">
      <formula>F39</formula>
    </cfRule>
  </conditionalFormatting>
  <conditionalFormatting sqref="I42">
    <cfRule type="cellIs" dxfId="491" priority="28" operator="greaterThan">
      <formula>0</formula>
    </cfRule>
  </conditionalFormatting>
  <conditionalFormatting sqref="E42">
    <cfRule type="cellIs" dxfId="490" priority="27" operator="greaterThan">
      <formula>0</formula>
    </cfRule>
  </conditionalFormatting>
  <conditionalFormatting sqref="F42">
    <cfRule type="cellIs" dxfId="489" priority="26" operator="greaterThan">
      <formula>E42</formula>
    </cfRule>
  </conditionalFormatting>
  <conditionalFormatting sqref="G42">
    <cfRule type="cellIs" dxfId="488" priority="25" operator="greaterThan">
      <formula>F42</formula>
    </cfRule>
  </conditionalFormatting>
  <conditionalFormatting sqref="I45">
    <cfRule type="cellIs" dxfId="487" priority="24" operator="greaterThan">
      <formula>0</formula>
    </cfRule>
  </conditionalFormatting>
  <conditionalFormatting sqref="E45">
    <cfRule type="cellIs" dxfId="486" priority="23" operator="greaterThan">
      <formula>0</formula>
    </cfRule>
  </conditionalFormatting>
  <conditionalFormatting sqref="F45">
    <cfRule type="cellIs" dxfId="485" priority="22" operator="greaterThan">
      <formula>E45</formula>
    </cfRule>
  </conditionalFormatting>
  <conditionalFormatting sqref="G45">
    <cfRule type="cellIs" dxfId="484" priority="21" operator="greaterThan">
      <formula>F45</formula>
    </cfRule>
  </conditionalFormatting>
  <conditionalFormatting sqref="I48">
    <cfRule type="cellIs" dxfId="483" priority="20" operator="greaterThan">
      <formula>0</formula>
    </cfRule>
  </conditionalFormatting>
  <conditionalFormatting sqref="E48">
    <cfRule type="cellIs" dxfId="482" priority="19" operator="greaterThan">
      <formula>0</formula>
    </cfRule>
  </conditionalFormatting>
  <conditionalFormatting sqref="F48">
    <cfRule type="cellIs" dxfId="481" priority="18" operator="greaterThan">
      <formula>E48</formula>
    </cfRule>
  </conditionalFormatting>
  <conditionalFormatting sqref="G48">
    <cfRule type="cellIs" dxfId="480" priority="17" operator="greaterThan">
      <formula>F48</formula>
    </cfRule>
  </conditionalFormatting>
  <conditionalFormatting sqref="I51">
    <cfRule type="cellIs" dxfId="479" priority="16" operator="greaterThan">
      <formula>0</formula>
    </cfRule>
  </conditionalFormatting>
  <conditionalFormatting sqref="E51">
    <cfRule type="cellIs" dxfId="478" priority="15" operator="greaterThan">
      <formula>0</formula>
    </cfRule>
  </conditionalFormatting>
  <conditionalFormatting sqref="F51">
    <cfRule type="cellIs" dxfId="477" priority="14" operator="greaterThan">
      <formula>E51</formula>
    </cfRule>
  </conditionalFormatting>
  <conditionalFormatting sqref="G51">
    <cfRule type="cellIs" dxfId="476" priority="13" operator="greaterThan">
      <formula>F51</formula>
    </cfRule>
  </conditionalFormatting>
  <conditionalFormatting sqref="I54">
    <cfRule type="cellIs" dxfId="475" priority="12" operator="greaterThan">
      <formula>0</formula>
    </cfRule>
  </conditionalFormatting>
  <conditionalFormatting sqref="E54">
    <cfRule type="cellIs" dxfId="474" priority="11" operator="greaterThan">
      <formula>0</formula>
    </cfRule>
  </conditionalFormatting>
  <conditionalFormatting sqref="F54">
    <cfRule type="cellIs" dxfId="473" priority="10" operator="greaterThan">
      <formula>E54</formula>
    </cfRule>
  </conditionalFormatting>
  <conditionalFormatting sqref="G54">
    <cfRule type="cellIs" dxfId="472" priority="9" operator="greaterThan">
      <formula>F54</formula>
    </cfRule>
  </conditionalFormatting>
  <conditionalFormatting sqref="I57">
    <cfRule type="cellIs" dxfId="471" priority="8" operator="greaterThan">
      <formula>0</formula>
    </cfRule>
  </conditionalFormatting>
  <conditionalFormatting sqref="E57">
    <cfRule type="cellIs" dxfId="470" priority="7" operator="greaterThan">
      <formula>0</formula>
    </cfRule>
  </conditionalFormatting>
  <conditionalFormatting sqref="F57">
    <cfRule type="cellIs" dxfId="469" priority="6" operator="greaterThan">
      <formula>E57</formula>
    </cfRule>
  </conditionalFormatting>
  <conditionalFormatting sqref="G57">
    <cfRule type="cellIs" dxfId="468" priority="5" operator="greaterThan">
      <formula>F57</formula>
    </cfRule>
  </conditionalFormatting>
  <conditionalFormatting sqref="I60">
    <cfRule type="cellIs" dxfId="467" priority="4" operator="greaterThan">
      <formula>0</formula>
    </cfRule>
  </conditionalFormatting>
  <conditionalFormatting sqref="E60">
    <cfRule type="cellIs" dxfId="466" priority="3" operator="greaterThan">
      <formula>0</formula>
    </cfRule>
  </conditionalFormatting>
  <conditionalFormatting sqref="F60">
    <cfRule type="cellIs" dxfId="465" priority="2" operator="greaterThan">
      <formula>E60</formula>
    </cfRule>
  </conditionalFormatting>
  <conditionalFormatting sqref="G60">
    <cfRule type="cellIs" dxfId="464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AE9" sqref="AE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8" si="3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4">-D10+F10</f>
        <v>0</v>
      </c>
      <c r="F10" s="259"/>
      <c r="G10" s="223">
        <f t="shared" ref="G10:G64" si="5">SUM(M10:AT10)</f>
        <v>0</v>
      </c>
      <c r="H10" s="227"/>
      <c r="I10" s="377">
        <f t="shared" ref="I10:I64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7">SUM(N10:AT10)</f>
        <v>0</v>
      </c>
      <c r="AV10" s="247">
        <f t="shared" ref="AV10:AV60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4"/>
        <v>0</v>
      </c>
      <c r="F19" s="280"/>
      <c r="G19" s="229">
        <f t="shared" si="5"/>
        <v>0</v>
      </c>
      <c r="H19" s="230"/>
      <c r="I19" s="377">
        <f t="shared" si="6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9">SUM(D21:D26)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0">SUM(P21:P26)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SUM(W21:W26)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SUM(AB21:AB26)</f>
        <v>0</v>
      </c>
      <c r="AC20" s="426">
        <f t="shared" ref="AC20" si="13">SUM(AC21:AC26)</f>
        <v>0</v>
      </c>
      <c r="AD20" s="272">
        <f t="shared" ref="AD20" si="14">SUM(AD21:AD26)</f>
        <v>0</v>
      </c>
      <c r="AE20" s="272">
        <f t="shared" ref="AE20" si="15">SUM(AE21:AE26)</f>
        <v>0</v>
      </c>
      <c r="AF20" s="272">
        <f t="shared" ref="AF20" si="16">SUM(AF21:AF26)</f>
        <v>0</v>
      </c>
      <c r="AG20" s="272">
        <f t="shared" ref="AG20" si="17">SUM(AG21:AG26)</f>
        <v>0</v>
      </c>
      <c r="AH20" s="272">
        <f t="shared" ref="AH20" si="18">SUM(AH21:AH26)</f>
        <v>0</v>
      </c>
      <c r="AI20" s="272">
        <f t="shared" ref="AI20" si="19">SUM(AI21:AI26)</f>
        <v>0</v>
      </c>
      <c r="AJ20" s="272">
        <f t="shared" ref="AJ20" si="20">SUM(AJ21:AJ26)</f>
        <v>0</v>
      </c>
      <c r="AK20" s="272">
        <f t="shared" ref="AK20" si="21">SUM(AK21:AK26)</f>
        <v>0</v>
      </c>
      <c r="AL20" s="272">
        <f t="shared" ref="AL20" si="22">SUM(AL21:AL26)</f>
        <v>0</v>
      </c>
      <c r="AM20" s="272">
        <f t="shared" ref="AM20" si="23">SUM(AM21:AM26)</f>
        <v>0</v>
      </c>
      <c r="AN20" s="414">
        <f t="shared" ref="AN20" si="24">SUM(AN21:AN26)</f>
        <v>0</v>
      </c>
      <c r="AO20" s="426">
        <f t="shared" ref="AO20" si="25">SUM(AO21:AO26)</f>
        <v>0</v>
      </c>
      <c r="AP20" s="272">
        <f t="shared" ref="AP20" si="26">SUM(AP21:AP26)</f>
        <v>0</v>
      </c>
      <c r="AQ20" s="272">
        <f t="shared" ref="AQ20" si="27">SUM(AQ21:AQ26)</f>
        <v>0</v>
      </c>
      <c r="AR20" s="272">
        <f t="shared" ref="AR20" si="28">SUM(AR21:AR26)</f>
        <v>0</v>
      </c>
      <c r="AS20" s="272">
        <f t="shared" ref="AS20" si="29">SUM(AS21:AS26)</f>
        <v>0</v>
      </c>
      <c r="AT20" s="272">
        <f t="shared" ref="AT20" si="30">SUM(AT21:AT26)</f>
        <v>0</v>
      </c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4"/>
        <v>0</v>
      </c>
      <c r="F21" s="252">
        <v>0</v>
      </c>
      <c r="G21" s="223">
        <f t="shared" si="5"/>
        <v>0</v>
      </c>
      <c r="H21" s="234"/>
      <c r="I21" s="377">
        <f t="shared" si="6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4"/>
        <v>0</v>
      </c>
      <c r="F26" s="280">
        <v>0</v>
      </c>
      <c r="G26" s="229">
        <f t="shared" si="5"/>
        <v>0</v>
      </c>
      <c r="H26" s="230"/>
      <c r="I26" s="377">
        <f t="shared" si="6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1">SUM(D28:D33)</f>
        <v>0</v>
      </c>
      <c r="E27" s="449">
        <f t="shared" si="31"/>
        <v>0</v>
      </c>
      <c r="F27" s="447">
        <f t="shared" si="31"/>
        <v>0</v>
      </c>
      <c r="G27" s="447">
        <f t="shared" si="31"/>
        <v>0</v>
      </c>
      <c r="H27" s="206">
        <f t="shared" si="31"/>
        <v>0</v>
      </c>
      <c r="I27" s="326">
        <f t="shared" si="31"/>
        <v>0</v>
      </c>
      <c r="J27" s="206">
        <f t="shared" si="31"/>
        <v>0</v>
      </c>
      <c r="K27" s="222">
        <f t="shared" si="31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2">SUM(P28:P33)</f>
        <v>0</v>
      </c>
      <c r="Q27" s="426">
        <f t="shared" si="32"/>
        <v>0</v>
      </c>
      <c r="R27" s="272">
        <f t="shared" si="32"/>
        <v>0</v>
      </c>
      <c r="S27" s="272">
        <f t="shared" si="32"/>
        <v>0</v>
      </c>
      <c r="T27" s="272">
        <f t="shared" si="32"/>
        <v>0</v>
      </c>
      <c r="U27" s="272">
        <f t="shared" si="32"/>
        <v>0</v>
      </c>
      <c r="V27" s="272">
        <f t="shared" si="32"/>
        <v>0</v>
      </c>
      <c r="W27" s="272">
        <f t="shared" ref="W27:AA27" si="33">SUM(W28:W33)</f>
        <v>0</v>
      </c>
      <c r="X27" s="272">
        <f t="shared" si="33"/>
        <v>0</v>
      </c>
      <c r="Y27" s="272">
        <f t="shared" si="33"/>
        <v>0</v>
      </c>
      <c r="Z27" s="272">
        <f t="shared" si="33"/>
        <v>0</v>
      </c>
      <c r="AA27" s="272">
        <f t="shared" si="33"/>
        <v>0</v>
      </c>
      <c r="AB27" s="414">
        <f t="shared" ref="AB27" si="34">SUM(AB28:AB33)</f>
        <v>0</v>
      </c>
      <c r="AC27" s="426">
        <f t="shared" ref="AC27" si="35">SUM(AC28:AC33)</f>
        <v>0</v>
      </c>
      <c r="AD27" s="272">
        <f t="shared" ref="AD27" si="36">SUM(AD28:AD33)</f>
        <v>0</v>
      </c>
      <c r="AE27" s="272">
        <f t="shared" ref="AE27" si="37">SUM(AE28:AE33)</f>
        <v>0</v>
      </c>
      <c r="AF27" s="272">
        <f t="shared" ref="AF27" si="38">SUM(AF28:AF33)</f>
        <v>0</v>
      </c>
      <c r="AG27" s="272">
        <f t="shared" ref="AG27" si="39">SUM(AG28:AG33)</f>
        <v>0</v>
      </c>
      <c r="AH27" s="272">
        <f t="shared" ref="AH27" si="40">SUM(AH28:AH33)</f>
        <v>0</v>
      </c>
      <c r="AI27" s="272">
        <f t="shared" ref="AI27" si="41">SUM(AI28:AI33)</f>
        <v>0</v>
      </c>
      <c r="AJ27" s="272">
        <f t="shared" ref="AJ27" si="42">SUM(AJ28:AJ33)</f>
        <v>0</v>
      </c>
      <c r="AK27" s="272">
        <f t="shared" ref="AK27" si="43">SUM(AK28:AK33)</f>
        <v>0</v>
      </c>
      <c r="AL27" s="272">
        <f t="shared" ref="AL27" si="44">SUM(AL28:AL33)</f>
        <v>0</v>
      </c>
      <c r="AM27" s="272">
        <f t="shared" ref="AM27" si="45">SUM(AM28:AM33)</f>
        <v>0</v>
      </c>
      <c r="AN27" s="414">
        <f t="shared" ref="AN27" si="46">SUM(AN28:AN33)</f>
        <v>0</v>
      </c>
      <c r="AO27" s="426">
        <f t="shared" ref="AO27" si="47">SUM(AO28:AO33)</f>
        <v>0</v>
      </c>
      <c r="AP27" s="272">
        <f t="shared" ref="AP27" si="48">SUM(AP28:AP33)</f>
        <v>0</v>
      </c>
      <c r="AQ27" s="272">
        <f t="shared" ref="AQ27" si="49">SUM(AQ28:AQ33)</f>
        <v>0</v>
      </c>
      <c r="AR27" s="272">
        <f t="shared" ref="AR27" si="50">SUM(AR28:AR33)</f>
        <v>0</v>
      </c>
      <c r="AS27" s="272">
        <f t="shared" ref="AS27" si="51">SUM(AS28:AS33)</f>
        <v>0</v>
      </c>
      <c r="AT27" s="272">
        <f t="shared" ref="AT27" si="52">SUM(AT28:AT33)</f>
        <v>0</v>
      </c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4"/>
        <v>0</v>
      </c>
      <c r="F31" s="252">
        <v>0</v>
      </c>
      <c r="G31" s="223">
        <f t="shared" si="5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3">SUM(D35:D37)</f>
        <v>0</v>
      </c>
      <c r="E34" s="449">
        <f>SUM(E35:E37)</f>
        <v>0</v>
      </c>
      <c r="F34" s="447">
        <f>SUM(F35:F37)</f>
        <v>0</v>
      </c>
      <c r="G34" s="447">
        <f t="shared" si="53"/>
        <v>0</v>
      </c>
      <c r="H34" s="206">
        <f t="shared" si="53"/>
        <v>0</v>
      </c>
      <c r="I34" s="326">
        <f>SUM(I35:I37)</f>
        <v>0</v>
      </c>
      <c r="J34" s="206">
        <f t="shared" si="53"/>
        <v>0</v>
      </c>
      <c r="K34" s="222">
        <f t="shared" si="53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4">SUM(P35:P37)</f>
        <v>0</v>
      </c>
      <c r="Q34" s="426">
        <f t="shared" si="54"/>
        <v>0</v>
      </c>
      <c r="R34" s="272">
        <f t="shared" si="54"/>
        <v>0</v>
      </c>
      <c r="S34" s="272">
        <f t="shared" si="54"/>
        <v>0</v>
      </c>
      <c r="T34" s="272">
        <f t="shared" si="54"/>
        <v>0</v>
      </c>
      <c r="U34" s="272">
        <f t="shared" si="54"/>
        <v>0</v>
      </c>
      <c r="V34" s="272">
        <f t="shared" si="54"/>
        <v>0</v>
      </c>
      <c r="W34" s="272">
        <f t="shared" ref="W34:AA34" si="55">SUM(W35:W37)</f>
        <v>0</v>
      </c>
      <c r="X34" s="272">
        <f t="shared" si="55"/>
        <v>0</v>
      </c>
      <c r="Y34" s="272">
        <f t="shared" si="55"/>
        <v>0</v>
      </c>
      <c r="Z34" s="272">
        <f t="shared" si="55"/>
        <v>0</v>
      </c>
      <c r="AA34" s="272">
        <f t="shared" si="55"/>
        <v>0</v>
      </c>
      <c r="AB34" s="414">
        <f t="shared" ref="AB34" si="56">SUM(AB35:AB37)</f>
        <v>0</v>
      </c>
      <c r="AC34" s="426">
        <f t="shared" ref="AC34" si="57">SUM(AC35:AC37)</f>
        <v>0</v>
      </c>
      <c r="AD34" s="272">
        <f t="shared" ref="AD34" si="58">SUM(AD35:AD37)</f>
        <v>0</v>
      </c>
      <c r="AE34" s="272">
        <f t="shared" ref="AE34" si="59">SUM(AE35:AE37)</f>
        <v>0</v>
      </c>
      <c r="AF34" s="272">
        <f t="shared" ref="AF34" si="60">SUM(AF35:AF37)</f>
        <v>0</v>
      </c>
      <c r="AG34" s="272">
        <f t="shared" ref="AG34" si="61">SUM(AG35:AG37)</f>
        <v>0</v>
      </c>
      <c r="AH34" s="272">
        <f t="shared" ref="AH34" si="62">SUM(AH35:AH37)</f>
        <v>0</v>
      </c>
      <c r="AI34" s="272">
        <f t="shared" ref="AI34" si="63">SUM(AI35:AI37)</f>
        <v>0</v>
      </c>
      <c r="AJ34" s="272">
        <f t="shared" ref="AJ34" si="64">SUM(AJ35:AJ37)</f>
        <v>0</v>
      </c>
      <c r="AK34" s="272">
        <f t="shared" ref="AK34" si="65">SUM(AK35:AK37)</f>
        <v>0</v>
      </c>
      <c r="AL34" s="272">
        <f t="shared" ref="AL34" si="66">SUM(AL35:AL37)</f>
        <v>0</v>
      </c>
      <c r="AM34" s="272">
        <f t="shared" ref="AM34" si="67">SUM(AM35:AM37)</f>
        <v>0</v>
      </c>
      <c r="AN34" s="414">
        <f t="shared" ref="AN34" si="68">SUM(AN35:AN37)</f>
        <v>0</v>
      </c>
      <c r="AO34" s="426">
        <f t="shared" ref="AO34" si="69">SUM(AO35:AO37)</f>
        <v>0</v>
      </c>
      <c r="AP34" s="272">
        <f t="shared" ref="AP34" si="70">SUM(AP35:AP37)</f>
        <v>0</v>
      </c>
      <c r="AQ34" s="272">
        <f t="shared" ref="AQ34" si="71">SUM(AQ35:AQ37)</f>
        <v>0</v>
      </c>
      <c r="AR34" s="272">
        <f t="shared" ref="AR34" si="72">SUM(AR35:AR37)</f>
        <v>0</v>
      </c>
      <c r="AS34" s="272">
        <f t="shared" ref="AS34" si="73">SUM(AS35:AS37)</f>
        <v>0</v>
      </c>
      <c r="AT34" s="272">
        <f t="shared" ref="AT34" si="74">SUM(AT35:AT37)</f>
        <v>0</v>
      </c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5">SUM(D39:D40)</f>
        <v>0</v>
      </c>
      <c r="E38" s="449">
        <f>SUM(E39:E40)</f>
        <v>0</v>
      </c>
      <c r="F38" s="447">
        <f>SUM(F39:F40)</f>
        <v>0</v>
      </c>
      <c r="G38" s="447">
        <f t="shared" si="75"/>
        <v>0</v>
      </c>
      <c r="H38" s="206">
        <f t="shared" si="75"/>
        <v>0</v>
      </c>
      <c r="I38" s="326">
        <f>SUM(I39:I40)</f>
        <v>0</v>
      </c>
      <c r="J38" s="206">
        <f t="shared" si="75"/>
        <v>0</v>
      </c>
      <c r="K38" s="222">
        <f t="shared" si="75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6">SUM(P39:P40)</f>
        <v>0</v>
      </c>
      <c r="Q38" s="426">
        <f t="shared" si="76"/>
        <v>0</v>
      </c>
      <c r="R38" s="272">
        <f t="shared" si="76"/>
        <v>0</v>
      </c>
      <c r="S38" s="272">
        <f t="shared" si="76"/>
        <v>0</v>
      </c>
      <c r="T38" s="272">
        <f t="shared" si="76"/>
        <v>0</v>
      </c>
      <c r="U38" s="272">
        <f t="shared" si="76"/>
        <v>0</v>
      </c>
      <c r="V38" s="272">
        <f t="shared" si="76"/>
        <v>0</v>
      </c>
      <c r="W38" s="272">
        <f t="shared" ref="W38:AA38" si="77">SUM(W39:W40)</f>
        <v>0</v>
      </c>
      <c r="X38" s="272">
        <f t="shared" si="77"/>
        <v>0</v>
      </c>
      <c r="Y38" s="272">
        <f t="shared" si="77"/>
        <v>0</v>
      </c>
      <c r="Z38" s="272">
        <f t="shared" si="77"/>
        <v>0</v>
      </c>
      <c r="AA38" s="272">
        <f t="shared" si="77"/>
        <v>0</v>
      </c>
      <c r="AB38" s="414">
        <f t="shared" ref="AB38" si="78">SUM(AB39:AB40)</f>
        <v>0</v>
      </c>
      <c r="AC38" s="426">
        <f t="shared" ref="AC38" si="79">SUM(AC39:AC40)</f>
        <v>0</v>
      </c>
      <c r="AD38" s="272">
        <f t="shared" ref="AD38" si="80">SUM(AD39:AD40)</f>
        <v>0</v>
      </c>
      <c r="AE38" s="272">
        <f t="shared" ref="AE38" si="81">SUM(AE39:AE40)</f>
        <v>0</v>
      </c>
      <c r="AF38" s="272">
        <f t="shared" ref="AF38" si="82">SUM(AF39:AF40)</f>
        <v>0</v>
      </c>
      <c r="AG38" s="272">
        <f t="shared" ref="AG38" si="83">SUM(AG39:AG40)</f>
        <v>0</v>
      </c>
      <c r="AH38" s="272">
        <f t="shared" ref="AH38" si="84">SUM(AH39:AH40)</f>
        <v>0</v>
      </c>
      <c r="AI38" s="272">
        <f t="shared" ref="AI38" si="85">SUM(AI39:AI40)</f>
        <v>0</v>
      </c>
      <c r="AJ38" s="272">
        <f t="shared" ref="AJ38" si="86">SUM(AJ39:AJ40)</f>
        <v>0</v>
      </c>
      <c r="AK38" s="272">
        <f t="shared" ref="AK38" si="87">SUM(AK39:AK40)</f>
        <v>0</v>
      </c>
      <c r="AL38" s="272">
        <f t="shared" ref="AL38" si="88">SUM(AL39:AL40)</f>
        <v>0</v>
      </c>
      <c r="AM38" s="272">
        <f t="shared" ref="AM38" si="89">SUM(AM39:AM40)</f>
        <v>0</v>
      </c>
      <c r="AN38" s="414">
        <f t="shared" ref="AN38" si="90">SUM(AN39:AN40)</f>
        <v>0</v>
      </c>
      <c r="AO38" s="426">
        <f t="shared" ref="AO38" si="91">SUM(AO39:AO40)</f>
        <v>0</v>
      </c>
      <c r="AP38" s="272">
        <f t="shared" ref="AP38" si="92">SUM(AP39:AP40)</f>
        <v>0</v>
      </c>
      <c r="AQ38" s="272">
        <f t="shared" ref="AQ38" si="93">SUM(AQ39:AQ40)</f>
        <v>0</v>
      </c>
      <c r="AR38" s="272">
        <f t="shared" ref="AR38" si="94">SUM(AR39:AR40)</f>
        <v>0</v>
      </c>
      <c r="AS38" s="272">
        <f t="shared" ref="AS38" si="95">SUM(AS39:AS40)</f>
        <v>0</v>
      </c>
      <c r="AT38" s="272">
        <f t="shared" ref="AT38" si="96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4"/>
        <v>0</v>
      </c>
      <c r="F40" s="280">
        <v>0</v>
      </c>
      <c r="G40" s="229">
        <f t="shared" si="5"/>
        <v>0</v>
      </c>
      <c r="H40" s="230"/>
      <c r="I40" s="377">
        <f t="shared" si="6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7">SUM(D42:D43)</f>
        <v>0</v>
      </c>
      <c r="E41" s="449">
        <f>SUM(E42:E43)</f>
        <v>0</v>
      </c>
      <c r="F41" s="447">
        <f>SUM(F42:F43)</f>
        <v>0</v>
      </c>
      <c r="G41" s="447">
        <f t="shared" si="97"/>
        <v>0</v>
      </c>
      <c r="H41" s="206">
        <f t="shared" si="97"/>
        <v>0</v>
      </c>
      <c r="I41" s="326">
        <f>SUM(I42:I43)</f>
        <v>0</v>
      </c>
      <c r="J41" s="206">
        <f t="shared" si="97"/>
        <v>0</v>
      </c>
      <c r="K41" s="222">
        <f t="shared" si="97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8">SUM(P42:P43)</f>
        <v>0</v>
      </c>
      <c r="Q41" s="426">
        <f t="shared" si="98"/>
        <v>0</v>
      </c>
      <c r="R41" s="272">
        <f t="shared" si="98"/>
        <v>0</v>
      </c>
      <c r="S41" s="272">
        <f t="shared" si="98"/>
        <v>0</v>
      </c>
      <c r="T41" s="272">
        <f t="shared" si="98"/>
        <v>0</v>
      </c>
      <c r="U41" s="272">
        <f t="shared" si="98"/>
        <v>0</v>
      </c>
      <c r="V41" s="272">
        <f t="shared" si="98"/>
        <v>0</v>
      </c>
      <c r="W41" s="272">
        <f t="shared" ref="W41:AA41" si="99">SUM(W42:W43)</f>
        <v>0</v>
      </c>
      <c r="X41" s="272">
        <f t="shared" si="99"/>
        <v>0</v>
      </c>
      <c r="Y41" s="272">
        <f t="shared" si="99"/>
        <v>0</v>
      </c>
      <c r="Z41" s="272">
        <f t="shared" si="99"/>
        <v>0</v>
      </c>
      <c r="AA41" s="272">
        <f t="shared" si="99"/>
        <v>0</v>
      </c>
      <c r="AB41" s="414">
        <f t="shared" ref="AB41" si="100">SUM(AB42:AB43)</f>
        <v>0</v>
      </c>
      <c r="AC41" s="426">
        <f t="shared" ref="AC41" si="101">SUM(AC42:AC43)</f>
        <v>0</v>
      </c>
      <c r="AD41" s="272">
        <f t="shared" ref="AD41" si="102">SUM(AD42:AD43)</f>
        <v>0</v>
      </c>
      <c r="AE41" s="272">
        <f t="shared" ref="AE41" si="103">SUM(AE42:AE43)</f>
        <v>0</v>
      </c>
      <c r="AF41" s="272">
        <f t="shared" ref="AF41" si="104">SUM(AF42:AF43)</f>
        <v>0</v>
      </c>
      <c r="AG41" s="272">
        <f t="shared" ref="AG41" si="105">SUM(AG42:AG43)</f>
        <v>0</v>
      </c>
      <c r="AH41" s="272">
        <f t="shared" ref="AH41" si="106">SUM(AH42:AH43)</f>
        <v>0</v>
      </c>
      <c r="AI41" s="272">
        <f t="shared" ref="AI41" si="107">SUM(AI42:AI43)</f>
        <v>0</v>
      </c>
      <c r="AJ41" s="272">
        <f t="shared" ref="AJ41" si="108">SUM(AJ42:AJ43)</f>
        <v>0</v>
      </c>
      <c r="AK41" s="272">
        <f t="shared" ref="AK41" si="109">SUM(AK42:AK43)</f>
        <v>0</v>
      </c>
      <c r="AL41" s="272">
        <f t="shared" ref="AL41" si="110">SUM(AL42:AL43)</f>
        <v>0</v>
      </c>
      <c r="AM41" s="272">
        <f t="shared" ref="AM41" si="111">SUM(AM42:AM43)</f>
        <v>0</v>
      </c>
      <c r="AN41" s="414">
        <f t="shared" ref="AN41" si="112">SUM(AN42:AN43)</f>
        <v>0</v>
      </c>
      <c r="AO41" s="426">
        <f t="shared" ref="AO41" si="113">SUM(AO42:AO43)</f>
        <v>0</v>
      </c>
      <c r="AP41" s="272">
        <f t="shared" ref="AP41" si="114">SUM(AP42:AP43)</f>
        <v>0</v>
      </c>
      <c r="AQ41" s="272">
        <f t="shared" ref="AQ41" si="115">SUM(AQ42:AQ43)</f>
        <v>0</v>
      </c>
      <c r="AR41" s="272">
        <f t="shared" ref="AR41" si="116">SUM(AR42:AR43)</f>
        <v>0</v>
      </c>
      <c r="AS41" s="272">
        <f t="shared" ref="AS41" si="117">SUM(AS42:AS43)</f>
        <v>0</v>
      </c>
      <c r="AT41" s="272">
        <f t="shared" ref="AT41" si="118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19">SUM(D45:D46)</f>
        <v>0</v>
      </c>
      <c r="E44" s="449">
        <f t="shared" si="119"/>
        <v>0</v>
      </c>
      <c r="F44" s="447">
        <f t="shared" si="119"/>
        <v>0</v>
      </c>
      <c r="G44" s="447">
        <f t="shared" si="119"/>
        <v>0</v>
      </c>
      <c r="H44" s="206">
        <f t="shared" si="119"/>
        <v>0</v>
      </c>
      <c r="I44" s="326">
        <f t="shared" si="119"/>
        <v>0</v>
      </c>
      <c r="J44" s="206">
        <f t="shared" si="119"/>
        <v>0</v>
      </c>
      <c r="K44" s="222">
        <f t="shared" si="119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0">SUM(P45:P46)</f>
        <v>0</v>
      </c>
      <c r="Q44" s="426">
        <f t="shared" si="120"/>
        <v>0</v>
      </c>
      <c r="R44" s="272">
        <f t="shared" si="120"/>
        <v>0</v>
      </c>
      <c r="S44" s="272">
        <f t="shared" si="120"/>
        <v>0</v>
      </c>
      <c r="T44" s="272">
        <f t="shared" si="120"/>
        <v>0</v>
      </c>
      <c r="U44" s="272">
        <f t="shared" si="120"/>
        <v>0</v>
      </c>
      <c r="V44" s="272">
        <f t="shared" si="120"/>
        <v>0</v>
      </c>
      <c r="W44" s="272">
        <f t="shared" ref="W44:AA44" si="121">SUM(W45:W46)</f>
        <v>0</v>
      </c>
      <c r="X44" s="272">
        <f t="shared" si="121"/>
        <v>0</v>
      </c>
      <c r="Y44" s="272">
        <f t="shared" si="121"/>
        <v>0</v>
      </c>
      <c r="Z44" s="272">
        <f t="shared" si="121"/>
        <v>0</v>
      </c>
      <c r="AA44" s="272">
        <f t="shared" si="121"/>
        <v>0</v>
      </c>
      <c r="AB44" s="414">
        <f t="shared" ref="AB44" si="122">SUM(AB45:AB46)</f>
        <v>0</v>
      </c>
      <c r="AC44" s="426">
        <f t="shared" ref="AC44" si="123">SUM(AC45:AC46)</f>
        <v>0</v>
      </c>
      <c r="AD44" s="272">
        <f t="shared" ref="AD44" si="124">SUM(AD45:AD46)</f>
        <v>0</v>
      </c>
      <c r="AE44" s="272">
        <f t="shared" ref="AE44" si="125">SUM(AE45:AE46)</f>
        <v>0</v>
      </c>
      <c r="AF44" s="272">
        <f t="shared" ref="AF44" si="126">SUM(AF45:AF46)</f>
        <v>0</v>
      </c>
      <c r="AG44" s="272">
        <f t="shared" ref="AG44" si="127">SUM(AG45:AG46)</f>
        <v>0</v>
      </c>
      <c r="AH44" s="272">
        <f t="shared" ref="AH44" si="128">SUM(AH45:AH46)</f>
        <v>0</v>
      </c>
      <c r="AI44" s="272">
        <f t="shared" ref="AI44" si="129">SUM(AI45:AI46)</f>
        <v>0</v>
      </c>
      <c r="AJ44" s="272">
        <f t="shared" ref="AJ44" si="130">SUM(AJ45:AJ46)</f>
        <v>0</v>
      </c>
      <c r="AK44" s="272">
        <f t="shared" ref="AK44" si="131">SUM(AK45:AK46)</f>
        <v>0</v>
      </c>
      <c r="AL44" s="272">
        <f t="shared" ref="AL44" si="132">SUM(AL45:AL46)</f>
        <v>0</v>
      </c>
      <c r="AM44" s="272">
        <f t="shared" ref="AM44" si="133">SUM(AM45:AM46)</f>
        <v>0</v>
      </c>
      <c r="AN44" s="414">
        <f t="shared" ref="AN44" si="134">SUM(AN45:AN46)</f>
        <v>0</v>
      </c>
      <c r="AO44" s="426">
        <f t="shared" ref="AO44" si="135">SUM(AO45:AO46)</f>
        <v>0</v>
      </c>
      <c r="AP44" s="272">
        <f t="shared" ref="AP44" si="136">SUM(AP45:AP46)</f>
        <v>0</v>
      </c>
      <c r="AQ44" s="272">
        <f t="shared" ref="AQ44" si="137">SUM(AQ45:AQ46)</f>
        <v>0</v>
      </c>
      <c r="AR44" s="272">
        <f t="shared" ref="AR44" si="138">SUM(AR45:AR46)</f>
        <v>0</v>
      </c>
      <c r="AS44" s="272">
        <f t="shared" ref="AS44" si="139">SUM(AS45:AS46)</f>
        <v>0</v>
      </c>
      <c r="AT44" s="272">
        <f t="shared" ref="AT44" si="140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1">SUM(D48:D49)</f>
        <v>0</v>
      </c>
      <c r="E47" s="449">
        <f t="shared" si="141"/>
        <v>0</v>
      </c>
      <c r="F47" s="447">
        <f t="shared" si="141"/>
        <v>0</v>
      </c>
      <c r="G47" s="447">
        <f t="shared" si="141"/>
        <v>0</v>
      </c>
      <c r="H47" s="206">
        <f t="shared" si="141"/>
        <v>0</v>
      </c>
      <c r="I47" s="326">
        <f t="shared" si="141"/>
        <v>0</v>
      </c>
      <c r="J47" s="206">
        <f t="shared" si="141"/>
        <v>0</v>
      </c>
      <c r="K47" s="222">
        <f t="shared" si="141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2">SUM(P48:P49)</f>
        <v>0</v>
      </c>
      <c r="Q47" s="426">
        <f t="shared" si="142"/>
        <v>0</v>
      </c>
      <c r="R47" s="272">
        <f t="shared" si="142"/>
        <v>0</v>
      </c>
      <c r="S47" s="272">
        <f t="shared" si="142"/>
        <v>0</v>
      </c>
      <c r="T47" s="272">
        <f t="shared" si="142"/>
        <v>0</v>
      </c>
      <c r="U47" s="272">
        <f t="shared" si="142"/>
        <v>0</v>
      </c>
      <c r="V47" s="272">
        <f t="shared" si="142"/>
        <v>0</v>
      </c>
      <c r="W47" s="272">
        <f t="shared" ref="W47:AA47" si="143">SUM(W48:W49)</f>
        <v>0</v>
      </c>
      <c r="X47" s="272">
        <f t="shared" si="143"/>
        <v>0</v>
      </c>
      <c r="Y47" s="272">
        <f t="shared" si="143"/>
        <v>0</v>
      </c>
      <c r="Z47" s="272">
        <f t="shared" si="143"/>
        <v>0</v>
      </c>
      <c r="AA47" s="272">
        <f t="shared" si="143"/>
        <v>0</v>
      </c>
      <c r="AB47" s="414">
        <f t="shared" ref="AB47" si="144">SUM(AB48:AB49)</f>
        <v>0</v>
      </c>
      <c r="AC47" s="426">
        <f t="shared" ref="AC47" si="145">SUM(AC48:AC49)</f>
        <v>0</v>
      </c>
      <c r="AD47" s="272">
        <f t="shared" ref="AD47" si="146">SUM(AD48:AD49)</f>
        <v>0</v>
      </c>
      <c r="AE47" s="272">
        <f t="shared" ref="AE47" si="147">SUM(AE48:AE49)</f>
        <v>0</v>
      </c>
      <c r="AF47" s="272">
        <f t="shared" ref="AF47" si="148">SUM(AF48:AF49)</f>
        <v>0</v>
      </c>
      <c r="AG47" s="272">
        <f t="shared" ref="AG47" si="149">SUM(AG48:AG49)</f>
        <v>0</v>
      </c>
      <c r="AH47" s="272">
        <f t="shared" ref="AH47" si="150">SUM(AH48:AH49)</f>
        <v>0</v>
      </c>
      <c r="AI47" s="272">
        <f t="shared" ref="AI47" si="151">SUM(AI48:AI49)</f>
        <v>0</v>
      </c>
      <c r="AJ47" s="272">
        <f t="shared" ref="AJ47" si="152">SUM(AJ48:AJ49)</f>
        <v>0</v>
      </c>
      <c r="AK47" s="272">
        <f t="shared" ref="AK47" si="153">SUM(AK48:AK49)</f>
        <v>0</v>
      </c>
      <c r="AL47" s="272">
        <f t="shared" ref="AL47" si="154">SUM(AL48:AL49)</f>
        <v>0</v>
      </c>
      <c r="AM47" s="272">
        <f t="shared" ref="AM47" si="155">SUM(AM48:AM49)</f>
        <v>0</v>
      </c>
      <c r="AN47" s="414">
        <f t="shared" ref="AN47" si="156">SUM(AN48:AN49)</f>
        <v>0</v>
      </c>
      <c r="AO47" s="426">
        <f t="shared" ref="AO47" si="157">SUM(AO48:AO49)</f>
        <v>0</v>
      </c>
      <c r="AP47" s="272">
        <f t="shared" ref="AP47" si="158">SUM(AP48:AP49)</f>
        <v>0</v>
      </c>
      <c r="AQ47" s="272">
        <f t="shared" ref="AQ47" si="159">SUM(AQ48:AQ49)</f>
        <v>0</v>
      </c>
      <c r="AR47" s="272">
        <f t="shared" ref="AR47" si="160">SUM(AR48:AR49)</f>
        <v>0</v>
      </c>
      <c r="AS47" s="272">
        <f t="shared" ref="AS47" si="161">SUM(AS48:AS49)</f>
        <v>0</v>
      </c>
      <c r="AT47" s="272">
        <f t="shared" ref="AT47" si="162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3">SUM(D51:D52)</f>
        <v>0</v>
      </c>
      <c r="E50" s="449">
        <f t="shared" si="163"/>
        <v>0</v>
      </c>
      <c r="F50" s="447">
        <f t="shared" si="163"/>
        <v>0</v>
      </c>
      <c r="G50" s="447">
        <f t="shared" si="163"/>
        <v>0</v>
      </c>
      <c r="H50" s="206">
        <f t="shared" si="163"/>
        <v>0</v>
      </c>
      <c r="I50" s="326">
        <f t="shared" si="163"/>
        <v>0</v>
      </c>
      <c r="J50" s="206">
        <f t="shared" si="163"/>
        <v>0</v>
      </c>
      <c r="K50" s="222">
        <f t="shared" si="163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4">SUM(P51:P52)</f>
        <v>0</v>
      </c>
      <c r="Q50" s="426">
        <f t="shared" si="164"/>
        <v>0</v>
      </c>
      <c r="R50" s="272">
        <f t="shared" si="164"/>
        <v>0</v>
      </c>
      <c r="S50" s="272">
        <f t="shared" si="164"/>
        <v>0</v>
      </c>
      <c r="T50" s="272">
        <f t="shared" si="164"/>
        <v>0</v>
      </c>
      <c r="U50" s="272">
        <f t="shared" si="164"/>
        <v>0</v>
      </c>
      <c r="V50" s="272">
        <f t="shared" si="164"/>
        <v>0</v>
      </c>
      <c r="W50" s="272">
        <f t="shared" ref="W50:AA50" si="165">SUM(W51:W52)</f>
        <v>0</v>
      </c>
      <c r="X50" s="272">
        <f t="shared" si="165"/>
        <v>0</v>
      </c>
      <c r="Y50" s="272">
        <f t="shared" si="165"/>
        <v>0</v>
      </c>
      <c r="Z50" s="272">
        <f t="shared" si="165"/>
        <v>0</v>
      </c>
      <c r="AA50" s="272">
        <f t="shared" si="165"/>
        <v>0</v>
      </c>
      <c r="AB50" s="414">
        <f t="shared" ref="AB50" si="166">SUM(AB51:AB52)</f>
        <v>0</v>
      </c>
      <c r="AC50" s="426">
        <f t="shared" ref="AC50" si="167">SUM(AC51:AC52)</f>
        <v>0</v>
      </c>
      <c r="AD50" s="272">
        <f t="shared" ref="AD50" si="168">SUM(AD51:AD52)</f>
        <v>0</v>
      </c>
      <c r="AE50" s="272">
        <f t="shared" ref="AE50" si="169">SUM(AE51:AE52)</f>
        <v>0</v>
      </c>
      <c r="AF50" s="272">
        <f t="shared" ref="AF50" si="170">SUM(AF51:AF52)</f>
        <v>0</v>
      </c>
      <c r="AG50" s="272">
        <f t="shared" ref="AG50" si="171">SUM(AG51:AG52)</f>
        <v>0</v>
      </c>
      <c r="AH50" s="272">
        <f t="shared" ref="AH50" si="172">SUM(AH51:AH52)</f>
        <v>0</v>
      </c>
      <c r="AI50" s="272">
        <f t="shared" ref="AI50" si="173">SUM(AI51:AI52)</f>
        <v>0</v>
      </c>
      <c r="AJ50" s="272">
        <f t="shared" ref="AJ50" si="174">SUM(AJ51:AJ52)</f>
        <v>0</v>
      </c>
      <c r="AK50" s="272">
        <f t="shared" ref="AK50" si="175">SUM(AK51:AK52)</f>
        <v>0</v>
      </c>
      <c r="AL50" s="272">
        <f t="shared" ref="AL50" si="176">SUM(AL51:AL52)</f>
        <v>0</v>
      </c>
      <c r="AM50" s="272">
        <f t="shared" ref="AM50" si="177">SUM(AM51:AM52)</f>
        <v>0</v>
      </c>
      <c r="AN50" s="414">
        <f t="shared" ref="AN50" si="178">SUM(AN51:AN52)</f>
        <v>0</v>
      </c>
      <c r="AO50" s="426">
        <f t="shared" ref="AO50" si="179">SUM(AO51:AO52)</f>
        <v>0</v>
      </c>
      <c r="AP50" s="272">
        <f t="shared" ref="AP50" si="180">SUM(AP51:AP52)</f>
        <v>0</v>
      </c>
      <c r="AQ50" s="272">
        <f t="shared" ref="AQ50" si="181">SUM(AQ51:AQ52)</f>
        <v>0</v>
      </c>
      <c r="AR50" s="272">
        <f t="shared" ref="AR50" si="182">SUM(AR51:AR52)</f>
        <v>0</v>
      </c>
      <c r="AS50" s="272">
        <f t="shared" ref="AS50" si="183">SUM(AS51:AS52)</f>
        <v>0</v>
      </c>
      <c r="AT50" s="272">
        <f t="shared" ref="AT50" si="184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5">SUM(D54:D55)</f>
        <v>0</v>
      </c>
      <c r="E53" s="449">
        <f t="shared" si="185"/>
        <v>0</v>
      </c>
      <c r="F53" s="447">
        <f t="shared" si="185"/>
        <v>0</v>
      </c>
      <c r="G53" s="447">
        <f t="shared" si="185"/>
        <v>0</v>
      </c>
      <c r="H53" s="206">
        <f t="shared" si="185"/>
        <v>0</v>
      </c>
      <c r="I53" s="326">
        <f t="shared" si="185"/>
        <v>0</v>
      </c>
      <c r="J53" s="206">
        <f t="shared" si="185"/>
        <v>0</v>
      </c>
      <c r="K53" s="222">
        <f t="shared" si="185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6">SUM(P54:P55)</f>
        <v>0</v>
      </c>
      <c r="Q53" s="426">
        <f t="shared" si="186"/>
        <v>0</v>
      </c>
      <c r="R53" s="272">
        <f t="shared" si="186"/>
        <v>0</v>
      </c>
      <c r="S53" s="272">
        <f t="shared" si="186"/>
        <v>0</v>
      </c>
      <c r="T53" s="272">
        <f t="shared" si="186"/>
        <v>0</v>
      </c>
      <c r="U53" s="272">
        <f t="shared" si="186"/>
        <v>0</v>
      </c>
      <c r="V53" s="272">
        <f t="shared" si="186"/>
        <v>0</v>
      </c>
      <c r="W53" s="272">
        <f t="shared" ref="W53:AA53" si="187">SUM(W54:W55)</f>
        <v>0</v>
      </c>
      <c r="X53" s="272">
        <f t="shared" si="187"/>
        <v>0</v>
      </c>
      <c r="Y53" s="272">
        <f t="shared" si="187"/>
        <v>0</v>
      </c>
      <c r="Z53" s="272">
        <f t="shared" si="187"/>
        <v>0</v>
      </c>
      <c r="AA53" s="272">
        <f t="shared" si="187"/>
        <v>0</v>
      </c>
      <c r="AB53" s="414">
        <f t="shared" ref="AB53" si="188">SUM(AB54:AB55)</f>
        <v>0</v>
      </c>
      <c r="AC53" s="426">
        <f t="shared" ref="AC53" si="189">SUM(AC54:AC55)</f>
        <v>0</v>
      </c>
      <c r="AD53" s="272">
        <f t="shared" ref="AD53" si="190">SUM(AD54:AD55)</f>
        <v>0</v>
      </c>
      <c r="AE53" s="272">
        <f t="shared" ref="AE53" si="191">SUM(AE54:AE55)</f>
        <v>0</v>
      </c>
      <c r="AF53" s="272">
        <f t="shared" ref="AF53" si="192">SUM(AF54:AF55)</f>
        <v>0</v>
      </c>
      <c r="AG53" s="272">
        <f t="shared" ref="AG53" si="193">SUM(AG54:AG55)</f>
        <v>0</v>
      </c>
      <c r="AH53" s="272">
        <f t="shared" ref="AH53" si="194">SUM(AH54:AH55)</f>
        <v>0</v>
      </c>
      <c r="AI53" s="272">
        <f t="shared" ref="AI53" si="195">SUM(AI54:AI55)</f>
        <v>0</v>
      </c>
      <c r="AJ53" s="272">
        <f t="shared" ref="AJ53" si="196">SUM(AJ54:AJ55)</f>
        <v>0</v>
      </c>
      <c r="AK53" s="272">
        <f t="shared" ref="AK53" si="197">SUM(AK54:AK55)</f>
        <v>0</v>
      </c>
      <c r="AL53" s="272">
        <f t="shared" ref="AL53" si="198">SUM(AL54:AL55)</f>
        <v>0</v>
      </c>
      <c r="AM53" s="272">
        <f t="shared" ref="AM53" si="199">SUM(AM54:AM55)</f>
        <v>0</v>
      </c>
      <c r="AN53" s="414">
        <f t="shared" ref="AN53" si="200">SUM(AN54:AN55)</f>
        <v>0</v>
      </c>
      <c r="AO53" s="426">
        <f t="shared" ref="AO53" si="201">SUM(AO54:AO55)</f>
        <v>0</v>
      </c>
      <c r="AP53" s="272">
        <f t="shared" ref="AP53" si="202">SUM(AP54:AP55)</f>
        <v>0</v>
      </c>
      <c r="AQ53" s="272">
        <f t="shared" ref="AQ53" si="203">SUM(AQ54:AQ55)</f>
        <v>0</v>
      </c>
      <c r="AR53" s="272">
        <f t="shared" ref="AR53" si="204">SUM(AR54:AR55)</f>
        <v>0</v>
      </c>
      <c r="AS53" s="272">
        <f t="shared" ref="AS53" si="205">SUM(AS54:AS55)</f>
        <v>0</v>
      </c>
      <c r="AT53" s="272">
        <f t="shared" ref="AT53" si="206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7">SUM(D57:D58)</f>
        <v>0</v>
      </c>
      <c r="E56" s="449">
        <f t="shared" si="207"/>
        <v>0</v>
      </c>
      <c r="F56" s="447">
        <f t="shared" si="207"/>
        <v>0</v>
      </c>
      <c r="G56" s="447">
        <f t="shared" si="207"/>
        <v>0</v>
      </c>
      <c r="H56" s="206">
        <f t="shared" si="207"/>
        <v>0</v>
      </c>
      <c r="I56" s="326">
        <f t="shared" si="207"/>
        <v>0</v>
      </c>
      <c r="J56" s="206">
        <f t="shared" si="207"/>
        <v>0</v>
      </c>
      <c r="K56" s="222">
        <f t="shared" si="207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8">SUM(P57:P58)</f>
        <v>0</v>
      </c>
      <c r="Q56" s="426">
        <f t="shared" si="208"/>
        <v>0</v>
      </c>
      <c r="R56" s="272">
        <f t="shared" si="208"/>
        <v>0</v>
      </c>
      <c r="S56" s="272">
        <f t="shared" si="208"/>
        <v>0</v>
      </c>
      <c r="T56" s="272">
        <f t="shared" si="208"/>
        <v>0</v>
      </c>
      <c r="U56" s="272">
        <f t="shared" si="208"/>
        <v>0</v>
      </c>
      <c r="V56" s="272">
        <f t="shared" si="208"/>
        <v>0</v>
      </c>
      <c r="W56" s="272">
        <f t="shared" ref="W56:AA56" si="209">SUM(W57:W58)</f>
        <v>0</v>
      </c>
      <c r="X56" s="272">
        <f t="shared" si="209"/>
        <v>0</v>
      </c>
      <c r="Y56" s="272">
        <f t="shared" si="209"/>
        <v>0</v>
      </c>
      <c r="Z56" s="272">
        <f t="shared" si="209"/>
        <v>0</v>
      </c>
      <c r="AA56" s="272">
        <f t="shared" si="209"/>
        <v>0</v>
      </c>
      <c r="AB56" s="414">
        <f t="shared" ref="AB56" si="210">SUM(AB57:AB58)</f>
        <v>0</v>
      </c>
      <c r="AC56" s="426">
        <f t="shared" ref="AC56" si="211">SUM(AC57:AC58)</f>
        <v>0</v>
      </c>
      <c r="AD56" s="272">
        <f t="shared" ref="AD56" si="212">SUM(AD57:AD58)</f>
        <v>0</v>
      </c>
      <c r="AE56" s="272">
        <f t="shared" ref="AE56" si="213">SUM(AE57:AE58)</f>
        <v>0</v>
      </c>
      <c r="AF56" s="272">
        <f t="shared" ref="AF56" si="214">SUM(AF57:AF58)</f>
        <v>0</v>
      </c>
      <c r="AG56" s="272">
        <f t="shared" ref="AG56" si="215">SUM(AG57:AG58)</f>
        <v>0</v>
      </c>
      <c r="AH56" s="272">
        <f t="shared" ref="AH56" si="216">SUM(AH57:AH58)</f>
        <v>0</v>
      </c>
      <c r="AI56" s="272">
        <f t="shared" ref="AI56" si="217">SUM(AI57:AI58)</f>
        <v>0</v>
      </c>
      <c r="AJ56" s="272">
        <f t="shared" ref="AJ56" si="218">SUM(AJ57:AJ58)</f>
        <v>0</v>
      </c>
      <c r="AK56" s="272">
        <f t="shared" ref="AK56" si="219">SUM(AK57:AK58)</f>
        <v>0</v>
      </c>
      <c r="AL56" s="272">
        <f t="shared" ref="AL56" si="220">SUM(AL57:AL58)</f>
        <v>0</v>
      </c>
      <c r="AM56" s="272">
        <f t="shared" ref="AM56" si="221">SUM(AM57:AM58)</f>
        <v>0</v>
      </c>
      <c r="AN56" s="414">
        <f t="shared" ref="AN56" si="222">SUM(AN57:AN58)</f>
        <v>0</v>
      </c>
      <c r="AO56" s="426">
        <f t="shared" ref="AO56" si="223">SUM(AO57:AO58)</f>
        <v>0</v>
      </c>
      <c r="AP56" s="272">
        <f t="shared" ref="AP56" si="224">SUM(AP57:AP58)</f>
        <v>0</v>
      </c>
      <c r="AQ56" s="272">
        <f t="shared" ref="AQ56" si="225">SUM(AQ57:AQ58)</f>
        <v>0</v>
      </c>
      <c r="AR56" s="272">
        <f t="shared" ref="AR56" si="226">SUM(AR57:AR58)</f>
        <v>0</v>
      </c>
      <c r="AS56" s="272">
        <f t="shared" ref="AS56" si="227">SUM(AS57:AS58)</f>
        <v>0</v>
      </c>
      <c r="AT56" s="272">
        <f t="shared" ref="AT56" si="228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29">SUM(D60:D61)</f>
        <v>0</v>
      </c>
      <c r="E59" s="449">
        <f t="shared" si="229"/>
        <v>0</v>
      </c>
      <c r="F59" s="447">
        <f t="shared" si="229"/>
        <v>0</v>
      </c>
      <c r="G59" s="447">
        <f t="shared" si="229"/>
        <v>0</v>
      </c>
      <c r="H59" s="206">
        <f t="shared" si="229"/>
        <v>0</v>
      </c>
      <c r="I59" s="326">
        <f t="shared" si="229"/>
        <v>0</v>
      </c>
      <c r="J59" s="206">
        <f t="shared" si="229"/>
        <v>0</v>
      </c>
      <c r="K59" s="222">
        <f t="shared" si="22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0">SUM(P60:P61)</f>
        <v>0</v>
      </c>
      <c r="Q59" s="426">
        <f t="shared" si="230"/>
        <v>0</v>
      </c>
      <c r="R59" s="272">
        <f t="shared" si="230"/>
        <v>0</v>
      </c>
      <c r="S59" s="272">
        <f t="shared" si="230"/>
        <v>0</v>
      </c>
      <c r="T59" s="272">
        <f t="shared" si="230"/>
        <v>0</v>
      </c>
      <c r="U59" s="272">
        <f t="shared" si="230"/>
        <v>0</v>
      </c>
      <c r="V59" s="272">
        <f t="shared" si="230"/>
        <v>0</v>
      </c>
      <c r="W59" s="272">
        <f t="shared" ref="W59:AA59" si="231">SUM(W60:W61)</f>
        <v>0</v>
      </c>
      <c r="X59" s="272">
        <f t="shared" si="231"/>
        <v>0</v>
      </c>
      <c r="Y59" s="272">
        <f t="shared" si="231"/>
        <v>0</v>
      </c>
      <c r="Z59" s="272">
        <f t="shared" si="231"/>
        <v>0</v>
      </c>
      <c r="AA59" s="272">
        <f t="shared" si="231"/>
        <v>0</v>
      </c>
      <c r="AB59" s="414">
        <f t="shared" ref="AB59" si="232">SUM(AB60:AB61)</f>
        <v>0</v>
      </c>
      <c r="AC59" s="426">
        <f t="shared" ref="AC59" si="233">SUM(AC60:AC61)</f>
        <v>0</v>
      </c>
      <c r="AD59" s="272">
        <f t="shared" ref="AD59" si="234">SUM(AD60:AD61)</f>
        <v>0</v>
      </c>
      <c r="AE59" s="272">
        <f t="shared" ref="AE59" si="235">SUM(AE60:AE61)</f>
        <v>0</v>
      </c>
      <c r="AF59" s="272">
        <f t="shared" ref="AF59" si="236">SUM(AF60:AF61)</f>
        <v>0</v>
      </c>
      <c r="AG59" s="272">
        <f t="shared" ref="AG59" si="237">SUM(AG60:AG61)</f>
        <v>0</v>
      </c>
      <c r="AH59" s="272">
        <f t="shared" ref="AH59" si="238">SUM(AH60:AH61)</f>
        <v>0</v>
      </c>
      <c r="AI59" s="272">
        <f t="shared" ref="AI59" si="239">SUM(AI60:AI61)</f>
        <v>0</v>
      </c>
      <c r="AJ59" s="272">
        <f t="shared" ref="AJ59" si="240">SUM(AJ60:AJ61)</f>
        <v>0</v>
      </c>
      <c r="AK59" s="272">
        <f t="shared" ref="AK59" si="241">SUM(AK60:AK61)</f>
        <v>0</v>
      </c>
      <c r="AL59" s="272">
        <f t="shared" ref="AL59" si="242">SUM(AL60:AL61)</f>
        <v>0</v>
      </c>
      <c r="AM59" s="272">
        <f t="shared" ref="AM59" si="243">SUM(AM60:AM61)</f>
        <v>0</v>
      </c>
      <c r="AN59" s="414">
        <f t="shared" ref="AN59" si="244">SUM(AN60:AN61)</f>
        <v>0</v>
      </c>
      <c r="AO59" s="426">
        <f t="shared" ref="AO59" si="245">SUM(AO60:AO61)</f>
        <v>0</v>
      </c>
      <c r="AP59" s="272">
        <f t="shared" ref="AP59" si="246">SUM(AP60:AP61)</f>
        <v>0</v>
      </c>
      <c r="AQ59" s="272">
        <f t="shared" ref="AQ59" si="247">SUM(AQ60:AQ61)</f>
        <v>0</v>
      </c>
      <c r="AR59" s="272">
        <f t="shared" ref="AR59" si="248">SUM(AR60:AR61)</f>
        <v>0</v>
      </c>
      <c r="AS59" s="272">
        <f t="shared" ref="AS59" si="249">SUM(AS60:AS61)</f>
        <v>0</v>
      </c>
      <c r="AT59" s="272">
        <f t="shared" ref="AT59" si="250">SUM(AT60:AT61)</f>
        <v>0</v>
      </c>
      <c r="AU59" s="251">
        <f t="shared" si="7"/>
        <v>0</v>
      </c>
      <c r="AV59" s="247">
        <f t="shared" si="8"/>
        <v>0</v>
      </c>
      <c r="AW59" s="248">
        <f t="shared" ref="AW59:AW66" si="251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25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2">SUM(N61:AT61)</f>
        <v>0</v>
      </c>
      <c r="AV61" s="247">
        <f t="shared" ref="AV61:AV66" si="253">+AU61+M61</f>
        <v>0</v>
      </c>
      <c r="AW61" s="248">
        <f t="shared" si="25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4">SUM(D63:D64)</f>
        <v>0</v>
      </c>
      <c r="E62" s="449">
        <f t="shared" si="254"/>
        <v>0</v>
      </c>
      <c r="F62" s="447">
        <f t="shared" si="254"/>
        <v>0</v>
      </c>
      <c r="G62" s="447">
        <f t="shared" si="254"/>
        <v>0</v>
      </c>
      <c r="H62" s="206">
        <f t="shared" si="254"/>
        <v>0</v>
      </c>
      <c r="I62" s="326">
        <f t="shared" si="254"/>
        <v>0</v>
      </c>
      <c r="J62" s="206">
        <f t="shared" si="254"/>
        <v>0</v>
      </c>
      <c r="K62" s="222">
        <f t="shared" si="254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5">SUM(P63:P64)</f>
        <v>0</v>
      </c>
      <c r="Q62" s="426">
        <f t="shared" si="255"/>
        <v>0</v>
      </c>
      <c r="R62" s="272">
        <f t="shared" si="255"/>
        <v>0</v>
      </c>
      <c r="S62" s="272">
        <f t="shared" si="255"/>
        <v>0</v>
      </c>
      <c r="T62" s="272">
        <f t="shared" si="255"/>
        <v>0</v>
      </c>
      <c r="U62" s="272">
        <f t="shared" si="255"/>
        <v>0</v>
      </c>
      <c r="V62" s="272">
        <f t="shared" si="255"/>
        <v>0</v>
      </c>
      <c r="W62" s="272">
        <f t="shared" ref="W62:AA62" si="256">SUM(W63:W64)</f>
        <v>0</v>
      </c>
      <c r="X62" s="272">
        <f t="shared" si="256"/>
        <v>0</v>
      </c>
      <c r="Y62" s="272">
        <f t="shared" si="256"/>
        <v>0</v>
      </c>
      <c r="Z62" s="272">
        <f t="shared" si="256"/>
        <v>0</v>
      </c>
      <c r="AA62" s="272">
        <f t="shared" si="256"/>
        <v>0</v>
      </c>
      <c r="AB62" s="414">
        <f t="shared" ref="AB62" si="257">SUM(AB63:AB64)</f>
        <v>0</v>
      </c>
      <c r="AC62" s="426">
        <f t="shared" ref="AC62" si="258">SUM(AC63:AC64)</f>
        <v>0</v>
      </c>
      <c r="AD62" s="272">
        <f t="shared" ref="AD62" si="259">SUM(AD63:AD64)</f>
        <v>0</v>
      </c>
      <c r="AE62" s="272">
        <f t="shared" ref="AE62" si="260">SUM(AE63:AE64)</f>
        <v>0</v>
      </c>
      <c r="AF62" s="272">
        <f t="shared" ref="AF62" si="261">SUM(AF63:AF64)</f>
        <v>0</v>
      </c>
      <c r="AG62" s="272">
        <f t="shared" ref="AG62" si="262">SUM(AG63:AG64)</f>
        <v>0</v>
      </c>
      <c r="AH62" s="272">
        <f t="shared" ref="AH62" si="263">SUM(AH63:AH64)</f>
        <v>0</v>
      </c>
      <c r="AI62" s="272">
        <f t="shared" ref="AI62" si="264">SUM(AI63:AI64)</f>
        <v>0</v>
      </c>
      <c r="AJ62" s="272">
        <f t="shared" ref="AJ62" si="265">SUM(AJ63:AJ64)</f>
        <v>0</v>
      </c>
      <c r="AK62" s="272">
        <f t="shared" ref="AK62" si="266">SUM(AK63:AK64)</f>
        <v>0</v>
      </c>
      <c r="AL62" s="272">
        <f t="shared" ref="AL62" si="267">SUM(AL63:AL64)</f>
        <v>0</v>
      </c>
      <c r="AM62" s="272">
        <f t="shared" ref="AM62" si="268">SUM(AM63:AM64)</f>
        <v>0</v>
      </c>
      <c r="AN62" s="414">
        <f t="shared" ref="AN62" si="269">SUM(AN63:AN64)</f>
        <v>0</v>
      </c>
      <c r="AO62" s="426">
        <f t="shared" ref="AO62" si="270">SUM(AO63:AO64)</f>
        <v>0</v>
      </c>
      <c r="AP62" s="272">
        <f t="shared" ref="AP62" si="271">SUM(AP63:AP64)</f>
        <v>0</v>
      </c>
      <c r="AQ62" s="272">
        <f t="shared" ref="AQ62" si="272">SUM(AQ63:AQ64)</f>
        <v>0</v>
      </c>
      <c r="AR62" s="272">
        <f t="shared" ref="AR62" si="273">SUM(AR63:AR64)</f>
        <v>0</v>
      </c>
      <c r="AS62" s="272">
        <f t="shared" ref="AS62" si="274">SUM(AS63:AS64)</f>
        <v>0</v>
      </c>
      <c r="AT62" s="272">
        <f t="shared" ref="AT62" si="275">SUM(AT63:AT64)</f>
        <v>0</v>
      </c>
      <c r="AU62" s="251">
        <f t="shared" si="252"/>
        <v>0</v>
      </c>
      <c r="AV62" s="247">
        <f t="shared" si="253"/>
        <v>0</v>
      </c>
      <c r="AW62" s="248">
        <f t="shared" si="25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4"/>
        <v>0</v>
      </c>
      <c r="F63" s="252">
        <v>0</v>
      </c>
      <c r="G63" s="223">
        <f t="shared" si="5"/>
        <v>0</v>
      </c>
      <c r="H63" s="236"/>
      <c r="I63" s="377">
        <f t="shared" si="6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2"/>
        <v>0</v>
      </c>
      <c r="AV63" s="247">
        <f t="shared" si="253"/>
        <v>0</v>
      </c>
      <c r="AW63" s="248">
        <f t="shared" si="25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4"/>
        <v>0</v>
      </c>
      <c r="F64" s="280">
        <v>0</v>
      </c>
      <c r="G64" s="229">
        <f t="shared" si="5"/>
        <v>0</v>
      </c>
      <c r="H64" s="230"/>
      <c r="I64" s="379">
        <f t="shared" si="6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2"/>
        <v>0</v>
      </c>
      <c r="AV64" s="247">
        <f t="shared" si="253"/>
        <v>0</v>
      </c>
      <c r="AW64" s="248">
        <f t="shared" si="25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6">SUM(D8,D20,D27,D34,D38,D41,D44,D47,D50,D53,D56,D59,D62)</f>
        <v>0</v>
      </c>
      <c r="E66" s="333">
        <f t="shared" si="276"/>
        <v>0</v>
      </c>
      <c r="F66" s="243">
        <f t="shared" si="276"/>
        <v>0</v>
      </c>
      <c r="G66" s="243">
        <f t="shared" si="276"/>
        <v>0</v>
      </c>
      <c r="H66" s="244">
        <f t="shared" si="276"/>
        <v>0</v>
      </c>
      <c r="I66" s="333">
        <f>SUM(I8,I20,I27,I34,I38,I41,I44,I47,I50,I53,I56,I59,I62)</f>
        <v>0</v>
      </c>
      <c r="J66" s="244">
        <f t="shared" si="276"/>
        <v>0</v>
      </c>
      <c r="K66" s="244">
        <f t="shared" si="276"/>
        <v>0</v>
      </c>
      <c r="L66" s="244"/>
      <c r="M66" s="243">
        <f t="shared" ref="M66:AA66" si="277">SUM(M8,M20,M27,M34,M38,M41,M44,M47,M50,M53,M56,M59,M62)</f>
        <v>0</v>
      </c>
      <c r="N66" s="243">
        <f t="shared" si="277"/>
        <v>0</v>
      </c>
      <c r="O66" s="243">
        <f t="shared" si="277"/>
        <v>0</v>
      </c>
      <c r="P66" s="418">
        <f t="shared" si="277"/>
        <v>0</v>
      </c>
      <c r="Q66" s="409">
        <f t="shared" si="277"/>
        <v>0</v>
      </c>
      <c r="R66" s="243">
        <f t="shared" si="277"/>
        <v>0</v>
      </c>
      <c r="S66" s="243">
        <f t="shared" si="277"/>
        <v>0</v>
      </c>
      <c r="T66" s="243">
        <f t="shared" si="277"/>
        <v>0</v>
      </c>
      <c r="U66" s="243">
        <f t="shared" si="277"/>
        <v>0</v>
      </c>
      <c r="V66" s="243">
        <f t="shared" si="277"/>
        <v>0</v>
      </c>
      <c r="W66" s="243">
        <f t="shared" si="277"/>
        <v>0</v>
      </c>
      <c r="X66" s="243">
        <f t="shared" si="277"/>
        <v>0</v>
      </c>
      <c r="Y66" s="243">
        <f t="shared" si="277"/>
        <v>0</v>
      </c>
      <c r="Z66" s="243">
        <f t="shared" si="277"/>
        <v>0</v>
      </c>
      <c r="AA66" s="243">
        <f t="shared" si="277"/>
        <v>0</v>
      </c>
      <c r="AB66" s="418">
        <f t="shared" ref="AB66:AT66" si="278">SUM(AB8,AB20,AB27,AB34,AB38,AB41,AB44,AB47,AB50,AB53,AB56,AB59,AB62)</f>
        <v>0</v>
      </c>
      <c r="AC66" s="409">
        <f t="shared" si="278"/>
        <v>0</v>
      </c>
      <c r="AD66" s="243">
        <f t="shared" si="278"/>
        <v>0</v>
      </c>
      <c r="AE66" s="243">
        <f t="shared" si="278"/>
        <v>0</v>
      </c>
      <c r="AF66" s="243">
        <f t="shared" si="278"/>
        <v>0</v>
      </c>
      <c r="AG66" s="243">
        <f t="shared" si="278"/>
        <v>0</v>
      </c>
      <c r="AH66" s="243">
        <f t="shared" si="278"/>
        <v>0</v>
      </c>
      <c r="AI66" s="243">
        <f t="shared" si="278"/>
        <v>0</v>
      </c>
      <c r="AJ66" s="243">
        <f t="shared" si="278"/>
        <v>0</v>
      </c>
      <c r="AK66" s="243">
        <f t="shared" si="278"/>
        <v>0</v>
      </c>
      <c r="AL66" s="243">
        <f t="shared" si="278"/>
        <v>0</v>
      </c>
      <c r="AM66" s="243">
        <f t="shared" si="278"/>
        <v>0</v>
      </c>
      <c r="AN66" s="418">
        <f t="shared" si="278"/>
        <v>0</v>
      </c>
      <c r="AO66" s="409">
        <f t="shared" si="278"/>
        <v>0</v>
      </c>
      <c r="AP66" s="243">
        <f t="shared" si="278"/>
        <v>0</v>
      </c>
      <c r="AQ66" s="243">
        <f t="shared" si="278"/>
        <v>0</v>
      </c>
      <c r="AR66" s="243">
        <f t="shared" si="278"/>
        <v>0</v>
      </c>
      <c r="AS66" s="243">
        <f t="shared" si="278"/>
        <v>0</v>
      </c>
      <c r="AT66" s="243">
        <f t="shared" si="278"/>
        <v>0</v>
      </c>
      <c r="AU66" s="243">
        <f t="shared" si="252"/>
        <v>0</v>
      </c>
      <c r="AV66" s="243">
        <f t="shared" si="253"/>
        <v>0</v>
      </c>
      <c r="AW66" s="281">
        <f t="shared" si="25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AA70" si="279">+M66*0.2</f>
        <v>0</v>
      </c>
      <c r="N70" s="213">
        <f t="shared" si="279"/>
        <v>0</v>
      </c>
      <c r="O70" s="213">
        <f t="shared" si="279"/>
        <v>0</v>
      </c>
      <c r="P70" s="213">
        <f t="shared" si="279"/>
        <v>0</v>
      </c>
      <c r="Q70" s="213">
        <f t="shared" si="279"/>
        <v>0</v>
      </c>
      <c r="R70" s="213">
        <f t="shared" si="279"/>
        <v>0</v>
      </c>
      <c r="S70" s="213">
        <f t="shared" si="279"/>
        <v>0</v>
      </c>
      <c r="T70" s="213">
        <f t="shared" si="279"/>
        <v>0</v>
      </c>
      <c r="U70" s="213">
        <f t="shared" si="279"/>
        <v>0</v>
      </c>
      <c r="V70" s="213">
        <f t="shared" si="279"/>
        <v>0</v>
      </c>
      <c r="W70" s="213">
        <f t="shared" si="279"/>
        <v>0</v>
      </c>
      <c r="X70" s="213">
        <f t="shared" si="279"/>
        <v>0</v>
      </c>
      <c r="Y70" s="213">
        <f t="shared" si="279"/>
        <v>0</v>
      </c>
      <c r="Z70" s="213">
        <f t="shared" si="279"/>
        <v>0</v>
      </c>
      <c r="AA70" s="213">
        <f t="shared" si="279"/>
        <v>0</v>
      </c>
      <c r="AB70" s="213">
        <f t="shared" ref="AB70:AT70" si="280">+AB66*0.2</f>
        <v>0</v>
      </c>
      <c r="AC70" s="213">
        <f t="shared" si="280"/>
        <v>0</v>
      </c>
      <c r="AD70" s="213">
        <f t="shared" si="280"/>
        <v>0</v>
      </c>
      <c r="AE70" s="213">
        <f t="shared" si="280"/>
        <v>0</v>
      </c>
      <c r="AF70" s="213">
        <f t="shared" si="280"/>
        <v>0</v>
      </c>
      <c r="AG70" s="213">
        <f t="shared" si="280"/>
        <v>0</v>
      </c>
      <c r="AH70" s="213">
        <f t="shared" si="280"/>
        <v>0</v>
      </c>
      <c r="AI70" s="213">
        <f t="shared" si="280"/>
        <v>0</v>
      </c>
      <c r="AJ70" s="213">
        <f t="shared" si="280"/>
        <v>0</v>
      </c>
      <c r="AK70" s="213">
        <f t="shared" si="280"/>
        <v>0</v>
      </c>
      <c r="AL70" s="213">
        <f t="shared" si="280"/>
        <v>0</v>
      </c>
      <c r="AM70" s="213">
        <f t="shared" si="280"/>
        <v>0</v>
      </c>
      <c r="AN70" s="213">
        <f t="shared" si="280"/>
        <v>0</v>
      </c>
      <c r="AO70" s="213">
        <f t="shared" si="280"/>
        <v>0</v>
      </c>
      <c r="AP70" s="213">
        <f t="shared" si="280"/>
        <v>0</v>
      </c>
      <c r="AQ70" s="213">
        <f t="shared" si="280"/>
        <v>0</v>
      </c>
      <c r="AR70" s="213">
        <f t="shared" si="280"/>
        <v>0</v>
      </c>
      <c r="AS70" s="213">
        <f t="shared" si="280"/>
        <v>0</v>
      </c>
      <c r="AT70" s="213">
        <f t="shared" si="280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AA71" si="281">SUM(M66:M70)</f>
        <v>0</v>
      </c>
      <c r="N71" s="213">
        <f t="shared" si="281"/>
        <v>0</v>
      </c>
      <c r="O71" s="213">
        <f t="shared" si="281"/>
        <v>0</v>
      </c>
      <c r="P71" s="213">
        <f t="shared" si="281"/>
        <v>0</v>
      </c>
      <c r="Q71" s="213">
        <f t="shared" si="281"/>
        <v>0</v>
      </c>
      <c r="R71" s="213">
        <f t="shared" si="281"/>
        <v>0</v>
      </c>
      <c r="S71" s="213">
        <f t="shared" si="281"/>
        <v>0</v>
      </c>
      <c r="T71" s="213">
        <f t="shared" si="281"/>
        <v>0</v>
      </c>
      <c r="U71" s="213">
        <f t="shared" si="281"/>
        <v>0</v>
      </c>
      <c r="V71" s="213">
        <f t="shared" si="281"/>
        <v>0</v>
      </c>
      <c r="W71" s="213">
        <f t="shared" si="281"/>
        <v>0</v>
      </c>
      <c r="X71" s="213">
        <f t="shared" si="281"/>
        <v>0</v>
      </c>
      <c r="Y71" s="213">
        <f t="shared" si="281"/>
        <v>0</v>
      </c>
      <c r="Z71" s="213">
        <f t="shared" si="281"/>
        <v>0</v>
      </c>
      <c r="AA71" s="213">
        <f t="shared" si="281"/>
        <v>0</v>
      </c>
      <c r="AB71" s="213">
        <f t="shared" ref="AB71:AT71" si="282">SUM(AB66:AB70)</f>
        <v>0</v>
      </c>
      <c r="AC71" s="213">
        <f t="shared" si="282"/>
        <v>0</v>
      </c>
      <c r="AD71" s="213">
        <f t="shared" si="282"/>
        <v>0</v>
      </c>
      <c r="AE71" s="213">
        <f t="shared" si="282"/>
        <v>0</v>
      </c>
      <c r="AF71" s="213">
        <f t="shared" si="282"/>
        <v>0</v>
      </c>
      <c r="AG71" s="213">
        <f t="shared" si="282"/>
        <v>0</v>
      </c>
      <c r="AH71" s="213">
        <f t="shared" si="282"/>
        <v>0</v>
      </c>
      <c r="AI71" s="213">
        <f t="shared" si="282"/>
        <v>0</v>
      </c>
      <c r="AJ71" s="213">
        <f t="shared" si="282"/>
        <v>0</v>
      </c>
      <c r="AK71" s="213">
        <f t="shared" si="282"/>
        <v>0</v>
      </c>
      <c r="AL71" s="213">
        <f t="shared" si="282"/>
        <v>0</v>
      </c>
      <c r="AM71" s="213">
        <f t="shared" si="282"/>
        <v>0</v>
      </c>
      <c r="AN71" s="213">
        <f t="shared" si="282"/>
        <v>0</v>
      </c>
      <c r="AO71" s="213">
        <f t="shared" si="282"/>
        <v>0</v>
      </c>
      <c r="AP71" s="213">
        <f t="shared" si="282"/>
        <v>0</v>
      </c>
      <c r="AQ71" s="213">
        <f t="shared" si="282"/>
        <v>0</v>
      </c>
      <c r="AR71" s="213">
        <f t="shared" si="282"/>
        <v>0</v>
      </c>
      <c r="AS71" s="213">
        <f t="shared" si="282"/>
        <v>0</v>
      </c>
      <c r="AT71" s="213">
        <f t="shared" si="282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63" priority="198" operator="lessThan">
      <formula>0</formula>
    </cfRule>
  </conditionalFormatting>
  <conditionalFormatting sqref="AW8">
    <cfRule type="cellIs" dxfId="462" priority="197" operator="lessThan">
      <formula>0</formula>
    </cfRule>
  </conditionalFormatting>
  <conditionalFormatting sqref="G3">
    <cfRule type="containsText" dxfId="461" priority="196" operator="containsText" text="Budget">
      <formula>NOT(ISERROR(SEARCH("Budget",G3)))</formula>
    </cfRule>
  </conditionalFormatting>
  <conditionalFormatting sqref="G4">
    <cfRule type="containsText" dxfId="460" priority="195" operator="containsText" text="forecast">
      <formula>NOT(ISERROR(SEARCH("forecast",G4)))</formula>
    </cfRule>
  </conditionalFormatting>
  <conditionalFormatting sqref="G10:G16">
    <cfRule type="cellIs" dxfId="459" priority="193" operator="greaterThan">
      <formula>F10</formula>
    </cfRule>
  </conditionalFormatting>
  <conditionalFormatting sqref="AW22:AW25">
    <cfRule type="cellIs" dxfId="458" priority="148" operator="lessThan">
      <formula>0</formula>
    </cfRule>
  </conditionalFormatting>
  <conditionalFormatting sqref="AW29:AW32">
    <cfRule type="cellIs" dxfId="457" priority="145" operator="lessThan">
      <formula>0</formula>
    </cfRule>
  </conditionalFormatting>
  <conditionalFormatting sqref="AW36">
    <cfRule type="cellIs" dxfId="456" priority="142" operator="lessThan">
      <formula>0</formula>
    </cfRule>
  </conditionalFormatting>
  <conditionalFormatting sqref="E10:E16">
    <cfRule type="cellIs" dxfId="455" priority="138" operator="greaterThan">
      <formula>0</formula>
    </cfRule>
  </conditionalFormatting>
  <conditionalFormatting sqref="E66">
    <cfRule type="cellIs" dxfId="454" priority="113" operator="greaterThan">
      <formula>0</formula>
    </cfRule>
  </conditionalFormatting>
  <conditionalFormatting sqref="I10:I16">
    <cfRule type="cellIs" dxfId="453" priority="111" operator="greaterThan">
      <formula>0</formula>
    </cfRule>
  </conditionalFormatting>
  <conditionalFormatting sqref="I66">
    <cfRule type="cellIs" dxfId="452" priority="86" operator="greaterThan">
      <formula>0</formula>
    </cfRule>
  </conditionalFormatting>
  <conditionalFormatting sqref="I8">
    <cfRule type="cellIs" dxfId="451" priority="52" operator="greaterThan">
      <formula>0</formula>
    </cfRule>
  </conditionalFormatting>
  <conditionalFormatting sqref="E8">
    <cfRule type="cellIs" dxfId="450" priority="51" operator="greaterThan">
      <formula>0</formula>
    </cfRule>
  </conditionalFormatting>
  <conditionalFormatting sqref="F8">
    <cfRule type="cellIs" dxfId="449" priority="50" operator="greaterThan">
      <formula>E8</formula>
    </cfRule>
  </conditionalFormatting>
  <conditionalFormatting sqref="G8">
    <cfRule type="cellIs" dxfId="448" priority="49" operator="greaterThan">
      <formula>F8</formula>
    </cfRule>
  </conditionalFormatting>
  <conditionalFormatting sqref="I20">
    <cfRule type="cellIs" dxfId="447" priority="48" operator="greaterThan">
      <formula>0</formula>
    </cfRule>
  </conditionalFormatting>
  <conditionalFormatting sqref="E20">
    <cfRule type="cellIs" dxfId="446" priority="47" operator="greaterThan">
      <formula>0</formula>
    </cfRule>
  </conditionalFormatting>
  <conditionalFormatting sqref="F20">
    <cfRule type="cellIs" dxfId="445" priority="46" operator="greaterThan">
      <formula>E20</formula>
    </cfRule>
  </conditionalFormatting>
  <conditionalFormatting sqref="G20">
    <cfRule type="cellIs" dxfId="444" priority="45" operator="greaterThan">
      <formula>F20</formula>
    </cfRule>
  </conditionalFormatting>
  <conditionalFormatting sqref="I27">
    <cfRule type="cellIs" dxfId="443" priority="44" operator="greaterThan">
      <formula>0</formula>
    </cfRule>
  </conditionalFormatting>
  <conditionalFormatting sqref="E27">
    <cfRule type="cellIs" dxfId="442" priority="43" operator="greaterThan">
      <formula>0</formula>
    </cfRule>
  </conditionalFormatting>
  <conditionalFormatting sqref="F27">
    <cfRule type="cellIs" dxfId="441" priority="42" operator="greaterThan">
      <formula>E27</formula>
    </cfRule>
  </conditionalFormatting>
  <conditionalFormatting sqref="G27">
    <cfRule type="cellIs" dxfId="440" priority="41" operator="greaterThan">
      <formula>F27</formula>
    </cfRule>
  </conditionalFormatting>
  <conditionalFormatting sqref="I34">
    <cfRule type="cellIs" dxfId="439" priority="40" operator="greaterThan">
      <formula>0</formula>
    </cfRule>
  </conditionalFormatting>
  <conditionalFormatting sqref="E34">
    <cfRule type="cellIs" dxfId="438" priority="39" operator="greaterThan">
      <formula>0</formula>
    </cfRule>
  </conditionalFormatting>
  <conditionalFormatting sqref="F34">
    <cfRule type="cellIs" dxfId="437" priority="38" operator="greaterThan">
      <formula>E34</formula>
    </cfRule>
  </conditionalFormatting>
  <conditionalFormatting sqref="G34">
    <cfRule type="cellIs" dxfId="436" priority="37" operator="greaterThan">
      <formula>F34</formula>
    </cfRule>
  </conditionalFormatting>
  <conditionalFormatting sqref="I38">
    <cfRule type="cellIs" dxfId="435" priority="36" operator="greaterThan">
      <formula>0</formula>
    </cfRule>
  </conditionalFormatting>
  <conditionalFormatting sqref="E38">
    <cfRule type="cellIs" dxfId="434" priority="35" operator="greaterThan">
      <formula>0</formula>
    </cfRule>
  </conditionalFormatting>
  <conditionalFormatting sqref="F38">
    <cfRule type="cellIs" dxfId="433" priority="34" operator="greaterThan">
      <formula>E38</formula>
    </cfRule>
  </conditionalFormatting>
  <conditionalFormatting sqref="G38">
    <cfRule type="cellIs" dxfId="432" priority="33" operator="greaterThan">
      <formula>F38</formula>
    </cfRule>
  </conditionalFormatting>
  <conditionalFormatting sqref="I41">
    <cfRule type="cellIs" dxfId="431" priority="32" operator="greaterThan">
      <formula>0</formula>
    </cfRule>
  </conditionalFormatting>
  <conditionalFormatting sqref="E41">
    <cfRule type="cellIs" dxfId="430" priority="31" operator="greaterThan">
      <formula>0</formula>
    </cfRule>
  </conditionalFormatting>
  <conditionalFormatting sqref="F41">
    <cfRule type="cellIs" dxfId="429" priority="30" operator="greaterThan">
      <formula>E41</formula>
    </cfRule>
  </conditionalFormatting>
  <conditionalFormatting sqref="G41">
    <cfRule type="cellIs" dxfId="428" priority="29" operator="greaterThan">
      <formula>F41</formula>
    </cfRule>
  </conditionalFormatting>
  <conditionalFormatting sqref="I44">
    <cfRule type="cellIs" dxfId="427" priority="28" operator="greaterThan">
      <formula>0</formula>
    </cfRule>
  </conditionalFormatting>
  <conditionalFormatting sqref="E44">
    <cfRule type="cellIs" dxfId="426" priority="27" operator="greaterThan">
      <formula>0</formula>
    </cfRule>
  </conditionalFormatting>
  <conditionalFormatting sqref="F44">
    <cfRule type="cellIs" dxfId="425" priority="26" operator="greaterThan">
      <formula>E44</formula>
    </cfRule>
  </conditionalFormatting>
  <conditionalFormatting sqref="G44">
    <cfRule type="cellIs" dxfId="424" priority="25" operator="greaterThan">
      <formula>F44</formula>
    </cfRule>
  </conditionalFormatting>
  <conditionalFormatting sqref="I47">
    <cfRule type="cellIs" dxfId="423" priority="24" operator="greaterThan">
      <formula>0</formula>
    </cfRule>
  </conditionalFormatting>
  <conditionalFormatting sqref="E47">
    <cfRule type="cellIs" dxfId="422" priority="23" operator="greaterThan">
      <formula>0</formula>
    </cfRule>
  </conditionalFormatting>
  <conditionalFormatting sqref="F47">
    <cfRule type="cellIs" dxfId="421" priority="22" operator="greaterThan">
      <formula>E47</formula>
    </cfRule>
  </conditionalFormatting>
  <conditionalFormatting sqref="G47">
    <cfRule type="cellIs" dxfId="420" priority="21" operator="greaterThan">
      <formula>F47</formula>
    </cfRule>
  </conditionalFormatting>
  <conditionalFormatting sqref="I50">
    <cfRule type="cellIs" dxfId="419" priority="20" operator="greaterThan">
      <formula>0</formula>
    </cfRule>
  </conditionalFormatting>
  <conditionalFormatting sqref="E50">
    <cfRule type="cellIs" dxfId="418" priority="19" operator="greaterThan">
      <formula>0</formula>
    </cfRule>
  </conditionalFormatting>
  <conditionalFormatting sqref="F50">
    <cfRule type="cellIs" dxfId="417" priority="18" operator="greaterThan">
      <formula>E50</formula>
    </cfRule>
  </conditionalFormatting>
  <conditionalFormatting sqref="G50">
    <cfRule type="cellIs" dxfId="416" priority="17" operator="greaterThan">
      <formula>F50</formula>
    </cfRule>
  </conditionalFormatting>
  <conditionalFormatting sqref="I53">
    <cfRule type="cellIs" dxfId="415" priority="16" operator="greaterThan">
      <formula>0</formula>
    </cfRule>
  </conditionalFormatting>
  <conditionalFormatting sqref="E53">
    <cfRule type="cellIs" dxfId="414" priority="15" operator="greaterThan">
      <formula>0</formula>
    </cfRule>
  </conditionalFormatting>
  <conditionalFormatting sqref="F53">
    <cfRule type="cellIs" dxfId="413" priority="14" operator="greaterThan">
      <formula>E53</formula>
    </cfRule>
  </conditionalFormatting>
  <conditionalFormatting sqref="G53">
    <cfRule type="cellIs" dxfId="412" priority="13" operator="greaterThan">
      <formula>F53</formula>
    </cfRule>
  </conditionalFormatting>
  <conditionalFormatting sqref="I56">
    <cfRule type="cellIs" dxfId="411" priority="12" operator="greaterThan">
      <formula>0</formula>
    </cfRule>
  </conditionalFormatting>
  <conditionalFormatting sqref="E56">
    <cfRule type="cellIs" dxfId="410" priority="11" operator="greaterThan">
      <formula>0</formula>
    </cfRule>
  </conditionalFormatting>
  <conditionalFormatting sqref="F56">
    <cfRule type="cellIs" dxfId="409" priority="10" operator="greaterThan">
      <formula>E56</formula>
    </cfRule>
  </conditionalFormatting>
  <conditionalFormatting sqref="G56">
    <cfRule type="cellIs" dxfId="408" priority="9" operator="greaterThan">
      <formula>F56</formula>
    </cfRule>
  </conditionalFormatting>
  <conditionalFormatting sqref="I59">
    <cfRule type="cellIs" dxfId="407" priority="8" operator="greaterThan">
      <formula>0</formula>
    </cfRule>
  </conditionalFormatting>
  <conditionalFormatting sqref="E59">
    <cfRule type="cellIs" dxfId="406" priority="7" operator="greaterThan">
      <formula>0</formula>
    </cfRule>
  </conditionalFormatting>
  <conditionalFormatting sqref="F59">
    <cfRule type="cellIs" dxfId="405" priority="6" operator="greaterThan">
      <formula>E59</formula>
    </cfRule>
  </conditionalFormatting>
  <conditionalFormatting sqref="G59">
    <cfRule type="cellIs" dxfId="404" priority="5" operator="greaterThan">
      <formula>F59</formula>
    </cfRule>
  </conditionalFormatting>
  <conditionalFormatting sqref="I62">
    <cfRule type="cellIs" dxfId="403" priority="4" operator="greaterThan">
      <formula>0</formula>
    </cfRule>
  </conditionalFormatting>
  <conditionalFormatting sqref="E62">
    <cfRule type="cellIs" dxfId="402" priority="3" operator="greaterThan">
      <formula>0</formula>
    </cfRule>
  </conditionalFormatting>
  <conditionalFormatting sqref="F62">
    <cfRule type="cellIs" dxfId="401" priority="2" operator="greaterThan">
      <formula>E62</formula>
    </cfRule>
  </conditionalFormatting>
  <conditionalFormatting sqref="G62">
    <cfRule type="cellIs" dxfId="400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IF(F69&gt;D69,"Budget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1"/>
      <c r="E70" s="501"/>
      <c r="F70" s="501"/>
      <c r="G70" s="501"/>
      <c r="H70" s="502"/>
      <c r="I70" s="503"/>
      <c r="J70" s="503"/>
      <c r="K70" s="503"/>
      <c r="L70" s="504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399" priority="222" operator="lessThan">
      <formula>0</formula>
    </cfRule>
  </conditionalFormatting>
  <conditionalFormatting sqref="AW8">
    <cfRule type="cellIs" dxfId="398" priority="221" operator="lessThan">
      <formula>0</formula>
    </cfRule>
  </conditionalFormatting>
  <conditionalFormatting sqref="G3">
    <cfRule type="containsText" dxfId="397" priority="220" operator="containsText" text="Budget">
      <formula>NOT(ISERROR(SEARCH("Budget",G3)))</formula>
    </cfRule>
  </conditionalFormatting>
  <conditionalFormatting sqref="G4">
    <cfRule type="containsText" dxfId="396" priority="219" operator="containsText" text="forecast">
      <formula>NOT(ISERROR(SEARCH("forecast",G4)))</formula>
    </cfRule>
  </conditionalFormatting>
  <conditionalFormatting sqref="AW23:AW24">
    <cfRule type="cellIs" dxfId="395" priority="172" operator="lessThan">
      <formula>0</formula>
    </cfRule>
  </conditionalFormatting>
  <conditionalFormatting sqref="AW28:AW30">
    <cfRule type="cellIs" dxfId="394" priority="169" operator="lessThan">
      <formula>0</formula>
    </cfRule>
  </conditionalFormatting>
  <conditionalFormatting sqref="AW34:AW37">
    <cfRule type="cellIs" dxfId="393" priority="166" operator="lessThan">
      <formula>0</formula>
    </cfRule>
  </conditionalFormatting>
  <conditionalFormatting sqref="AW41:AW42">
    <cfRule type="cellIs" dxfId="392" priority="163" operator="lessThan">
      <formula>0</formula>
    </cfRule>
  </conditionalFormatting>
  <conditionalFormatting sqref="E69">
    <cfRule type="cellIs" dxfId="391" priority="134" operator="greaterThan">
      <formula>0</formula>
    </cfRule>
  </conditionalFormatting>
  <conditionalFormatting sqref="I69">
    <cfRule type="cellIs" dxfId="390" priority="107" operator="greaterThan">
      <formula>0</formula>
    </cfRule>
  </conditionalFormatting>
  <conditionalFormatting sqref="I8">
    <cfRule type="cellIs" dxfId="389" priority="72" operator="greaterThan">
      <formula>0</formula>
    </cfRule>
  </conditionalFormatting>
  <conditionalFormatting sqref="E8">
    <cfRule type="cellIs" dxfId="388" priority="71" operator="greaterThan">
      <formula>0</formula>
    </cfRule>
  </conditionalFormatting>
  <conditionalFormatting sqref="F8">
    <cfRule type="cellIs" dxfId="387" priority="70" operator="greaterThan">
      <formula>E8</formula>
    </cfRule>
  </conditionalFormatting>
  <conditionalFormatting sqref="G8">
    <cfRule type="cellIs" dxfId="386" priority="69" operator="greaterThan">
      <formula>F8</formula>
    </cfRule>
  </conditionalFormatting>
  <conditionalFormatting sqref="I21">
    <cfRule type="cellIs" dxfId="385" priority="68" operator="greaterThan">
      <formula>0</formula>
    </cfRule>
  </conditionalFormatting>
  <conditionalFormatting sqref="E21">
    <cfRule type="cellIs" dxfId="384" priority="67" operator="greaterThan">
      <formula>0</formula>
    </cfRule>
  </conditionalFormatting>
  <conditionalFormatting sqref="F21">
    <cfRule type="cellIs" dxfId="383" priority="66" operator="greaterThan">
      <formula>E21</formula>
    </cfRule>
  </conditionalFormatting>
  <conditionalFormatting sqref="G21">
    <cfRule type="cellIs" dxfId="382" priority="65" operator="greaterThan">
      <formula>F21</formula>
    </cfRule>
  </conditionalFormatting>
  <conditionalFormatting sqref="I26">
    <cfRule type="cellIs" dxfId="381" priority="44" operator="greaterThan">
      <formula>0</formula>
    </cfRule>
  </conditionalFormatting>
  <conditionalFormatting sqref="E26">
    <cfRule type="cellIs" dxfId="380" priority="43" operator="greaterThan">
      <formula>0</formula>
    </cfRule>
  </conditionalFormatting>
  <conditionalFormatting sqref="F26">
    <cfRule type="cellIs" dxfId="379" priority="42" operator="greaterThan">
      <formula>E26</formula>
    </cfRule>
  </conditionalFormatting>
  <conditionalFormatting sqref="G26">
    <cfRule type="cellIs" dxfId="378" priority="41" operator="greaterThan">
      <formula>F26</formula>
    </cfRule>
  </conditionalFormatting>
  <conditionalFormatting sqref="I32">
    <cfRule type="cellIs" dxfId="377" priority="40" operator="greaterThan">
      <formula>0</formula>
    </cfRule>
  </conditionalFormatting>
  <conditionalFormatting sqref="E32">
    <cfRule type="cellIs" dxfId="376" priority="39" operator="greaterThan">
      <formula>0</formula>
    </cfRule>
  </conditionalFormatting>
  <conditionalFormatting sqref="F32">
    <cfRule type="cellIs" dxfId="375" priority="38" operator="greaterThan">
      <formula>E32</formula>
    </cfRule>
  </conditionalFormatting>
  <conditionalFormatting sqref="G32">
    <cfRule type="cellIs" dxfId="374" priority="37" operator="greaterThan">
      <formula>F32</formula>
    </cfRule>
  </conditionalFormatting>
  <conditionalFormatting sqref="I39">
    <cfRule type="cellIs" dxfId="373" priority="36" operator="greaterThan">
      <formula>0</formula>
    </cfRule>
  </conditionalFormatting>
  <conditionalFormatting sqref="E39">
    <cfRule type="cellIs" dxfId="372" priority="35" operator="greaterThan">
      <formula>0</formula>
    </cfRule>
  </conditionalFormatting>
  <conditionalFormatting sqref="F39">
    <cfRule type="cellIs" dxfId="371" priority="34" operator="greaterThan">
      <formula>E39</formula>
    </cfRule>
  </conditionalFormatting>
  <conditionalFormatting sqref="G39">
    <cfRule type="cellIs" dxfId="370" priority="33" operator="greaterThan">
      <formula>F39</formula>
    </cfRule>
  </conditionalFormatting>
  <conditionalFormatting sqref="I44">
    <cfRule type="cellIs" dxfId="369" priority="32" operator="greaterThan">
      <formula>0</formula>
    </cfRule>
  </conditionalFormatting>
  <conditionalFormatting sqref="E44">
    <cfRule type="cellIs" dxfId="368" priority="31" operator="greaterThan">
      <formula>0</formula>
    </cfRule>
  </conditionalFormatting>
  <conditionalFormatting sqref="F44">
    <cfRule type="cellIs" dxfId="367" priority="30" operator="greaterThan">
      <formula>E44</formula>
    </cfRule>
  </conditionalFormatting>
  <conditionalFormatting sqref="G44">
    <cfRule type="cellIs" dxfId="366" priority="29" operator="greaterThan">
      <formula>F44</formula>
    </cfRule>
  </conditionalFormatting>
  <conditionalFormatting sqref="I47">
    <cfRule type="cellIs" dxfId="365" priority="28" operator="greaterThan">
      <formula>0</formula>
    </cfRule>
  </conditionalFormatting>
  <conditionalFormatting sqref="E47">
    <cfRule type="cellIs" dxfId="364" priority="27" operator="greaterThan">
      <formula>0</formula>
    </cfRule>
  </conditionalFormatting>
  <conditionalFormatting sqref="F47">
    <cfRule type="cellIs" dxfId="363" priority="26" operator="greaterThan">
      <formula>E47</formula>
    </cfRule>
  </conditionalFormatting>
  <conditionalFormatting sqref="G47">
    <cfRule type="cellIs" dxfId="362" priority="25" operator="greaterThan">
      <formula>F47</formula>
    </cfRule>
  </conditionalFormatting>
  <conditionalFormatting sqref="I50">
    <cfRule type="cellIs" dxfId="361" priority="24" operator="greaterThan">
      <formula>0</formula>
    </cfRule>
  </conditionalFormatting>
  <conditionalFormatting sqref="E50">
    <cfRule type="cellIs" dxfId="360" priority="23" operator="greaterThan">
      <formula>0</formula>
    </cfRule>
  </conditionalFormatting>
  <conditionalFormatting sqref="F50">
    <cfRule type="cellIs" dxfId="359" priority="22" operator="greaterThan">
      <formula>E50</formula>
    </cfRule>
  </conditionalFormatting>
  <conditionalFormatting sqref="G50">
    <cfRule type="cellIs" dxfId="358" priority="21" operator="greaterThan">
      <formula>F50</formula>
    </cfRule>
  </conditionalFormatting>
  <conditionalFormatting sqref="I53">
    <cfRule type="cellIs" dxfId="357" priority="20" operator="greaterThan">
      <formula>0</formula>
    </cfRule>
  </conditionalFormatting>
  <conditionalFormatting sqref="E53">
    <cfRule type="cellIs" dxfId="356" priority="19" operator="greaterThan">
      <formula>0</formula>
    </cfRule>
  </conditionalFormatting>
  <conditionalFormatting sqref="F53">
    <cfRule type="cellIs" dxfId="355" priority="18" operator="greaterThan">
      <formula>E53</formula>
    </cfRule>
  </conditionalFormatting>
  <conditionalFormatting sqref="G53">
    <cfRule type="cellIs" dxfId="354" priority="17" operator="greaterThan">
      <formula>F53</formula>
    </cfRule>
  </conditionalFormatting>
  <conditionalFormatting sqref="I56">
    <cfRule type="cellIs" dxfId="353" priority="16" operator="greaterThan">
      <formula>0</formula>
    </cfRule>
  </conditionalFormatting>
  <conditionalFormatting sqref="E56">
    <cfRule type="cellIs" dxfId="352" priority="15" operator="greaterThan">
      <formula>0</formula>
    </cfRule>
  </conditionalFormatting>
  <conditionalFormatting sqref="F56">
    <cfRule type="cellIs" dxfId="351" priority="14" operator="greaterThan">
      <formula>E56</formula>
    </cfRule>
  </conditionalFormatting>
  <conditionalFormatting sqref="G56">
    <cfRule type="cellIs" dxfId="350" priority="13" operator="greaterThan">
      <formula>F56</formula>
    </cfRule>
  </conditionalFormatting>
  <conditionalFormatting sqref="I59">
    <cfRule type="cellIs" dxfId="349" priority="12" operator="greaterThan">
      <formula>0</formula>
    </cfRule>
  </conditionalFormatting>
  <conditionalFormatting sqref="E59">
    <cfRule type="cellIs" dxfId="348" priority="11" operator="greaterThan">
      <formula>0</formula>
    </cfRule>
  </conditionalFormatting>
  <conditionalFormatting sqref="F59">
    <cfRule type="cellIs" dxfId="347" priority="10" operator="greaterThan">
      <formula>E59</formula>
    </cfRule>
  </conditionalFormatting>
  <conditionalFormatting sqref="G59">
    <cfRule type="cellIs" dxfId="346" priority="9" operator="greaterThan">
      <formula>F59</formula>
    </cfRule>
  </conditionalFormatting>
  <conditionalFormatting sqref="I62">
    <cfRule type="cellIs" dxfId="345" priority="8" operator="greaterThan">
      <formula>0</formula>
    </cfRule>
  </conditionalFormatting>
  <conditionalFormatting sqref="E62">
    <cfRule type="cellIs" dxfId="344" priority="7" operator="greaterThan">
      <formula>0</formula>
    </cfRule>
  </conditionalFormatting>
  <conditionalFormatting sqref="F62">
    <cfRule type="cellIs" dxfId="343" priority="6" operator="greaterThan">
      <formula>E62</formula>
    </cfRule>
  </conditionalFormatting>
  <conditionalFormatting sqref="G62">
    <cfRule type="cellIs" dxfId="342" priority="5" operator="greaterThan">
      <formula>F62</formula>
    </cfRule>
  </conditionalFormatting>
  <conditionalFormatting sqref="I65">
    <cfRule type="cellIs" dxfId="341" priority="4" operator="greaterThan">
      <formula>0</formula>
    </cfRule>
  </conditionalFormatting>
  <conditionalFormatting sqref="E65">
    <cfRule type="cellIs" dxfId="340" priority="3" operator="greaterThan">
      <formula>0</formula>
    </cfRule>
  </conditionalFormatting>
  <conditionalFormatting sqref="F65">
    <cfRule type="cellIs" dxfId="339" priority="2" operator="greaterThan">
      <formula>E65</formula>
    </cfRule>
  </conditionalFormatting>
  <conditionalFormatting sqref="G65">
    <cfRule type="cellIs" dxfId="338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IF(F57&gt;D57,"Budget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IF(AW57&lt;0,"Actual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1"/>
      <c r="E58" s="501"/>
      <c r="F58" s="501"/>
      <c r="G58" s="501"/>
      <c r="H58" s="502"/>
      <c r="I58" s="503"/>
      <c r="J58" s="503"/>
      <c r="K58" s="503"/>
      <c r="L58" s="504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37" priority="168" operator="lessThan">
      <formula>0</formula>
    </cfRule>
  </conditionalFormatting>
  <conditionalFormatting sqref="AW8">
    <cfRule type="cellIs" dxfId="336" priority="167" operator="lessThan">
      <formula>0</formula>
    </cfRule>
  </conditionalFormatting>
  <conditionalFormatting sqref="G3">
    <cfRule type="containsText" dxfId="335" priority="166" operator="containsText" text="Budget">
      <formula>NOT(ISERROR(SEARCH("Budget",G3)))</formula>
    </cfRule>
  </conditionalFormatting>
  <conditionalFormatting sqref="G4">
    <cfRule type="containsText" dxfId="334" priority="165" operator="containsText" text="forecast">
      <formula>NOT(ISERROR(SEARCH("forecast",G4)))</formula>
    </cfRule>
  </conditionalFormatting>
  <conditionalFormatting sqref="E57">
    <cfRule type="cellIs" dxfId="333" priority="92" operator="greaterThan">
      <formula>0</formula>
    </cfRule>
  </conditionalFormatting>
  <conditionalFormatting sqref="I57">
    <cfRule type="cellIs" dxfId="332" priority="65" operator="greaterThan">
      <formula>0</formula>
    </cfRule>
  </conditionalFormatting>
  <conditionalFormatting sqref="I8">
    <cfRule type="cellIs" dxfId="331" priority="52" operator="greaterThan">
      <formula>0</formula>
    </cfRule>
  </conditionalFormatting>
  <conditionalFormatting sqref="E8">
    <cfRule type="cellIs" dxfId="330" priority="51" operator="greaterThan">
      <formula>0</formula>
    </cfRule>
  </conditionalFormatting>
  <conditionalFormatting sqref="F8">
    <cfRule type="cellIs" dxfId="329" priority="50" operator="greaterThan">
      <formula>E8</formula>
    </cfRule>
  </conditionalFormatting>
  <conditionalFormatting sqref="G8">
    <cfRule type="cellIs" dxfId="328" priority="49" operator="greaterThan">
      <formula>F8</formula>
    </cfRule>
  </conditionalFormatting>
  <conditionalFormatting sqref="I20">
    <cfRule type="cellIs" dxfId="327" priority="48" operator="greaterThan">
      <formula>0</formula>
    </cfRule>
  </conditionalFormatting>
  <conditionalFormatting sqref="E20">
    <cfRule type="cellIs" dxfId="326" priority="47" operator="greaterThan">
      <formula>0</formula>
    </cfRule>
  </conditionalFormatting>
  <conditionalFormatting sqref="F20">
    <cfRule type="cellIs" dxfId="325" priority="46" operator="greaterThan">
      <formula>E20</formula>
    </cfRule>
  </conditionalFormatting>
  <conditionalFormatting sqref="G20">
    <cfRule type="cellIs" dxfId="324" priority="45" operator="greaterThan">
      <formula>F20</formula>
    </cfRule>
  </conditionalFormatting>
  <conditionalFormatting sqref="I23">
    <cfRule type="cellIs" dxfId="323" priority="44" operator="greaterThan">
      <formula>0</formula>
    </cfRule>
  </conditionalFormatting>
  <conditionalFormatting sqref="E23">
    <cfRule type="cellIs" dxfId="322" priority="43" operator="greaterThan">
      <formula>0</formula>
    </cfRule>
  </conditionalFormatting>
  <conditionalFormatting sqref="F23">
    <cfRule type="cellIs" dxfId="321" priority="42" operator="greaterThan">
      <formula>E23</formula>
    </cfRule>
  </conditionalFormatting>
  <conditionalFormatting sqref="G23">
    <cfRule type="cellIs" dxfId="320" priority="41" operator="greaterThan">
      <formula>F23</formula>
    </cfRule>
  </conditionalFormatting>
  <conditionalFormatting sqref="I26">
    <cfRule type="cellIs" dxfId="319" priority="40" operator="greaterThan">
      <formula>0</formula>
    </cfRule>
  </conditionalFormatting>
  <conditionalFormatting sqref="E26">
    <cfRule type="cellIs" dxfId="318" priority="39" operator="greaterThan">
      <formula>0</formula>
    </cfRule>
  </conditionalFormatting>
  <conditionalFormatting sqref="F26">
    <cfRule type="cellIs" dxfId="317" priority="38" operator="greaterThan">
      <formula>E26</formula>
    </cfRule>
  </conditionalFormatting>
  <conditionalFormatting sqref="G26">
    <cfRule type="cellIs" dxfId="316" priority="37" operator="greaterThan">
      <formula>F26</formula>
    </cfRule>
  </conditionalFormatting>
  <conditionalFormatting sqref="I29">
    <cfRule type="cellIs" dxfId="315" priority="36" operator="greaterThan">
      <formula>0</formula>
    </cfRule>
  </conditionalFormatting>
  <conditionalFormatting sqref="E29">
    <cfRule type="cellIs" dxfId="314" priority="35" operator="greaterThan">
      <formula>0</formula>
    </cfRule>
  </conditionalFormatting>
  <conditionalFormatting sqref="F29">
    <cfRule type="cellIs" dxfId="313" priority="34" operator="greaterThan">
      <formula>E29</formula>
    </cfRule>
  </conditionalFormatting>
  <conditionalFormatting sqref="G29">
    <cfRule type="cellIs" dxfId="312" priority="33" operator="greaterThan">
      <formula>F29</formula>
    </cfRule>
  </conditionalFormatting>
  <conditionalFormatting sqref="I32">
    <cfRule type="cellIs" dxfId="311" priority="32" operator="greaterThan">
      <formula>0</formula>
    </cfRule>
  </conditionalFormatting>
  <conditionalFormatting sqref="E32">
    <cfRule type="cellIs" dxfId="310" priority="31" operator="greaterThan">
      <formula>0</formula>
    </cfRule>
  </conditionalFormatting>
  <conditionalFormatting sqref="F32">
    <cfRule type="cellIs" dxfId="309" priority="30" operator="greaterThan">
      <formula>E32</formula>
    </cfRule>
  </conditionalFormatting>
  <conditionalFormatting sqref="G32">
    <cfRule type="cellIs" dxfId="308" priority="29" operator="greaterThan">
      <formula>F32</formula>
    </cfRule>
  </conditionalFormatting>
  <conditionalFormatting sqref="I35">
    <cfRule type="cellIs" dxfId="307" priority="28" operator="greaterThan">
      <formula>0</formula>
    </cfRule>
  </conditionalFormatting>
  <conditionalFormatting sqref="E35">
    <cfRule type="cellIs" dxfId="306" priority="27" operator="greaterThan">
      <formula>0</formula>
    </cfRule>
  </conditionalFormatting>
  <conditionalFormatting sqref="F35">
    <cfRule type="cellIs" dxfId="305" priority="26" operator="greaterThan">
      <formula>E35</formula>
    </cfRule>
  </conditionalFormatting>
  <conditionalFormatting sqref="G35">
    <cfRule type="cellIs" dxfId="304" priority="25" operator="greaterThan">
      <formula>F35</formula>
    </cfRule>
  </conditionalFormatting>
  <conditionalFormatting sqref="I38">
    <cfRule type="cellIs" dxfId="303" priority="24" operator="greaterThan">
      <formula>0</formula>
    </cfRule>
  </conditionalFormatting>
  <conditionalFormatting sqref="E38">
    <cfRule type="cellIs" dxfId="302" priority="23" operator="greaterThan">
      <formula>0</formula>
    </cfRule>
  </conditionalFormatting>
  <conditionalFormatting sqref="F38">
    <cfRule type="cellIs" dxfId="301" priority="22" operator="greaterThan">
      <formula>E38</formula>
    </cfRule>
  </conditionalFormatting>
  <conditionalFormatting sqref="G38">
    <cfRule type="cellIs" dxfId="300" priority="21" operator="greaterThan">
      <formula>F38</formula>
    </cfRule>
  </conditionalFormatting>
  <conditionalFormatting sqref="I41">
    <cfRule type="cellIs" dxfId="299" priority="20" operator="greaterThan">
      <formula>0</formula>
    </cfRule>
  </conditionalFormatting>
  <conditionalFormatting sqref="E41">
    <cfRule type="cellIs" dxfId="298" priority="19" operator="greaterThan">
      <formula>0</formula>
    </cfRule>
  </conditionalFormatting>
  <conditionalFormatting sqref="F41">
    <cfRule type="cellIs" dxfId="297" priority="18" operator="greaterThan">
      <formula>E41</formula>
    </cfRule>
  </conditionalFormatting>
  <conditionalFormatting sqref="G41">
    <cfRule type="cellIs" dxfId="296" priority="17" operator="greaterThan">
      <formula>F41</formula>
    </cfRule>
  </conditionalFormatting>
  <conditionalFormatting sqref="I44">
    <cfRule type="cellIs" dxfId="295" priority="16" operator="greaterThan">
      <formula>0</formula>
    </cfRule>
  </conditionalFormatting>
  <conditionalFormatting sqref="E44">
    <cfRule type="cellIs" dxfId="294" priority="15" operator="greaterThan">
      <formula>0</formula>
    </cfRule>
  </conditionalFormatting>
  <conditionalFormatting sqref="F44">
    <cfRule type="cellIs" dxfId="293" priority="14" operator="greaterThan">
      <formula>E44</formula>
    </cfRule>
  </conditionalFormatting>
  <conditionalFormatting sqref="G44">
    <cfRule type="cellIs" dxfId="292" priority="13" operator="greaterThan">
      <formula>F44</formula>
    </cfRule>
  </conditionalFormatting>
  <conditionalFormatting sqref="I47">
    <cfRule type="cellIs" dxfId="291" priority="12" operator="greaterThan">
      <formula>0</formula>
    </cfRule>
  </conditionalFormatting>
  <conditionalFormatting sqref="E47">
    <cfRule type="cellIs" dxfId="290" priority="11" operator="greaterThan">
      <formula>0</formula>
    </cfRule>
  </conditionalFormatting>
  <conditionalFormatting sqref="F47">
    <cfRule type="cellIs" dxfId="289" priority="10" operator="greaterThan">
      <formula>E47</formula>
    </cfRule>
  </conditionalFormatting>
  <conditionalFormatting sqref="G47">
    <cfRule type="cellIs" dxfId="288" priority="9" operator="greaterThan">
      <formula>F47</formula>
    </cfRule>
  </conditionalFormatting>
  <conditionalFormatting sqref="I50">
    <cfRule type="cellIs" dxfId="287" priority="8" operator="greaterThan">
      <formula>0</formula>
    </cfRule>
  </conditionalFormatting>
  <conditionalFormatting sqref="E50">
    <cfRule type="cellIs" dxfId="286" priority="7" operator="greaterThan">
      <formula>0</formula>
    </cfRule>
  </conditionalFormatting>
  <conditionalFormatting sqref="F50">
    <cfRule type="cellIs" dxfId="285" priority="6" operator="greaterThan">
      <formula>E50</formula>
    </cfRule>
  </conditionalFormatting>
  <conditionalFormatting sqref="G50">
    <cfRule type="cellIs" dxfId="284" priority="5" operator="greaterThan">
      <formula>F50</formula>
    </cfRule>
  </conditionalFormatting>
  <conditionalFormatting sqref="I53">
    <cfRule type="cellIs" dxfId="283" priority="4" operator="greaterThan">
      <formula>0</formula>
    </cfRule>
  </conditionalFormatting>
  <conditionalFormatting sqref="E53">
    <cfRule type="cellIs" dxfId="282" priority="3" operator="greaterThan">
      <formula>0</formula>
    </cfRule>
  </conditionalFormatting>
  <conditionalFormatting sqref="F53">
    <cfRule type="cellIs" dxfId="281" priority="2" operator="greaterThan">
      <formula>E53</formula>
    </cfRule>
  </conditionalFormatting>
  <conditionalFormatting sqref="G53">
    <cfRule type="cellIs" dxfId="280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I71" sqref="I71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IF(F74&gt;D74,"Budget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IF(AW74&lt;0,"Actual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1"/>
      <c r="E75" s="501"/>
      <c r="F75" s="501"/>
      <c r="G75" s="501"/>
      <c r="H75" s="502"/>
      <c r="I75" s="503"/>
      <c r="J75" s="503"/>
      <c r="K75" s="503"/>
      <c r="L75" s="504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79" priority="192" operator="lessThan">
      <formula>0</formula>
    </cfRule>
  </conditionalFormatting>
  <conditionalFormatting sqref="AW8">
    <cfRule type="cellIs" dxfId="278" priority="191" operator="lessThan">
      <formula>0</formula>
    </cfRule>
  </conditionalFormatting>
  <conditionalFormatting sqref="G3">
    <cfRule type="containsText" dxfId="277" priority="190" operator="containsText" text="Budget">
      <formula>NOT(ISERROR(SEARCH("Budget",G3)))</formula>
    </cfRule>
  </conditionalFormatting>
  <conditionalFormatting sqref="G4">
    <cfRule type="containsText" dxfId="276" priority="189" operator="containsText" text="forecast">
      <formula>NOT(ISERROR(SEARCH("forecast",G4)))</formula>
    </cfRule>
  </conditionalFormatting>
  <conditionalFormatting sqref="AW25:AW30">
    <cfRule type="cellIs" dxfId="275" priority="142" operator="lessThan">
      <formula>0</formula>
    </cfRule>
  </conditionalFormatting>
  <conditionalFormatting sqref="AW34:AW36">
    <cfRule type="cellIs" dxfId="274" priority="139" operator="lessThan">
      <formula>0</formula>
    </cfRule>
  </conditionalFormatting>
  <conditionalFormatting sqref="AW40:AW42">
    <cfRule type="cellIs" dxfId="273" priority="136" operator="lessThan">
      <formula>0</formula>
    </cfRule>
  </conditionalFormatting>
  <conditionalFormatting sqref="AW46:AW47">
    <cfRule type="cellIs" dxfId="272" priority="133" operator="lessThan">
      <formula>0</formula>
    </cfRule>
  </conditionalFormatting>
  <conditionalFormatting sqref="E74">
    <cfRule type="cellIs" dxfId="271" priority="104" operator="greaterThan">
      <formula>0</formula>
    </cfRule>
  </conditionalFormatting>
  <conditionalFormatting sqref="I74">
    <cfRule type="cellIs" dxfId="270" priority="77" operator="greaterThan">
      <formula>0</formula>
    </cfRule>
  </conditionalFormatting>
  <conditionalFormatting sqref="I8">
    <cfRule type="cellIs" dxfId="269" priority="52" operator="greaterThan">
      <formula>0</formula>
    </cfRule>
  </conditionalFormatting>
  <conditionalFormatting sqref="E8">
    <cfRule type="cellIs" dxfId="268" priority="51" operator="greaterThan">
      <formula>0</formula>
    </cfRule>
  </conditionalFormatting>
  <conditionalFormatting sqref="F8">
    <cfRule type="cellIs" dxfId="267" priority="50" operator="greaterThan">
      <formula>E8</formula>
    </cfRule>
  </conditionalFormatting>
  <conditionalFormatting sqref="G8">
    <cfRule type="cellIs" dxfId="266" priority="49" operator="greaterThan">
      <formula>F8</formula>
    </cfRule>
  </conditionalFormatting>
  <conditionalFormatting sqref="I23">
    <cfRule type="cellIs" dxfId="265" priority="48" operator="greaterThan">
      <formula>0</formula>
    </cfRule>
  </conditionalFormatting>
  <conditionalFormatting sqref="E23">
    <cfRule type="cellIs" dxfId="264" priority="47" operator="greaterThan">
      <formula>0</formula>
    </cfRule>
  </conditionalFormatting>
  <conditionalFormatting sqref="F23">
    <cfRule type="cellIs" dxfId="263" priority="46" operator="greaterThan">
      <formula>E23</formula>
    </cfRule>
  </conditionalFormatting>
  <conditionalFormatting sqref="G23">
    <cfRule type="cellIs" dxfId="262" priority="45" operator="greaterThan">
      <formula>F23</formula>
    </cfRule>
  </conditionalFormatting>
  <conditionalFormatting sqref="I32">
    <cfRule type="cellIs" dxfId="261" priority="44" operator="greaterThan">
      <formula>0</formula>
    </cfRule>
  </conditionalFormatting>
  <conditionalFormatting sqref="E32">
    <cfRule type="cellIs" dxfId="260" priority="43" operator="greaterThan">
      <formula>0</formula>
    </cfRule>
  </conditionalFormatting>
  <conditionalFormatting sqref="F32">
    <cfRule type="cellIs" dxfId="259" priority="42" operator="greaterThan">
      <formula>E32</formula>
    </cfRule>
  </conditionalFormatting>
  <conditionalFormatting sqref="G32">
    <cfRule type="cellIs" dxfId="258" priority="41" operator="greaterThan">
      <formula>F32</formula>
    </cfRule>
  </conditionalFormatting>
  <conditionalFormatting sqref="I38">
    <cfRule type="cellIs" dxfId="257" priority="40" operator="greaterThan">
      <formula>0</formula>
    </cfRule>
  </conditionalFormatting>
  <conditionalFormatting sqref="E38">
    <cfRule type="cellIs" dxfId="256" priority="39" operator="greaterThan">
      <formula>0</formula>
    </cfRule>
  </conditionalFormatting>
  <conditionalFormatting sqref="F38">
    <cfRule type="cellIs" dxfId="255" priority="38" operator="greaterThan">
      <formula>E38</formula>
    </cfRule>
  </conditionalFormatting>
  <conditionalFormatting sqref="G38">
    <cfRule type="cellIs" dxfId="254" priority="37" operator="greaterThan">
      <formula>F38</formula>
    </cfRule>
  </conditionalFormatting>
  <conditionalFormatting sqref="I44">
    <cfRule type="cellIs" dxfId="253" priority="36" operator="greaterThan">
      <formula>0</formula>
    </cfRule>
  </conditionalFormatting>
  <conditionalFormatting sqref="E44">
    <cfRule type="cellIs" dxfId="252" priority="35" operator="greaterThan">
      <formula>0</formula>
    </cfRule>
  </conditionalFormatting>
  <conditionalFormatting sqref="F44">
    <cfRule type="cellIs" dxfId="251" priority="34" operator="greaterThan">
      <formula>E44</formula>
    </cfRule>
  </conditionalFormatting>
  <conditionalFormatting sqref="G44">
    <cfRule type="cellIs" dxfId="250" priority="33" operator="greaterThan">
      <formula>F44</formula>
    </cfRule>
  </conditionalFormatting>
  <conditionalFormatting sqref="I49">
    <cfRule type="cellIs" dxfId="249" priority="32" operator="greaterThan">
      <formula>0</formula>
    </cfRule>
  </conditionalFormatting>
  <conditionalFormatting sqref="E49">
    <cfRule type="cellIs" dxfId="248" priority="31" operator="greaterThan">
      <formula>0</formula>
    </cfRule>
  </conditionalFormatting>
  <conditionalFormatting sqref="F49">
    <cfRule type="cellIs" dxfId="247" priority="30" operator="greaterThan">
      <formula>E49</formula>
    </cfRule>
  </conditionalFormatting>
  <conditionalFormatting sqref="G49">
    <cfRule type="cellIs" dxfId="246" priority="29" operator="greaterThan">
      <formula>F49</formula>
    </cfRule>
  </conditionalFormatting>
  <conditionalFormatting sqref="I52">
    <cfRule type="cellIs" dxfId="245" priority="28" operator="greaterThan">
      <formula>0</formula>
    </cfRule>
  </conditionalFormatting>
  <conditionalFormatting sqref="E52">
    <cfRule type="cellIs" dxfId="244" priority="27" operator="greaterThan">
      <formula>0</formula>
    </cfRule>
  </conditionalFormatting>
  <conditionalFormatting sqref="F52">
    <cfRule type="cellIs" dxfId="243" priority="26" operator="greaterThan">
      <formula>E52</formula>
    </cfRule>
  </conditionalFormatting>
  <conditionalFormatting sqref="G52">
    <cfRule type="cellIs" dxfId="242" priority="25" operator="greaterThan">
      <formula>F52</formula>
    </cfRule>
  </conditionalFormatting>
  <conditionalFormatting sqref="I55">
    <cfRule type="cellIs" dxfId="241" priority="24" operator="greaterThan">
      <formula>0</formula>
    </cfRule>
  </conditionalFormatting>
  <conditionalFormatting sqref="E55">
    <cfRule type="cellIs" dxfId="240" priority="23" operator="greaterThan">
      <formula>0</formula>
    </cfRule>
  </conditionalFormatting>
  <conditionalFormatting sqref="F55">
    <cfRule type="cellIs" dxfId="239" priority="22" operator="greaterThan">
      <formula>E55</formula>
    </cfRule>
  </conditionalFormatting>
  <conditionalFormatting sqref="G55">
    <cfRule type="cellIs" dxfId="238" priority="21" operator="greaterThan">
      <formula>F55</formula>
    </cfRule>
  </conditionalFormatting>
  <conditionalFormatting sqref="I58">
    <cfRule type="cellIs" dxfId="237" priority="20" operator="greaterThan">
      <formula>0</formula>
    </cfRule>
  </conditionalFormatting>
  <conditionalFormatting sqref="E58">
    <cfRule type="cellIs" dxfId="236" priority="19" operator="greaterThan">
      <formula>0</formula>
    </cfRule>
  </conditionalFormatting>
  <conditionalFormatting sqref="F58">
    <cfRule type="cellIs" dxfId="235" priority="18" operator="greaterThan">
      <formula>E58</formula>
    </cfRule>
  </conditionalFormatting>
  <conditionalFormatting sqref="G58">
    <cfRule type="cellIs" dxfId="234" priority="17" operator="greaterThan">
      <formula>F58</formula>
    </cfRule>
  </conditionalFormatting>
  <conditionalFormatting sqref="I61">
    <cfRule type="cellIs" dxfId="233" priority="16" operator="greaterThan">
      <formula>0</formula>
    </cfRule>
  </conditionalFormatting>
  <conditionalFormatting sqref="E61">
    <cfRule type="cellIs" dxfId="232" priority="15" operator="greaterThan">
      <formula>0</formula>
    </cfRule>
  </conditionalFormatting>
  <conditionalFormatting sqref="F61">
    <cfRule type="cellIs" dxfId="231" priority="14" operator="greaterThan">
      <formula>E61</formula>
    </cfRule>
  </conditionalFormatting>
  <conditionalFormatting sqref="G61">
    <cfRule type="cellIs" dxfId="230" priority="13" operator="greaterThan">
      <formula>F61</formula>
    </cfRule>
  </conditionalFormatting>
  <conditionalFormatting sqref="I64">
    <cfRule type="cellIs" dxfId="229" priority="12" operator="greaterThan">
      <formula>0</formula>
    </cfRule>
  </conditionalFormatting>
  <conditionalFormatting sqref="E64">
    <cfRule type="cellIs" dxfId="228" priority="11" operator="greaterThan">
      <formula>0</formula>
    </cfRule>
  </conditionalFormatting>
  <conditionalFormatting sqref="F64">
    <cfRule type="cellIs" dxfId="227" priority="10" operator="greaterThan">
      <formula>E64</formula>
    </cfRule>
  </conditionalFormatting>
  <conditionalFormatting sqref="G64">
    <cfRule type="cellIs" dxfId="226" priority="9" operator="greaterThan">
      <formula>F64</formula>
    </cfRule>
  </conditionalFormatting>
  <conditionalFormatting sqref="I67">
    <cfRule type="cellIs" dxfId="225" priority="8" operator="greaterThan">
      <formula>0</formula>
    </cfRule>
  </conditionalFormatting>
  <conditionalFormatting sqref="E67">
    <cfRule type="cellIs" dxfId="224" priority="7" operator="greaterThan">
      <formula>0</formula>
    </cfRule>
  </conditionalFormatting>
  <conditionalFormatting sqref="F67">
    <cfRule type="cellIs" dxfId="223" priority="6" operator="greaterThan">
      <formula>E67</formula>
    </cfRule>
  </conditionalFormatting>
  <conditionalFormatting sqref="G67">
    <cfRule type="cellIs" dxfId="222" priority="5" operator="greaterThan">
      <formula>F67</formula>
    </cfRule>
  </conditionalFormatting>
  <conditionalFormatting sqref="I70">
    <cfRule type="cellIs" dxfId="221" priority="4" operator="greaterThan">
      <formula>0</formula>
    </cfRule>
  </conditionalFormatting>
  <conditionalFormatting sqref="E70">
    <cfRule type="cellIs" dxfId="220" priority="3" operator="greaterThan">
      <formula>0</formula>
    </cfRule>
  </conditionalFormatting>
  <conditionalFormatting sqref="F70">
    <cfRule type="cellIs" dxfId="219" priority="2" operator="greaterThan">
      <formula>E70</formula>
    </cfRule>
  </conditionalFormatting>
  <conditionalFormatting sqref="G70">
    <cfRule type="cellIs" dxfId="218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IF(F84&gt;D84,"Budget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IF(AW84&lt;0,"Actual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1"/>
      <c r="E85" s="501"/>
      <c r="F85" s="501"/>
      <c r="G85" s="501"/>
      <c r="H85" s="502"/>
      <c r="I85" s="503"/>
      <c r="J85" s="503"/>
      <c r="K85" s="503"/>
      <c r="L85" s="504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17" priority="237" operator="lessThan">
      <formula>0</formula>
    </cfRule>
  </conditionalFormatting>
  <conditionalFormatting sqref="AW8">
    <cfRule type="cellIs" dxfId="216" priority="236" operator="lessThan">
      <formula>0</formula>
    </cfRule>
  </conditionalFormatting>
  <conditionalFormatting sqref="G3">
    <cfRule type="containsText" dxfId="215" priority="235" operator="containsText" text="Budget">
      <formula>NOT(ISERROR(SEARCH("Budget",G3)))</formula>
    </cfRule>
  </conditionalFormatting>
  <conditionalFormatting sqref="G4">
    <cfRule type="containsText" dxfId="214" priority="234" operator="containsText" text="forecast">
      <formula>NOT(ISERROR(SEARCH("forecast",G4)))</formula>
    </cfRule>
  </conditionalFormatting>
  <conditionalFormatting sqref="AW26:AW39">
    <cfRule type="cellIs" dxfId="213" priority="187" operator="lessThan">
      <formula>0</formula>
    </cfRule>
  </conditionalFormatting>
  <conditionalFormatting sqref="AW43:AW46 AW48:AW51">
    <cfRule type="cellIs" dxfId="212" priority="184" operator="lessThan">
      <formula>0</formula>
    </cfRule>
  </conditionalFormatting>
  <conditionalFormatting sqref="AW47">
    <cfRule type="cellIs" dxfId="211" priority="181" operator="lessThan">
      <formula>0</formula>
    </cfRule>
  </conditionalFormatting>
  <conditionalFormatting sqref="E84">
    <cfRule type="cellIs" dxfId="210" priority="152" operator="greaterThan">
      <formula>0</formula>
    </cfRule>
  </conditionalFormatting>
  <conditionalFormatting sqref="I84">
    <cfRule type="cellIs" dxfId="209" priority="125" operator="greaterThan">
      <formula>0</formula>
    </cfRule>
  </conditionalFormatting>
  <conditionalFormatting sqref="I8">
    <cfRule type="cellIs" dxfId="208" priority="100" operator="greaterThan">
      <formula>0</formula>
    </cfRule>
  </conditionalFormatting>
  <conditionalFormatting sqref="E8">
    <cfRule type="cellIs" dxfId="207" priority="99" operator="greaterThan">
      <formula>0</formula>
    </cfRule>
  </conditionalFormatting>
  <conditionalFormatting sqref="F8">
    <cfRule type="cellIs" dxfId="206" priority="98" operator="greaterThan">
      <formula>E8</formula>
    </cfRule>
  </conditionalFormatting>
  <conditionalFormatting sqref="G8">
    <cfRule type="cellIs" dxfId="205" priority="97" operator="greaterThan">
      <formula>F8</formula>
    </cfRule>
  </conditionalFormatting>
  <conditionalFormatting sqref="I24">
    <cfRule type="cellIs" dxfId="204" priority="96" operator="greaterThan">
      <formula>0</formula>
    </cfRule>
  </conditionalFormatting>
  <conditionalFormatting sqref="E24">
    <cfRule type="cellIs" dxfId="203" priority="95" operator="greaterThan">
      <formula>0</formula>
    </cfRule>
  </conditionalFormatting>
  <conditionalFormatting sqref="F24">
    <cfRule type="cellIs" dxfId="202" priority="94" operator="greaterThan">
      <formula>E24</formula>
    </cfRule>
  </conditionalFormatting>
  <conditionalFormatting sqref="G24">
    <cfRule type="cellIs" dxfId="201" priority="93" operator="greaterThan">
      <formula>F24</formula>
    </cfRule>
  </conditionalFormatting>
  <conditionalFormatting sqref="I41">
    <cfRule type="cellIs" dxfId="200" priority="48" operator="greaterThan">
      <formula>0</formula>
    </cfRule>
  </conditionalFormatting>
  <conditionalFormatting sqref="E41">
    <cfRule type="cellIs" dxfId="199" priority="47" operator="greaterThan">
      <formula>0</formula>
    </cfRule>
  </conditionalFormatting>
  <conditionalFormatting sqref="F41">
    <cfRule type="cellIs" dxfId="198" priority="46" operator="greaterThan">
      <formula>E41</formula>
    </cfRule>
  </conditionalFormatting>
  <conditionalFormatting sqref="G41">
    <cfRule type="cellIs" dxfId="197" priority="45" operator="greaterThan">
      <formula>F41</formula>
    </cfRule>
  </conditionalFormatting>
  <conditionalFormatting sqref="I53">
    <cfRule type="cellIs" dxfId="196" priority="44" operator="greaterThan">
      <formula>0</formula>
    </cfRule>
  </conditionalFormatting>
  <conditionalFormatting sqref="E53">
    <cfRule type="cellIs" dxfId="195" priority="43" operator="greaterThan">
      <formula>0</formula>
    </cfRule>
  </conditionalFormatting>
  <conditionalFormatting sqref="F53">
    <cfRule type="cellIs" dxfId="194" priority="42" operator="greaterThan">
      <formula>E53</formula>
    </cfRule>
  </conditionalFormatting>
  <conditionalFormatting sqref="G53">
    <cfRule type="cellIs" dxfId="193" priority="41" operator="greaterThan">
      <formula>F53</formula>
    </cfRule>
  </conditionalFormatting>
  <conditionalFormatting sqref="I59">
    <cfRule type="cellIs" dxfId="192" priority="36" operator="greaterThan">
      <formula>0</formula>
    </cfRule>
  </conditionalFormatting>
  <conditionalFormatting sqref="E59">
    <cfRule type="cellIs" dxfId="191" priority="35" operator="greaterThan">
      <formula>0</formula>
    </cfRule>
  </conditionalFormatting>
  <conditionalFormatting sqref="F59">
    <cfRule type="cellIs" dxfId="190" priority="34" operator="greaterThan">
      <formula>E59</formula>
    </cfRule>
  </conditionalFormatting>
  <conditionalFormatting sqref="G59">
    <cfRule type="cellIs" dxfId="189" priority="33" operator="greaterThan">
      <formula>F59</formula>
    </cfRule>
  </conditionalFormatting>
  <conditionalFormatting sqref="I62">
    <cfRule type="cellIs" dxfId="188" priority="32" operator="greaterThan">
      <formula>0</formula>
    </cfRule>
  </conditionalFormatting>
  <conditionalFormatting sqref="E62">
    <cfRule type="cellIs" dxfId="187" priority="31" operator="greaterThan">
      <formula>0</formula>
    </cfRule>
  </conditionalFormatting>
  <conditionalFormatting sqref="F62">
    <cfRule type="cellIs" dxfId="186" priority="30" operator="greaterThan">
      <formula>E62</formula>
    </cfRule>
  </conditionalFormatting>
  <conditionalFormatting sqref="G62">
    <cfRule type="cellIs" dxfId="185" priority="29" operator="greaterThan">
      <formula>F62</formula>
    </cfRule>
  </conditionalFormatting>
  <conditionalFormatting sqref="I65">
    <cfRule type="cellIs" dxfId="184" priority="28" operator="greaterThan">
      <formula>0</formula>
    </cfRule>
  </conditionalFormatting>
  <conditionalFormatting sqref="E65">
    <cfRule type="cellIs" dxfId="183" priority="27" operator="greaterThan">
      <formula>0</formula>
    </cfRule>
  </conditionalFormatting>
  <conditionalFormatting sqref="F65">
    <cfRule type="cellIs" dxfId="182" priority="26" operator="greaterThan">
      <formula>E65</formula>
    </cfRule>
  </conditionalFormatting>
  <conditionalFormatting sqref="G65">
    <cfRule type="cellIs" dxfId="181" priority="25" operator="greaterThan">
      <formula>F65</formula>
    </cfRule>
  </conditionalFormatting>
  <conditionalFormatting sqref="I68">
    <cfRule type="cellIs" dxfId="180" priority="24" operator="greaterThan">
      <formula>0</formula>
    </cfRule>
  </conditionalFormatting>
  <conditionalFormatting sqref="E68">
    <cfRule type="cellIs" dxfId="179" priority="23" operator="greaterThan">
      <formula>0</formula>
    </cfRule>
  </conditionalFormatting>
  <conditionalFormatting sqref="F68">
    <cfRule type="cellIs" dxfId="178" priority="22" operator="greaterThan">
      <formula>E68</formula>
    </cfRule>
  </conditionalFormatting>
  <conditionalFormatting sqref="G68">
    <cfRule type="cellIs" dxfId="177" priority="21" operator="greaterThan">
      <formula>F68</formula>
    </cfRule>
  </conditionalFormatting>
  <conditionalFormatting sqref="I71">
    <cfRule type="cellIs" dxfId="176" priority="20" operator="greaterThan">
      <formula>0</formula>
    </cfRule>
  </conditionalFormatting>
  <conditionalFormatting sqref="E71">
    <cfRule type="cellIs" dxfId="175" priority="19" operator="greaterThan">
      <formula>0</formula>
    </cfRule>
  </conditionalFormatting>
  <conditionalFormatting sqref="F71">
    <cfRule type="cellIs" dxfId="174" priority="18" operator="greaterThan">
      <formula>E71</formula>
    </cfRule>
  </conditionalFormatting>
  <conditionalFormatting sqref="G71">
    <cfRule type="cellIs" dxfId="173" priority="17" operator="greaterThan">
      <formula>F71</formula>
    </cfRule>
  </conditionalFormatting>
  <conditionalFormatting sqref="I74">
    <cfRule type="cellIs" dxfId="172" priority="16" operator="greaterThan">
      <formula>0</formula>
    </cfRule>
  </conditionalFormatting>
  <conditionalFormatting sqref="E74">
    <cfRule type="cellIs" dxfId="171" priority="15" operator="greaterThan">
      <formula>0</formula>
    </cfRule>
  </conditionalFormatting>
  <conditionalFormatting sqref="F74">
    <cfRule type="cellIs" dxfId="170" priority="14" operator="greaterThan">
      <formula>E74</formula>
    </cfRule>
  </conditionalFormatting>
  <conditionalFormatting sqref="G74">
    <cfRule type="cellIs" dxfId="169" priority="13" operator="greaterThan">
      <formula>F74</formula>
    </cfRule>
  </conditionalFormatting>
  <conditionalFormatting sqref="I77">
    <cfRule type="cellIs" dxfId="168" priority="12" operator="greaterThan">
      <formula>0</formula>
    </cfRule>
  </conditionalFormatting>
  <conditionalFormatting sqref="E77">
    <cfRule type="cellIs" dxfId="167" priority="11" operator="greaterThan">
      <formula>0</formula>
    </cfRule>
  </conditionalFormatting>
  <conditionalFormatting sqref="F77">
    <cfRule type="cellIs" dxfId="166" priority="10" operator="greaterThan">
      <formula>E77</formula>
    </cfRule>
  </conditionalFormatting>
  <conditionalFormatting sqref="G77">
    <cfRule type="cellIs" dxfId="165" priority="9" operator="greaterThan">
      <formula>F77</formula>
    </cfRule>
  </conditionalFormatting>
  <conditionalFormatting sqref="I80">
    <cfRule type="cellIs" dxfId="164" priority="8" operator="greaterThan">
      <formula>0</formula>
    </cfRule>
  </conditionalFormatting>
  <conditionalFormatting sqref="E80">
    <cfRule type="cellIs" dxfId="163" priority="7" operator="greaterThan">
      <formula>0</formula>
    </cfRule>
  </conditionalFormatting>
  <conditionalFormatting sqref="F80">
    <cfRule type="cellIs" dxfId="162" priority="6" operator="greaterThan">
      <formula>E80</formula>
    </cfRule>
  </conditionalFormatting>
  <conditionalFormatting sqref="G80">
    <cfRule type="cellIs" dxfId="161" priority="5" operator="greaterThan">
      <formula>F80</formula>
    </cfRule>
  </conditionalFormatting>
  <conditionalFormatting sqref="I56">
    <cfRule type="cellIs" dxfId="160" priority="4" operator="greaterThan">
      <formula>0</formula>
    </cfRule>
  </conditionalFormatting>
  <conditionalFormatting sqref="E56">
    <cfRule type="cellIs" dxfId="159" priority="3" operator="greaterThan">
      <formula>0</formula>
    </cfRule>
  </conditionalFormatting>
  <conditionalFormatting sqref="F56">
    <cfRule type="cellIs" dxfId="158" priority="2" operator="greaterThan">
      <formula>E56</formula>
    </cfRule>
  </conditionalFormatting>
  <conditionalFormatting sqref="G56">
    <cfRule type="cellIs" dxfId="157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IF(F66&gt;D66,"Budget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  <c r="AC3" s="506"/>
      <c r="AD3" s="506"/>
      <c r="AE3" s="506"/>
      <c r="AF3" s="506"/>
      <c r="AG3" s="506"/>
      <c r="AH3" s="506"/>
      <c r="AI3" s="506"/>
      <c r="AJ3" s="506"/>
      <c r="AK3" s="506"/>
      <c r="AL3" s="506"/>
      <c r="AM3" s="506"/>
      <c r="AN3" s="506"/>
      <c r="AO3" s="506"/>
      <c r="AP3" s="506"/>
      <c r="AQ3" s="506"/>
      <c r="AR3" s="506"/>
      <c r="AS3" s="506"/>
      <c r="AT3" s="506"/>
    </row>
    <row r="4" spans="1:50" x14ac:dyDescent="0.25">
      <c r="A4" s="8"/>
      <c r="B4" s="9"/>
      <c r="C4" s="9"/>
      <c r="D4" s="149"/>
      <c r="E4" s="215"/>
      <c r="F4" s="215"/>
      <c r="G4" s="515" t="str">
        <f>IF(AW66&lt;0,"Actual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</row>
    <row r="6" spans="1:50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 t="s">
        <v>58</v>
      </c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 t="s">
        <v>466</v>
      </c>
      <c r="AP6" s="518"/>
      <c r="AQ6" s="518"/>
      <c r="AR6" s="518"/>
      <c r="AS6" s="518"/>
      <c r="AT6" s="518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1"/>
      <c r="E67" s="501"/>
      <c r="F67" s="501"/>
      <c r="G67" s="501"/>
      <c r="H67" s="502"/>
      <c r="I67" s="503"/>
      <c r="J67" s="503"/>
      <c r="K67" s="503"/>
      <c r="L67" s="504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56" priority="159" operator="lessThan">
      <formula>0</formula>
    </cfRule>
  </conditionalFormatting>
  <conditionalFormatting sqref="AW8">
    <cfRule type="cellIs" dxfId="155" priority="158" operator="lessThan">
      <formula>0</formula>
    </cfRule>
  </conditionalFormatting>
  <conditionalFormatting sqref="G3">
    <cfRule type="containsText" dxfId="154" priority="157" operator="containsText" text="Budget">
      <formula>NOT(ISERROR(SEARCH("Budget",G3)))</formula>
    </cfRule>
  </conditionalFormatting>
  <conditionalFormatting sqref="G4">
    <cfRule type="containsText" dxfId="153" priority="156" operator="containsText" text="forecast">
      <formula>NOT(ISERROR(SEARCH("forecast",G4)))</formula>
    </cfRule>
  </conditionalFormatting>
  <conditionalFormatting sqref="I27 I31">
    <cfRule type="cellIs" dxfId="152" priority="122" operator="lessThan">
      <formula>0</formula>
    </cfRule>
  </conditionalFormatting>
  <conditionalFormatting sqref="I33:I34">
    <cfRule type="cellIs" dxfId="151" priority="121" operator="lessThan">
      <formula>0</formula>
    </cfRule>
  </conditionalFormatting>
  <conditionalFormatting sqref="I36:I37">
    <cfRule type="cellIs" dxfId="150" priority="120" operator="lessThan">
      <formula>0</formula>
    </cfRule>
  </conditionalFormatting>
  <conditionalFormatting sqref="I39:I40">
    <cfRule type="cellIs" dxfId="149" priority="119" operator="lessThan">
      <formula>0</formula>
    </cfRule>
  </conditionalFormatting>
  <conditionalFormatting sqref="I42:I43">
    <cfRule type="cellIs" dxfId="148" priority="118" operator="lessThan">
      <formula>0</formula>
    </cfRule>
  </conditionalFormatting>
  <conditionalFormatting sqref="I45:I46">
    <cfRule type="cellIs" dxfId="147" priority="117" operator="lessThan">
      <formula>0</formula>
    </cfRule>
  </conditionalFormatting>
  <conditionalFormatting sqref="I48:I49">
    <cfRule type="cellIs" dxfId="146" priority="116" operator="lessThan">
      <formula>0</formula>
    </cfRule>
  </conditionalFormatting>
  <conditionalFormatting sqref="I51:I52">
    <cfRule type="cellIs" dxfId="145" priority="115" operator="lessThan">
      <formula>0</formula>
    </cfRule>
  </conditionalFormatting>
  <conditionalFormatting sqref="I54:I55">
    <cfRule type="cellIs" dxfId="144" priority="114" operator="lessThan">
      <formula>0</formula>
    </cfRule>
  </conditionalFormatting>
  <conditionalFormatting sqref="I57:I58">
    <cfRule type="cellIs" dxfId="143" priority="113" operator="lessThan">
      <formula>0</formula>
    </cfRule>
  </conditionalFormatting>
  <conditionalFormatting sqref="I60:I61">
    <cfRule type="cellIs" dxfId="142" priority="112" operator="lessThan">
      <formula>0</formula>
    </cfRule>
  </conditionalFormatting>
  <conditionalFormatting sqref="I63:I64">
    <cfRule type="cellIs" dxfId="141" priority="111" operator="lessThan">
      <formula>0</formula>
    </cfRule>
  </conditionalFormatting>
  <conditionalFormatting sqref="I66">
    <cfRule type="cellIs" dxfId="140" priority="110" operator="lessThan">
      <formula>0</formula>
    </cfRule>
  </conditionalFormatting>
  <conditionalFormatting sqref="I28:I30">
    <cfRule type="cellIs" dxfId="139" priority="107" operator="lessThan">
      <formula>0</formula>
    </cfRule>
  </conditionalFormatting>
  <conditionalFormatting sqref="AW28:AW30">
    <cfRule type="cellIs" dxfId="138" priority="109" operator="lessThan">
      <formula>0</formula>
    </cfRule>
  </conditionalFormatting>
  <conditionalFormatting sqref="E66">
    <cfRule type="cellIs" dxfId="137" priority="80" operator="greaterThan">
      <formula>0</formula>
    </cfRule>
  </conditionalFormatting>
  <conditionalFormatting sqref="I8">
    <cfRule type="cellIs" dxfId="136" priority="52" operator="greaterThan">
      <formula>0</formula>
    </cfRule>
  </conditionalFormatting>
  <conditionalFormatting sqref="E8">
    <cfRule type="cellIs" dxfId="135" priority="51" operator="greaterThan">
      <formula>0</formula>
    </cfRule>
  </conditionalFormatting>
  <conditionalFormatting sqref="F8">
    <cfRule type="cellIs" dxfId="134" priority="50" operator="greaterThan">
      <formula>E8</formula>
    </cfRule>
  </conditionalFormatting>
  <conditionalFormatting sqref="G8">
    <cfRule type="cellIs" dxfId="133" priority="49" operator="greaterThan">
      <formula>F8</formula>
    </cfRule>
  </conditionalFormatting>
  <conditionalFormatting sqref="I26">
    <cfRule type="cellIs" dxfId="132" priority="48" operator="greaterThan">
      <formula>0</formula>
    </cfRule>
  </conditionalFormatting>
  <conditionalFormatting sqref="E26">
    <cfRule type="cellIs" dxfId="131" priority="47" operator="greaterThan">
      <formula>0</formula>
    </cfRule>
  </conditionalFormatting>
  <conditionalFormatting sqref="F26">
    <cfRule type="cellIs" dxfId="130" priority="46" operator="greaterThan">
      <formula>E26</formula>
    </cfRule>
  </conditionalFormatting>
  <conditionalFormatting sqref="G26">
    <cfRule type="cellIs" dxfId="129" priority="45" operator="greaterThan">
      <formula>F26</formula>
    </cfRule>
  </conditionalFormatting>
  <conditionalFormatting sqref="I32">
    <cfRule type="cellIs" dxfId="128" priority="44" operator="greaterThan">
      <formula>0</formula>
    </cfRule>
  </conditionalFormatting>
  <conditionalFormatting sqref="E32">
    <cfRule type="cellIs" dxfId="127" priority="43" operator="greaterThan">
      <formula>0</formula>
    </cfRule>
  </conditionalFormatting>
  <conditionalFormatting sqref="F32">
    <cfRule type="cellIs" dxfId="126" priority="42" operator="greaterThan">
      <formula>E32</formula>
    </cfRule>
  </conditionalFormatting>
  <conditionalFormatting sqref="G32">
    <cfRule type="cellIs" dxfId="125" priority="41" operator="greaterThan">
      <formula>F32</formula>
    </cfRule>
  </conditionalFormatting>
  <conditionalFormatting sqref="I35">
    <cfRule type="cellIs" dxfId="124" priority="40" operator="greaterThan">
      <formula>0</formula>
    </cfRule>
  </conditionalFormatting>
  <conditionalFormatting sqref="E35">
    <cfRule type="cellIs" dxfId="123" priority="39" operator="greaterThan">
      <formula>0</formula>
    </cfRule>
  </conditionalFormatting>
  <conditionalFormatting sqref="F35">
    <cfRule type="cellIs" dxfId="122" priority="38" operator="greaterThan">
      <formula>E35</formula>
    </cfRule>
  </conditionalFormatting>
  <conditionalFormatting sqref="G35">
    <cfRule type="cellIs" dxfId="121" priority="37" operator="greaterThan">
      <formula>F35</formula>
    </cfRule>
  </conditionalFormatting>
  <conditionalFormatting sqref="I38">
    <cfRule type="cellIs" dxfId="120" priority="36" operator="greaterThan">
      <formula>0</formula>
    </cfRule>
  </conditionalFormatting>
  <conditionalFormatting sqref="E38">
    <cfRule type="cellIs" dxfId="119" priority="35" operator="greaterThan">
      <formula>0</formula>
    </cfRule>
  </conditionalFormatting>
  <conditionalFormatting sqref="F38">
    <cfRule type="cellIs" dxfId="118" priority="34" operator="greaterThan">
      <formula>E38</formula>
    </cfRule>
  </conditionalFormatting>
  <conditionalFormatting sqref="G38">
    <cfRule type="cellIs" dxfId="117" priority="33" operator="greaterThan">
      <formula>F38</formula>
    </cfRule>
  </conditionalFormatting>
  <conditionalFormatting sqref="I41">
    <cfRule type="cellIs" dxfId="116" priority="32" operator="greaterThan">
      <formula>0</formula>
    </cfRule>
  </conditionalFormatting>
  <conditionalFormatting sqref="E41">
    <cfRule type="cellIs" dxfId="115" priority="31" operator="greaterThan">
      <formula>0</formula>
    </cfRule>
  </conditionalFormatting>
  <conditionalFormatting sqref="F41">
    <cfRule type="cellIs" dxfId="114" priority="30" operator="greaterThan">
      <formula>E41</formula>
    </cfRule>
  </conditionalFormatting>
  <conditionalFormatting sqref="G41">
    <cfRule type="cellIs" dxfId="113" priority="29" operator="greaterThan">
      <formula>F41</formula>
    </cfRule>
  </conditionalFormatting>
  <conditionalFormatting sqref="I44">
    <cfRule type="cellIs" dxfId="112" priority="28" operator="greaterThan">
      <formula>0</formula>
    </cfRule>
  </conditionalFormatting>
  <conditionalFormatting sqref="E44">
    <cfRule type="cellIs" dxfId="111" priority="27" operator="greaterThan">
      <formula>0</formula>
    </cfRule>
  </conditionalFormatting>
  <conditionalFormatting sqref="F44">
    <cfRule type="cellIs" dxfId="110" priority="26" operator="greaterThan">
      <formula>E44</formula>
    </cfRule>
  </conditionalFormatting>
  <conditionalFormatting sqref="G44">
    <cfRule type="cellIs" dxfId="109" priority="25" operator="greaterThan">
      <formula>F44</formula>
    </cfRule>
  </conditionalFormatting>
  <conditionalFormatting sqref="I47">
    <cfRule type="cellIs" dxfId="108" priority="24" operator="greaterThan">
      <formula>0</formula>
    </cfRule>
  </conditionalFormatting>
  <conditionalFormatting sqref="E47">
    <cfRule type="cellIs" dxfId="107" priority="23" operator="greaterThan">
      <formula>0</formula>
    </cfRule>
  </conditionalFormatting>
  <conditionalFormatting sqref="F47">
    <cfRule type="cellIs" dxfId="106" priority="22" operator="greaterThan">
      <formula>E47</formula>
    </cfRule>
  </conditionalFormatting>
  <conditionalFormatting sqref="G47">
    <cfRule type="cellIs" dxfId="105" priority="21" operator="greaterThan">
      <formula>F47</formula>
    </cfRule>
  </conditionalFormatting>
  <conditionalFormatting sqref="I50">
    <cfRule type="cellIs" dxfId="104" priority="20" operator="greaterThan">
      <formula>0</formula>
    </cfRule>
  </conditionalFormatting>
  <conditionalFormatting sqref="E50">
    <cfRule type="cellIs" dxfId="103" priority="19" operator="greaterThan">
      <formula>0</formula>
    </cfRule>
  </conditionalFormatting>
  <conditionalFormatting sqref="F50">
    <cfRule type="cellIs" dxfId="102" priority="18" operator="greaterThan">
      <formula>E50</formula>
    </cfRule>
  </conditionalFormatting>
  <conditionalFormatting sqref="G50">
    <cfRule type="cellIs" dxfId="101" priority="17" operator="greaterThan">
      <formula>F50</formula>
    </cfRule>
  </conditionalFormatting>
  <conditionalFormatting sqref="I53">
    <cfRule type="cellIs" dxfId="100" priority="16" operator="greaterThan">
      <formula>0</formula>
    </cfRule>
  </conditionalFormatting>
  <conditionalFormatting sqref="E53">
    <cfRule type="cellIs" dxfId="99" priority="15" operator="greaterThan">
      <formula>0</formula>
    </cfRule>
  </conditionalFormatting>
  <conditionalFormatting sqref="F53">
    <cfRule type="cellIs" dxfId="98" priority="14" operator="greaterThan">
      <formula>E53</formula>
    </cfRule>
  </conditionalFormatting>
  <conditionalFormatting sqref="G53">
    <cfRule type="cellIs" dxfId="97" priority="13" operator="greaterThan">
      <formula>F53</formula>
    </cfRule>
  </conditionalFormatting>
  <conditionalFormatting sqref="I56">
    <cfRule type="cellIs" dxfId="96" priority="12" operator="greaterThan">
      <formula>0</formula>
    </cfRule>
  </conditionalFormatting>
  <conditionalFormatting sqref="E56">
    <cfRule type="cellIs" dxfId="95" priority="11" operator="greaterThan">
      <formula>0</formula>
    </cfRule>
  </conditionalFormatting>
  <conditionalFormatting sqref="F56">
    <cfRule type="cellIs" dxfId="94" priority="10" operator="greaterThan">
      <formula>E56</formula>
    </cfRule>
  </conditionalFormatting>
  <conditionalFormatting sqref="G56">
    <cfRule type="cellIs" dxfId="93" priority="9" operator="greaterThan">
      <formula>F56</formula>
    </cfRule>
  </conditionalFormatting>
  <conditionalFormatting sqref="I59">
    <cfRule type="cellIs" dxfId="92" priority="8" operator="greaterThan">
      <formula>0</formula>
    </cfRule>
  </conditionalFormatting>
  <conditionalFormatting sqref="E59">
    <cfRule type="cellIs" dxfId="91" priority="7" operator="greaterThan">
      <formula>0</formula>
    </cfRule>
  </conditionalFormatting>
  <conditionalFormatting sqref="F59">
    <cfRule type="cellIs" dxfId="90" priority="6" operator="greaterThan">
      <formula>E59</formula>
    </cfRule>
  </conditionalFormatting>
  <conditionalFormatting sqref="G59">
    <cfRule type="cellIs" dxfId="89" priority="5" operator="greaterThan">
      <formula>F59</formula>
    </cfRule>
  </conditionalFormatting>
  <conditionalFormatting sqref="I62">
    <cfRule type="cellIs" dxfId="88" priority="4" operator="greaterThan">
      <formula>0</formula>
    </cfRule>
  </conditionalFormatting>
  <conditionalFormatting sqref="E62">
    <cfRule type="cellIs" dxfId="87" priority="3" operator="greaterThan">
      <formula>0</formula>
    </cfRule>
  </conditionalFormatting>
  <conditionalFormatting sqref="F62">
    <cfRule type="cellIs" dxfId="86" priority="2" operator="greaterThan">
      <formula>E62</formula>
    </cfRule>
  </conditionalFormatting>
  <conditionalFormatting sqref="G62">
    <cfRule type="cellIs" dxfId="85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Circus Engagement : Skills Development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5" t="str">
        <f>IF(F79&gt;D79,"Budget Revisions add cost.",":)")</f>
        <v>:)</v>
      </c>
      <c r="H3" s="515"/>
      <c r="I3" s="515"/>
      <c r="J3" s="515"/>
      <c r="K3" s="515"/>
      <c r="L3" s="516"/>
      <c r="M3" s="226"/>
      <c r="N3" s="505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6"/>
      <c r="AA3" s="506"/>
      <c r="AB3" s="506"/>
    </row>
    <row r="4" spans="1:32" x14ac:dyDescent="0.25">
      <c r="A4" s="8"/>
      <c r="B4" s="9"/>
      <c r="C4" s="9"/>
      <c r="D4" s="149"/>
      <c r="E4" s="215"/>
      <c r="F4" s="215"/>
      <c r="G4" s="515" t="str">
        <f>IF(AE79&lt;0,"Actual plus expected cost is more than forecast",":)")</f>
        <v>:)</v>
      </c>
      <c r="H4" s="515"/>
      <c r="I4" s="515"/>
      <c r="J4" s="515"/>
      <c r="K4" s="515"/>
      <c r="L4" s="516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07" t="s">
        <v>9</v>
      </c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</row>
    <row r="6" spans="1:32" x14ac:dyDescent="0.25">
      <c r="A6" s="8"/>
      <c r="B6" s="8"/>
      <c r="C6" s="8"/>
      <c r="D6" s="509" t="s">
        <v>21</v>
      </c>
      <c r="E6" s="510"/>
      <c r="F6" s="510"/>
      <c r="G6" s="511"/>
      <c r="H6" s="512" t="s">
        <v>22</v>
      </c>
      <c r="I6" s="513"/>
      <c r="J6" s="513"/>
      <c r="K6" s="513"/>
      <c r="L6" s="514"/>
      <c r="M6" s="226"/>
      <c r="N6" s="517" t="s">
        <v>57</v>
      </c>
      <c r="O6" s="518"/>
      <c r="P6" s="518"/>
      <c r="Q6" s="518"/>
      <c r="R6" s="518"/>
      <c r="S6" s="518"/>
      <c r="T6" s="518"/>
      <c r="U6" s="518"/>
      <c r="V6" s="518"/>
      <c r="W6" s="517" t="s">
        <v>58</v>
      </c>
      <c r="X6" s="518"/>
      <c r="Y6" s="518"/>
      <c r="Z6" s="518"/>
      <c r="AA6" s="517">
        <v>2018</v>
      </c>
      <c r="AB6" s="518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1"/>
      <c r="E80" s="501"/>
      <c r="F80" s="501"/>
      <c r="G80" s="501"/>
      <c r="H80" s="502"/>
      <c r="I80" s="503"/>
      <c r="J80" s="503"/>
      <c r="K80" s="503"/>
      <c r="L80" s="504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84" priority="156" operator="lessThan">
      <formula>0</formula>
    </cfRule>
  </conditionalFormatting>
  <conditionalFormatting sqref="AE8">
    <cfRule type="cellIs" dxfId="83" priority="155" operator="lessThan">
      <formula>0</formula>
    </cfRule>
  </conditionalFormatting>
  <conditionalFormatting sqref="G3">
    <cfRule type="containsText" dxfId="82" priority="154" operator="containsText" text="Budget">
      <formula>NOT(ISERROR(SEARCH("Budget",G3)))</formula>
    </cfRule>
  </conditionalFormatting>
  <conditionalFormatting sqref="G4">
    <cfRule type="containsText" dxfId="81" priority="153" operator="containsText" text="forecast">
      <formula>NOT(ISERROR(SEARCH("forecast",G4)))</formula>
    </cfRule>
  </conditionalFormatting>
  <conditionalFormatting sqref="G9:G41">
    <cfRule type="cellIs" dxfId="80" priority="151" operator="greaterThan">
      <formula>F9</formula>
    </cfRule>
  </conditionalFormatting>
  <conditionalFormatting sqref="E9:E41">
    <cfRule type="cellIs" dxfId="79" priority="105" operator="greaterThan">
      <formula>0</formula>
    </cfRule>
  </conditionalFormatting>
  <conditionalFormatting sqref="E43:E44">
    <cfRule type="cellIs" dxfId="78" priority="103" operator="greaterThan">
      <formula>0</formula>
    </cfRule>
  </conditionalFormatting>
  <conditionalFormatting sqref="E46:E47">
    <cfRule type="cellIs" dxfId="77" priority="101" operator="greaterThan">
      <formula>0</formula>
    </cfRule>
  </conditionalFormatting>
  <conditionalFormatting sqref="E49:E50">
    <cfRule type="cellIs" dxfId="76" priority="99" operator="greaterThan">
      <formula>0</formula>
    </cfRule>
  </conditionalFormatting>
  <conditionalFormatting sqref="E52:E53">
    <cfRule type="cellIs" dxfId="75" priority="97" operator="greaterThan">
      <formula>0</formula>
    </cfRule>
  </conditionalFormatting>
  <conditionalFormatting sqref="E55:E56">
    <cfRule type="cellIs" dxfId="74" priority="95" operator="greaterThan">
      <formula>0</formula>
    </cfRule>
  </conditionalFormatting>
  <conditionalFormatting sqref="E58:E59">
    <cfRule type="cellIs" dxfId="73" priority="93" operator="greaterThan">
      <formula>0</formula>
    </cfRule>
  </conditionalFormatting>
  <conditionalFormatting sqref="E61:E62">
    <cfRule type="cellIs" dxfId="72" priority="91" operator="greaterThan">
      <formula>0</formula>
    </cfRule>
  </conditionalFormatting>
  <conditionalFormatting sqref="E64:E65">
    <cfRule type="cellIs" dxfId="71" priority="89" operator="greaterThan">
      <formula>0</formula>
    </cfRule>
  </conditionalFormatting>
  <conditionalFormatting sqref="E67:E68">
    <cfRule type="cellIs" dxfId="70" priority="87" operator="greaterThan">
      <formula>0</formula>
    </cfRule>
  </conditionalFormatting>
  <conditionalFormatting sqref="E70:E71">
    <cfRule type="cellIs" dxfId="69" priority="85" operator="greaterThan">
      <formula>0</formula>
    </cfRule>
  </conditionalFormatting>
  <conditionalFormatting sqref="E73:E74">
    <cfRule type="cellIs" dxfId="68" priority="83" operator="greaterThan">
      <formula>0</formula>
    </cfRule>
  </conditionalFormatting>
  <conditionalFormatting sqref="E76:E77">
    <cfRule type="cellIs" dxfId="67" priority="81" operator="greaterThan">
      <formula>0</formula>
    </cfRule>
  </conditionalFormatting>
  <conditionalFormatting sqref="E79">
    <cfRule type="cellIs" dxfId="66" priority="80" operator="greaterThan">
      <formula>0</formula>
    </cfRule>
  </conditionalFormatting>
  <conditionalFormatting sqref="I9:I41">
    <cfRule type="cellIs" dxfId="65" priority="78" operator="greaterThan">
      <formula>0</formula>
    </cfRule>
  </conditionalFormatting>
  <conditionalFormatting sqref="I43:I44">
    <cfRule type="cellIs" dxfId="64" priority="76" operator="greaterThan">
      <formula>0</formula>
    </cfRule>
  </conditionalFormatting>
  <conditionalFormatting sqref="I46:I47">
    <cfRule type="cellIs" dxfId="63" priority="74" operator="greaterThan">
      <formula>0</formula>
    </cfRule>
  </conditionalFormatting>
  <conditionalFormatting sqref="I49:I50">
    <cfRule type="cellIs" dxfId="62" priority="72" operator="greaterThan">
      <formula>0</formula>
    </cfRule>
  </conditionalFormatting>
  <conditionalFormatting sqref="I52:I53">
    <cfRule type="cellIs" dxfId="61" priority="70" operator="greaterThan">
      <formula>0</formula>
    </cfRule>
  </conditionalFormatting>
  <conditionalFormatting sqref="I55:I56">
    <cfRule type="cellIs" dxfId="60" priority="68" operator="greaterThan">
      <formula>0</formula>
    </cfRule>
  </conditionalFormatting>
  <conditionalFormatting sqref="I58:I59">
    <cfRule type="cellIs" dxfId="59" priority="66" operator="greaterThan">
      <formula>0</formula>
    </cfRule>
  </conditionalFormatting>
  <conditionalFormatting sqref="I61:I62">
    <cfRule type="cellIs" dxfId="58" priority="64" operator="greaterThan">
      <formula>0</formula>
    </cfRule>
  </conditionalFormatting>
  <conditionalFormatting sqref="I64:I65">
    <cfRule type="cellIs" dxfId="57" priority="62" operator="greaterThan">
      <formula>0</formula>
    </cfRule>
  </conditionalFormatting>
  <conditionalFormatting sqref="I67:I68">
    <cfRule type="cellIs" dxfId="56" priority="60" operator="greaterThan">
      <formula>0</formula>
    </cfRule>
  </conditionalFormatting>
  <conditionalFormatting sqref="I70:I71">
    <cfRule type="cellIs" dxfId="55" priority="58" operator="greaterThan">
      <formula>0</formula>
    </cfRule>
  </conditionalFormatting>
  <conditionalFormatting sqref="I73:I74">
    <cfRule type="cellIs" dxfId="54" priority="56" operator="greaterThan">
      <formula>0</formula>
    </cfRule>
  </conditionalFormatting>
  <conditionalFormatting sqref="I76:I77">
    <cfRule type="cellIs" dxfId="53" priority="54" operator="greaterThan">
      <formula>0</formula>
    </cfRule>
  </conditionalFormatting>
  <conditionalFormatting sqref="I79">
    <cfRule type="cellIs" dxfId="52" priority="53" operator="greaterThan">
      <formula>0</formula>
    </cfRule>
  </conditionalFormatting>
  <conditionalFormatting sqref="I8">
    <cfRule type="cellIs" dxfId="51" priority="52" operator="greaterThan">
      <formula>0</formula>
    </cfRule>
  </conditionalFormatting>
  <conditionalFormatting sqref="E8">
    <cfRule type="cellIs" dxfId="50" priority="51" operator="greaterThan">
      <formula>0</formula>
    </cfRule>
  </conditionalFormatting>
  <conditionalFormatting sqref="F8">
    <cfRule type="cellIs" dxfId="49" priority="50" operator="greaterThan">
      <formula>E8</formula>
    </cfRule>
  </conditionalFormatting>
  <conditionalFormatting sqref="G8">
    <cfRule type="cellIs" dxfId="48" priority="49" operator="greaterThan">
      <formula>F8</formula>
    </cfRule>
  </conditionalFormatting>
  <conditionalFormatting sqref="I42">
    <cfRule type="cellIs" dxfId="47" priority="48" operator="greaterThan">
      <formula>0</formula>
    </cfRule>
  </conditionalFormatting>
  <conditionalFormatting sqref="E42">
    <cfRule type="cellIs" dxfId="46" priority="47" operator="greaterThan">
      <formula>0</formula>
    </cfRule>
  </conditionalFormatting>
  <conditionalFormatting sqref="F42">
    <cfRule type="cellIs" dxfId="45" priority="46" operator="greaterThan">
      <formula>E42</formula>
    </cfRule>
  </conditionalFormatting>
  <conditionalFormatting sqref="G42">
    <cfRule type="cellIs" dxfId="44" priority="45" operator="greaterThan">
      <formula>F42</formula>
    </cfRule>
  </conditionalFormatting>
  <conditionalFormatting sqref="I45">
    <cfRule type="cellIs" dxfId="43" priority="44" operator="greaterThan">
      <formula>0</formula>
    </cfRule>
  </conditionalFormatting>
  <conditionalFormatting sqref="E45">
    <cfRule type="cellIs" dxfId="42" priority="43" operator="greaterThan">
      <formula>0</formula>
    </cfRule>
  </conditionalFormatting>
  <conditionalFormatting sqref="F45">
    <cfRule type="cellIs" dxfId="41" priority="42" operator="greaterThan">
      <formula>E45</formula>
    </cfRule>
  </conditionalFormatting>
  <conditionalFormatting sqref="G45">
    <cfRule type="cellIs" dxfId="40" priority="41" operator="greaterThan">
      <formula>F45</formula>
    </cfRule>
  </conditionalFormatting>
  <conditionalFormatting sqref="I48">
    <cfRule type="cellIs" dxfId="39" priority="40" operator="greaterThan">
      <formula>0</formula>
    </cfRule>
  </conditionalFormatting>
  <conditionalFormatting sqref="E48">
    <cfRule type="cellIs" dxfId="38" priority="39" operator="greaterThan">
      <formula>0</formula>
    </cfRule>
  </conditionalFormatting>
  <conditionalFormatting sqref="F48">
    <cfRule type="cellIs" dxfId="37" priority="38" operator="greaterThan">
      <formula>E48</formula>
    </cfRule>
  </conditionalFormatting>
  <conditionalFormatting sqref="G48">
    <cfRule type="cellIs" dxfId="36" priority="37" operator="greaterThan">
      <formula>F48</formula>
    </cfRule>
  </conditionalFormatting>
  <conditionalFormatting sqref="I51">
    <cfRule type="cellIs" dxfId="35" priority="36" operator="greaterThan">
      <formula>0</formula>
    </cfRule>
  </conditionalFormatting>
  <conditionalFormatting sqref="E51">
    <cfRule type="cellIs" dxfId="34" priority="35" operator="greaterThan">
      <formula>0</formula>
    </cfRule>
  </conditionalFormatting>
  <conditionalFormatting sqref="F51">
    <cfRule type="cellIs" dxfId="33" priority="34" operator="greaterThan">
      <formula>E51</formula>
    </cfRule>
  </conditionalFormatting>
  <conditionalFormatting sqref="G51">
    <cfRule type="cellIs" dxfId="32" priority="33" operator="greaterThan">
      <formula>F51</formula>
    </cfRule>
  </conditionalFormatting>
  <conditionalFormatting sqref="I54">
    <cfRule type="cellIs" dxfId="31" priority="32" operator="greaterThan">
      <formula>0</formula>
    </cfRule>
  </conditionalFormatting>
  <conditionalFormatting sqref="E54">
    <cfRule type="cellIs" dxfId="30" priority="31" operator="greaterThan">
      <formula>0</formula>
    </cfRule>
  </conditionalFormatting>
  <conditionalFormatting sqref="F54">
    <cfRule type="cellIs" dxfId="29" priority="30" operator="greaterThan">
      <formula>E54</formula>
    </cfRule>
  </conditionalFormatting>
  <conditionalFormatting sqref="G54">
    <cfRule type="cellIs" dxfId="28" priority="29" operator="greaterThan">
      <formula>F54</formula>
    </cfRule>
  </conditionalFormatting>
  <conditionalFormatting sqref="I57">
    <cfRule type="cellIs" dxfId="27" priority="28" operator="greaterThan">
      <formula>0</formula>
    </cfRule>
  </conditionalFormatting>
  <conditionalFormatting sqref="E57">
    <cfRule type="cellIs" dxfId="26" priority="27" operator="greaterThan">
      <formula>0</formula>
    </cfRule>
  </conditionalFormatting>
  <conditionalFormatting sqref="F57">
    <cfRule type="cellIs" dxfId="25" priority="26" operator="greaterThan">
      <formula>E57</formula>
    </cfRule>
  </conditionalFormatting>
  <conditionalFormatting sqref="G57">
    <cfRule type="cellIs" dxfId="24" priority="25" operator="greaterThan">
      <formula>F57</formula>
    </cfRule>
  </conditionalFormatting>
  <conditionalFormatting sqref="I60">
    <cfRule type="cellIs" dxfId="23" priority="24" operator="greaterThan">
      <formula>0</formula>
    </cfRule>
  </conditionalFormatting>
  <conditionalFormatting sqref="E60">
    <cfRule type="cellIs" dxfId="22" priority="23" operator="greaterThan">
      <formula>0</formula>
    </cfRule>
  </conditionalFormatting>
  <conditionalFormatting sqref="F60">
    <cfRule type="cellIs" dxfId="21" priority="22" operator="greaterThan">
      <formula>E60</formula>
    </cfRule>
  </conditionalFormatting>
  <conditionalFormatting sqref="G60">
    <cfRule type="cellIs" dxfId="20" priority="21" operator="greaterThan">
      <formula>F60</formula>
    </cfRule>
  </conditionalFormatting>
  <conditionalFormatting sqref="I63">
    <cfRule type="cellIs" dxfId="19" priority="20" operator="greaterThan">
      <formula>0</formula>
    </cfRule>
  </conditionalFormatting>
  <conditionalFormatting sqref="E63">
    <cfRule type="cellIs" dxfId="18" priority="19" operator="greaterThan">
      <formula>0</formula>
    </cfRule>
  </conditionalFormatting>
  <conditionalFormatting sqref="F63">
    <cfRule type="cellIs" dxfId="17" priority="18" operator="greaterThan">
      <formula>E63</formula>
    </cfRule>
  </conditionalFormatting>
  <conditionalFormatting sqref="G63">
    <cfRule type="cellIs" dxfId="16" priority="17" operator="greaterThan">
      <formula>F63</formula>
    </cfRule>
  </conditionalFormatting>
  <conditionalFormatting sqref="I66">
    <cfRule type="cellIs" dxfId="15" priority="16" operator="greaterThan">
      <formula>0</formula>
    </cfRule>
  </conditionalFormatting>
  <conditionalFormatting sqref="E66">
    <cfRule type="cellIs" dxfId="14" priority="15" operator="greaterThan">
      <formula>0</formula>
    </cfRule>
  </conditionalFormatting>
  <conditionalFormatting sqref="F66">
    <cfRule type="cellIs" dxfId="13" priority="14" operator="greaterThan">
      <formula>E66</formula>
    </cfRule>
  </conditionalFormatting>
  <conditionalFormatting sqref="G66">
    <cfRule type="cellIs" dxfId="12" priority="13" operator="greaterThan">
      <formula>F66</formula>
    </cfRule>
  </conditionalFormatting>
  <conditionalFormatting sqref="I69">
    <cfRule type="cellIs" dxfId="11" priority="12" operator="greaterThan">
      <formula>0</formula>
    </cfRule>
  </conditionalFormatting>
  <conditionalFormatting sqref="E69">
    <cfRule type="cellIs" dxfId="10" priority="11" operator="greaterThan">
      <formula>0</formula>
    </cfRule>
  </conditionalFormatting>
  <conditionalFormatting sqref="F69">
    <cfRule type="cellIs" dxfId="9" priority="10" operator="greaterThan">
      <formula>E69</formula>
    </cfRule>
  </conditionalFormatting>
  <conditionalFormatting sqref="G69">
    <cfRule type="cellIs" dxfId="8" priority="9" operator="greaterThan">
      <formula>F69</formula>
    </cfRule>
  </conditionalFormatting>
  <conditionalFormatting sqref="I72">
    <cfRule type="cellIs" dxfId="7" priority="8" operator="greaterThan">
      <formula>0</formula>
    </cfRule>
  </conditionalFormatting>
  <conditionalFormatting sqref="E72">
    <cfRule type="cellIs" dxfId="6" priority="7" operator="greaterThan">
      <formula>0</formula>
    </cfRule>
  </conditionalFormatting>
  <conditionalFormatting sqref="F72">
    <cfRule type="cellIs" dxfId="5" priority="6" operator="greaterThan">
      <formula>E72</formula>
    </cfRule>
  </conditionalFormatting>
  <conditionalFormatting sqref="G72">
    <cfRule type="cellIs" dxfId="4" priority="5" operator="greaterThan">
      <formula>F72</formula>
    </cfRule>
  </conditionalFormatting>
  <conditionalFormatting sqref="I75">
    <cfRule type="cellIs" dxfId="3" priority="4" operator="greaterThan">
      <formula>0</formula>
    </cfRule>
  </conditionalFormatting>
  <conditionalFormatting sqref="E75">
    <cfRule type="cellIs" dxfId="2" priority="3" operator="greaterThan">
      <formula>0</formula>
    </cfRule>
  </conditionalFormatting>
  <conditionalFormatting sqref="F75">
    <cfRule type="cellIs" dxfId="1" priority="2" operator="greaterThan">
      <formula>E75</formula>
    </cfRule>
  </conditionalFormatting>
  <conditionalFormatting sqref="G75">
    <cfRule type="cellIs" dxfId="0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37" t="str">
        <f>'Cover Sheet'!C3</f>
        <v>Circus Engagement : Skills Development</v>
      </c>
      <c r="E1" s="53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39" t="str">
        <f>'Cover Sheet'!C5</f>
        <v>number</v>
      </c>
      <c r="E3" s="540"/>
      <c r="F3" s="90"/>
      <c r="G3" s="546"/>
      <c r="H3" s="546"/>
      <c r="I3" s="541"/>
      <c r="J3" s="541"/>
      <c r="K3" s="541"/>
      <c r="L3" s="541"/>
      <c r="M3" s="541"/>
      <c r="N3" s="54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42" t="str">
        <f>SUMMARY!O10</f>
        <v>Merchandise</v>
      </c>
      <c r="E5" s="543"/>
      <c r="F5" s="547" t="s">
        <v>27</v>
      </c>
      <c r="G5" s="548"/>
      <c r="H5" s="548"/>
      <c r="I5" s="548"/>
      <c r="J5" s="548"/>
      <c r="K5" s="548"/>
      <c r="L5" s="549"/>
      <c r="M5" s="44"/>
      <c r="N5" s="550" t="s">
        <v>28</v>
      </c>
      <c r="O5" s="551"/>
      <c r="P5" s="551"/>
      <c r="Q5" s="551"/>
      <c r="R5" s="551"/>
      <c r="S5" s="551"/>
      <c r="T5" s="552"/>
      <c r="U5" s="81"/>
      <c r="V5" s="521" t="s">
        <v>29</v>
      </c>
      <c r="W5" s="522"/>
      <c r="X5" s="522"/>
      <c r="Y5" s="522"/>
      <c r="Z5" s="522"/>
      <c r="AA5" s="522"/>
      <c r="AB5" s="523"/>
    </row>
    <row r="6" spans="1:28" x14ac:dyDescent="0.25">
      <c r="A6" s="49"/>
      <c r="B6" s="49"/>
      <c r="C6" s="49"/>
      <c r="D6" s="49"/>
      <c r="E6" s="49"/>
      <c r="F6" s="527" t="s">
        <v>17</v>
      </c>
      <c r="G6" s="528"/>
      <c r="H6" s="528"/>
      <c r="I6" s="56"/>
      <c r="J6" s="529" t="s">
        <v>18</v>
      </c>
      <c r="K6" s="529"/>
      <c r="L6" s="530"/>
      <c r="M6" s="57"/>
      <c r="N6" s="527" t="s">
        <v>17</v>
      </c>
      <c r="O6" s="528"/>
      <c r="P6" s="528"/>
      <c r="R6" s="529" t="s">
        <v>18</v>
      </c>
      <c r="S6" s="529"/>
      <c r="T6" s="530"/>
      <c r="U6" s="81"/>
      <c r="V6" s="527" t="s">
        <v>17</v>
      </c>
      <c r="W6" s="528"/>
      <c r="X6" s="528"/>
      <c r="Y6" s="81"/>
      <c r="Z6" s="529" t="s">
        <v>18</v>
      </c>
      <c r="AA6" s="529"/>
      <c r="AB6" s="530"/>
    </row>
    <row r="7" spans="1:28" ht="32.25" customHeight="1" thickBot="1" x14ac:dyDescent="0.3">
      <c r="A7" s="58" t="s">
        <v>0</v>
      </c>
      <c r="B7" s="59"/>
      <c r="C7" s="544" t="s">
        <v>8</v>
      </c>
      <c r="D7" s="544"/>
      <c r="E7" s="54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45"/>
      <c r="D8" s="545"/>
      <c r="E8" s="54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35"/>
      <c r="D9" s="535"/>
      <c r="E9" s="53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35"/>
      <c r="D10" s="535"/>
      <c r="E10" s="53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35"/>
      <c r="D11" s="535"/>
      <c r="E11" s="53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35"/>
      <c r="D12" s="535"/>
      <c r="E12" s="53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35"/>
      <c r="D13" s="535"/>
      <c r="E13" s="53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35"/>
      <c r="D14" s="535"/>
      <c r="E14" s="53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35"/>
      <c r="D15" s="535"/>
      <c r="E15" s="53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35"/>
      <c r="D16" s="535"/>
      <c r="E16" s="53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35"/>
      <c r="D17" s="535"/>
      <c r="E17" s="53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35"/>
      <c r="D18" s="535"/>
      <c r="E18" s="53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35"/>
      <c r="D19" s="535"/>
      <c r="E19" s="53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35"/>
      <c r="D20" s="535"/>
      <c r="E20" s="53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35"/>
      <c r="D21" s="535"/>
      <c r="E21" s="53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35"/>
      <c r="D22" s="535"/>
      <c r="E22" s="53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35"/>
      <c r="D23" s="535"/>
      <c r="E23" s="53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35"/>
      <c r="D24" s="535"/>
      <c r="E24" s="53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35"/>
      <c r="D25" s="535"/>
      <c r="E25" s="53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35"/>
      <c r="D26" s="535"/>
      <c r="E26" s="53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35"/>
      <c r="D27" s="535"/>
      <c r="E27" s="53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35"/>
      <c r="D28" s="535"/>
      <c r="E28" s="53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35"/>
      <c r="D29" s="535"/>
      <c r="E29" s="53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35"/>
      <c r="D30" s="535"/>
      <c r="E30" s="53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35"/>
      <c r="D31" s="535"/>
      <c r="E31" s="53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35"/>
      <c r="D32" s="535"/>
      <c r="E32" s="53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19" t="s">
        <v>26</v>
      </c>
      <c r="G34" s="520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24" t="s">
        <v>32</v>
      </c>
      <c r="I38" s="524"/>
      <c r="J38" s="524"/>
      <c r="K38" s="525"/>
      <c r="L38" s="531">
        <f>SUM(L34-H34)</f>
        <v>0</v>
      </c>
      <c r="M38" s="532"/>
      <c r="P38" s="524" t="s">
        <v>33</v>
      </c>
      <c r="Q38" s="524"/>
      <c r="R38" s="524"/>
      <c r="S38" s="525"/>
      <c r="T38" s="533">
        <f>T34-P34</f>
        <v>0</v>
      </c>
      <c r="U38" s="534"/>
      <c r="X38" s="524" t="s">
        <v>34</v>
      </c>
      <c r="Y38" s="524"/>
      <c r="Z38" s="524"/>
      <c r="AA38" s="526"/>
      <c r="AB38" s="89">
        <f>AB34-X34</f>
        <v>0</v>
      </c>
    </row>
  </sheetData>
  <sheetProtection password="F985" sheet="1" objects="1" scenarios="1" insertRows="0" deleteRows="0" selectLockedCells="1"/>
  <mergeCells count="47"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  <mergeCell ref="C22:E22"/>
    <mergeCell ref="C13:E13"/>
    <mergeCell ref="C14:E14"/>
    <mergeCell ref="C15:E15"/>
    <mergeCell ref="C16:E16"/>
    <mergeCell ref="C17:E17"/>
    <mergeCell ref="C18:E1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37" t="str">
        <f>'Cover Sheet'!C3</f>
        <v>Circus Engagement : Skills Development</v>
      </c>
      <c r="E1" s="538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39" t="str">
        <f>'Cover Sheet'!C5</f>
        <v>number</v>
      </c>
      <c r="E3" s="540"/>
      <c r="F3" s="90"/>
      <c r="G3" s="546"/>
      <c r="H3" s="546"/>
      <c r="I3" s="541"/>
      <c r="J3" s="541"/>
      <c r="K3" s="541"/>
      <c r="L3" s="541"/>
      <c r="M3" s="541"/>
      <c r="N3" s="541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42" t="str">
        <f>SUMMARY!O11</f>
        <v>Miscellaneous</v>
      </c>
      <c r="E5" s="543"/>
      <c r="F5" s="547" t="s">
        <v>27</v>
      </c>
      <c r="G5" s="548"/>
      <c r="H5" s="548"/>
      <c r="I5" s="548"/>
      <c r="J5" s="548"/>
      <c r="K5" s="548"/>
      <c r="L5" s="549"/>
      <c r="M5" s="44"/>
      <c r="N5" s="550" t="s">
        <v>28</v>
      </c>
      <c r="O5" s="551"/>
      <c r="P5" s="551"/>
      <c r="Q5" s="551"/>
      <c r="R5" s="551"/>
      <c r="S5" s="551"/>
      <c r="T5" s="552"/>
      <c r="U5" s="81"/>
      <c r="V5" s="521" t="s">
        <v>29</v>
      </c>
      <c r="W5" s="522"/>
      <c r="X5" s="522"/>
      <c r="Y5" s="522"/>
      <c r="Z5" s="522"/>
      <c r="AA5" s="522"/>
      <c r="AB5" s="523"/>
    </row>
    <row r="6" spans="1:28" x14ac:dyDescent="0.25">
      <c r="A6" s="49"/>
      <c r="B6" s="49"/>
      <c r="C6" s="49"/>
      <c r="D6" s="49"/>
      <c r="E6" s="49"/>
      <c r="F6" s="527" t="s">
        <v>17</v>
      </c>
      <c r="G6" s="528"/>
      <c r="H6" s="528"/>
      <c r="I6" s="56"/>
      <c r="J6" s="529" t="s">
        <v>18</v>
      </c>
      <c r="K6" s="529"/>
      <c r="L6" s="530"/>
      <c r="M6" s="57"/>
      <c r="N6" s="527" t="s">
        <v>17</v>
      </c>
      <c r="O6" s="528"/>
      <c r="P6" s="528"/>
      <c r="R6" s="529" t="s">
        <v>18</v>
      </c>
      <c r="S6" s="529"/>
      <c r="T6" s="530"/>
      <c r="U6" s="81"/>
      <c r="V6" s="527" t="s">
        <v>17</v>
      </c>
      <c r="W6" s="528"/>
      <c r="X6" s="528"/>
      <c r="Y6" s="81"/>
      <c r="Z6" s="529" t="s">
        <v>18</v>
      </c>
      <c r="AA6" s="529"/>
      <c r="AB6" s="530"/>
    </row>
    <row r="7" spans="1:28" ht="32.25" customHeight="1" thickBot="1" x14ac:dyDescent="0.3">
      <c r="A7" s="58" t="s">
        <v>0</v>
      </c>
      <c r="B7" s="59"/>
      <c r="C7" s="544" t="s">
        <v>8</v>
      </c>
      <c r="D7" s="544"/>
      <c r="E7" s="544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45"/>
      <c r="D8" s="545"/>
      <c r="E8" s="545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35"/>
      <c r="D9" s="535"/>
      <c r="E9" s="535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35"/>
      <c r="D10" s="535"/>
      <c r="E10" s="535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35"/>
      <c r="D11" s="535"/>
      <c r="E11" s="535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35"/>
      <c r="D12" s="535"/>
      <c r="E12" s="535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35"/>
      <c r="D13" s="535"/>
      <c r="E13" s="535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35"/>
      <c r="D14" s="535"/>
      <c r="E14" s="535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35"/>
      <c r="D15" s="535"/>
      <c r="E15" s="535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35"/>
      <c r="D16" s="535"/>
      <c r="E16" s="535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35"/>
      <c r="D17" s="535"/>
      <c r="E17" s="535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35"/>
      <c r="D18" s="535"/>
      <c r="E18" s="535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35"/>
      <c r="D19" s="535"/>
      <c r="E19" s="535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35"/>
      <c r="D20" s="535"/>
      <c r="E20" s="535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35"/>
      <c r="D21" s="535"/>
      <c r="E21" s="535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35"/>
      <c r="D22" s="535"/>
      <c r="E22" s="535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35"/>
      <c r="D23" s="535"/>
      <c r="E23" s="535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35"/>
      <c r="D24" s="535"/>
      <c r="E24" s="535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35"/>
      <c r="D25" s="535"/>
      <c r="E25" s="535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35"/>
      <c r="D26" s="535"/>
      <c r="E26" s="535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35"/>
      <c r="D27" s="535"/>
      <c r="E27" s="535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35"/>
      <c r="D28" s="535"/>
      <c r="E28" s="535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35"/>
      <c r="D29" s="535"/>
      <c r="E29" s="535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35"/>
      <c r="D30" s="535"/>
      <c r="E30" s="535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35"/>
      <c r="D31" s="535"/>
      <c r="E31" s="535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35"/>
      <c r="D32" s="535"/>
      <c r="E32" s="535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6"/>
      <c r="D33" s="536"/>
      <c r="E33" s="536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19" t="s">
        <v>26</v>
      </c>
      <c r="G34" s="520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24" t="s">
        <v>32</v>
      </c>
      <c r="I38" s="524"/>
      <c r="J38" s="524"/>
      <c r="K38" s="525"/>
      <c r="L38" s="531">
        <f>SUM(L34-H34)</f>
        <v>0</v>
      </c>
      <c r="M38" s="532"/>
      <c r="P38" s="524" t="s">
        <v>33</v>
      </c>
      <c r="Q38" s="524"/>
      <c r="R38" s="524"/>
      <c r="S38" s="525"/>
      <c r="T38" s="533">
        <f>T34-P34</f>
        <v>0</v>
      </c>
      <c r="U38" s="534"/>
      <c r="X38" s="524" t="s">
        <v>34</v>
      </c>
      <c r="Y38" s="524"/>
      <c r="Z38" s="524"/>
      <c r="AA38" s="526"/>
      <c r="AB38" s="89">
        <f>AB34-X34</f>
        <v>0</v>
      </c>
    </row>
  </sheetData>
  <sheetProtection password="F985" sheet="1" objects="1" scenarios="1" selectLockedCells="1"/>
  <mergeCells count="47"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  <mergeCell ref="V5:AB5"/>
    <mergeCell ref="F6:H6"/>
    <mergeCell ref="J6:L6"/>
    <mergeCell ref="N6:P6"/>
    <mergeCell ref="R6:T6"/>
    <mergeCell ref="V6:X6"/>
    <mergeCell ref="Z6:AB6"/>
    <mergeCell ref="C23:E23"/>
    <mergeCell ref="C24:E24"/>
    <mergeCell ref="C13:E13"/>
    <mergeCell ref="C14:E14"/>
    <mergeCell ref="C15:E15"/>
    <mergeCell ref="C16:E16"/>
    <mergeCell ref="C17:E17"/>
    <mergeCell ref="C18:E18"/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7" ma:contentTypeDescription="Create a new document." ma:contentTypeScope="" ma:versionID="650a5805a8f4832949c60d9316ae5209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6ebc4b8222adc2c1fc5cfad827d59a8e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EED250-9C34-4C7D-9100-6269C3CCC502}"/>
</file>

<file path=customXml/itemProps2.xml><?xml version="1.0" encoding="utf-8"?>
<ds:datastoreItem xmlns:ds="http://schemas.openxmlformats.org/officeDocument/2006/customXml" ds:itemID="{9E3F3D19-105D-4721-87A4-7CEA284F688F}"/>
</file>

<file path=customXml/itemProps3.xml><?xml version="1.0" encoding="utf-8"?>
<ds:datastoreItem xmlns:ds="http://schemas.openxmlformats.org/officeDocument/2006/customXml" ds:itemID="{E0759ED0-F20D-48A7-8D53-42B21D6231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2016-04-25T08:46:36Z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