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ulture Company\Projects\Women of Troy - Roaring Girls\A_Budget\"/>
    </mc:Choice>
  </mc:AlternateContent>
  <bookViews>
    <workbookView xWindow="90" yWindow="60" windowWidth="16215" windowHeight="579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L30" i="1" l="1"/>
  <c r="L33" i="1" s="1"/>
  <c r="L34" i="1" s="1"/>
  <c r="L35" i="1" s="1"/>
  <c r="G27" i="1" s="1"/>
  <c r="G31" i="1" s="1"/>
  <c r="H37" i="1" s="1"/>
  <c r="G20" i="1" l="1"/>
  <c r="H20" i="1" l="1"/>
  <c r="G30" i="1" s="1"/>
  <c r="G21" i="1" l="1"/>
  <c r="H39" i="1" s="1"/>
  <c r="C28" i="1"/>
  <c r="D28" i="1"/>
  <c r="C19" i="1"/>
  <c r="B19" i="1"/>
  <c r="H40" i="1" l="1"/>
  <c r="B30" i="1"/>
</calcChain>
</file>

<file path=xl/sharedStrings.xml><?xml version="1.0" encoding="utf-8"?>
<sst xmlns="http://schemas.openxmlformats.org/spreadsheetml/2006/main" count="88" uniqueCount="59">
  <si>
    <t>Women of Troy</t>
  </si>
  <si>
    <t>Writer Commission</t>
  </si>
  <si>
    <t>Roaring Girls x 3 – 5 x R&amp;D, 15 x Reh., 10 x Perf.</t>
  </si>
  <si>
    <t>Costume Design</t>
  </si>
  <si>
    <t>Spatial Design</t>
  </si>
  <si>
    <t>Expenditure</t>
  </si>
  <si>
    <t>In Kind</t>
  </si>
  <si>
    <t>Outreach</t>
  </si>
  <si>
    <t>Travel, accommodation and per diems</t>
  </si>
  <si>
    <t>Director</t>
  </si>
  <si>
    <t>Production costs</t>
  </si>
  <si>
    <t>Vehicle hire and fuel</t>
  </si>
  <si>
    <t>Rehearsal space costs</t>
  </si>
  <si>
    <t>Theatre hire</t>
  </si>
  <si>
    <t>Technical Staff costs</t>
  </si>
  <si>
    <t>House Management costs</t>
  </si>
  <si>
    <t>Print/photographs</t>
  </si>
  <si>
    <t>totals</t>
  </si>
  <si>
    <t>Wordquake/ACE Grant for the Arts</t>
  </si>
  <si>
    <t>Ferens Educational Trust</t>
  </si>
  <si>
    <t>Drama Production Budget</t>
  </si>
  <si>
    <t>Total confirmed</t>
  </si>
  <si>
    <t>Shortfall to date</t>
  </si>
  <si>
    <t>Income to be confirmed</t>
  </si>
  <si>
    <t>Tim's Budget</t>
  </si>
  <si>
    <t>Marketing</t>
  </si>
  <si>
    <t>Image Design/Print Design</t>
  </si>
  <si>
    <t>Updated Budget</t>
  </si>
  <si>
    <t>Totals</t>
  </si>
  <si>
    <t>Access (AD, BSL, AND/OR CAP)</t>
  </si>
  <si>
    <t>Combined Projected Income</t>
  </si>
  <si>
    <t>City of Culture/University VIK</t>
  </si>
  <si>
    <t>In Kind from Drama Dept</t>
  </si>
  <si>
    <t>Total Expenditure</t>
  </si>
  <si>
    <t>Women of Troy Expenditure</t>
  </si>
  <si>
    <t>Capacity</t>
  </si>
  <si>
    <t xml:space="preserve">Box Office </t>
  </si>
  <si>
    <t>Performances</t>
  </si>
  <si>
    <t>Box Office less VAT</t>
  </si>
  <si>
    <t>Income Expected</t>
  </si>
  <si>
    <t>Total Combined Expenditure</t>
  </si>
  <si>
    <t>Average Attendance</t>
  </si>
  <si>
    <t>Average Ticket Yield</t>
  </si>
  <si>
    <t xml:space="preserve">% Attendance </t>
  </si>
  <si>
    <t>Total Attendance</t>
  </si>
  <si>
    <t>Box Office</t>
  </si>
  <si>
    <t>Revisions</t>
  </si>
  <si>
    <t>Access Fund</t>
  </si>
  <si>
    <t>Outreach will be in included in ACE bid recruiting local chorus at each venue.</t>
  </si>
  <si>
    <t>Reduced by £1000 as this becomes included into the travel in the next ACE bid.</t>
  </si>
  <si>
    <t>Unchanged</t>
  </si>
  <si>
    <t>Access will be built into the ACE bid as an increased figure. £1000 reduced to this figure but will be increased for accessible performances elsewhere in ACE bid.</t>
  </si>
  <si>
    <t xml:space="preserve">Shortfall </t>
  </si>
  <si>
    <t>Added as feels very possible</t>
  </si>
  <si>
    <t>Increased by 5%</t>
  </si>
  <si>
    <t>£1320 deducted as a week goes into the next Arts Council Bid (3x£440). And this stage of the funding covers Donald Roy performances.</t>
  </si>
  <si>
    <t>University are underwriting any losses on this. We can request this officially if required.</t>
  </si>
  <si>
    <t>James Reckitt Foundation</t>
  </si>
  <si>
    <t>£1500 will be an increased figure in overall ACE bid. Reduced to £985 for the initial 4 performances. Will be more to play with.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</si>
</sst>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#,##0;\(#,##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165" fontId="3" fillId="0" borderId="0"/>
  </cellStyleXfs>
  <cellXfs count="82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2" xfId="0" applyNumberFormat="1" applyFont="1" applyBorder="1"/>
    <xf numFmtId="0" fontId="1" fillId="0" borderId="1" xfId="0" applyFont="1" applyFill="1" applyBorder="1"/>
    <xf numFmtId="0" fontId="0" fillId="0" borderId="2" xfId="0" applyBorder="1"/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164" fontId="0" fillId="0" borderId="4" xfId="0" applyNumberForma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/>
    <xf numFmtId="164" fontId="1" fillId="0" borderId="8" xfId="0" applyNumberFormat="1" applyFont="1" applyBorder="1"/>
    <xf numFmtId="164" fontId="1" fillId="0" borderId="10" xfId="0" applyNumberFormat="1" applyFont="1" applyBorder="1"/>
    <xf numFmtId="165" fontId="4" fillId="3" borderId="0" xfId="2" applyFont="1" applyFill="1" applyBorder="1"/>
    <xf numFmtId="43" fontId="4" fillId="3" borderId="0" xfId="2" applyNumberFormat="1" applyFont="1" applyFill="1" applyBorder="1"/>
    <xf numFmtId="165" fontId="5" fillId="0" borderId="0" xfId="2" applyFont="1" applyBorder="1"/>
    <xf numFmtId="0" fontId="0" fillId="0" borderId="0" xfId="0" applyFill="1" applyAlignment="1"/>
    <xf numFmtId="0" fontId="0" fillId="0" borderId="0" xfId="0" applyFill="1"/>
    <xf numFmtId="0" fontId="0" fillId="0" borderId="0" xfId="0" applyFill="1" applyAlignment="1">
      <alignment horizontal="left"/>
    </xf>
    <xf numFmtId="164" fontId="0" fillId="2" borderId="11" xfId="0" applyNumberFormat="1" applyFill="1" applyBorder="1"/>
    <xf numFmtId="165" fontId="4" fillId="0" borderId="0" xfId="2" quotePrefix="1" applyFont="1" applyFill="1" applyBorder="1" applyAlignment="1">
      <alignment horizontal="center"/>
    </xf>
    <xf numFmtId="165" fontId="4" fillId="0" borderId="0" xfId="2" quotePrefix="1" applyFont="1" applyBorder="1" applyAlignment="1">
      <alignment horizontal="right"/>
    </xf>
    <xf numFmtId="165" fontId="4" fillId="0" borderId="0" xfId="2" applyFont="1" applyFill="1" applyBorder="1"/>
    <xf numFmtId="9" fontId="4" fillId="0" borderId="0" xfId="2" applyNumberFormat="1" applyFont="1" applyFill="1" applyBorder="1"/>
    <xf numFmtId="165" fontId="5" fillId="0" borderId="0" xfId="2" applyFont="1" applyFill="1" applyBorder="1"/>
    <xf numFmtId="44" fontId="4" fillId="0" borderId="0" xfId="1" applyFont="1" applyFill="1" applyBorder="1"/>
    <xf numFmtId="0" fontId="4" fillId="2" borderId="14" xfId="2" applyNumberFormat="1" applyFont="1" applyFill="1" applyBorder="1" applyAlignment="1">
      <alignment horizontal="left"/>
    </xf>
    <xf numFmtId="165" fontId="4" fillId="2" borderId="12" xfId="2" quotePrefix="1" applyFont="1" applyFill="1" applyBorder="1" applyAlignment="1">
      <alignment horizontal="center"/>
    </xf>
    <xf numFmtId="0" fontId="0" fillId="2" borderId="4" xfId="0" applyFont="1" applyFill="1" applyBorder="1"/>
    <xf numFmtId="165" fontId="6" fillId="2" borderId="4" xfId="2" applyFont="1" applyFill="1" applyBorder="1"/>
    <xf numFmtId="0" fontId="4" fillId="0" borderId="0" xfId="2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65" fontId="5" fillId="0" borderId="0" xfId="2" applyFont="1" applyFill="1" applyBorder="1" applyAlignment="1">
      <alignment horizontal="left"/>
    </xf>
    <xf numFmtId="0" fontId="5" fillId="0" borderId="0" xfId="2" applyNumberFormat="1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13" xfId="0" applyBorder="1"/>
    <xf numFmtId="0" fontId="1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Fill="1" applyBorder="1"/>
    <xf numFmtId="164" fontId="0" fillId="0" borderId="0" xfId="0" applyNumberFormat="1" applyBorder="1"/>
    <xf numFmtId="0" fontId="1" fillId="0" borderId="20" xfId="0" applyFont="1" applyBorder="1"/>
    <xf numFmtId="0" fontId="1" fillId="0" borderId="21" xfId="0" applyFont="1" applyBorder="1"/>
    <xf numFmtId="164" fontId="1" fillId="0" borderId="22" xfId="0" applyNumberFormat="1" applyFont="1" applyBorder="1"/>
    <xf numFmtId="165" fontId="8" fillId="2" borderId="4" xfId="2" applyFont="1" applyFill="1" applyBorder="1"/>
    <xf numFmtId="44" fontId="8" fillId="2" borderId="4" xfId="1" applyFont="1" applyFill="1" applyBorder="1"/>
    <xf numFmtId="9" fontId="8" fillId="2" borderId="4" xfId="2" applyNumberFormat="1" applyFont="1" applyFill="1" applyBorder="1"/>
    <xf numFmtId="164" fontId="6" fillId="2" borderId="4" xfId="1" applyNumberFormat="1" applyFont="1" applyFill="1" applyBorder="1"/>
    <xf numFmtId="164" fontId="1" fillId="2" borderId="9" xfId="1" applyNumberFormat="1" applyFont="1" applyFill="1" applyBorder="1"/>
    <xf numFmtId="0" fontId="0" fillId="2" borderId="11" xfId="0" applyFont="1" applyFill="1" applyBorder="1" applyAlignment="1">
      <alignment horizontal="left" vertical="center"/>
    </xf>
    <xf numFmtId="165" fontId="6" fillId="2" borderId="11" xfId="2" applyFont="1" applyFill="1" applyBorder="1" applyAlignment="1">
      <alignment horizontal="left" vertical="center"/>
    </xf>
    <xf numFmtId="0" fontId="6" fillId="2" borderId="11" xfId="2" applyNumberFormat="1" applyFont="1" applyFill="1" applyBorder="1" applyAlignment="1">
      <alignment horizontal="left" vertical="center"/>
    </xf>
    <xf numFmtId="165" fontId="7" fillId="2" borderId="15" xfId="2" applyFont="1" applyFill="1" applyBorder="1" applyAlignment="1">
      <alignment horizontal="left" vertical="center"/>
    </xf>
    <xf numFmtId="0" fontId="0" fillId="2" borderId="23" xfId="0" applyFill="1" applyBorder="1"/>
    <xf numFmtId="0" fontId="0" fillId="0" borderId="0" xfId="0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0" fillId="0" borderId="11" xfId="0" applyNumberFormat="1" applyBorder="1"/>
    <xf numFmtId="0" fontId="0" fillId="0" borderId="11" xfId="0" applyBorder="1"/>
    <xf numFmtId="164" fontId="1" fillId="0" borderId="24" xfId="0" applyNumberFormat="1" applyFont="1" applyBorder="1"/>
    <xf numFmtId="164" fontId="1" fillId="0" borderId="25" xfId="0" applyNumberFormat="1" applyFont="1" applyBorder="1"/>
    <xf numFmtId="0" fontId="0" fillId="0" borderId="26" xfId="0" applyBorder="1"/>
    <xf numFmtId="0" fontId="0" fillId="0" borderId="27" xfId="0" applyBorder="1"/>
    <xf numFmtId="0" fontId="0" fillId="0" borderId="0" xfId="0" applyBorder="1"/>
    <xf numFmtId="0" fontId="1" fillId="0" borderId="10" xfId="0" applyFont="1" applyBorder="1"/>
    <xf numFmtId="0" fontId="1" fillId="0" borderId="29" xfId="0" applyFont="1" applyBorder="1" applyAlignment="1">
      <alignment horizontal="center" vertical="center"/>
    </xf>
    <xf numFmtId="164" fontId="0" fillId="0" borderId="28" xfId="0" applyNumberFormat="1" applyBorder="1"/>
    <xf numFmtId="164" fontId="0" fillId="2" borderId="28" xfId="0" applyNumberFormat="1" applyFill="1" applyBorder="1"/>
    <xf numFmtId="164" fontId="0" fillId="0" borderId="30" xfId="0" applyNumberFormat="1" applyBorder="1"/>
    <xf numFmtId="0" fontId="0" fillId="0" borderId="15" xfId="0" applyBorder="1"/>
    <xf numFmtId="0" fontId="0" fillId="0" borderId="31" xfId="0" applyFont="1" applyBorder="1"/>
    <xf numFmtId="164" fontId="0" fillId="0" borderId="15" xfId="0" applyNumberFormat="1" applyBorder="1"/>
    <xf numFmtId="0" fontId="1" fillId="0" borderId="5" xfId="0" applyFont="1" applyFill="1" applyBorder="1"/>
    <xf numFmtId="0" fontId="0" fillId="0" borderId="6" xfId="0" applyFill="1" applyBorder="1"/>
    <xf numFmtId="164" fontId="1" fillId="0" borderId="7" xfId="0" applyNumberFormat="1" applyFont="1" applyFill="1" applyBorder="1"/>
    <xf numFmtId="0" fontId="1" fillId="0" borderId="0" xfId="0" applyFont="1" applyFill="1" applyBorder="1"/>
    <xf numFmtId="0" fontId="1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Normal_Showact2000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tabSelected="1" topLeftCell="F4" zoomScale="93" zoomScaleNormal="93" workbookViewId="0">
      <selection activeCell="N24" sqref="N24"/>
    </sheetView>
  </sheetViews>
  <sheetFormatPr defaultRowHeight="15" x14ac:dyDescent="0.25"/>
  <cols>
    <col min="1" max="1" width="42" hidden="1" customWidth="1"/>
    <col min="2" max="2" width="11.7109375" hidden="1" customWidth="1"/>
    <col min="3" max="3" width="0" hidden="1" customWidth="1"/>
    <col min="4" max="4" width="14.42578125" hidden="1" customWidth="1"/>
    <col min="5" max="5" width="0" hidden="1" customWidth="1"/>
    <col min="6" max="6" width="42" customWidth="1"/>
    <col min="7" max="7" width="11.7109375" customWidth="1"/>
    <col min="8" max="8" width="13.140625" customWidth="1"/>
    <col min="9" max="9" width="25.42578125" customWidth="1"/>
    <col min="10" max="10" width="22.28515625" customWidth="1"/>
    <col min="11" max="11" width="18.140625" customWidth="1"/>
    <col min="12" max="12" width="18.42578125" customWidth="1"/>
  </cols>
  <sheetData>
    <row r="1" spans="1:12" ht="15.75" thickBot="1" x14ac:dyDescent="0.3">
      <c r="A1" s="81" t="s">
        <v>24</v>
      </c>
      <c r="B1" s="81"/>
      <c r="C1" s="81"/>
      <c r="D1" s="81"/>
      <c r="F1" s="15" t="s">
        <v>27</v>
      </c>
      <c r="G1" s="15"/>
      <c r="H1" s="13"/>
      <c r="I1" s="40"/>
    </row>
    <row r="2" spans="1:12" ht="55.5" customHeight="1" x14ac:dyDescent="0.25">
      <c r="A2" s="2" t="s">
        <v>0</v>
      </c>
      <c r="B2" s="4" t="s">
        <v>5</v>
      </c>
      <c r="C2" s="4" t="s">
        <v>6</v>
      </c>
      <c r="D2" s="3" t="s">
        <v>23</v>
      </c>
      <c r="F2" s="11" t="s">
        <v>34</v>
      </c>
      <c r="G2" s="12" t="s">
        <v>5</v>
      </c>
      <c r="H2" s="61" t="s">
        <v>32</v>
      </c>
      <c r="I2" s="70" t="s">
        <v>46</v>
      </c>
      <c r="J2" s="60"/>
    </row>
    <row r="3" spans="1:12" x14ac:dyDescent="0.25">
      <c r="A3" t="s">
        <v>1</v>
      </c>
      <c r="B3" s="1">
        <v>5565</v>
      </c>
      <c r="C3" s="1"/>
      <c r="D3" s="1"/>
      <c r="E3" s="1"/>
      <c r="F3" s="13" t="s">
        <v>1</v>
      </c>
      <c r="G3" s="14">
        <v>5565</v>
      </c>
      <c r="H3" s="62"/>
      <c r="I3" s="71"/>
    </row>
    <row r="4" spans="1:12" x14ac:dyDescent="0.25">
      <c r="A4" t="s">
        <v>2</v>
      </c>
      <c r="B4" s="1">
        <v>7920</v>
      </c>
      <c r="C4" s="1"/>
      <c r="D4" s="1"/>
      <c r="E4" s="1"/>
      <c r="F4" s="13" t="s">
        <v>2</v>
      </c>
      <c r="G4" s="14">
        <v>6600</v>
      </c>
      <c r="H4" s="62"/>
      <c r="I4" s="71" t="s">
        <v>55</v>
      </c>
    </row>
    <row r="5" spans="1:12" x14ac:dyDescent="0.25">
      <c r="A5" t="s">
        <v>3</v>
      </c>
      <c r="B5" s="1"/>
      <c r="C5" s="1">
        <v>2500</v>
      </c>
      <c r="D5" s="1"/>
      <c r="E5" s="1"/>
      <c r="F5" s="13" t="s">
        <v>3</v>
      </c>
      <c r="G5" s="14"/>
      <c r="H5" s="62">
        <v>2500</v>
      </c>
      <c r="I5" s="71" t="s">
        <v>50</v>
      </c>
      <c r="J5" s="36"/>
      <c r="K5" s="26"/>
      <c r="L5" s="27"/>
    </row>
    <row r="6" spans="1:12" x14ac:dyDescent="0.25">
      <c r="A6" t="s">
        <v>4</v>
      </c>
      <c r="B6" s="1"/>
      <c r="C6" s="1">
        <v>2500</v>
      </c>
      <c r="D6" s="1"/>
      <c r="E6" s="1"/>
      <c r="F6" s="13" t="s">
        <v>4</v>
      </c>
      <c r="G6" s="14"/>
      <c r="H6" s="62">
        <v>2500</v>
      </c>
      <c r="I6" s="71" t="s">
        <v>50</v>
      </c>
      <c r="J6" s="37"/>
      <c r="K6" s="23"/>
    </row>
    <row r="7" spans="1:12" x14ac:dyDescent="0.25">
      <c r="A7" t="s">
        <v>9</v>
      </c>
      <c r="B7" s="1"/>
      <c r="C7" s="1">
        <v>2500</v>
      </c>
      <c r="D7" s="1"/>
      <c r="E7" s="1"/>
      <c r="F7" s="13" t="s">
        <v>9</v>
      </c>
      <c r="G7" s="14"/>
      <c r="H7" s="62">
        <v>2500</v>
      </c>
      <c r="I7" s="71" t="s">
        <v>50</v>
      </c>
      <c r="J7" s="37"/>
      <c r="K7" s="23"/>
    </row>
    <row r="8" spans="1:12" x14ac:dyDescent="0.25">
      <c r="A8" t="s">
        <v>7</v>
      </c>
      <c r="B8" s="1">
        <v>880</v>
      </c>
      <c r="C8" s="1"/>
      <c r="D8" s="1"/>
      <c r="E8" s="1"/>
      <c r="F8" s="13" t="s">
        <v>7</v>
      </c>
      <c r="G8" s="14">
        <v>0</v>
      </c>
      <c r="H8" s="62"/>
      <c r="I8" s="71" t="s">
        <v>48</v>
      </c>
      <c r="J8" s="38"/>
      <c r="K8" s="28"/>
    </row>
    <row r="9" spans="1:12" x14ac:dyDescent="0.25">
      <c r="A9" t="s">
        <v>8</v>
      </c>
      <c r="B9" s="1">
        <v>3500</v>
      </c>
      <c r="C9" s="1"/>
      <c r="D9" s="1"/>
      <c r="E9" s="1"/>
      <c r="F9" s="13" t="s">
        <v>8</v>
      </c>
      <c r="G9" s="14">
        <v>2500</v>
      </c>
      <c r="H9" s="62"/>
      <c r="I9" s="71" t="s">
        <v>49</v>
      </c>
      <c r="J9" s="38"/>
      <c r="K9" s="31"/>
    </row>
    <row r="10" spans="1:12" x14ac:dyDescent="0.25">
      <c r="A10" t="s">
        <v>10</v>
      </c>
      <c r="B10" s="1">
        <v>2000</v>
      </c>
      <c r="C10" s="1"/>
      <c r="D10" s="1"/>
      <c r="E10" s="1"/>
      <c r="F10" s="13" t="s">
        <v>10</v>
      </c>
      <c r="G10" s="14">
        <v>2000</v>
      </c>
      <c r="H10" s="62"/>
      <c r="I10" s="71" t="s">
        <v>50</v>
      </c>
      <c r="J10" s="38"/>
      <c r="K10" s="29"/>
    </row>
    <row r="11" spans="1:12" x14ac:dyDescent="0.25">
      <c r="A11" t="s">
        <v>11</v>
      </c>
      <c r="B11" s="1">
        <v>500</v>
      </c>
      <c r="C11" s="1"/>
      <c r="D11" s="1"/>
      <c r="E11" s="1"/>
      <c r="F11" s="13" t="s">
        <v>11</v>
      </c>
      <c r="G11" s="14">
        <v>800</v>
      </c>
      <c r="H11" s="62"/>
      <c r="I11" s="71" t="s">
        <v>50</v>
      </c>
      <c r="J11" s="38"/>
      <c r="K11" s="30"/>
    </row>
    <row r="12" spans="1:12" x14ac:dyDescent="0.25">
      <c r="A12" t="s">
        <v>12</v>
      </c>
      <c r="B12" s="1"/>
      <c r="C12" s="1">
        <v>1500</v>
      </c>
      <c r="D12" s="1"/>
      <c r="E12" s="1"/>
      <c r="F12" s="13" t="s">
        <v>12</v>
      </c>
      <c r="G12" s="14"/>
      <c r="H12" s="62">
        <v>1500</v>
      </c>
      <c r="I12" s="71" t="s">
        <v>50</v>
      </c>
      <c r="J12" s="39"/>
      <c r="K12" s="30"/>
    </row>
    <row r="13" spans="1:12" x14ac:dyDescent="0.25">
      <c r="A13" t="s">
        <v>13</v>
      </c>
      <c r="B13" s="1"/>
      <c r="C13" s="1">
        <v>300</v>
      </c>
      <c r="D13" s="1"/>
      <c r="E13" s="1"/>
      <c r="F13" s="13" t="s">
        <v>13</v>
      </c>
      <c r="G13" s="14"/>
      <c r="H13" s="62">
        <v>300</v>
      </c>
      <c r="I13" s="71" t="s">
        <v>50</v>
      </c>
      <c r="J13" s="38"/>
      <c r="K13" s="23"/>
    </row>
    <row r="14" spans="1:12" x14ac:dyDescent="0.25">
      <c r="A14" t="s">
        <v>14</v>
      </c>
      <c r="B14" s="1"/>
      <c r="C14" s="1">
        <v>600</v>
      </c>
      <c r="D14" s="1"/>
      <c r="E14" s="1"/>
      <c r="F14" s="13" t="s">
        <v>14</v>
      </c>
      <c r="G14" s="14"/>
      <c r="H14" s="62">
        <v>1000</v>
      </c>
      <c r="I14" s="71" t="s">
        <v>50</v>
      </c>
      <c r="K14" s="23"/>
    </row>
    <row r="15" spans="1:12" x14ac:dyDescent="0.25">
      <c r="A15" t="s">
        <v>15</v>
      </c>
      <c r="B15" s="1"/>
      <c r="C15" s="1">
        <v>250</v>
      </c>
      <c r="D15" s="1"/>
      <c r="E15" s="1"/>
      <c r="F15" s="13" t="s">
        <v>15</v>
      </c>
      <c r="G15" s="14"/>
      <c r="H15" s="62">
        <v>250</v>
      </c>
      <c r="I15" s="71" t="s">
        <v>50</v>
      </c>
      <c r="J15" s="23"/>
      <c r="K15" s="23"/>
    </row>
    <row r="16" spans="1:12" x14ac:dyDescent="0.25">
      <c r="A16" t="s">
        <v>16</v>
      </c>
      <c r="B16" s="1">
        <v>1500</v>
      </c>
      <c r="C16" s="1"/>
      <c r="D16" s="1"/>
      <c r="E16" s="1"/>
      <c r="F16" s="13" t="s">
        <v>26</v>
      </c>
      <c r="G16" s="14">
        <v>1000</v>
      </c>
      <c r="H16" s="62"/>
      <c r="I16" s="71" t="s">
        <v>50</v>
      </c>
    </row>
    <row r="17" spans="1:18" x14ac:dyDescent="0.25">
      <c r="B17" s="1"/>
      <c r="C17" s="1"/>
      <c r="D17" s="1"/>
      <c r="E17" s="1"/>
      <c r="F17" s="13" t="s">
        <v>25</v>
      </c>
      <c r="G17" s="14">
        <v>985</v>
      </c>
      <c r="H17" s="62"/>
      <c r="I17" s="71" t="s">
        <v>58</v>
      </c>
    </row>
    <row r="18" spans="1:18" x14ac:dyDescent="0.25">
      <c r="B18" s="1"/>
      <c r="C18" s="1"/>
      <c r="D18" s="1"/>
      <c r="E18" s="1"/>
      <c r="F18" s="13" t="s">
        <v>29</v>
      </c>
      <c r="G18" s="14">
        <v>350</v>
      </c>
      <c r="H18" s="62"/>
      <c r="I18" s="71" t="s">
        <v>51</v>
      </c>
    </row>
    <row r="19" spans="1:18" x14ac:dyDescent="0.25">
      <c r="A19" t="s">
        <v>17</v>
      </c>
      <c r="B19" s="1">
        <f>SUM(B3:B17)</f>
        <v>21865</v>
      </c>
      <c r="C19" s="1">
        <f>SUM(C3:C17)</f>
        <v>10150</v>
      </c>
      <c r="D19" s="1"/>
      <c r="E19" s="1"/>
      <c r="F19" s="13"/>
      <c r="G19" s="13"/>
      <c r="H19" s="63"/>
      <c r="I19" s="71"/>
    </row>
    <row r="20" spans="1:18" ht="15.75" thickBot="1" x14ac:dyDescent="0.3">
      <c r="B20" s="1"/>
      <c r="C20" s="1"/>
      <c r="D20" s="1"/>
      <c r="E20" s="1"/>
      <c r="F20" s="16" t="s">
        <v>28</v>
      </c>
      <c r="G20" s="17">
        <f>SUM(G3:G18)</f>
        <v>19800</v>
      </c>
      <c r="H20" s="64">
        <f>SUM(H3:H17)</f>
        <v>10550</v>
      </c>
      <c r="I20" s="71"/>
    </row>
    <row r="21" spans="1:18" ht="15.75" thickBot="1" x14ac:dyDescent="0.3">
      <c r="B21" s="1"/>
      <c r="C21" s="1"/>
      <c r="D21" s="1"/>
      <c r="E21" s="1"/>
      <c r="F21" s="48" t="s">
        <v>40</v>
      </c>
      <c r="G21" s="49">
        <f>SUM(G20:H20)</f>
        <v>30350</v>
      </c>
      <c r="H21" s="65"/>
      <c r="I21" s="71"/>
    </row>
    <row r="22" spans="1:18" ht="15.75" thickBot="1" x14ac:dyDescent="0.3">
      <c r="A22" t="s">
        <v>18</v>
      </c>
      <c r="B22" s="1"/>
      <c r="C22" s="1"/>
      <c r="D22" s="1">
        <v>2500</v>
      </c>
      <c r="F22" s="41"/>
      <c r="G22" s="41"/>
      <c r="H22" s="66"/>
      <c r="I22" s="71"/>
    </row>
    <row r="23" spans="1:18" x14ac:dyDescent="0.25">
      <c r="A23" t="s">
        <v>19</v>
      </c>
      <c r="B23" s="1"/>
      <c r="C23" s="1"/>
      <c r="D23" s="1">
        <v>2000</v>
      </c>
      <c r="F23" s="42" t="s">
        <v>39</v>
      </c>
      <c r="G23" s="43"/>
      <c r="H23" s="67"/>
      <c r="I23" s="71"/>
    </row>
    <row r="24" spans="1:18" x14ac:dyDescent="0.25">
      <c r="B24" s="1"/>
      <c r="C24" s="1"/>
      <c r="D24" s="1"/>
      <c r="F24" s="75" t="s">
        <v>19</v>
      </c>
      <c r="G24" s="76">
        <v>2000</v>
      </c>
      <c r="H24" s="74"/>
      <c r="I24" s="71" t="s">
        <v>53</v>
      </c>
    </row>
    <row r="25" spans="1:18" x14ac:dyDescent="0.25">
      <c r="B25" s="1"/>
      <c r="C25" s="1"/>
      <c r="D25" s="1"/>
      <c r="F25" s="75" t="s">
        <v>47</v>
      </c>
      <c r="G25" s="76">
        <v>2000</v>
      </c>
      <c r="H25" s="74"/>
      <c r="I25" s="71" t="s">
        <v>53</v>
      </c>
    </row>
    <row r="26" spans="1:18" x14ac:dyDescent="0.25">
      <c r="B26" s="1"/>
      <c r="C26" s="1"/>
      <c r="D26" s="1"/>
      <c r="F26" s="75" t="s">
        <v>57</v>
      </c>
      <c r="G26" s="76">
        <v>1500</v>
      </c>
      <c r="H26" s="74"/>
      <c r="I26" s="71" t="s">
        <v>53</v>
      </c>
    </row>
    <row r="27" spans="1:18" x14ac:dyDescent="0.25">
      <c r="B27" s="1"/>
      <c r="C27" s="1"/>
      <c r="D27" s="1"/>
      <c r="E27" s="1"/>
      <c r="F27" s="44" t="s">
        <v>45</v>
      </c>
      <c r="G27" s="25">
        <f>L35</f>
        <v>1300</v>
      </c>
      <c r="H27" s="25"/>
      <c r="I27" s="72" t="s">
        <v>54</v>
      </c>
      <c r="J27" s="59"/>
      <c r="K27" s="32" t="s">
        <v>36</v>
      </c>
      <c r="L27" s="33"/>
      <c r="M27" s="22"/>
      <c r="P27" s="23"/>
      <c r="R27" s="19"/>
    </row>
    <row r="28" spans="1:18" x14ac:dyDescent="0.25">
      <c r="A28" t="s">
        <v>21</v>
      </c>
      <c r="B28" s="1"/>
      <c r="C28" s="1">
        <f>SUM(C22:C23)</f>
        <v>0</v>
      </c>
      <c r="D28" s="1">
        <f>SUM(D22:D23)</f>
        <v>4500</v>
      </c>
      <c r="F28" s="44" t="s">
        <v>31</v>
      </c>
      <c r="G28" s="14">
        <v>10000</v>
      </c>
      <c r="H28" s="63"/>
      <c r="I28" s="71"/>
      <c r="K28" s="55" t="s">
        <v>35</v>
      </c>
      <c r="L28" s="34">
        <v>150</v>
      </c>
      <c r="M28" s="23"/>
      <c r="P28" s="23"/>
      <c r="R28" s="20"/>
    </row>
    <row r="29" spans="1:18" x14ac:dyDescent="0.25">
      <c r="B29" s="1"/>
      <c r="C29" s="1"/>
      <c r="D29" s="1"/>
      <c r="E29" s="1"/>
      <c r="F29" s="44" t="s">
        <v>20</v>
      </c>
      <c r="G29" s="14">
        <v>3000</v>
      </c>
      <c r="H29" s="63"/>
      <c r="I29" s="71"/>
      <c r="K29" s="55" t="s">
        <v>37</v>
      </c>
      <c r="L29" s="34">
        <v>4</v>
      </c>
      <c r="M29" s="23"/>
      <c r="P29" s="23"/>
    </row>
    <row r="30" spans="1:18" x14ac:dyDescent="0.25">
      <c r="A30" t="s">
        <v>22</v>
      </c>
      <c r="B30" s="5">
        <f>SUM(B19-C28)</f>
        <v>21865</v>
      </c>
      <c r="C30" s="1"/>
      <c r="D30" s="1"/>
      <c r="E30" s="1"/>
      <c r="F30" s="45" t="s">
        <v>32</v>
      </c>
      <c r="G30" s="46">
        <f>H20</f>
        <v>10550</v>
      </c>
      <c r="H30" s="68"/>
      <c r="I30" s="71"/>
      <c r="K30" s="56" t="s">
        <v>41</v>
      </c>
      <c r="L30" s="50">
        <f>L28*L32</f>
        <v>97.5</v>
      </c>
      <c r="M30" s="24"/>
      <c r="P30" s="23"/>
      <c r="R30" s="21"/>
    </row>
    <row r="31" spans="1:18" ht="15.75" thickBot="1" x14ac:dyDescent="0.3">
      <c r="B31" s="5"/>
      <c r="C31" s="1"/>
      <c r="D31" s="1"/>
      <c r="E31" s="1"/>
      <c r="F31" s="47" t="s">
        <v>28</v>
      </c>
      <c r="G31" s="18">
        <f>SUM(G24:G30)</f>
        <v>30350</v>
      </c>
      <c r="H31" s="69"/>
      <c r="I31" s="73"/>
      <c r="K31" s="56" t="s">
        <v>42</v>
      </c>
      <c r="L31" s="51">
        <v>4</v>
      </c>
      <c r="M31" s="24"/>
      <c r="P31" s="23"/>
      <c r="R31" s="21"/>
    </row>
    <row r="32" spans="1:18" x14ac:dyDescent="0.25">
      <c r="B32" s="5"/>
      <c r="C32" s="1"/>
      <c r="D32" s="1"/>
      <c r="E32" s="1"/>
      <c r="K32" s="56" t="s">
        <v>43</v>
      </c>
      <c r="L32" s="52">
        <v>0.65</v>
      </c>
      <c r="M32" s="24"/>
      <c r="N32" s="23"/>
      <c r="O32" s="23"/>
      <c r="P32" s="23"/>
    </row>
    <row r="33" spans="2:16" x14ac:dyDescent="0.25">
      <c r="B33" s="1"/>
      <c r="C33" s="1"/>
      <c r="D33" s="1"/>
      <c r="E33" s="1"/>
      <c r="K33" s="56" t="s">
        <v>44</v>
      </c>
      <c r="L33" s="35">
        <f>L30*L29</f>
        <v>390</v>
      </c>
      <c r="M33" s="24"/>
      <c r="N33" s="23"/>
      <c r="O33" s="23"/>
      <c r="P33" s="23"/>
    </row>
    <row r="34" spans="2:16" x14ac:dyDescent="0.25">
      <c r="B34" s="1"/>
      <c r="C34" s="1"/>
      <c r="D34" s="1"/>
      <c r="E34" s="1"/>
      <c r="K34" s="57" t="s">
        <v>36</v>
      </c>
      <c r="L34" s="53">
        <f>L33*L31</f>
        <v>1560</v>
      </c>
      <c r="M34" s="24"/>
      <c r="N34" s="23"/>
      <c r="O34" s="23"/>
      <c r="P34" s="23"/>
    </row>
    <row r="35" spans="2:16" x14ac:dyDescent="0.25">
      <c r="B35" s="1"/>
      <c r="C35" s="1"/>
      <c r="D35" s="1"/>
      <c r="E35" s="1"/>
      <c r="K35" s="58" t="s">
        <v>38</v>
      </c>
      <c r="L35" s="54">
        <f>L34/1.2</f>
        <v>1300</v>
      </c>
      <c r="M35" s="24"/>
      <c r="N35" s="23"/>
      <c r="O35" s="23"/>
      <c r="P35" s="23"/>
    </row>
    <row r="36" spans="2:16" ht="15.75" thickBot="1" x14ac:dyDescent="0.3">
      <c r="B36" s="1"/>
      <c r="C36" s="1"/>
      <c r="D36" s="1"/>
      <c r="E36" s="1"/>
      <c r="J36" s="23"/>
      <c r="K36" s="23"/>
      <c r="L36" s="23"/>
      <c r="M36" s="24"/>
      <c r="N36" s="23"/>
      <c r="O36" s="23"/>
      <c r="P36" s="23"/>
    </row>
    <row r="37" spans="2:16" ht="15.75" thickBot="1" x14ac:dyDescent="0.3">
      <c r="B37" s="1"/>
      <c r="C37" s="1"/>
      <c r="D37" s="1"/>
      <c r="E37" s="1"/>
      <c r="F37" s="7" t="s">
        <v>30</v>
      </c>
      <c r="G37" s="8"/>
      <c r="H37" s="6">
        <f>SUM(G31)</f>
        <v>30350</v>
      </c>
      <c r="J37" s="23"/>
      <c r="K37" s="23"/>
      <c r="L37" s="23"/>
      <c r="M37" s="23"/>
      <c r="N37" s="23"/>
      <c r="O37" s="23"/>
      <c r="P37" s="23"/>
    </row>
    <row r="38" spans="2:16" ht="15.75" thickBot="1" x14ac:dyDescent="0.3">
      <c r="B38" s="1"/>
      <c r="C38" s="1"/>
      <c r="D38" s="1"/>
      <c r="E38" s="1"/>
      <c r="F38" s="7"/>
      <c r="G38" s="8"/>
      <c r="H38" s="6"/>
      <c r="L38" s="23"/>
      <c r="M38" s="23"/>
      <c r="N38" s="23"/>
      <c r="O38" s="23"/>
      <c r="P38" s="23"/>
    </row>
    <row r="39" spans="2:16" ht="15.75" thickBot="1" x14ac:dyDescent="0.3">
      <c r="B39" s="1"/>
      <c r="C39" s="1"/>
      <c r="D39" s="1"/>
      <c r="E39" s="1"/>
      <c r="F39" s="9" t="s">
        <v>33</v>
      </c>
      <c r="G39" s="10"/>
      <c r="H39" s="6">
        <f>SUM(G21)</f>
        <v>30350</v>
      </c>
      <c r="M39" s="23"/>
      <c r="N39" s="23"/>
      <c r="O39" s="23"/>
      <c r="P39" s="23"/>
    </row>
    <row r="40" spans="2:16" ht="15.75" thickBot="1" x14ac:dyDescent="0.3">
      <c r="B40" s="1"/>
      <c r="C40" s="1"/>
      <c r="D40" s="1"/>
      <c r="E40" s="1"/>
      <c r="F40" s="77" t="s">
        <v>52</v>
      </c>
      <c r="G40" s="78"/>
      <c r="H40" s="79">
        <f>SUM(H39-H37)</f>
        <v>0</v>
      </c>
      <c r="M40" s="23"/>
      <c r="N40" s="23"/>
      <c r="O40" s="23"/>
      <c r="P40" s="23"/>
    </row>
    <row r="41" spans="2:16" x14ac:dyDescent="0.25">
      <c r="B41" s="1"/>
      <c r="C41" s="1"/>
      <c r="D41" s="1"/>
      <c r="E41" s="1"/>
      <c r="F41" s="80" t="s">
        <v>56</v>
      </c>
    </row>
    <row r="42" spans="2:16" x14ac:dyDescent="0.25">
      <c r="B42" s="1"/>
      <c r="C42" s="1"/>
      <c r="D42" s="1"/>
      <c r="E42" s="1"/>
    </row>
    <row r="43" spans="2:16" x14ac:dyDescent="0.25">
      <c r="B43" s="1"/>
      <c r="C43" s="1"/>
      <c r="D43" s="1"/>
      <c r="E43" s="1"/>
    </row>
    <row r="44" spans="2:16" x14ac:dyDescent="0.25">
      <c r="B44" s="1"/>
      <c r="C44" s="1"/>
      <c r="D44" s="1"/>
      <c r="E44" s="1"/>
    </row>
    <row r="45" spans="2:16" x14ac:dyDescent="0.25">
      <c r="B45" s="1"/>
      <c r="C45" s="1"/>
      <c r="D45" s="1"/>
      <c r="E45" s="1"/>
    </row>
    <row r="46" spans="2:16" x14ac:dyDescent="0.25">
      <c r="B46" s="1"/>
      <c r="C46" s="1"/>
      <c r="D46" s="1"/>
      <c r="E46" s="1"/>
    </row>
    <row r="47" spans="2:16" x14ac:dyDescent="0.25">
      <c r="B47" s="1"/>
      <c r="C47" s="1"/>
      <c r="D47" s="1"/>
      <c r="E47" s="1"/>
    </row>
    <row r="48" spans="2:16" x14ac:dyDescent="0.25">
      <c r="B48" s="1"/>
      <c r="C48" s="1"/>
      <c r="D48" s="1"/>
      <c r="E48" s="1"/>
    </row>
    <row r="49" spans="2:5" x14ac:dyDescent="0.25">
      <c r="B49" s="1"/>
      <c r="C49" s="1"/>
      <c r="D49" s="1"/>
      <c r="E49" s="1"/>
    </row>
    <row r="50" spans="2:5" x14ac:dyDescent="0.25">
      <c r="B50" s="1"/>
      <c r="C50" s="1"/>
      <c r="D50" s="1"/>
      <c r="E50" s="1"/>
    </row>
    <row r="51" spans="2:5" x14ac:dyDescent="0.25">
      <c r="B51" s="1"/>
      <c r="C51" s="1"/>
      <c r="D51" s="1"/>
      <c r="E51" s="1"/>
    </row>
    <row r="52" spans="2:5" x14ac:dyDescent="0.25">
      <c r="B52" s="1"/>
      <c r="C52" s="1"/>
      <c r="D52" s="1"/>
      <c r="E52" s="1"/>
    </row>
    <row r="53" spans="2:5" x14ac:dyDescent="0.25">
      <c r="B53" s="1"/>
      <c r="C53" s="1"/>
      <c r="D53" s="1"/>
      <c r="E53" s="1"/>
    </row>
    <row r="54" spans="2:5" x14ac:dyDescent="0.25">
      <c r="B54" s="1"/>
      <c r="C54" s="1"/>
      <c r="D54" s="1"/>
      <c r="E54" s="1"/>
    </row>
    <row r="55" spans="2:5" x14ac:dyDescent="0.25">
      <c r="B55" s="1"/>
      <c r="C55" s="1"/>
      <c r="D55" s="1"/>
      <c r="E55" s="1"/>
    </row>
    <row r="56" spans="2:5" x14ac:dyDescent="0.25">
      <c r="B56" s="1"/>
      <c r="C56" s="1"/>
      <c r="D56" s="1"/>
      <c r="E56" s="1"/>
    </row>
    <row r="57" spans="2:5" x14ac:dyDescent="0.25">
      <c r="B57" s="1"/>
      <c r="C57" s="1"/>
      <c r="D57" s="1"/>
      <c r="E57" s="1"/>
    </row>
    <row r="58" spans="2:5" x14ac:dyDescent="0.25">
      <c r="B58" s="1"/>
      <c r="C58" s="1"/>
      <c r="D58" s="1"/>
      <c r="E58" s="1"/>
    </row>
    <row r="59" spans="2:5" x14ac:dyDescent="0.25">
      <c r="B59" s="1"/>
      <c r="C59" s="1"/>
      <c r="D59" s="1"/>
      <c r="E59" s="1"/>
    </row>
    <row r="60" spans="2:5" x14ac:dyDescent="0.25">
      <c r="B60" s="1"/>
      <c r="C60" s="1"/>
      <c r="D60" s="1"/>
      <c r="E60" s="1"/>
    </row>
    <row r="61" spans="2:5" x14ac:dyDescent="0.25">
      <c r="B61" s="1"/>
      <c r="C61" s="1"/>
      <c r="D61" s="1"/>
      <c r="E61" s="1"/>
    </row>
    <row r="62" spans="2:5" x14ac:dyDescent="0.25">
      <c r="B62" s="1"/>
      <c r="C62" s="1"/>
      <c r="D62" s="1"/>
      <c r="E62" s="1"/>
    </row>
    <row r="63" spans="2:5" x14ac:dyDescent="0.25">
      <c r="B63" s="1"/>
      <c r="C63" s="1"/>
      <c r="D63" s="1"/>
      <c r="E63" s="1"/>
    </row>
    <row r="64" spans="2:5" x14ac:dyDescent="0.25">
      <c r="B64" s="1"/>
      <c r="C64" s="1"/>
      <c r="D64" s="1"/>
      <c r="E64" s="1"/>
    </row>
    <row r="65" spans="2:5" x14ac:dyDescent="0.25">
      <c r="B65" s="1"/>
      <c r="C65" s="1"/>
      <c r="D65" s="1"/>
      <c r="E65" s="1"/>
    </row>
    <row r="66" spans="2:5" x14ac:dyDescent="0.25">
      <c r="B66" s="1"/>
      <c r="C66" s="1"/>
      <c r="D66" s="1"/>
      <c r="E66" s="1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0486284D-BF67-434D-81EE-E54E593D7CBA}"/>
</file>

<file path=customXml/itemProps2.xml><?xml version="1.0" encoding="utf-8"?>
<ds:datastoreItem xmlns:ds="http://schemas.openxmlformats.org/officeDocument/2006/customXml" ds:itemID="{42316C56-4125-40B3-A19C-203A1043AB26}"/>
</file>

<file path=customXml/itemProps3.xml><?xml version="1.0" encoding="utf-8"?>
<ds:datastoreItem xmlns:ds="http://schemas.openxmlformats.org/officeDocument/2006/customXml" ds:itemID="{0D4ED19F-BF9C-4616-A058-6528568D20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cp:lastPrinted>2016-06-27T09:49:59Z</cp:lastPrinted>
  <dcterms:created xsi:type="dcterms:W3CDTF">2016-06-16T13:47:51Z</dcterms:created>
  <dcterms:modified xsi:type="dcterms:W3CDTF">2016-07-22T14:42:51Z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