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53222"/>
  <mc:AlternateContent xmlns:mc="http://schemas.openxmlformats.org/markup-compatibility/2006">
    <mc:Choice Requires="x15">
      <x15ac:absPath xmlns:x15ac="http://schemas.microsoft.com/office/spreadsheetml/2010/11/ac" url="C:\Users\gardnerp\Desktop\"/>
    </mc:Choice>
  </mc:AlternateContent>
  <bookViews>
    <workbookView xWindow="0" yWindow="0" windowWidth="25605" windowHeight="16005" firstSheet="4" activeTab="4"/>
  </bookViews>
  <sheets>
    <sheet name="Guidance" sheetId="3" r:id="rId1"/>
    <sheet name="Raw Data" sheetId="9" r:id="rId2"/>
    <sheet name="KPI Table" sheetId="7" r:id="rId3"/>
    <sheet name="Budget" sheetId="8" r:id="rId4"/>
    <sheet name="Screening Activity " sheetId="1" r:id="rId5"/>
    <sheet name="Audience Feedback" sheetId="2" r:id="rId6"/>
    <sheet name="Comms Activity" sheetId="4" r:id="rId7"/>
    <sheet name="Notes - ADMIN ONLY" sheetId="6" r:id="rId8"/>
  </sheets>
  <externalReferences>
    <externalReference r:id="rId9"/>
  </externalReferences>
  <definedNames>
    <definedName name="ACCESSIBILITY">[1]notes!$B$6:$B$12</definedName>
  </definedName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32" i="9" l="1"/>
  <c r="C22" i="8"/>
  <c r="B17" i="8"/>
  <c r="B36" i="7"/>
  <c r="C8" i="8"/>
  <c r="F9" i="8"/>
  <c r="G10" i="8"/>
  <c r="F11" i="8"/>
  <c r="F25" i="8"/>
  <c r="G26" i="8"/>
  <c r="F27" i="8"/>
  <c r="F28" i="8"/>
  <c r="B25" i="8"/>
  <c r="C26" i="8"/>
  <c r="B27" i="8"/>
  <c r="B9" i="8"/>
  <c r="C10" i="8"/>
  <c r="B11" i="8"/>
  <c r="B28" i="8"/>
  <c r="H26" i="8"/>
  <c r="D26" i="8"/>
  <c r="H10" i="8"/>
  <c r="D10" i="8"/>
  <c r="N25" i="2"/>
  <c r="N26" i="2"/>
  <c r="N27" i="2"/>
  <c r="N28" i="2"/>
  <c r="N29" i="2"/>
  <c r="N30" i="2"/>
  <c r="N31" i="2"/>
  <c r="N32" i="2"/>
  <c r="J23" i="2"/>
  <c r="I23" i="2"/>
  <c r="E23" i="2"/>
  <c r="D23" i="2"/>
  <c r="I17" i="2"/>
  <c r="D17" i="2"/>
  <c r="D51" i="9"/>
  <c r="E49" i="9"/>
  <c r="C82" i="7"/>
  <c r="E50" i="9"/>
  <c r="C83" i="7"/>
  <c r="E48" i="9"/>
  <c r="C81" i="7"/>
  <c r="C9" i="7"/>
  <c r="C22" i="7"/>
  <c r="C24" i="7"/>
  <c r="C38" i="7"/>
  <c r="D47" i="9"/>
  <c r="E42" i="9"/>
  <c r="C74" i="7"/>
  <c r="E43" i="9"/>
  <c r="C75" i="7"/>
  <c r="E44" i="9"/>
  <c r="C76" i="7"/>
  <c r="E45" i="9"/>
  <c r="C77" i="7"/>
  <c r="E46" i="9"/>
  <c r="C78" i="7"/>
  <c r="E41" i="9"/>
  <c r="C73" i="7"/>
  <c r="D40" i="9"/>
  <c r="E34" i="9"/>
  <c r="C66" i="7"/>
  <c r="E35" i="9"/>
  <c r="C67" i="7"/>
  <c r="E36" i="9"/>
  <c r="C68" i="7"/>
  <c r="E37" i="9"/>
  <c r="C69" i="7"/>
  <c r="E38" i="9"/>
  <c r="C70" i="7"/>
  <c r="E39" i="9"/>
  <c r="C71" i="7"/>
  <c r="E33" i="9"/>
  <c r="C65" i="7"/>
  <c r="E27" i="9"/>
  <c r="C59" i="7"/>
  <c r="E28" i="9"/>
  <c r="C60" i="7"/>
  <c r="E29" i="9"/>
  <c r="C61" i="7"/>
  <c r="E30" i="9"/>
  <c r="C62" i="7"/>
  <c r="E31" i="9"/>
  <c r="C63" i="7"/>
  <c r="E26" i="9"/>
  <c r="C58" i="7"/>
  <c r="D25" i="9"/>
  <c r="E19" i="9"/>
  <c r="C52" i="7"/>
  <c r="E20" i="9"/>
  <c r="C53" i="7"/>
  <c r="E21" i="9"/>
  <c r="C54" i="7"/>
  <c r="E22" i="9"/>
  <c r="C55" i="7"/>
  <c r="E23" i="9"/>
  <c r="C56" i="7"/>
  <c r="E18" i="9"/>
  <c r="C51" i="7"/>
  <c r="E17" i="9"/>
  <c r="C50" i="7"/>
  <c r="D16" i="9"/>
  <c r="E13" i="9"/>
  <c r="C46" i="7"/>
  <c r="E14" i="9"/>
  <c r="C47" i="7"/>
  <c r="E15" i="9"/>
  <c r="C48" i="7"/>
  <c r="E12" i="9"/>
  <c r="C45" i="7"/>
  <c r="E24" i="9"/>
  <c r="C79" i="7"/>
  <c r="B79" i="7"/>
</calcChain>
</file>

<file path=xl/sharedStrings.xml><?xml version="1.0" encoding="utf-8"?>
<sst xmlns="http://schemas.openxmlformats.org/spreadsheetml/2006/main" count="327" uniqueCount="265">
  <si>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</si>
  <si>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</si>
  <si>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</si>
  <si>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</si>
  <si>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</si>
  <si>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</si>
  <si>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</si>
  <si>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</si>
  <si>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</si>
  <si>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</si>
  <si>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</si>
  <si>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</si>
  <si>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</si>
  <si>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</si>
  <si>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</si>
  <si>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</si>
  <si>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</si>
  <si>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</si>
  <si>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</si>
  <si>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</si>
  <si>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</si>
  <si>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</si>
  <si>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</si>
  <si>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</si>
  <si>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</si>
  <si>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</si>
  <si>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</si>
  <si>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</si>
  <si>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</si>
  <si>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</si>
  <si>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</si>
  <si>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</si>
  <si>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</si>
  <si>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</si>
  <si>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</si>
  <si>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</si>
  <si>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</si>
  <si>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</si>
  <si>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</si>
  <si>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</si>
  <si>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</si>
  <si>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</si>
  <si>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</si>
  <si>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</si>
  <si>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</si>
  <si>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</si>
  <si>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</si>
  <si>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</si>
  <si>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</si>
  <si>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</si>
  <si>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</si>
  <si>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</si>
  <si>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</si>
  <si>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</si>
  <si>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All figures in GBP</t>
  </si>
  <si>
    <t>INCOME</t>
  </si>
  <si>
    <t>BFI CASH</t>
  </si>
  <si>
    <t>NON-BFI CASH</t>
  </si>
  <si>
    <t>IN-KIND</t>
  </si>
  <si>
    <t>NOTES</t>
  </si>
  <si>
    <t>TOTAL BFI INCOME</t>
  </si>
  <si>
    <t>TOTAL OTHER INCOME</t>
  </si>
  <si>
    <t>GRAND TOTAL CASH INCOME</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</si>
  <si>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</si>
  <si>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</si>
  <si>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</si>
  <si>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</si>
  <si>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</si>
  <si>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</si>
  <si>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</si>
  <si>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</si>
  <si>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</si>
  <si>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</si>
  <si>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</si>
  <si>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</si>
  <si>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</si>
  <si>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</si>
  <si>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</si>
  <si>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</si>
  <si>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</si>
  <si>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</si>
  <si>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</si>
  <si>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</si>
  <si>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</si>
  <si>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</si>
  <si>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</si>
  <si>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</si>
  <si>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</si>
  <si>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</si>
  <si>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</si>
  <si>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</si>
  <si>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</si>
  <si>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</si>
  <si>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</si>
  <si>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</si>
  <si>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</si>
  <si>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</si>
  <si>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</si>
  <si>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</si>
  <si>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</si>
  <si>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</si>
  <si>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</si>
  <si>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</si>
  <si>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</si>
  <si>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</si>
  <si>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</si>
  <si>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</si>
  <si>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</si>
  <si>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</si>
  <si>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</si>
  <si>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</si>
  <si>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</si>
  <si>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</si>
  <si>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</si>
  <si>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</si>
  <si>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</si>
  <si>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</si>
  <si>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</si>
  <si>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</si>
  <si>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</si>
  <si>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</si>
  <si>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</si>
  <si>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</si>
  <si>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</si>
  <si>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</si>
  <si>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</si>
  <si>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</si>
  <si>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</si>
  <si>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</si>
  <si>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</si>
  <si>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</si>
  <si>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</si>
  <si>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</si>
  <si>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</si>
  <si>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</si>
  <si>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</si>
  <si>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</si>
  <si>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</si>
  <si>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</si>
  <si>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</si>
  <si>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HUB</t>
  </si>
  <si>
    <t>Activity Area</t>
  </si>
  <si>
    <t>NAME OF INITIATIVE</t>
  </si>
  <si>
    <t>TOTAL ADMISSIONS FOR PROJECT</t>
  </si>
  <si>
    <t>Total number of screenings</t>
  </si>
  <si>
    <t xml:space="preserve">BELOW: Please insert the NUMBER OF TICKS in each category - NOT the percentage that chose that category </t>
  </si>
  <si>
    <r>
      <rPr>
        <b/>
        <sz val="14"/>
        <rFont val="Calibri"/>
        <family val="2"/>
        <scheme val="minor"/>
      </rPr>
      <t>TOTAL NUMBER</t>
    </r>
    <r>
      <rPr>
        <b/>
        <sz val="10"/>
        <rFont val="Calibri"/>
        <family val="2"/>
        <scheme val="minor"/>
      </rPr>
      <t xml:space="preserve"> OF AUDIENCE SURVEYS FOR PROJECT  </t>
    </r>
  </si>
  <si>
    <t>Gender</t>
  </si>
  <si>
    <t>Female</t>
  </si>
  <si>
    <t>Male</t>
  </si>
  <si>
    <t>prefer not to say / did not answer</t>
  </si>
  <si>
    <t>Total responses</t>
  </si>
  <si>
    <t>Age</t>
  </si>
  <si>
    <t xml:space="preserve">Age 0 to 4   </t>
  </si>
  <si>
    <t>Age 5 to 12</t>
  </si>
  <si>
    <t xml:space="preserve">Age 13 to 19   </t>
  </si>
  <si>
    <t>Age 20 to  29</t>
  </si>
  <si>
    <t>Age 30 to 44</t>
  </si>
  <si>
    <t>Age 45 to 64</t>
  </si>
  <si>
    <t xml:space="preserve">Age 65+  </t>
  </si>
  <si>
    <t>Employment</t>
  </si>
  <si>
    <t>Employed</t>
  </si>
  <si>
    <t>Unemployed</t>
  </si>
  <si>
    <t>Full-time Student</t>
  </si>
  <si>
    <t>Retired</t>
  </si>
  <si>
    <t>Ethnicity</t>
  </si>
  <si>
    <t>Asian/ Asian British/ South Asian</t>
  </si>
  <si>
    <t>Black/ African/ Caribbean /Black British</t>
  </si>
  <si>
    <t>Mixed/ Multiple ethnic groups</t>
  </si>
  <si>
    <t>White British</t>
  </si>
  <si>
    <t>White Other</t>
  </si>
  <si>
    <t>Other ethnic group</t>
  </si>
  <si>
    <t>Bisexual</t>
  </si>
  <si>
    <t>Gay Man</t>
  </si>
  <si>
    <t>Gay Woman/ Lesbian</t>
  </si>
  <si>
    <t>Heterosexual/ Straight</t>
  </si>
  <si>
    <t>Disability</t>
  </si>
  <si>
    <t>People with disabilities: Yes</t>
  </si>
  <si>
    <t>No</t>
  </si>
  <si>
    <t>%</t>
  </si>
  <si>
    <t>Total number of venues used</t>
  </si>
  <si>
    <t>Total number of titles (total)</t>
  </si>
  <si>
    <t>% People with disabilities: Yes</t>
  </si>
  <si>
    <t>% No</t>
  </si>
  <si>
    <t xml:space="preserve">Note: Any box in grey in the 'Actuals' column will be automatically completed from the Raw Data tab. </t>
  </si>
  <si>
    <t>Number</t>
  </si>
  <si>
    <t>The percentages will be calculated automatically and will complete the KPI table.   Thank you</t>
  </si>
  <si>
    <t>BUDGET</t>
  </si>
  <si>
    <t>ACTUAL</t>
  </si>
  <si>
    <t>IN -KIND</t>
  </si>
  <si>
    <t>BFI request</t>
  </si>
  <si>
    <t xml:space="preserve">HULL 2017 </t>
  </si>
  <si>
    <t>Ticket Sale income</t>
  </si>
  <si>
    <t>NON BFI CASH</t>
  </si>
  <si>
    <t>Production</t>
  </si>
  <si>
    <t>Contingency 5%</t>
  </si>
  <si>
    <t>TOTAL BFI CASH EXPENDITURE</t>
  </si>
  <si>
    <t>TOTAL OTHER EXPENDITURE</t>
  </si>
  <si>
    <t>TOTAL EXPENDITURE</t>
  </si>
  <si>
    <t>OVERSPEND/UNDERSPEND</t>
  </si>
  <si>
    <t>Info Capture for Additional Research</t>
  </si>
  <si>
    <t>Name</t>
  </si>
  <si>
    <t>Email</t>
  </si>
  <si>
    <t>Phone</t>
  </si>
  <si>
    <t>When was the last time you attended a cinematic event in Hull?</t>
  </si>
  <si>
    <t>This is my first time</t>
  </si>
  <si>
    <t>During the past month</t>
  </si>
  <si>
    <t>Past 6 months</t>
  </si>
  <si>
    <t>Past year</t>
  </si>
  <si>
    <t>Over a year</t>
  </si>
  <si>
    <t>On a scale of 1-10, Strongly Disagree - Strongly Agree</t>
  </si>
  <si>
    <t>Score</t>
  </si>
  <si>
    <t>Total Reponses</t>
  </si>
  <si>
    <t>It was an interesting idea</t>
  </si>
  <si>
    <t>It was well produced and presented</t>
  </si>
  <si>
    <t>I would come to see something like this again</t>
  </si>
  <si>
    <t>It is important that it’s happening here in Hull</t>
  </si>
  <si>
    <t>I would recommend this event to friends / family</t>
  </si>
  <si>
    <t>I would attend an event like this in Hull again</t>
  </si>
  <si>
    <t>Overall, this experience was a good one</t>
  </si>
  <si>
    <t>Additional Comments</t>
  </si>
  <si>
    <t>Audience Engagement [number of shares, likes, views, planning to attends, etc]</t>
  </si>
  <si>
    <t>Shares: 3
Likes: 17</t>
  </si>
  <si>
    <t>5325 award plus 1059 surplus from February Back to Ours</t>
  </si>
  <si>
    <t>Hull 2017 match funding for Producer, marketing, box office and event management</t>
  </si>
  <si>
    <t>Back to Ours - Cinematic Experience</t>
  </si>
  <si>
    <t>HULL2017-OCT-BTO: BUDGET</t>
  </si>
  <si>
    <t xml:space="preserve">1500 tickets @ £2.5 </t>
  </si>
  <si>
    <t>Venue Hire and Venue Staff</t>
  </si>
  <si>
    <t>Box Office and FOH</t>
  </si>
  <si>
    <t xml:space="preserve">Licences </t>
  </si>
  <si>
    <t>Event Coordinator</t>
  </si>
  <si>
    <t>Interactive/ performances activities</t>
  </si>
  <si>
    <t>Marketing</t>
  </si>
  <si>
    <t>Project management fee</t>
  </si>
  <si>
    <t xml:space="preserve">Monitoring and Evaluation </t>
  </si>
  <si>
    <t>Archbishop Sentamu, Hymers College and Kingswood Academy providing in kind space as part of their partnership with Hull City of Culture for 3 events</t>
  </si>
  <si>
    <t>Running 3 days of onsite box office and FOH management</t>
  </si>
  <si>
    <t>Cost of 3 film licences shown in 3 different locations (250 per film)</t>
  </si>
  <si>
    <t>5 days in advanced @ £120, £150 for 3 show days</t>
  </si>
  <si>
    <t>Cost of 3 actors, costumes, scripts and performance at each film screening for 3 days</t>
  </si>
  <si>
    <t>PR, posters, flyers, etc</t>
  </si>
  <si>
    <t>Lumen Hire of projector, screen and PA for 3 screening days @ £950 per day</t>
  </si>
  <si>
    <t>Hull 2017 Producers, excecutive producer, management fee</t>
  </si>
  <si>
    <t xml:space="preserve">monitoring and evaluation </t>
  </si>
  <si>
    <t>HULL2017-OCT-BTO: KPI'S</t>
  </si>
  <si>
    <t>Monsters Inc</t>
  </si>
  <si>
    <t>Beauty and the Beast</t>
  </si>
  <si>
    <t>Rocky Horror</t>
  </si>
  <si>
    <t>Sirius Academy West</t>
  </si>
  <si>
    <t>Winifred Holtby Academy</t>
  </si>
  <si>
    <t>Freedom Centre</t>
  </si>
  <si>
    <t>Screening as part of Back to Ours festival</t>
  </si>
  <si>
    <t>HU4 7JB</t>
  </si>
  <si>
    <t>HU7 4PW</t>
  </si>
  <si>
    <t>HU9 3QB</t>
  </si>
  <si>
    <t>Cancelled</t>
  </si>
  <si>
    <t>See Facebook for social media</t>
  </si>
  <si>
    <t>Back to Ours - October</t>
  </si>
  <si>
    <t>31/10/2017 - 05/11/2017</t>
  </si>
  <si>
    <t>Hull 2017</t>
  </si>
  <si>
    <t>Website page</t>
  </si>
  <si>
    <t>PR Coverage</t>
  </si>
  <si>
    <t>Print leaflet</t>
  </si>
  <si>
    <t>Sep - Nov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</si>
</sst>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164" formatCode="&quot;£&quot;#,##0.00"/>
    <numFmt numFmtId="165" formatCode="dd/mm/yyyy;@"/>
  </numFmts>
  <fonts count="51"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b/>
      <sz val="14"/>
      <color rgb="FF000000"/>
      <name val="Calibri"/>
      <family val="2"/>
      <scheme val="minor"/>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name val="Arial"/>
      <family val="2"/>
    </font>
    <font>
      <b/>
      <sz val="10"/>
      <color rgb="FF000000"/>
      <name val="Calibri"/>
      <family val="2"/>
    </font>
    <font>
      <b/>
      <i/>
      <sz val="11"/>
      <color rgb="FF000000"/>
      <name val="Arial"/>
      <family val="2"/>
    </font>
    <font>
      <i/>
      <sz val="10"/>
      <color rgb="FF000000"/>
      <name val="Calibri"/>
      <family val="2"/>
    </font>
    <font>
      <b/>
      <sz val="12"/>
      <color theme="1"/>
      <name val="Calibri"/>
      <family val="2"/>
      <scheme val="minor"/>
    </font>
    <font>
      <b/>
      <sz val="10"/>
      <color theme="1"/>
      <name val="Calibri"/>
      <family val="2"/>
      <scheme val="minor"/>
    </font>
    <font>
      <sz val="9"/>
      <color theme="1"/>
      <name val="Candara"/>
      <family val="2"/>
    </font>
    <font>
      <sz val="10"/>
      <color theme="1"/>
      <name val="Calibri"/>
      <family val="2"/>
      <scheme val="minor"/>
    </font>
    <font>
      <b/>
      <sz val="10"/>
      <color rgb="FFFF0000"/>
      <name val="Candara"/>
      <family val="2"/>
    </font>
    <font>
      <b/>
      <sz val="10"/>
      <name val="Calibri"/>
      <family val="2"/>
      <scheme val="minor"/>
    </font>
    <font>
      <b/>
      <sz val="14"/>
      <name val="Calibri"/>
      <family val="2"/>
      <scheme val="minor"/>
    </font>
    <font>
      <sz val="9"/>
      <color theme="1"/>
      <name val="Calibri"/>
      <family val="2"/>
      <scheme val="minor"/>
    </font>
    <font>
      <sz val="8"/>
      <color theme="1"/>
      <name val="Candara"/>
      <family val="2"/>
    </font>
    <font>
      <b/>
      <sz val="8"/>
      <color theme="1"/>
      <name val="Calibri"/>
      <family val="2"/>
      <scheme val="minor"/>
    </font>
    <font>
      <sz val="11"/>
      <color rgb="FFFF0000"/>
      <name val="Arial"/>
      <family val="2"/>
    </font>
    <font>
      <b/>
      <sz val="10"/>
      <color rgb="FFFF0000"/>
      <name val="Calibri"/>
      <family val="2"/>
      <scheme val="minor"/>
    </font>
    <font>
      <b/>
      <i/>
      <sz val="10"/>
      <color rgb="FFFF0000"/>
      <name val="Candara"/>
      <family val="2"/>
    </font>
    <font>
      <b/>
      <sz val="12"/>
      <color rgb="FF000000"/>
      <name val="Calibri"/>
      <family val="2"/>
      <scheme val="minor"/>
    </font>
    <font>
      <sz val="12"/>
      <color rgb="FF000000"/>
      <name val="Calibri"/>
      <family val="2"/>
      <scheme val="minor"/>
    </font>
    <font>
      <u/>
      <sz val="11"/>
      <color theme="10"/>
      <name val="Calibri"/>
      <family val="2"/>
      <scheme val="minor"/>
    </font>
  </fonts>
  <fills count="30">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rgb="FFFFFF6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rgb="FFD9D2E9"/>
      </patternFill>
    </fill>
    <fill>
      <patternFill patternType="solid">
        <fgColor theme="9" tint="0.59999389629810485"/>
        <bgColor rgb="FFD9D2E9"/>
      </patternFill>
    </fill>
    <fill>
      <patternFill patternType="solid">
        <fgColor theme="9" tint="0.79998168889431442"/>
        <bgColor rgb="FFD9D2E9"/>
      </patternFill>
    </fill>
    <fill>
      <patternFill patternType="solid">
        <fgColor rgb="FFFFC000"/>
        <bgColor indexed="64"/>
      </patternFill>
    </fill>
    <fill>
      <patternFill patternType="solid">
        <fgColor theme="7" tint="0.39997558519241921"/>
        <bgColor indexed="64"/>
      </patternFill>
    </fill>
    <fill>
      <patternFill patternType="solid">
        <fgColor theme="2" tint="-9.9978637043366805E-2"/>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1"/>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style="thin">
        <color theme="2" tint="-9.9978637043366805E-2"/>
      </right>
      <top/>
      <bottom style="thin">
        <color theme="2" tint="-9.9978637043366805E-2"/>
      </bottom>
      <diagonal/>
    </border>
    <border>
      <left/>
      <right/>
      <top style="thin">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s>
  <cellStyleXfs count="5">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50" fillId="0" borderId="0" applyNumberFormat="0" applyFill="0" applyBorder="0" applyAlignment="0" applyProtection="0"/>
  </cellStyleXfs>
  <cellXfs count="270">
    <xf numFmtId="0" fontId="0" fillId="0" borderId="0" xfId="0"/>
    <xf numFmtId="0" fontId="3" fillId="2" borderId="2" xfId="1" applyFont="1" applyFill="1" applyBorder="1" applyAlignment="1" applyProtection="1">
      <alignment vertical="center"/>
    </xf>
    <xf numFmtId="0" fontId="3" fillId="2" borderId="2" xfId="1" applyFont="1" applyFill="1" applyBorder="1" applyAlignment="1" applyProtection="1">
      <alignment horizontal="left" vertical="center"/>
    </xf>
    <xf numFmtId="0" fontId="3" fillId="2" borderId="2" xfId="1" applyFont="1" applyFill="1" applyBorder="1" applyAlignment="1" applyProtection="1">
      <alignment horizontal="center" vertical="center"/>
    </xf>
    <xf numFmtId="0" fontId="4" fillId="2" borderId="5" xfId="1" applyNumberFormat="1" applyFont="1" applyFill="1" applyBorder="1" applyAlignment="1" applyProtection="1">
      <alignment horizontal="left" vertical="center" wrapText="1"/>
    </xf>
    <xf numFmtId="0" fontId="4" fillId="2" borderId="5" xfId="1" applyNumberFormat="1"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xf>
    <xf numFmtId="14" fontId="4" fillId="3" borderId="4" xfId="1" applyNumberFormat="1" applyFont="1" applyFill="1" applyBorder="1" applyAlignment="1" applyProtection="1">
      <alignment horizontal="center" vertical="center" wrapText="1"/>
    </xf>
    <xf numFmtId="20" fontId="4" fillId="3" borderId="5" xfId="1" applyNumberFormat="1" applyFont="1" applyFill="1" applyBorder="1" applyAlignment="1" applyProtection="1">
      <alignment horizontal="center" vertical="center" wrapText="1"/>
    </xf>
    <xf numFmtId="3" fontId="4" fillId="3" borderId="5" xfId="1" applyNumberFormat="1" applyFont="1" applyFill="1" applyBorder="1" applyAlignment="1" applyProtection="1">
      <alignment horizontal="center" vertical="center" wrapText="1"/>
    </xf>
    <xf numFmtId="0" fontId="4" fillId="3" borderId="6" xfId="1" applyNumberFormat="1" applyFont="1" applyFill="1" applyBorder="1" applyAlignment="1" applyProtection="1">
      <alignment horizontal="left" vertical="center" wrapText="1"/>
    </xf>
    <xf numFmtId="0" fontId="7" fillId="0" borderId="0" xfId="1" applyNumberFormat="1" applyFont="1" applyBorder="1" applyAlignment="1" applyProtection="1">
      <alignment horizontal="center"/>
      <protection locked="0"/>
    </xf>
    <xf numFmtId="0" fontId="7" fillId="0" borderId="0" xfId="1" applyNumberFormat="1" applyFont="1" applyFill="1" applyBorder="1" applyAlignment="1" applyProtection="1">
      <alignment horizontal="center"/>
      <protection locked="0"/>
    </xf>
    <xf numFmtId="14" fontId="7" fillId="0" borderId="0" xfId="1" applyNumberFormat="1" applyFont="1" applyBorder="1" applyAlignment="1" applyProtection="1">
      <alignment horizontal="center"/>
      <protection locked="0"/>
    </xf>
    <xf numFmtId="20" fontId="7" fillId="0" borderId="0" xfId="1" applyNumberFormat="1" applyFont="1" applyFill="1" applyBorder="1" applyAlignment="1" applyProtection="1">
      <alignment horizontal="center"/>
      <protection locked="0"/>
    </xf>
    <xf numFmtId="3" fontId="7" fillId="0" borderId="0" xfId="1"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7" fillId="0" borderId="0" xfId="1" applyFont="1" applyFill="1" applyBorder="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center"/>
      <protection locked="0"/>
    </xf>
    <xf numFmtId="14" fontId="7" fillId="0" borderId="0" xfId="1" applyNumberFormat="1" applyFont="1" applyFill="1" applyBorder="1" applyAlignment="1" applyProtection="1">
      <alignment horizontal="center"/>
      <protection locked="0"/>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9" fillId="2" borderId="0" xfId="1" applyFont="1" applyFill="1" applyBorder="1" applyAlignment="1" applyProtection="1">
      <alignment horizontal="left" vertical="center" wrapText="1"/>
    </xf>
    <xf numFmtId="0" fontId="11"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13"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4" fillId="4" borderId="11" xfId="0" applyFont="1" applyFill="1" applyBorder="1" applyAlignment="1" applyProtection="1">
      <alignment horizontal="right" vertical="center"/>
    </xf>
    <xf numFmtId="0" fontId="13" fillId="5" borderId="3"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4" fillId="5" borderId="11" xfId="0" applyFont="1" applyFill="1" applyBorder="1" applyAlignment="1" applyProtection="1">
      <alignment horizontal="right" vertical="center"/>
    </xf>
    <xf numFmtId="0" fontId="0" fillId="6" borderId="0" xfId="0" applyFill="1" applyAlignment="1" applyProtection="1">
      <alignment horizontal="center" vertic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7" fillId="0" borderId="13" xfId="0" applyFont="1" applyBorder="1" applyAlignment="1">
      <alignment horizontal="left" vertical="top"/>
    </xf>
    <xf numFmtId="0" fontId="17" fillId="0" borderId="7" xfId="0" applyFont="1" applyBorder="1" applyAlignment="1">
      <alignment horizontal="left" vertical="top" wrapText="1"/>
    </xf>
    <xf numFmtId="165" fontId="17" fillId="0" borderId="7" xfId="0" applyNumberFormat="1" applyFont="1" applyBorder="1" applyAlignment="1">
      <alignment horizontal="left" vertical="top"/>
    </xf>
    <xf numFmtId="0" fontId="17" fillId="0" borderId="7" xfId="0" applyFont="1" applyBorder="1" applyAlignment="1">
      <alignment horizontal="left" vertical="top"/>
    </xf>
    <xf numFmtId="0" fontId="0" fillId="0" borderId="7" xfId="0" applyFont="1" applyBorder="1" applyAlignment="1">
      <alignment horizontal="left" vertical="top"/>
    </xf>
    <xf numFmtId="0" fontId="17" fillId="0" borderId="13" xfId="0" applyFont="1" applyBorder="1"/>
    <xf numFmtId="0" fontId="17" fillId="0" borderId="7" xfId="0" applyFont="1" applyBorder="1"/>
    <xf numFmtId="165" fontId="17" fillId="0" borderId="7" xfId="0" applyNumberFormat="1" applyFont="1" applyBorder="1"/>
    <xf numFmtId="0" fontId="17" fillId="0" borderId="3" xfId="0" applyFont="1" applyBorder="1"/>
    <xf numFmtId="0" fontId="17" fillId="0" borderId="14" xfId="0" applyFont="1" applyBorder="1"/>
    <xf numFmtId="165" fontId="17" fillId="0" borderId="14" xfId="0" applyNumberFormat="1" applyFont="1" applyBorder="1"/>
    <xf numFmtId="0" fontId="17" fillId="0" borderId="0" xfId="0" applyFont="1"/>
    <xf numFmtId="165" fontId="17" fillId="0" borderId="0" xfId="0" applyNumberFormat="1" applyFont="1"/>
    <xf numFmtId="0" fontId="18" fillId="0" borderId="0" xfId="0" applyFont="1"/>
    <xf numFmtId="0" fontId="16" fillId="8" borderId="13" xfId="0" applyFont="1" applyFill="1" applyBorder="1" applyAlignment="1">
      <alignment horizontal="left" vertical="top" wrapText="1"/>
    </xf>
    <xf numFmtId="0" fontId="16" fillId="8" borderId="7" xfId="0" applyFont="1" applyFill="1" applyBorder="1" applyAlignment="1">
      <alignment horizontal="left" vertical="top" wrapText="1"/>
    </xf>
    <xf numFmtId="165" fontId="16" fillId="8" borderId="7" xfId="0" applyNumberFormat="1" applyFont="1" applyFill="1" applyBorder="1" applyAlignment="1">
      <alignment horizontal="left" vertical="top"/>
    </xf>
    <xf numFmtId="0" fontId="19" fillId="8" borderId="0" xfId="0" applyFont="1" applyFill="1" applyAlignment="1">
      <alignment horizontal="left" vertical="top"/>
    </xf>
    <xf numFmtId="21" fontId="19" fillId="8" borderId="0" xfId="0" applyNumberFormat="1" applyFont="1" applyFill="1" applyAlignment="1">
      <alignment horizontal="left" vertical="top"/>
    </xf>
    <xf numFmtId="0" fontId="19" fillId="8" borderId="0" xfId="0" applyNumberFormat="1" applyFont="1" applyFill="1" applyAlignment="1">
      <alignment horizontal="left" vertical="top"/>
    </xf>
    <xf numFmtId="0" fontId="19" fillId="8" borderId="0" xfId="0" applyFont="1" applyFill="1" applyAlignment="1">
      <alignment horizontal="center" vertical="top"/>
    </xf>
    <xf numFmtId="0" fontId="0" fillId="0" borderId="0" xfId="0" applyAlignment="1">
      <alignment horizontal="center"/>
    </xf>
    <xf numFmtId="14" fontId="19" fillId="8" borderId="0" xfId="0" applyNumberFormat="1" applyFont="1" applyFill="1" applyAlignment="1">
      <alignment horizontal="left" vertical="top"/>
    </xf>
    <xf numFmtId="8" fontId="19" fillId="8" borderId="0" xfId="0" applyNumberFormat="1" applyFont="1" applyFill="1" applyAlignment="1">
      <alignment horizontal="left" vertical="top"/>
    </xf>
    <xf numFmtId="0" fontId="21" fillId="0" borderId="0" xfId="0" applyFont="1" applyAlignment="1">
      <alignment horizontal="right"/>
    </xf>
    <xf numFmtId="0" fontId="21" fillId="0" borderId="0" xfId="0" applyFont="1"/>
    <xf numFmtId="0" fontId="22" fillId="9" borderId="7" xfId="0" applyFont="1" applyFill="1" applyBorder="1"/>
    <xf numFmtId="0" fontId="22" fillId="9" borderId="7" xfId="0" applyFont="1" applyFill="1" applyBorder="1" applyAlignment="1">
      <alignment horizontal="right"/>
    </xf>
    <xf numFmtId="0" fontId="21" fillId="0" borderId="7" xfId="0" applyFont="1" applyBorder="1"/>
    <xf numFmtId="3" fontId="21" fillId="0" borderId="7" xfId="0" applyNumberFormat="1" applyFont="1" applyBorder="1" applyAlignment="1">
      <alignment horizontal="right"/>
    </xf>
    <xf numFmtId="0" fontId="21" fillId="0" borderId="7" xfId="0" applyFont="1" applyBorder="1" applyAlignment="1">
      <alignment horizontal="right"/>
    </xf>
    <xf numFmtId="0" fontId="2" fillId="0" borderId="7" xfId="0" applyFont="1" applyBorder="1"/>
    <xf numFmtId="0" fontId="22" fillId="3" borderId="14" xfId="0" applyFont="1" applyFill="1" applyBorder="1"/>
    <xf numFmtId="3" fontId="22" fillId="3" borderId="14" xfId="0" applyNumberFormat="1" applyFont="1" applyFill="1" applyBorder="1"/>
    <xf numFmtId="0" fontId="22" fillId="3" borderId="7" xfId="0" applyFont="1" applyFill="1" applyBorder="1"/>
    <xf numFmtId="3" fontId="22" fillId="9" borderId="7" xfId="0" applyNumberFormat="1" applyFont="1" applyFill="1" applyBorder="1"/>
    <xf numFmtId="0" fontId="22" fillId="10" borderId="7" xfId="0" applyFont="1" applyFill="1" applyBorder="1" applyAlignment="1" applyProtection="1">
      <alignment vertical="center"/>
      <protection locked="0"/>
    </xf>
    <xf numFmtId="3" fontId="22" fillId="10" borderId="7" xfId="0" applyNumberFormat="1" applyFont="1" applyFill="1" applyBorder="1" applyAlignment="1" applyProtection="1">
      <alignment horizontal="right" vertical="center"/>
      <protection locked="0"/>
    </xf>
    <xf numFmtId="0" fontId="21" fillId="0" borderId="7" xfId="0" applyFont="1" applyBorder="1" applyAlignment="1" applyProtection="1">
      <alignment vertical="center"/>
      <protection locked="0"/>
    </xf>
    <xf numFmtId="0" fontId="22" fillId="11" borderId="7" xfId="0" applyFont="1" applyFill="1" applyBorder="1" applyAlignment="1" applyProtection="1">
      <alignment vertical="center"/>
      <protection locked="0"/>
    </xf>
    <xf numFmtId="3" fontId="22" fillId="11" borderId="7" xfId="0" applyNumberFormat="1" applyFont="1" applyFill="1" applyBorder="1" applyAlignment="1" applyProtection="1">
      <alignment vertical="center"/>
      <protection locked="0"/>
    </xf>
    <xf numFmtId="0" fontId="2" fillId="0" borderId="0" xfId="0" applyFont="1"/>
    <xf numFmtId="3" fontId="22" fillId="10" borderId="7" xfId="0" applyNumberFormat="1" applyFont="1" applyFill="1" applyBorder="1" applyAlignment="1" applyProtection="1">
      <alignment vertical="center"/>
      <protection locked="0"/>
    </xf>
    <xf numFmtId="0" fontId="21" fillId="10" borderId="7" xfId="0" applyFont="1" applyFill="1" applyBorder="1" applyAlignment="1" applyProtection="1">
      <alignment vertical="center"/>
      <protection locked="0"/>
    </xf>
    <xf numFmtId="0" fontId="23" fillId="0" borderId="0" xfId="0" applyFont="1" applyAlignment="1"/>
    <xf numFmtId="0" fontId="0" fillId="0" borderId="0" xfId="0" applyFont="1" applyAlignment="1"/>
    <xf numFmtId="0" fontId="26" fillId="0" borderId="0" xfId="0" applyFont="1" applyAlignment="1">
      <alignment vertical="center"/>
    </xf>
    <xf numFmtId="0" fontId="24" fillId="13" borderId="21" xfId="0" applyFont="1" applyFill="1" applyBorder="1" applyAlignment="1">
      <alignment vertical="center" wrapText="1"/>
    </xf>
    <xf numFmtId="0" fontId="27" fillId="0" borderId="0" xfId="0" applyFont="1" applyAlignment="1">
      <alignment horizontal="left" vertical="center" wrapText="1"/>
    </xf>
    <xf numFmtId="0" fontId="28" fillId="0" borderId="28" xfId="0" applyFont="1" applyBorder="1" applyAlignment="1">
      <alignment vertical="center" wrapText="1"/>
    </xf>
    <xf numFmtId="0" fontId="30" fillId="0" borderId="28" xfId="0" applyFont="1" applyBorder="1" applyAlignment="1">
      <alignment horizontal="center" vertical="center" wrapText="1"/>
    </xf>
    <xf numFmtId="0" fontId="0" fillId="0" borderId="28" xfId="0" applyFont="1" applyBorder="1" applyAlignment="1">
      <alignment vertical="center" wrapText="1"/>
    </xf>
    <xf numFmtId="0" fontId="26" fillId="0" borderId="28" xfId="0" applyFont="1" applyBorder="1" applyAlignment="1">
      <alignment horizontal="center" wrapText="1"/>
    </xf>
    <xf numFmtId="0" fontId="28" fillId="0" borderId="28" xfId="0" applyFont="1" applyBorder="1" applyAlignment="1">
      <alignment horizontal="center" wrapText="1"/>
    </xf>
    <xf numFmtId="0" fontId="26" fillId="0" borderId="28" xfId="0" applyFont="1" applyBorder="1" applyAlignment="1">
      <alignment horizontal="center"/>
    </xf>
    <xf numFmtId="0" fontId="25" fillId="0" borderId="28" xfId="0" applyFont="1" applyBorder="1" applyAlignment="1">
      <alignment vertical="center" wrapText="1"/>
    </xf>
    <xf numFmtId="0" fontId="31" fillId="0" borderId="28" xfId="0" applyFont="1" applyBorder="1" applyAlignment="1">
      <alignment horizontal="center" wrapText="1"/>
    </xf>
    <xf numFmtId="0" fontId="32" fillId="12" borderId="28" xfId="0" applyFont="1" applyFill="1" applyBorder="1" applyAlignment="1">
      <alignment vertical="center" wrapText="1"/>
    </xf>
    <xf numFmtId="0" fontId="33" fillId="12" borderId="28" xfId="0" applyFont="1" applyFill="1" applyBorder="1" applyAlignment="1">
      <alignment horizontal="center" wrapText="1"/>
    </xf>
    <xf numFmtId="0" fontId="26" fillId="0" borderId="23" xfId="0" applyFont="1" applyBorder="1" applyAlignment="1">
      <alignment horizontal="center" wrapText="1"/>
    </xf>
    <xf numFmtId="0" fontId="26" fillId="0" borderId="23" xfId="0" applyFont="1" applyBorder="1" applyAlignment="1">
      <alignment horizontal="center"/>
    </xf>
    <xf numFmtId="0" fontId="0" fillId="0" borderId="28" xfId="0" applyFont="1" applyBorder="1" applyAlignment="1">
      <alignment horizontal="center" wrapText="1"/>
    </xf>
    <xf numFmtId="1" fontId="31" fillId="0" borderId="28" xfId="0" applyNumberFormat="1" applyFont="1" applyBorder="1" applyAlignment="1">
      <alignment horizontal="center" wrapText="1"/>
    </xf>
    <xf numFmtId="1" fontId="26" fillId="0" borderId="28" xfId="0" applyNumberFormat="1" applyFont="1" applyBorder="1" applyAlignment="1">
      <alignment horizontal="center" wrapText="1"/>
    </xf>
    <xf numFmtId="0" fontId="31" fillId="0" borderId="28" xfId="0" applyFont="1" applyBorder="1" applyAlignment="1">
      <alignment horizontal="center" vertical="center" wrapText="1"/>
    </xf>
    <xf numFmtId="0" fontId="27" fillId="15" borderId="28" xfId="0" applyFont="1" applyFill="1" applyBorder="1" applyAlignment="1">
      <alignment vertical="center"/>
    </xf>
    <xf numFmtId="0" fontId="31" fillId="15" borderId="28" xfId="0" applyFont="1" applyFill="1" applyBorder="1" applyAlignment="1">
      <alignment vertical="center" wrapText="1"/>
    </xf>
    <xf numFmtId="0" fontId="28" fillId="15" borderId="28" xfId="0" applyFont="1" applyFill="1" applyBorder="1" applyAlignment="1">
      <alignment horizontal="center" vertical="center" wrapText="1"/>
    </xf>
    <xf numFmtId="0" fontId="32" fillId="16" borderId="28" xfId="0" applyFont="1" applyFill="1" applyBorder="1" applyAlignment="1">
      <alignment vertical="center"/>
    </xf>
    <xf numFmtId="0" fontId="26" fillId="16" borderId="28" xfId="0" applyFont="1" applyFill="1" applyBorder="1" applyAlignment="1">
      <alignment vertical="center" wrapText="1"/>
    </xf>
    <xf numFmtId="0" fontId="0" fillId="0" borderId="28" xfId="0" applyFont="1" applyBorder="1" applyAlignment="1">
      <alignment vertical="center"/>
    </xf>
    <xf numFmtId="9" fontId="26" fillId="0" borderId="28" xfId="0" applyNumberFormat="1" applyFont="1" applyBorder="1" applyAlignment="1">
      <alignment horizontal="center" wrapText="1"/>
    </xf>
    <xf numFmtId="9" fontId="26" fillId="16" borderId="28" xfId="0" applyNumberFormat="1" applyFont="1" applyFill="1" applyBorder="1" applyAlignment="1">
      <alignment horizontal="center" wrapText="1"/>
    </xf>
    <xf numFmtId="9" fontId="28" fillId="16" borderId="28" xfId="0" applyNumberFormat="1" applyFont="1" applyFill="1" applyBorder="1" applyAlignment="1">
      <alignment horizontal="center" wrapText="1"/>
    </xf>
    <xf numFmtId="9" fontId="26" fillId="0" borderId="28" xfId="0" applyNumberFormat="1" applyFont="1" applyBorder="1" applyAlignment="1">
      <alignment horizontal="center"/>
    </xf>
    <xf numFmtId="9" fontId="26" fillId="16" borderId="28" xfId="0" applyNumberFormat="1" applyFont="1" applyFill="1" applyBorder="1" applyAlignment="1">
      <alignment horizontal="center"/>
    </xf>
    <xf numFmtId="9" fontId="26" fillId="17" borderId="28" xfId="0" applyNumberFormat="1" applyFont="1" applyFill="1" applyBorder="1" applyAlignment="1">
      <alignment horizontal="center"/>
    </xf>
    <xf numFmtId="0" fontId="34" fillId="16" borderId="28" xfId="0" applyFont="1" applyFill="1" applyBorder="1" applyAlignment="1">
      <alignment vertical="center" wrapText="1"/>
    </xf>
    <xf numFmtId="0" fontId="26" fillId="16" borderId="28" xfId="0" applyFont="1" applyFill="1" applyBorder="1" applyAlignment="1">
      <alignment vertical="center"/>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wrapText="1"/>
      <protection locked="0"/>
    </xf>
    <xf numFmtId="0" fontId="0" fillId="2" borderId="0" xfId="0" applyFill="1" applyBorder="1" applyAlignment="1" applyProtection="1">
      <alignment vertical="center"/>
    </xf>
    <xf numFmtId="3" fontId="36" fillId="3" borderId="1" xfId="1" applyNumberFormat="1" applyFont="1" applyFill="1" applyBorder="1" applyAlignment="1" applyProtection="1">
      <alignment horizontal="left" vertical="center" wrapText="1"/>
    </xf>
    <xf numFmtId="3" fontId="35" fillId="18" borderId="7" xfId="1" applyNumberFormat="1" applyFont="1" applyFill="1" applyBorder="1" applyAlignment="1" applyProtection="1">
      <alignment horizontal="center" vertical="center" wrapText="1"/>
      <protection locked="0"/>
    </xf>
    <xf numFmtId="3" fontId="37" fillId="2" borderId="0" xfId="0" applyNumberFormat="1" applyFont="1" applyFill="1" applyAlignment="1" applyProtection="1">
      <alignment horizontal="center" vertical="center"/>
    </xf>
    <xf numFmtId="3" fontId="36" fillId="3" borderId="8" xfId="1" applyNumberFormat="1" applyFont="1" applyFill="1" applyBorder="1" applyAlignment="1" applyProtection="1">
      <alignment horizontal="left" vertical="center" wrapText="1"/>
    </xf>
    <xf numFmtId="3" fontId="38" fillId="0" borderId="9" xfId="1" applyNumberFormat="1" applyFont="1" applyFill="1" applyBorder="1" applyAlignment="1" applyProtection="1">
      <alignment horizontal="center" vertical="center" wrapText="1"/>
      <protection locked="0"/>
    </xf>
    <xf numFmtId="0" fontId="39" fillId="2" borderId="0" xfId="0" applyFont="1" applyFill="1" applyBorder="1" applyAlignment="1" applyProtection="1">
      <alignment vertical="center"/>
    </xf>
    <xf numFmtId="0" fontId="39" fillId="2" borderId="0" xfId="0" applyFont="1" applyFill="1" applyBorder="1" applyAlignment="1" applyProtection="1">
      <alignment horizontal="center" vertical="center"/>
    </xf>
    <xf numFmtId="3" fontId="37" fillId="2" borderId="0" xfId="0" applyNumberFormat="1" applyFont="1" applyFill="1" applyBorder="1" applyAlignment="1" applyProtection="1">
      <alignment vertical="center"/>
    </xf>
    <xf numFmtId="0" fontId="42" fillId="3" borderId="2" xfId="1" applyFont="1" applyFill="1" applyBorder="1" applyAlignment="1" applyProtection="1">
      <alignment horizontal="right" vertical="center" wrapText="1"/>
    </xf>
    <xf numFmtId="0" fontId="42" fillId="3" borderId="0" xfId="1" applyFont="1" applyFill="1" applyBorder="1" applyAlignment="1" applyProtection="1">
      <alignment horizontal="right" vertical="center" wrapText="1"/>
    </xf>
    <xf numFmtId="0" fontId="43" fillId="2" borderId="0" xfId="0" applyFont="1" applyFill="1" applyAlignment="1" applyProtection="1">
      <alignment vertical="center"/>
    </xf>
    <xf numFmtId="0" fontId="44" fillId="2" borderId="29" xfId="1" applyFont="1" applyFill="1" applyBorder="1" applyAlignment="1" applyProtection="1">
      <alignment horizontal="left" vertical="center" wrapText="1"/>
    </xf>
    <xf numFmtId="0" fontId="38" fillId="3" borderId="2" xfId="1" applyFont="1" applyFill="1" applyBorder="1" applyAlignment="1" applyProtection="1">
      <alignment horizontal="right" vertical="center" wrapText="1"/>
    </xf>
    <xf numFmtId="0" fontId="38" fillId="3" borderId="0" xfId="1" applyFont="1" applyFill="1" applyBorder="1" applyAlignment="1" applyProtection="1">
      <alignment horizontal="right" vertical="center" wrapText="1"/>
    </xf>
    <xf numFmtId="3" fontId="38" fillId="0" borderId="2" xfId="2" applyNumberFormat="1" applyFont="1" applyFill="1" applyBorder="1" applyAlignment="1" applyProtection="1">
      <alignment horizontal="center" vertical="center"/>
      <protection locked="0"/>
    </xf>
    <xf numFmtId="3" fontId="38" fillId="0" borderId="0" xfId="2" applyNumberFormat="1" applyFont="1" applyFill="1" applyBorder="1" applyAlignment="1" applyProtection="1">
      <alignment horizontal="center" vertical="center"/>
      <protection locked="0"/>
    </xf>
    <xf numFmtId="3" fontId="44" fillId="2" borderId="29" xfId="2" applyNumberFormat="1" applyFont="1" applyFill="1" applyBorder="1" applyAlignment="1" applyProtection="1">
      <alignment horizontal="right" vertical="center"/>
    </xf>
    <xf numFmtId="3" fontId="38" fillId="0" borderId="0" xfId="1" applyNumberFormat="1" applyFont="1" applyFill="1" applyBorder="1" applyAlignment="1" applyProtection="1">
      <alignment horizontal="center" vertical="center"/>
      <protection locked="0"/>
    </xf>
    <xf numFmtId="3" fontId="44" fillId="2" borderId="29" xfId="1" applyNumberFormat="1" applyFont="1" applyFill="1" applyBorder="1" applyAlignment="1" applyProtection="1">
      <alignment horizontal="right" vertical="center"/>
    </xf>
    <xf numFmtId="3" fontId="38" fillId="0" borderId="2" xfId="1" applyNumberFormat="1" applyFont="1" applyFill="1" applyBorder="1" applyAlignment="1" applyProtection="1">
      <alignment horizontal="center" vertical="center"/>
      <protection locked="0"/>
    </xf>
    <xf numFmtId="3" fontId="42" fillId="0" borderId="2" xfId="1" applyNumberFormat="1" applyFont="1" applyFill="1" applyBorder="1" applyAlignment="1" applyProtection="1">
      <alignment horizontal="center" vertical="center"/>
      <protection locked="0"/>
    </xf>
    <xf numFmtId="3" fontId="42" fillId="0" borderId="0" xfId="1" applyNumberFormat="1" applyFont="1" applyFill="1" applyBorder="1" applyAlignment="1" applyProtection="1">
      <alignment horizontal="center" vertical="center"/>
      <protection locked="0"/>
    </xf>
    <xf numFmtId="9" fontId="37" fillId="0" borderId="30" xfId="0" applyNumberFormat="1" applyFont="1" applyFill="1" applyBorder="1" applyAlignment="1" applyProtection="1">
      <alignment horizontal="center" vertical="center"/>
    </xf>
    <xf numFmtId="9" fontId="37" fillId="2" borderId="32" xfId="0" applyNumberFormat="1" applyFont="1" applyFill="1" applyBorder="1" applyAlignment="1" applyProtection="1">
      <alignment horizontal="center" vertical="center"/>
    </xf>
    <xf numFmtId="9" fontId="37" fillId="0" borderId="31" xfId="0" applyNumberFormat="1" applyFont="1" applyFill="1" applyBorder="1" applyAlignment="1" applyProtection="1">
      <alignment horizontal="center" vertical="center"/>
    </xf>
    <xf numFmtId="9" fontId="37" fillId="0" borderId="34" xfId="0" applyNumberFormat="1" applyFont="1" applyFill="1" applyBorder="1" applyAlignment="1" applyProtection="1">
      <alignment horizontal="center" vertical="center"/>
    </xf>
    <xf numFmtId="9" fontId="37" fillId="2" borderId="33" xfId="0" applyNumberFormat="1" applyFont="1" applyFill="1" applyBorder="1" applyAlignment="1" applyProtection="1">
      <alignment horizontal="center" vertical="center"/>
    </xf>
    <xf numFmtId="0" fontId="0" fillId="0" borderId="35" xfId="0" applyBorder="1"/>
    <xf numFmtId="9" fontId="37" fillId="0" borderId="30" xfId="3" applyFont="1" applyFill="1" applyBorder="1" applyAlignment="1" applyProtection="1">
      <alignment horizontal="center" vertical="center"/>
    </xf>
    <xf numFmtId="3" fontId="26" fillId="20" borderId="28" xfId="0" applyNumberFormat="1" applyFont="1" applyFill="1" applyBorder="1" applyAlignment="1">
      <alignment horizontal="center" wrapText="1"/>
    </xf>
    <xf numFmtId="3" fontId="28" fillId="20" borderId="28" xfId="0" applyNumberFormat="1" applyFont="1" applyFill="1" applyBorder="1" applyAlignment="1">
      <alignment horizontal="center" wrapText="1"/>
    </xf>
    <xf numFmtId="3" fontId="0" fillId="20" borderId="28" xfId="0" applyNumberFormat="1" applyFont="1" applyFill="1" applyBorder="1" applyAlignment="1">
      <alignment horizontal="center" wrapText="1"/>
    </xf>
    <xf numFmtId="9" fontId="26" fillId="20" borderId="28" xfId="0" applyNumberFormat="1" applyFont="1" applyFill="1" applyBorder="1" applyAlignment="1">
      <alignment horizontal="center" wrapText="1"/>
    </xf>
    <xf numFmtId="9" fontId="26" fillId="20" borderId="28" xfId="0" applyNumberFormat="1" applyFont="1" applyFill="1" applyBorder="1" applyAlignment="1">
      <alignment horizontal="center"/>
    </xf>
    <xf numFmtId="0" fontId="45" fillId="0" borderId="0" xfId="0" applyFont="1" applyAlignment="1">
      <alignment vertical="center"/>
    </xf>
    <xf numFmtId="3" fontId="46" fillId="19" borderId="29" xfId="1" applyNumberFormat="1" applyFont="1" applyFill="1" applyBorder="1" applyAlignment="1" applyProtection="1">
      <alignment horizontal="center" vertical="center"/>
    </xf>
    <xf numFmtId="9" fontId="37" fillId="0" borderId="34" xfId="3" applyFont="1" applyFill="1" applyBorder="1" applyAlignment="1" applyProtection="1">
      <alignment horizontal="center" vertical="center"/>
    </xf>
    <xf numFmtId="3" fontId="47" fillId="2" borderId="33" xfId="0" applyNumberFormat="1" applyFont="1" applyFill="1" applyBorder="1" applyAlignment="1" applyProtection="1">
      <alignment horizontal="center" vertical="center" wrapText="1"/>
    </xf>
    <xf numFmtId="0" fontId="20" fillId="0" borderId="0" xfId="0" applyFont="1"/>
    <xf numFmtId="0" fontId="48" fillId="9" borderId="7" xfId="0" applyFont="1" applyFill="1" applyBorder="1"/>
    <xf numFmtId="0" fontId="48" fillId="21" borderId="0" xfId="0" applyFont="1" applyFill="1" applyBorder="1" applyAlignment="1">
      <alignment horizontal="center"/>
    </xf>
    <xf numFmtId="0" fontId="49" fillId="22" borderId="42" xfId="0" applyFont="1" applyFill="1" applyBorder="1"/>
    <xf numFmtId="0" fontId="22" fillId="9" borderId="14" xfId="0" applyFont="1" applyFill="1" applyBorder="1" applyAlignment="1">
      <alignment horizontal="right"/>
    </xf>
    <xf numFmtId="0" fontId="22" fillId="21" borderId="12" xfId="0" applyFont="1" applyFill="1" applyBorder="1" applyAlignment="1">
      <alignment horizontal="right"/>
    </xf>
    <xf numFmtId="0" fontId="22" fillId="22" borderId="12" xfId="0" applyFont="1" applyFill="1" applyBorder="1" applyAlignment="1">
      <alignment horizontal="right"/>
    </xf>
    <xf numFmtId="0" fontId="22" fillId="22" borderId="12" xfId="0" applyFont="1" applyFill="1" applyBorder="1"/>
    <xf numFmtId="0" fontId="21" fillId="21" borderId="3" xfId="0" applyFont="1" applyFill="1" applyBorder="1" applyAlignment="1">
      <alignment horizontal="right"/>
    </xf>
    <xf numFmtId="0" fontId="21" fillId="21" borderId="0" xfId="0" applyFont="1" applyFill="1" applyBorder="1" applyAlignment="1">
      <alignment horizontal="right"/>
    </xf>
    <xf numFmtId="0" fontId="2" fillId="0" borderId="42" xfId="0" applyFont="1" applyBorder="1"/>
    <xf numFmtId="0" fontId="2" fillId="21" borderId="0" xfId="0" applyFont="1" applyFill="1" applyBorder="1"/>
    <xf numFmtId="0" fontId="22" fillId="3" borderId="12" xfId="0" applyFont="1" applyFill="1" applyBorder="1"/>
    <xf numFmtId="0" fontId="22" fillId="21" borderId="43" xfId="0" applyFont="1" applyFill="1" applyBorder="1"/>
    <xf numFmtId="0" fontId="22" fillId="23" borderId="8" xfId="0" applyFont="1" applyFill="1" applyBorder="1"/>
    <xf numFmtId="0" fontId="2" fillId="23" borderId="42" xfId="0" applyFont="1" applyFill="1" applyBorder="1"/>
    <xf numFmtId="0" fontId="22" fillId="23" borderId="13" xfId="0" applyFont="1" applyFill="1" applyBorder="1"/>
    <xf numFmtId="0" fontId="22" fillId="21" borderId="14" xfId="0" applyFont="1" applyFill="1" applyBorder="1"/>
    <xf numFmtId="0" fontId="22" fillId="23" borderId="7" xfId="0" applyFont="1" applyFill="1" applyBorder="1"/>
    <xf numFmtId="0" fontId="22" fillId="23" borderId="43" xfId="0" applyFont="1" applyFill="1" applyBorder="1"/>
    <xf numFmtId="0" fontId="22" fillId="21" borderId="7" xfId="0" applyFont="1" applyFill="1" applyBorder="1"/>
    <xf numFmtId="0" fontId="22" fillId="22" borderId="7" xfId="0" applyFont="1" applyFill="1" applyBorder="1"/>
    <xf numFmtId="3" fontId="22" fillId="24" borderId="7" xfId="0" applyNumberFormat="1" applyFont="1" applyFill="1" applyBorder="1" applyAlignment="1" applyProtection="1">
      <alignment horizontal="right" vertical="center"/>
      <protection locked="0"/>
    </xf>
    <xf numFmtId="3" fontId="22" fillId="25" borderId="7" xfId="0" applyNumberFormat="1" applyFont="1" applyFill="1" applyBorder="1" applyAlignment="1" applyProtection="1">
      <alignment horizontal="right" vertical="center"/>
      <protection locked="0"/>
    </xf>
    <xf numFmtId="0" fontId="22" fillId="22" borderId="7" xfId="0" applyFont="1" applyFill="1" applyBorder="1" applyAlignment="1" applyProtection="1">
      <alignment vertical="center"/>
      <protection locked="0"/>
    </xf>
    <xf numFmtId="3" fontId="21" fillId="0" borderId="7" xfId="0" applyNumberFormat="1" applyFont="1" applyBorder="1" applyAlignment="1" applyProtection="1">
      <alignment vertical="center"/>
      <protection locked="0"/>
    </xf>
    <xf numFmtId="0" fontId="2" fillId="21" borderId="7" xfId="0" applyFont="1" applyFill="1" applyBorder="1"/>
    <xf numFmtId="3" fontId="2" fillId="0" borderId="7" xfId="0" applyNumberFormat="1" applyFont="1" applyBorder="1"/>
    <xf numFmtId="0" fontId="22" fillId="24" borderId="7" xfId="0" applyFont="1" applyFill="1" applyBorder="1" applyAlignment="1" applyProtection="1">
      <alignment vertical="center"/>
      <protection locked="0"/>
    </xf>
    <xf numFmtId="0" fontId="22" fillId="26" borderId="7" xfId="0" applyFont="1" applyFill="1" applyBorder="1" applyAlignment="1" applyProtection="1">
      <alignment vertical="center"/>
      <protection locked="0"/>
    </xf>
    <xf numFmtId="3" fontId="22" fillId="26" borderId="7" xfId="0" applyNumberFormat="1" applyFont="1" applyFill="1" applyBorder="1" applyAlignment="1" applyProtection="1">
      <alignment vertical="center"/>
      <protection locked="0"/>
    </xf>
    <xf numFmtId="0" fontId="22" fillId="25" borderId="7" xfId="0" applyFont="1" applyFill="1" applyBorder="1" applyAlignment="1" applyProtection="1">
      <alignment vertical="center"/>
      <protection locked="0"/>
    </xf>
    <xf numFmtId="3" fontId="22" fillId="25" borderId="7" xfId="0" applyNumberFormat="1" applyFont="1" applyFill="1" applyBorder="1" applyAlignment="1" applyProtection="1">
      <alignment vertical="center"/>
      <protection locked="0"/>
    </xf>
    <xf numFmtId="0" fontId="21" fillId="25" borderId="7" xfId="0" applyFont="1" applyFill="1" applyBorder="1" applyAlignment="1" applyProtection="1">
      <alignment vertical="center"/>
      <protection locked="0"/>
    </xf>
    <xf numFmtId="0" fontId="11" fillId="7" borderId="0" xfId="1" applyFont="1" applyFill="1" applyBorder="1" applyAlignment="1" applyProtection="1">
      <alignment horizontal="center" vertical="center"/>
      <protection locked="0"/>
    </xf>
    <xf numFmtId="0" fontId="8" fillId="7" borderId="0" xfId="0" applyFont="1" applyFill="1" applyAlignment="1" applyProtection="1">
      <alignment vertical="center"/>
    </xf>
    <xf numFmtId="0" fontId="0" fillId="7" borderId="0" xfId="0" applyFill="1"/>
    <xf numFmtId="0" fontId="15" fillId="20" borderId="0" xfId="0" applyFont="1" applyFill="1"/>
    <xf numFmtId="0" fontId="0" fillId="27" borderId="0" xfId="0" applyFill="1" applyBorder="1" applyAlignment="1" applyProtection="1">
      <alignment horizontal="center" vertical="center"/>
    </xf>
    <xf numFmtId="0" fontId="13" fillId="28" borderId="9" xfId="0" applyFont="1" applyFill="1" applyBorder="1" applyAlignment="1" applyProtection="1">
      <alignment horizontal="left" vertical="center"/>
    </xf>
    <xf numFmtId="0" fontId="0" fillId="20" borderId="7" xfId="0" applyFill="1" applyBorder="1" applyAlignment="1" applyProtection="1">
      <alignment horizontal="center" vertical="center"/>
      <protection locked="0"/>
    </xf>
    <xf numFmtId="0" fontId="0" fillId="20" borderId="13" xfId="0" applyFill="1" applyBorder="1" applyAlignment="1" applyProtection="1">
      <alignment horizontal="center" vertical="center"/>
      <protection locked="0"/>
    </xf>
    <xf numFmtId="0" fontId="0" fillId="20" borderId="14" xfId="0" applyFill="1" applyBorder="1"/>
    <xf numFmtId="0" fontId="0" fillId="0" borderId="0" xfId="0" applyBorder="1" applyAlignment="1" applyProtection="1">
      <alignment horizontal="center" vertical="center"/>
      <protection locked="0"/>
    </xf>
    <xf numFmtId="0" fontId="0" fillId="0" borderId="14" xfId="0" applyBorder="1"/>
    <xf numFmtId="0" fontId="0" fillId="0" borderId="43" xfId="0" applyBorder="1"/>
    <xf numFmtId="0" fontId="14" fillId="28" borderId="11" xfId="0" applyFont="1" applyFill="1" applyBorder="1" applyAlignment="1" applyProtection="1">
      <alignment horizontal="right" vertical="center"/>
    </xf>
    <xf numFmtId="0" fontId="0" fillId="28" borderId="12" xfId="0" applyFill="1" applyBorder="1"/>
    <xf numFmtId="0" fontId="15" fillId="29" borderId="0" xfId="0" applyFont="1" applyFill="1"/>
    <xf numFmtId="0" fontId="0" fillId="29" borderId="0" xfId="0" applyFill="1"/>
    <xf numFmtId="165" fontId="16" fillId="8" borderId="7" xfId="0" applyNumberFormat="1" applyFont="1" applyFill="1" applyBorder="1" applyAlignment="1">
      <alignment horizontal="left" vertical="top" wrapText="1"/>
    </xf>
    <xf numFmtId="0" fontId="50" fillId="0" borderId="0" xfId="4" applyAlignment="1">
      <alignment vertical="center"/>
    </xf>
    <xf numFmtId="0" fontId="1" fillId="0" borderId="0" xfId="0" applyFont="1"/>
    <xf numFmtId="3" fontId="22" fillId="22" borderId="7" xfId="0" applyNumberFormat="1" applyFont="1" applyFill="1" applyBorder="1"/>
    <xf numFmtId="0" fontId="21" fillId="0" borderId="13" xfId="0" applyFont="1" applyFill="1" applyBorder="1" applyAlignment="1" applyProtection="1">
      <alignment vertical="center"/>
      <protection locked="0"/>
    </xf>
    <xf numFmtId="3" fontId="21" fillId="0" borderId="7" xfId="0" applyNumberFormat="1" applyFont="1" applyFill="1" applyBorder="1" applyAlignment="1" applyProtection="1">
      <alignment vertical="center"/>
      <protection locked="0"/>
    </xf>
    <xf numFmtId="3" fontId="21" fillId="0" borderId="14" xfId="0" applyNumberFormat="1" applyFont="1" applyBorder="1" applyAlignment="1" applyProtection="1">
      <alignment vertical="center"/>
      <protection locked="0"/>
    </xf>
    <xf numFmtId="0" fontId="21" fillId="0" borderId="36" xfId="0" applyFont="1" applyBorder="1" applyAlignment="1" applyProtection="1">
      <alignment vertical="center"/>
      <protection locked="0"/>
    </xf>
    <xf numFmtId="3" fontId="21" fillId="0" borderId="42" xfId="0" applyNumberFormat="1" applyFont="1" applyBorder="1" applyAlignment="1" applyProtection="1">
      <alignment vertical="center"/>
      <protection locked="0"/>
    </xf>
    <xf numFmtId="3" fontId="21" fillId="0" borderId="13" xfId="0" applyNumberFormat="1" applyFont="1" applyBorder="1" applyAlignment="1" applyProtection="1">
      <alignment vertical="center"/>
      <protection locked="0"/>
    </xf>
    <xf numFmtId="0" fontId="21" fillId="0" borderId="36" xfId="0" applyFont="1" applyFill="1" applyBorder="1" applyAlignment="1" applyProtection="1">
      <alignment vertical="center"/>
      <protection locked="0"/>
    </xf>
    <xf numFmtId="0" fontId="2" fillId="0" borderId="13" xfId="0" applyFont="1" applyBorder="1"/>
    <xf numFmtId="8" fontId="26" fillId="0" borderId="28" xfId="0" applyNumberFormat="1" applyFont="1" applyBorder="1" applyAlignment="1">
      <alignment horizontal="center" wrapText="1"/>
    </xf>
    <xf numFmtId="0" fontId="36" fillId="3" borderId="7" xfId="1" applyFont="1" applyFill="1" applyBorder="1" applyAlignment="1" applyProtection="1">
      <alignment horizontal="center" vertical="center" wrapText="1"/>
    </xf>
    <xf numFmtId="0" fontId="36" fillId="3" borderId="7" xfId="1" applyFont="1" applyFill="1" applyBorder="1" applyAlignment="1" applyProtection="1">
      <alignment horizontal="center" vertical="center"/>
    </xf>
    <xf numFmtId="3" fontId="10" fillId="2" borderId="0" xfId="0" applyNumberFormat="1" applyFont="1" applyFill="1" applyAlignment="1" applyProtection="1">
      <alignment horizontal="center" vertical="center" wrapText="1"/>
    </xf>
    <xf numFmtId="3" fontId="40" fillId="19" borderId="10" xfId="1" applyNumberFormat="1" applyFont="1" applyFill="1" applyBorder="1" applyAlignment="1" applyProtection="1">
      <alignment horizontal="right" vertical="center" wrapText="1"/>
    </xf>
    <xf numFmtId="3" fontId="40" fillId="19" borderId="29" xfId="1" applyNumberFormat="1" applyFont="1" applyFill="1" applyBorder="1" applyAlignment="1" applyProtection="1">
      <alignment horizontal="right" vertical="center" wrapText="1"/>
    </xf>
    <xf numFmtId="0" fontId="24" fillId="12" borderId="15" xfId="0" applyFont="1" applyFill="1" applyBorder="1" applyAlignment="1">
      <alignment vertical="center" wrapText="1"/>
    </xf>
    <xf numFmtId="0" fontId="25" fillId="0" borderId="16" xfId="0" applyFont="1" applyBorder="1"/>
    <xf numFmtId="0" fontId="25" fillId="0" borderId="17" xfId="0" applyFont="1" applyBorder="1"/>
    <xf numFmtId="0" fontId="24" fillId="12" borderId="18" xfId="0" applyFont="1" applyFill="1" applyBorder="1" applyAlignment="1">
      <alignment vertical="center" wrapText="1"/>
    </xf>
    <xf numFmtId="0" fontId="25" fillId="0" borderId="19" xfId="0" applyFont="1" applyBorder="1"/>
    <xf numFmtId="0" fontId="25" fillId="0" borderId="20" xfId="0" applyFont="1" applyBorder="1"/>
    <xf numFmtId="0" fontId="27" fillId="14" borderId="22" xfId="0" applyFont="1" applyFill="1" applyBorder="1" applyAlignment="1">
      <alignment vertical="center" wrapText="1"/>
    </xf>
    <xf numFmtId="0" fontId="25" fillId="0" borderId="23" xfId="0" applyFont="1" applyBorder="1"/>
    <xf numFmtId="0" fontId="25" fillId="0" borderId="24" xfId="0" applyFont="1" applyBorder="1"/>
    <xf numFmtId="0" fontId="28" fillId="12" borderId="25" xfId="0" applyFont="1" applyFill="1" applyBorder="1" applyAlignment="1">
      <alignment vertical="center"/>
    </xf>
    <xf numFmtId="0" fontId="25" fillId="0" borderId="27" xfId="0" applyFont="1" applyBorder="1"/>
    <xf numFmtId="0" fontId="29" fillId="12" borderId="26" xfId="0" applyFont="1" applyFill="1" applyBorder="1" applyAlignment="1">
      <alignment horizontal="center" vertical="center" wrapText="1"/>
    </xf>
    <xf numFmtId="0" fontId="48" fillId="9" borderId="36" xfId="0" applyFont="1" applyFill="1" applyBorder="1" applyAlignment="1">
      <alignment horizontal="center"/>
    </xf>
    <xf numFmtId="0" fontId="48" fillId="9" borderId="37" xfId="0" applyFont="1" applyFill="1" applyBorder="1" applyAlignment="1">
      <alignment horizontal="center"/>
    </xf>
    <xf numFmtId="0" fontId="48" fillId="9" borderId="38" xfId="0" applyFont="1" applyFill="1" applyBorder="1" applyAlignment="1">
      <alignment horizontal="center"/>
    </xf>
    <xf numFmtId="0" fontId="48" fillId="22" borderId="39" xfId="0" applyFont="1" applyFill="1" applyBorder="1" applyAlignment="1">
      <alignment horizontal="center"/>
    </xf>
    <xf numFmtId="0" fontId="48" fillId="22" borderId="40" xfId="0" applyFont="1" applyFill="1" applyBorder="1" applyAlignment="1">
      <alignment horizontal="center"/>
    </xf>
    <xf numFmtId="0" fontId="48" fillId="22" borderId="41" xfId="0" applyFont="1" applyFill="1" applyBorder="1" applyAlignment="1">
      <alignment horizontal="center"/>
    </xf>
    <xf numFmtId="0" fontId="3" fillId="3" borderId="1"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12" fillId="4" borderId="1" xfId="0" applyFont="1" applyFill="1" applyBorder="1" applyAlignment="1" applyProtection="1">
      <alignment horizontal="center" vertical="center" textRotation="90" wrapText="1"/>
    </xf>
    <xf numFmtId="0" fontId="12" fillId="4" borderId="8" xfId="0" applyFont="1" applyFill="1" applyBorder="1" applyAlignment="1" applyProtection="1">
      <alignment horizontal="center" vertical="center" textRotation="90" wrapText="1"/>
    </xf>
    <xf numFmtId="0" fontId="12" fillId="4" borderId="10" xfId="0" applyFont="1" applyFill="1" applyBorder="1" applyAlignment="1" applyProtection="1">
      <alignment horizontal="center" vertical="center" textRotation="90" wrapText="1"/>
    </xf>
    <xf numFmtId="0" fontId="0" fillId="0" borderId="8" xfId="0" applyBorder="1" applyAlignment="1" applyProtection="1">
      <alignment horizontal="center" vertical="center"/>
      <protection locked="0"/>
    </xf>
    <xf numFmtId="0" fontId="0" fillId="0" borderId="0" xfId="0" applyBorder="1" applyAlignment="1"/>
    <xf numFmtId="0" fontId="12" fillId="28" borderId="1" xfId="0" applyFont="1" applyFill="1" applyBorder="1" applyAlignment="1" applyProtection="1">
      <alignment horizontal="center" vertical="center" textRotation="90" wrapText="1"/>
    </xf>
    <xf numFmtId="0" fontId="12" fillId="28" borderId="8" xfId="0" applyFont="1" applyFill="1" applyBorder="1" applyAlignment="1" applyProtection="1">
      <alignment horizontal="center" vertical="center" textRotation="90" wrapText="1"/>
    </xf>
    <xf numFmtId="0" fontId="12" fillId="28" borderId="10" xfId="0" applyFont="1" applyFill="1" applyBorder="1" applyAlignment="1" applyProtection="1">
      <alignment horizontal="center" vertical="center" textRotation="90" wrapText="1"/>
    </xf>
    <xf numFmtId="0" fontId="0" fillId="28" borderId="36" xfId="0" applyFill="1" applyBorder="1" applyAlignment="1" applyProtection="1">
      <alignment horizontal="right" vertical="center"/>
    </xf>
    <xf numFmtId="0" fontId="0" fillId="0" borderId="37" xfId="0" applyBorder="1" applyAlignment="1">
      <alignment horizontal="right" vertical="center"/>
    </xf>
    <xf numFmtId="0" fontId="0" fillId="0" borderId="13" xfId="0" applyBorder="1" applyAlignment="1">
      <alignment horizontal="right" vertical="center"/>
    </xf>
    <xf numFmtId="0" fontId="0" fillId="0" borderId="1" xfId="0" applyBorder="1" applyAlignment="1" applyProtection="1">
      <alignment horizontal="center" vertical="center"/>
      <protection locked="0"/>
    </xf>
    <xf numFmtId="0" fontId="0" fillId="0" borderId="2" xfId="0" applyBorder="1" applyAlignment="1"/>
    <xf numFmtId="0" fontId="0" fillId="0" borderId="3" xfId="0" applyBorder="1" applyAlignment="1"/>
    <xf numFmtId="0" fontId="0" fillId="0" borderId="9" xfId="0" applyBorder="1" applyAlignment="1"/>
    <xf numFmtId="0" fontId="0" fillId="5" borderId="10" xfId="0" applyFill="1" applyBorder="1" applyAlignment="1" applyProtection="1">
      <alignment horizontal="right" vertical="center"/>
    </xf>
    <xf numFmtId="0" fontId="0" fillId="0" borderId="29" xfId="0" applyBorder="1" applyAlignment="1"/>
    <xf numFmtId="0" fontId="0" fillId="0" borderId="11" xfId="0" applyBorder="1" applyAlignment="1"/>
    <xf numFmtId="3" fontId="10" fillId="7" borderId="0" xfId="0" applyNumberFormat="1" applyFont="1" applyFill="1" applyAlignment="1" applyProtection="1">
      <alignment horizontal="center" vertical="center" wrapText="1"/>
    </xf>
    <xf numFmtId="0" fontId="12" fillId="5" borderId="1" xfId="0" applyFont="1" applyFill="1" applyBorder="1" applyAlignment="1" applyProtection="1">
      <alignment horizontal="center" vertical="center" textRotation="90"/>
    </xf>
    <xf numFmtId="0" fontId="12" fillId="5" borderId="8" xfId="0" applyFont="1" applyFill="1" applyBorder="1" applyAlignment="1" applyProtection="1">
      <alignment horizontal="center" vertical="center" textRotation="90"/>
    </xf>
    <xf numFmtId="0" fontId="12" fillId="5" borderId="10" xfId="0" applyFont="1" applyFill="1" applyBorder="1" applyAlignment="1" applyProtection="1">
      <alignment horizontal="center" vertical="center" textRotation="90"/>
    </xf>
    <xf numFmtId="1" fontId="7" fillId="0" borderId="0" xfId="1" applyNumberFormat="1" applyFont="1" applyFill="1" applyBorder="1" applyAlignment="1" applyProtection="1">
      <alignment horizontal="center"/>
      <protection locked="0"/>
    </xf>
    <xf numFmtId="1" fontId="4" fillId="3" borderId="5" xfId="1" applyNumberFormat="1" applyFont="1" applyFill="1" applyBorder="1" applyAlignment="1" applyProtection="1">
      <alignment horizontal="center" vertical="center" wrapText="1"/>
    </xf>
    <xf numFmtId="1" fontId="19" fillId="8" borderId="0" xfId="0" applyNumberFormat="1" applyFont="1" applyFill="1" applyAlignment="1">
      <alignment horizontal="left" vertical="top"/>
    </xf>
    <xf numFmtId="1" fontId="0" fillId="0" borderId="0" xfId="0" applyNumberFormat="1"/>
  </cellXfs>
  <cellStyles count="5">
    <cellStyle name="Hyperlink" xfId="4" builtinId="8"/>
    <cellStyle name="Normal" xfId="0" builtinId="0"/>
    <cellStyle name="Normal 2 3 2" xfId="1"/>
    <cellStyle name="Percent" xfId="3"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 val="Notes - ADMIN ONLY"/>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8.855468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D14" sqref="D14"/>
    </sheetView>
  </sheetViews>
  <sheetFormatPr defaultColWidth="11.42578125" defaultRowHeight="15.95" customHeight="1" x14ac:dyDescent="0.25"/>
  <cols>
    <col min="3" max="3" width="53.140625" customWidth="1"/>
    <col min="4" max="4" width="10" customWidth="1"/>
  </cols>
  <sheetData>
    <row r="1" spans="1:5" ht="15.95" customHeight="1" x14ac:dyDescent="0.25">
      <c r="A1" s="21"/>
      <c r="B1" s="22"/>
      <c r="C1" s="23" t="s">
        <v>140</v>
      </c>
      <c r="D1" s="114"/>
      <c r="E1" s="220"/>
    </row>
    <row r="2" spans="1:5" ht="15.95" customHeight="1" x14ac:dyDescent="0.25">
      <c r="A2" s="21"/>
      <c r="B2" s="22"/>
      <c r="C2" s="23" t="s">
        <v>141</v>
      </c>
      <c r="D2" s="115"/>
      <c r="E2" s="220"/>
    </row>
    <row r="3" spans="1:5" ht="15.95" customHeight="1" x14ac:dyDescent="0.25">
      <c r="A3" s="21"/>
      <c r="B3" s="22"/>
      <c r="C3" s="23" t="s">
        <v>142</v>
      </c>
      <c r="D3" s="24"/>
      <c r="E3" s="220"/>
    </row>
    <row r="4" spans="1:5" ht="15.95" customHeight="1" x14ac:dyDescent="0.25">
      <c r="A4" s="21"/>
      <c r="B4" s="22"/>
      <c r="C4" s="23" t="s">
        <v>13</v>
      </c>
      <c r="D4" s="24"/>
      <c r="E4" s="220"/>
    </row>
    <row r="5" spans="1:5" ht="15.95" customHeight="1" x14ac:dyDescent="0.25">
      <c r="A5" s="25"/>
      <c r="B5" s="116"/>
      <c r="C5" s="117" t="s">
        <v>143</v>
      </c>
      <c r="D5" s="118">
        <v>346</v>
      </c>
      <c r="E5" s="119"/>
    </row>
    <row r="6" spans="1:5" ht="15.95" customHeight="1" x14ac:dyDescent="0.25">
      <c r="A6" s="25"/>
      <c r="B6" s="116"/>
      <c r="C6" s="120" t="s">
        <v>180</v>
      </c>
      <c r="D6" s="121">
        <v>3</v>
      </c>
      <c r="E6" s="119"/>
    </row>
    <row r="7" spans="1:5" ht="15.95" customHeight="1" x14ac:dyDescent="0.25">
      <c r="A7" s="25"/>
      <c r="B7" s="116"/>
      <c r="C7" s="120" t="s">
        <v>144</v>
      </c>
      <c r="D7" s="121">
        <v>8</v>
      </c>
      <c r="E7" s="119"/>
    </row>
    <row r="8" spans="1:5" ht="15.95" customHeight="1" x14ac:dyDescent="0.25">
      <c r="A8" s="25"/>
      <c r="B8" s="116"/>
      <c r="C8" s="120" t="s">
        <v>181</v>
      </c>
      <c r="D8" s="121">
        <v>3</v>
      </c>
      <c r="E8" s="119"/>
    </row>
    <row r="9" spans="1:5" ht="18" customHeight="1" x14ac:dyDescent="0.25">
      <c r="A9" s="116"/>
      <c r="B9" s="122" t="s">
        <v>145</v>
      </c>
      <c r="C9" s="122"/>
      <c r="D9" s="123"/>
      <c r="E9" s="124"/>
    </row>
    <row r="10" spans="1:5" ht="21" customHeight="1" x14ac:dyDescent="0.25">
      <c r="A10" s="116"/>
      <c r="B10" s="122" t="s">
        <v>186</v>
      </c>
      <c r="C10" s="122"/>
      <c r="D10" s="123"/>
      <c r="E10" s="124"/>
    </row>
    <row r="11" spans="1:5" ht="15.95" customHeight="1" x14ac:dyDescent="0.25">
      <c r="A11" s="25"/>
      <c r="B11" s="221" t="s">
        <v>146</v>
      </c>
      <c r="C11" s="222"/>
      <c r="D11" s="152" t="s">
        <v>185</v>
      </c>
      <c r="E11" s="154" t="s">
        <v>179</v>
      </c>
    </row>
    <row r="12" spans="1:5" ht="15.95" customHeight="1" x14ac:dyDescent="0.25">
      <c r="A12" s="25"/>
      <c r="B12" s="219" t="s">
        <v>147</v>
      </c>
      <c r="C12" s="125" t="s">
        <v>148</v>
      </c>
      <c r="D12" s="131">
        <v>56</v>
      </c>
      <c r="E12" s="153">
        <f>IF($D$16&lt;&gt;0,D12/$D$16,"")</f>
        <v>0.83582089552238803</v>
      </c>
    </row>
    <row r="13" spans="1:5" ht="15.95" customHeight="1" x14ac:dyDescent="0.25">
      <c r="A13" s="25"/>
      <c r="B13" s="219"/>
      <c r="C13" s="126" t="s">
        <v>149</v>
      </c>
      <c r="D13" s="132">
        <v>9</v>
      </c>
      <c r="E13" s="145">
        <f t="shared" ref="E13:E15" si="0">IF($D$16&lt;&gt;0,D13/$D$16,"")</f>
        <v>0.13432835820895522</v>
      </c>
    </row>
    <row r="14" spans="1:5" ht="15.95" customHeight="1" x14ac:dyDescent="0.25">
      <c r="A14" s="25"/>
      <c r="B14" s="219"/>
      <c r="C14" s="126" t="s">
        <v>14</v>
      </c>
      <c r="D14" s="132">
        <v>0</v>
      </c>
      <c r="E14" s="145">
        <f t="shared" si="0"/>
        <v>0</v>
      </c>
    </row>
    <row r="15" spans="1:5" ht="15.95" customHeight="1" x14ac:dyDescent="0.25">
      <c r="A15" s="25"/>
      <c r="B15" s="219"/>
      <c r="C15" s="126" t="s">
        <v>150</v>
      </c>
      <c r="D15" s="132">
        <v>2</v>
      </c>
      <c r="E15" s="145">
        <f t="shared" si="0"/>
        <v>2.9850746268656716E-2</v>
      </c>
    </row>
    <row r="16" spans="1:5" ht="15.95" customHeight="1" x14ac:dyDescent="0.25">
      <c r="A16" s="127"/>
      <c r="B16" s="219"/>
      <c r="C16" s="128" t="s">
        <v>151</v>
      </c>
      <c r="D16" s="133">
        <f>SUM(D12:D15)</f>
        <v>67</v>
      </c>
      <c r="E16" s="140"/>
    </row>
    <row r="17" spans="1:5" ht="15.95" customHeight="1" x14ac:dyDescent="0.25">
      <c r="A17" s="25"/>
      <c r="B17" s="219" t="s">
        <v>152</v>
      </c>
      <c r="C17" s="126" t="s">
        <v>153</v>
      </c>
      <c r="D17" s="134">
        <v>0</v>
      </c>
      <c r="E17" s="141">
        <f t="shared" ref="E17:E24" si="1">IF($D$25&lt;&gt;0,D17/$D$25,"")</f>
        <v>0</v>
      </c>
    </row>
    <row r="18" spans="1:5" ht="15.95" customHeight="1" x14ac:dyDescent="0.25">
      <c r="A18" s="25"/>
      <c r="B18" s="219"/>
      <c r="C18" s="126" t="s">
        <v>154</v>
      </c>
      <c r="D18" s="134">
        <v>0</v>
      </c>
      <c r="E18" s="139">
        <f t="shared" si="1"/>
        <v>0</v>
      </c>
    </row>
    <row r="19" spans="1:5" ht="15.95" customHeight="1" x14ac:dyDescent="0.25">
      <c r="A19" s="25"/>
      <c r="B19" s="219"/>
      <c r="C19" s="126" t="s">
        <v>155</v>
      </c>
      <c r="D19" s="134">
        <v>0</v>
      </c>
      <c r="E19" s="139">
        <f t="shared" si="1"/>
        <v>0</v>
      </c>
    </row>
    <row r="20" spans="1:5" ht="15.95" customHeight="1" x14ac:dyDescent="0.25">
      <c r="A20" s="25"/>
      <c r="B20" s="219"/>
      <c r="C20" s="126" t="s">
        <v>156</v>
      </c>
      <c r="D20" s="134">
        <v>3</v>
      </c>
      <c r="E20" s="139">
        <f t="shared" si="1"/>
        <v>4.4117647058823532E-2</v>
      </c>
    </row>
    <row r="21" spans="1:5" ht="15.95" customHeight="1" x14ac:dyDescent="0.25">
      <c r="A21" s="25"/>
      <c r="B21" s="219"/>
      <c r="C21" s="126" t="s">
        <v>157</v>
      </c>
      <c r="D21" s="134">
        <v>26</v>
      </c>
      <c r="E21" s="139">
        <f t="shared" si="1"/>
        <v>0.38235294117647056</v>
      </c>
    </row>
    <row r="22" spans="1:5" ht="15.95" customHeight="1" x14ac:dyDescent="0.25">
      <c r="A22" s="25"/>
      <c r="B22" s="219"/>
      <c r="C22" s="126" t="s">
        <v>158</v>
      </c>
      <c r="D22" s="134">
        <v>29</v>
      </c>
      <c r="E22" s="139">
        <f t="shared" si="1"/>
        <v>0.4264705882352941</v>
      </c>
    </row>
    <row r="23" spans="1:5" ht="15.95" customHeight="1" x14ac:dyDescent="0.25">
      <c r="A23" s="25"/>
      <c r="B23" s="219"/>
      <c r="C23" s="126" t="s">
        <v>159</v>
      </c>
      <c r="D23" s="134">
        <v>7</v>
      </c>
      <c r="E23" s="139">
        <f t="shared" si="1"/>
        <v>0.10294117647058823</v>
      </c>
    </row>
    <row r="24" spans="1:5" ht="15.95" customHeight="1" x14ac:dyDescent="0.25">
      <c r="A24" s="25"/>
      <c r="B24" s="219"/>
      <c r="C24" s="126" t="s">
        <v>150</v>
      </c>
      <c r="D24" s="134">
        <v>3</v>
      </c>
      <c r="E24" s="139">
        <f t="shared" si="1"/>
        <v>4.4117647058823532E-2</v>
      </c>
    </row>
    <row r="25" spans="1:5" ht="15.95" customHeight="1" x14ac:dyDescent="0.25">
      <c r="A25" s="127"/>
      <c r="B25" s="219"/>
      <c r="C25" s="128" t="s">
        <v>151</v>
      </c>
      <c r="D25" s="135">
        <f>SUM(D17:D24)</f>
        <v>68</v>
      </c>
      <c r="E25" s="143"/>
    </row>
    <row r="26" spans="1:5" ht="15.95" customHeight="1" x14ac:dyDescent="0.25">
      <c r="A26" s="25"/>
      <c r="B26" s="219" t="s">
        <v>160</v>
      </c>
      <c r="C26" s="129" t="s">
        <v>161</v>
      </c>
      <c r="D26" s="136">
        <v>40</v>
      </c>
      <c r="E26" s="142">
        <f>IF($D$32&lt;&gt;0,D26/$D$32,"")</f>
        <v>0.67796610169491522</v>
      </c>
    </row>
    <row r="27" spans="1:5" ht="15.95" customHeight="1" x14ac:dyDescent="0.25">
      <c r="A27" s="25"/>
      <c r="B27" s="219"/>
      <c r="C27" s="130" t="s">
        <v>162</v>
      </c>
      <c r="D27" s="134">
        <v>3</v>
      </c>
      <c r="E27" s="139">
        <f t="shared" ref="E27:E31" si="2">IF($D$32&lt;&gt;0,D27/$D$32,"")</f>
        <v>5.0847457627118647E-2</v>
      </c>
    </row>
    <row r="28" spans="1:5" ht="15.95" customHeight="1" x14ac:dyDescent="0.25">
      <c r="A28" s="25"/>
      <c r="B28" s="219"/>
      <c r="C28" s="130" t="s">
        <v>163</v>
      </c>
      <c r="D28" s="134">
        <v>1</v>
      </c>
      <c r="E28" s="139">
        <f t="shared" si="2"/>
        <v>1.6949152542372881E-2</v>
      </c>
    </row>
    <row r="29" spans="1:5" ht="15.95" customHeight="1" x14ac:dyDescent="0.25">
      <c r="A29" s="25"/>
      <c r="B29" s="219"/>
      <c r="C29" s="130" t="s">
        <v>164</v>
      </c>
      <c r="D29" s="134">
        <v>10</v>
      </c>
      <c r="E29" s="139">
        <f t="shared" si="2"/>
        <v>0.16949152542372881</v>
      </c>
    </row>
    <row r="30" spans="1:5" ht="15.95" customHeight="1" x14ac:dyDescent="0.25">
      <c r="A30" s="25"/>
      <c r="B30" s="219"/>
      <c r="C30" s="130" t="s">
        <v>14</v>
      </c>
      <c r="D30" s="134">
        <v>3</v>
      </c>
      <c r="E30" s="139">
        <f t="shared" si="2"/>
        <v>5.0847457627118647E-2</v>
      </c>
    </row>
    <row r="31" spans="1:5" ht="15.95" customHeight="1" x14ac:dyDescent="0.25">
      <c r="A31" s="25"/>
      <c r="B31" s="219"/>
      <c r="C31" s="130" t="s">
        <v>150</v>
      </c>
      <c r="D31" s="134">
        <v>2</v>
      </c>
      <c r="E31" s="139">
        <f t="shared" si="2"/>
        <v>3.3898305084745763E-2</v>
      </c>
    </row>
    <row r="32" spans="1:5" ht="15.95" customHeight="1" x14ac:dyDescent="0.25">
      <c r="A32" s="127"/>
      <c r="B32" s="219"/>
      <c r="C32" s="128" t="s">
        <v>151</v>
      </c>
      <c r="D32" s="135">
        <f>SUM(D26:D31)</f>
        <v>59</v>
      </c>
      <c r="E32" s="143"/>
    </row>
    <row r="33" spans="1:5" ht="15.95" customHeight="1" x14ac:dyDescent="0.25">
      <c r="A33" s="25"/>
      <c r="B33" s="219" t="s">
        <v>165</v>
      </c>
      <c r="C33" s="125" t="s">
        <v>166</v>
      </c>
      <c r="D33" s="137">
        <v>0</v>
      </c>
      <c r="E33" s="142">
        <f>IF($D$40&lt;&gt;0,D33/$D$40,"")</f>
        <v>0</v>
      </c>
    </row>
    <row r="34" spans="1:5" ht="15.95" customHeight="1" x14ac:dyDescent="0.25">
      <c r="A34" s="25"/>
      <c r="B34" s="219"/>
      <c r="C34" s="126" t="s">
        <v>167</v>
      </c>
      <c r="D34" s="138">
        <v>0</v>
      </c>
      <c r="E34" s="139">
        <f t="shared" ref="E34:E39" si="3">IF($D$40&lt;&gt;0,D34/$D$40,"")</f>
        <v>0</v>
      </c>
    </row>
    <row r="35" spans="1:5" ht="15.95" customHeight="1" x14ac:dyDescent="0.25">
      <c r="A35" s="25"/>
      <c r="B35" s="219"/>
      <c r="C35" s="126" t="s">
        <v>168</v>
      </c>
      <c r="D35" s="138">
        <v>0</v>
      </c>
      <c r="E35" s="139">
        <f t="shared" si="3"/>
        <v>0</v>
      </c>
    </row>
    <row r="36" spans="1:5" ht="15.95" customHeight="1" x14ac:dyDescent="0.25">
      <c r="A36" s="25"/>
      <c r="B36" s="219"/>
      <c r="C36" s="126" t="s">
        <v>169</v>
      </c>
      <c r="D36" s="138">
        <v>63</v>
      </c>
      <c r="E36" s="139">
        <f t="shared" si="3"/>
        <v>0.92647058823529416</v>
      </c>
    </row>
    <row r="37" spans="1:5" ht="15.95" customHeight="1" x14ac:dyDescent="0.25">
      <c r="A37" s="25"/>
      <c r="B37" s="219"/>
      <c r="C37" s="126" t="s">
        <v>170</v>
      </c>
      <c r="D37" s="138">
        <v>3</v>
      </c>
      <c r="E37" s="139">
        <f t="shared" si="3"/>
        <v>4.4117647058823532E-2</v>
      </c>
    </row>
    <row r="38" spans="1:5" ht="15.95" customHeight="1" x14ac:dyDescent="0.25">
      <c r="A38" s="25"/>
      <c r="B38" s="219"/>
      <c r="C38" s="126" t="s">
        <v>171</v>
      </c>
      <c r="D38" s="138">
        <v>0</v>
      </c>
      <c r="E38" s="139">
        <f t="shared" si="3"/>
        <v>0</v>
      </c>
    </row>
    <row r="39" spans="1:5" ht="15.95" customHeight="1" x14ac:dyDescent="0.25">
      <c r="A39" s="25"/>
      <c r="B39" s="219"/>
      <c r="C39" s="126" t="s">
        <v>150</v>
      </c>
      <c r="D39" s="138">
        <v>2</v>
      </c>
      <c r="E39" s="139">
        <f t="shared" si="3"/>
        <v>2.9411764705882353E-2</v>
      </c>
    </row>
    <row r="40" spans="1:5" ht="15.95" customHeight="1" x14ac:dyDescent="0.25">
      <c r="A40" s="127"/>
      <c r="B40" s="219"/>
      <c r="C40" s="128" t="s">
        <v>151</v>
      </c>
      <c r="D40" s="135">
        <f>SUM(D33:D39)</f>
        <v>68</v>
      </c>
      <c r="E40" s="143"/>
    </row>
    <row r="41" spans="1:5" ht="15.95" customHeight="1" x14ac:dyDescent="0.25">
      <c r="A41" s="25"/>
      <c r="B41" s="218" t="s">
        <v>130</v>
      </c>
      <c r="C41" s="125" t="s">
        <v>172</v>
      </c>
      <c r="D41" s="137"/>
      <c r="E41" s="142" t="str">
        <f t="shared" ref="E41:E46" si="4">IF($D$47&lt;&gt;0,D41/$D$47,"")</f>
        <v/>
      </c>
    </row>
    <row r="42" spans="1:5" ht="15.95" customHeight="1" x14ac:dyDescent="0.25">
      <c r="A42" s="25"/>
      <c r="B42" s="218"/>
      <c r="C42" s="126" t="s">
        <v>173</v>
      </c>
      <c r="D42" s="138"/>
      <c r="E42" s="139" t="str">
        <f t="shared" si="4"/>
        <v/>
      </c>
    </row>
    <row r="43" spans="1:5" ht="15.95" customHeight="1" x14ac:dyDescent="0.25">
      <c r="A43" s="25"/>
      <c r="B43" s="218"/>
      <c r="C43" s="126" t="s">
        <v>174</v>
      </c>
      <c r="D43" s="138"/>
      <c r="E43" s="139" t="str">
        <f t="shared" si="4"/>
        <v/>
      </c>
    </row>
    <row r="44" spans="1:5" ht="15.95" customHeight="1" x14ac:dyDescent="0.25">
      <c r="A44" s="25"/>
      <c r="B44" s="218"/>
      <c r="C44" s="126" t="s">
        <v>175</v>
      </c>
      <c r="D44" s="138"/>
      <c r="E44" s="139" t="str">
        <f t="shared" si="4"/>
        <v/>
      </c>
    </row>
    <row r="45" spans="1:5" ht="15.95" customHeight="1" x14ac:dyDescent="0.25">
      <c r="A45" s="25"/>
      <c r="B45" s="218"/>
      <c r="C45" s="126" t="s">
        <v>14</v>
      </c>
      <c r="D45" s="138"/>
      <c r="E45" s="139" t="str">
        <f t="shared" si="4"/>
        <v/>
      </c>
    </row>
    <row r="46" spans="1:5" ht="15.95" customHeight="1" x14ac:dyDescent="0.25">
      <c r="A46" s="25"/>
      <c r="B46" s="218"/>
      <c r="C46" s="126" t="s">
        <v>150</v>
      </c>
      <c r="D46" s="138"/>
      <c r="E46" s="139" t="str">
        <f t="shared" si="4"/>
        <v/>
      </c>
    </row>
    <row r="47" spans="1:5" ht="15.95" customHeight="1" x14ac:dyDescent="0.25">
      <c r="A47" s="127"/>
      <c r="B47" s="218"/>
      <c r="C47" s="128" t="s">
        <v>151</v>
      </c>
      <c r="D47" s="135">
        <f>SUM(D41:D46)</f>
        <v>0</v>
      </c>
      <c r="E47" s="140"/>
    </row>
    <row r="48" spans="1:5" ht="15.95" customHeight="1" x14ac:dyDescent="0.25">
      <c r="A48" s="25"/>
      <c r="B48" s="219" t="s">
        <v>176</v>
      </c>
      <c r="C48" s="125" t="s">
        <v>177</v>
      </c>
      <c r="D48" s="137">
        <v>14</v>
      </c>
      <c r="E48" s="141">
        <f>IF($D$51&lt;&gt;0,D48/$D$51,"")</f>
        <v>0.20895522388059701</v>
      </c>
    </row>
    <row r="49" spans="1:5" ht="15.95" customHeight="1" x14ac:dyDescent="0.25">
      <c r="A49" s="25"/>
      <c r="B49" s="219"/>
      <c r="C49" s="126" t="s">
        <v>178</v>
      </c>
      <c r="D49" s="138">
        <v>50</v>
      </c>
      <c r="E49" s="139">
        <f>IF($D$51&lt;&gt;0,D49/$D$51,"")</f>
        <v>0.74626865671641796</v>
      </c>
    </row>
    <row r="50" spans="1:5" ht="15.95" customHeight="1" x14ac:dyDescent="0.25">
      <c r="A50" s="25"/>
      <c r="B50" s="219"/>
      <c r="C50" s="126" t="s">
        <v>150</v>
      </c>
      <c r="D50" s="138">
        <v>3</v>
      </c>
      <c r="E50" s="139">
        <f>IF($D$51&lt;&gt;0,D50/$D$51,"")</f>
        <v>4.4776119402985072E-2</v>
      </c>
    </row>
    <row r="51" spans="1:5" ht="15.95" customHeight="1" x14ac:dyDescent="0.25">
      <c r="A51" s="127"/>
      <c r="B51" s="219"/>
      <c r="C51" s="128" t="s">
        <v>151</v>
      </c>
      <c r="D51" s="135">
        <f>SUM(D48:D50)</f>
        <v>67</v>
      </c>
      <c r="E51" s="143"/>
    </row>
    <row r="52" spans="1:5" ht="15.95" customHeight="1" x14ac:dyDescent="0.25">
      <c r="C52" s="144"/>
      <c r="E52" s="144"/>
    </row>
  </sheetData>
  <mergeCells count="8">
    <mergeCell ref="B41:B47"/>
    <mergeCell ref="B48:B51"/>
    <mergeCell ref="E1:E4"/>
    <mergeCell ref="B11:C11"/>
    <mergeCell ref="B12:B16"/>
    <mergeCell ref="B17:B25"/>
    <mergeCell ref="B26:B32"/>
    <mergeCell ref="B33:B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opLeftCell="A4" workbookViewId="0">
      <selection activeCell="C37" sqref="C37"/>
    </sheetView>
  </sheetViews>
  <sheetFormatPr defaultColWidth="17.28515625" defaultRowHeight="15" x14ac:dyDescent="0.25"/>
  <cols>
    <col min="1" max="1" width="80.140625" style="80" customWidth="1"/>
    <col min="2" max="3" width="18.28515625" style="80" customWidth="1"/>
    <col min="4" max="4" width="12.28515625" style="80" customWidth="1"/>
    <col min="5" max="13" width="9.28515625" style="80" customWidth="1"/>
    <col min="14" max="26" width="8" style="80" customWidth="1"/>
    <col min="27" max="16384" width="17.28515625" style="80"/>
  </cols>
  <sheetData>
    <row r="1" spans="1:26" ht="27" customHeight="1" x14ac:dyDescent="0.25">
      <c r="A1" s="79" t="s">
        <v>245</v>
      </c>
    </row>
    <row r="2" spans="1:26" ht="16.5" customHeight="1" x14ac:dyDescent="0.25">
      <c r="A2" s="223" t="s">
        <v>63</v>
      </c>
      <c r="B2" s="224"/>
      <c r="C2" s="225"/>
      <c r="D2" s="151" t="s">
        <v>184</v>
      </c>
      <c r="E2" s="81"/>
      <c r="F2" s="81"/>
      <c r="G2" s="81"/>
      <c r="H2" s="81"/>
      <c r="I2" s="81"/>
      <c r="J2" s="81"/>
      <c r="K2" s="81"/>
      <c r="L2" s="81"/>
      <c r="M2" s="81"/>
      <c r="N2" s="81"/>
      <c r="O2" s="81"/>
      <c r="P2" s="81"/>
      <c r="Q2" s="81"/>
      <c r="R2" s="81"/>
      <c r="S2" s="81"/>
      <c r="T2" s="81"/>
      <c r="U2" s="81"/>
      <c r="V2" s="81"/>
      <c r="W2" s="81"/>
      <c r="X2" s="81"/>
      <c r="Y2" s="81"/>
      <c r="Z2" s="81"/>
    </row>
    <row r="3" spans="1:26" ht="15.75" customHeight="1" x14ac:dyDescent="0.25">
      <c r="A3" s="226" t="s">
        <v>64</v>
      </c>
      <c r="B3" s="227"/>
      <c r="C3" s="228"/>
      <c r="D3" s="81"/>
      <c r="E3" s="81"/>
      <c r="F3" s="81"/>
      <c r="G3" s="81"/>
      <c r="H3" s="81"/>
      <c r="I3" s="81"/>
      <c r="J3" s="81"/>
      <c r="K3" s="81"/>
      <c r="L3" s="81"/>
      <c r="M3" s="81"/>
      <c r="N3" s="81"/>
      <c r="O3" s="81"/>
      <c r="P3" s="81"/>
      <c r="Q3" s="81"/>
      <c r="R3" s="81"/>
      <c r="S3" s="81"/>
      <c r="T3" s="81"/>
      <c r="U3" s="81"/>
      <c r="V3" s="81"/>
      <c r="W3" s="81"/>
      <c r="X3" s="81"/>
      <c r="Y3" s="81"/>
      <c r="Z3" s="81"/>
    </row>
    <row r="4" spans="1:26" ht="15.75" customHeight="1" x14ac:dyDescent="0.25">
      <c r="A4" s="82"/>
      <c r="B4" s="83"/>
      <c r="C4" s="83"/>
      <c r="D4" s="81"/>
      <c r="E4" s="81"/>
      <c r="F4" s="81"/>
      <c r="G4" s="81"/>
      <c r="H4" s="81"/>
      <c r="I4" s="81"/>
      <c r="J4" s="81"/>
      <c r="K4" s="81"/>
      <c r="L4" s="81"/>
      <c r="M4" s="81"/>
      <c r="N4" s="81"/>
      <c r="O4" s="81"/>
      <c r="P4" s="81"/>
      <c r="Q4" s="81"/>
      <c r="R4" s="81"/>
      <c r="S4" s="81"/>
      <c r="T4" s="81"/>
      <c r="U4" s="81"/>
      <c r="V4" s="81"/>
      <c r="W4" s="81"/>
      <c r="X4" s="81"/>
      <c r="Y4" s="81"/>
      <c r="Z4" s="81"/>
    </row>
    <row r="5" spans="1:26" ht="30" customHeight="1" x14ac:dyDescent="0.25">
      <c r="A5" s="229" t="s">
        <v>65</v>
      </c>
      <c r="B5" s="230"/>
      <c r="C5" s="231"/>
      <c r="D5" s="81"/>
      <c r="E5" s="81"/>
      <c r="F5" s="81"/>
      <c r="G5" s="81"/>
      <c r="H5" s="81"/>
      <c r="I5" s="81"/>
      <c r="J5" s="81"/>
      <c r="K5" s="81"/>
      <c r="L5" s="81"/>
      <c r="M5" s="81"/>
      <c r="N5" s="81"/>
      <c r="O5" s="81"/>
      <c r="P5" s="81"/>
      <c r="Q5" s="81"/>
      <c r="R5" s="81"/>
      <c r="S5" s="81"/>
      <c r="T5" s="81"/>
      <c r="U5" s="81"/>
      <c r="V5" s="81"/>
      <c r="W5" s="81"/>
      <c r="X5" s="81"/>
      <c r="Y5" s="81"/>
      <c r="Z5" s="81"/>
    </row>
    <row r="6" spans="1:26" ht="24.75" customHeight="1" x14ac:dyDescent="0.25">
      <c r="A6" s="232" t="s">
        <v>66</v>
      </c>
      <c r="B6" s="234" t="s">
        <v>67</v>
      </c>
      <c r="C6" s="234" t="s">
        <v>68</v>
      </c>
      <c r="D6" s="81"/>
      <c r="E6" s="81"/>
      <c r="F6" s="81"/>
      <c r="G6" s="81"/>
      <c r="H6" s="81"/>
      <c r="I6" s="81"/>
      <c r="J6" s="81"/>
      <c r="K6" s="81"/>
      <c r="L6" s="81"/>
      <c r="M6" s="81"/>
      <c r="N6" s="81"/>
      <c r="O6" s="81"/>
      <c r="P6" s="81"/>
      <c r="Q6" s="81"/>
      <c r="R6" s="81"/>
      <c r="S6" s="81"/>
      <c r="T6" s="81"/>
      <c r="U6" s="81"/>
      <c r="V6" s="81"/>
      <c r="W6" s="81"/>
      <c r="X6" s="81"/>
      <c r="Y6" s="81"/>
      <c r="Z6" s="81"/>
    </row>
    <row r="7" spans="1:26" ht="18" customHeight="1" x14ac:dyDescent="0.25">
      <c r="A7" s="233"/>
      <c r="B7" s="233"/>
      <c r="C7" s="233"/>
      <c r="D7" s="81"/>
      <c r="E7" s="81"/>
      <c r="F7" s="81"/>
      <c r="G7" s="81"/>
      <c r="H7" s="81"/>
      <c r="I7" s="81"/>
      <c r="J7" s="81"/>
      <c r="K7" s="81"/>
      <c r="L7" s="81"/>
      <c r="M7" s="81"/>
      <c r="N7" s="81"/>
      <c r="O7" s="81"/>
      <c r="P7" s="81"/>
      <c r="Q7" s="81"/>
      <c r="R7" s="81"/>
      <c r="S7" s="81"/>
      <c r="T7" s="81"/>
      <c r="U7" s="81"/>
      <c r="V7" s="81"/>
      <c r="W7" s="81"/>
      <c r="X7" s="81"/>
      <c r="Y7" s="81"/>
      <c r="Z7" s="81"/>
    </row>
    <row r="8" spans="1:26" ht="61.5" customHeight="1" x14ac:dyDescent="0.25">
      <c r="A8" s="84"/>
      <c r="B8" s="85" t="s">
        <v>69</v>
      </c>
      <c r="C8" s="85" t="s">
        <v>70</v>
      </c>
      <c r="D8" s="81"/>
      <c r="E8" s="81"/>
      <c r="F8" s="81"/>
      <c r="G8" s="81"/>
      <c r="H8" s="81"/>
      <c r="I8" s="81"/>
      <c r="J8" s="81"/>
      <c r="K8" s="81"/>
      <c r="L8" s="81"/>
      <c r="M8" s="81"/>
      <c r="N8" s="81"/>
      <c r="O8" s="81"/>
      <c r="P8" s="81"/>
      <c r="Q8" s="81"/>
      <c r="R8" s="81"/>
      <c r="S8" s="81"/>
      <c r="T8" s="81"/>
      <c r="U8" s="81"/>
      <c r="V8" s="81"/>
      <c r="W8" s="81"/>
      <c r="X8" s="81"/>
      <c r="Y8" s="81"/>
      <c r="Z8" s="81"/>
    </row>
    <row r="9" spans="1:26" ht="14.25" customHeight="1" x14ac:dyDescent="0.25">
      <c r="A9" s="86" t="s">
        <v>71</v>
      </c>
      <c r="B9" s="87">
        <v>3</v>
      </c>
      <c r="C9" s="146">
        <f>'Raw Data'!D8</f>
        <v>3</v>
      </c>
      <c r="D9" s="81"/>
      <c r="E9" s="81"/>
      <c r="F9" s="81"/>
      <c r="G9" s="81"/>
      <c r="H9" s="81"/>
      <c r="I9" s="81"/>
      <c r="J9" s="81"/>
      <c r="K9" s="81"/>
      <c r="L9" s="81"/>
      <c r="M9" s="81"/>
      <c r="N9" s="81"/>
      <c r="O9" s="81"/>
      <c r="P9" s="81"/>
      <c r="Q9" s="81"/>
      <c r="R9" s="81"/>
      <c r="S9" s="81"/>
      <c r="T9" s="81"/>
      <c r="U9" s="81"/>
      <c r="V9" s="81"/>
      <c r="W9" s="81"/>
      <c r="X9" s="81"/>
      <c r="Y9" s="81"/>
      <c r="Z9" s="81"/>
    </row>
    <row r="10" spans="1:26" ht="14.25" customHeight="1" x14ac:dyDescent="0.25">
      <c r="A10" s="86" t="s">
        <v>72</v>
      </c>
      <c r="B10" s="87">
        <v>3</v>
      </c>
      <c r="C10" s="87">
        <v>3</v>
      </c>
      <c r="D10" s="81"/>
      <c r="E10" s="81"/>
      <c r="F10" s="81"/>
      <c r="G10" s="81"/>
      <c r="H10" s="81"/>
      <c r="I10" s="81"/>
      <c r="J10" s="81"/>
      <c r="K10" s="81"/>
      <c r="L10" s="81"/>
      <c r="M10" s="81"/>
      <c r="N10" s="81"/>
      <c r="O10" s="81"/>
      <c r="P10" s="81"/>
      <c r="Q10" s="81"/>
      <c r="R10" s="81"/>
      <c r="S10" s="81"/>
      <c r="T10" s="81"/>
      <c r="U10" s="81"/>
      <c r="V10" s="81"/>
      <c r="W10" s="81"/>
      <c r="X10" s="81"/>
      <c r="Y10" s="81"/>
      <c r="Z10" s="81"/>
    </row>
    <row r="11" spans="1:26" ht="15" customHeight="1" x14ac:dyDescent="0.25">
      <c r="A11" s="86" t="s">
        <v>73</v>
      </c>
      <c r="B11" s="87">
        <v>0</v>
      </c>
      <c r="C11" s="88">
        <v>0</v>
      </c>
      <c r="D11" s="81"/>
      <c r="E11" s="81"/>
      <c r="F11" s="81"/>
      <c r="G11" s="81"/>
      <c r="H11" s="81"/>
      <c r="I11" s="81"/>
      <c r="J11" s="81"/>
      <c r="K11" s="81"/>
      <c r="L11" s="81"/>
      <c r="M11" s="81"/>
      <c r="N11" s="81"/>
      <c r="O11" s="81"/>
      <c r="P11" s="81"/>
      <c r="Q11" s="81"/>
      <c r="R11" s="81"/>
      <c r="S11" s="81"/>
      <c r="T11" s="81"/>
      <c r="U11" s="81"/>
      <c r="V11" s="81"/>
      <c r="W11" s="81"/>
      <c r="X11" s="81"/>
      <c r="Y11" s="81"/>
      <c r="Z11" s="81"/>
    </row>
    <row r="12" spans="1:26" ht="15" customHeight="1" x14ac:dyDescent="0.25">
      <c r="A12" s="86" t="s">
        <v>74</v>
      </c>
      <c r="B12" s="87">
        <v>0</v>
      </c>
      <c r="C12" s="88">
        <v>0</v>
      </c>
      <c r="D12" s="81"/>
      <c r="E12" s="81"/>
      <c r="F12" s="81"/>
      <c r="G12" s="81"/>
      <c r="H12" s="81"/>
      <c r="I12" s="81"/>
      <c r="J12" s="81"/>
      <c r="K12" s="81"/>
      <c r="L12" s="81"/>
      <c r="M12" s="81"/>
      <c r="N12" s="81"/>
      <c r="O12" s="81"/>
      <c r="P12" s="81"/>
      <c r="Q12" s="81"/>
      <c r="R12" s="81"/>
      <c r="S12" s="81"/>
      <c r="T12" s="81"/>
      <c r="U12" s="81"/>
      <c r="V12" s="81"/>
      <c r="W12" s="81"/>
      <c r="X12" s="81"/>
      <c r="Y12" s="81"/>
      <c r="Z12" s="81"/>
    </row>
    <row r="13" spans="1:26" ht="15" customHeight="1" x14ac:dyDescent="0.25">
      <c r="A13" s="86" t="s">
        <v>75</v>
      </c>
      <c r="B13" s="87">
        <v>0</v>
      </c>
      <c r="C13" s="88">
        <v>0</v>
      </c>
      <c r="D13" s="81"/>
      <c r="E13" s="81"/>
      <c r="F13" s="81"/>
      <c r="G13" s="81"/>
      <c r="H13" s="81"/>
      <c r="I13" s="81"/>
      <c r="J13" s="81"/>
      <c r="K13" s="81"/>
      <c r="L13" s="81"/>
      <c r="M13" s="81"/>
      <c r="N13" s="81"/>
      <c r="O13" s="81"/>
      <c r="P13" s="81"/>
      <c r="Q13" s="81"/>
      <c r="R13" s="81"/>
      <c r="S13" s="81"/>
      <c r="T13" s="81"/>
      <c r="U13" s="81"/>
      <c r="V13" s="81"/>
      <c r="W13" s="81"/>
      <c r="X13" s="81"/>
      <c r="Y13" s="81"/>
      <c r="Z13" s="81"/>
    </row>
    <row r="14" spans="1:26" ht="15" customHeight="1" x14ac:dyDescent="0.25">
      <c r="A14" s="86" t="s">
        <v>76</v>
      </c>
      <c r="B14" s="87">
        <v>0</v>
      </c>
      <c r="C14" s="88">
        <v>0</v>
      </c>
      <c r="D14" s="81"/>
      <c r="E14" s="81"/>
      <c r="F14" s="81"/>
      <c r="G14" s="81"/>
      <c r="H14" s="81"/>
      <c r="I14" s="81"/>
      <c r="J14" s="81"/>
      <c r="K14" s="81"/>
      <c r="L14" s="81"/>
      <c r="M14" s="81"/>
      <c r="N14" s="81"/>
      <c r="O14" s="81"/>
      <c r="P14" s="81"/>
      <c r="Q14" s="81"/>
      <c r="R14" s="81"/>
      <c r="S14" s="81"/>
      <c r="T14" s="81"/>
      <c r="U14" s="81"/>
      <c r="V14" s="81"/>
      <c r="W14" s="81"/>
      <c r="X14" s="81"/>
      <c r="Y14" s="81"/>
      <c r="Z14" s="81"/>
    </row>
    <row r="15" spans="1:26" ht="15" customHeight="1" x14ac:dyDescent="0.25">
      <c r="A15" s="86" t="s">
        <v>77</v>
      </c>
      <c r="B15" s="87">
        <v>0</v>
      </c>
      <c r="C15" s="88">
        <v>0</v>
      </c>
      <c r="D15" s="81"/>
      <c r="E15" s="81"/>
      <c r="F15" s="81"/>
      <c r="G15" s="81"/>
      <c r="H15" s="81"/>
      <c r="I15" s="81"/>
      <c r="J15" s="81"/>
      <c r="K15" s="81"/>
      <c r="L15" s="81"/>
      <c r="M15" s="81"/>
      <c r="N15" s="81"/>
      <c r="O15" s="81"/>
      <c r="P15" s="81"/>
      <c r="Q15" s="81"/>
      <c r="R15" s="81"/>
      <c r="S15" s="81"/>
      <c r="T15" s="81"/>
      <c r="U15" s="81"/>
      <c r="V15" s="81"/>
      <c r="W15" s="81"/>
      <c r="X15" s="81"/>
      <c r="Y15" s="81"/>
      <c r="Z15" s="81"/>
    </row>
    <row r="16" spans="1:26" ht="15" customHeight="1" x14ac:dyDescent="0.25">
      <c r="A16" s="86" t="s">
        <v>78</v>
      </c>
      <c r="B16" s="87">
        <v>0</v>
      </c>
      <c r="C16" s="88">
        <v>0</v>
      </c>
      <c r="D16" s="81"/>
      <c r="E16" s="81"/>
      <c r="F16" s="81"/>
      <c r="G16" s="81"/>
      <c r="H16" s="81"/>
      <c r="I16" s="81"/>
      <c r="J16" s="81"/>
      <c r="K16" s="81"/>
      <c r="L16" s="81"/>
      <c r="M16" s="81"/>
      <c r="N16" s="81"/>
      <c r="O16" s="81"/>
      <c r="P16" s="81"/>
      <c r="Q16" s="81"/>
      <c r="R16" s="81"/>
      <c r="S16" s="81"/>
      <c r="T16" s="81"/>
      <c r="U16" s="81"/>
      <c r="V16" s="81"/>
      <c r="W16" s="81"/>
      <c r="X16" s="81"/>
      <c r="Y16" s="81"/>
      <c r="Z16" s="81"/>
    </row>
    <row r="17" spans="1:26" ht="15" customHeight="1" x14ac:dyDescent="0.25">
      <c r="A17" s="86" t="s">
        <v>79</v>
      </c>
      <c r="B17" s="89">
        <v>0</v>
      </c>
      <c r="C17" s="88">
        <v>0</v>
      </c>
      <c r="D17" s="81"/>
      <c r="E17" s="81"/>
      <c r="F17" s="81"/>
      <c r="G17" s="81"/>
      <c r="H17" s="81"/>
      <c r="I17" s="81"/>
      <c r="J17" s="81"/>
      <c r="K17" s="81"/>
      <c r="L17" s="81"/>
      <c r="M17" s="81"/>
      <c r="N17" s="81"/>
      <c r="O17" s="81"/>
      <c r="P17" s="81"/>
      <c r="Q17" s="81"/>
      <c r="R17" s="81"/>
      <c r="S17" s="81"/>
      <c r="T17" s="81"/>
      <c r="U17" s="81"/>
      <c r="V17" s="81"/>
      <c r="W17" s="81"/>
      <c r="X17" s="81"/>
      <c r="Y17" s="81"/>
      <c r="Z17" s="81"/>
    </row>
    <row r="18" spans="1:26" ht="15" customHeight="1" x14ac:dyDescent="0.25">
      <c r="A18" s="86" t="s">
        <v>80</v>
      </c>
      <c r="B18" s="87">
        <v>0</v>
      </c>
      <c r="C18" s="88">
        <v>0</v>
      </c>
      <c r="D18" s="81"/>
      <c r="E18" s="81"/>
      <c r="F18" s="81"/>
      <c r="G18" s="81"/>
      <c r="H18" s="81"/>
      <c r="I18" s="81"/>
      <c r="J18" s="81"/>
      <c r="K18" s="81"/>
      <c r="L18" s="81"/>
      <c r="M18" s="81"/>
      <c r="N18" s="81"/>
      <c r="O18" s="81"/>
      <c r="P18" s="81"/>
      <c r="Q18" s="81"/>
      <c r="R18" s="81"/>
      <c r="S18" s="81"/>
      <c r="T18" s="81"/>
      <c r="U18" s="81"/>
      <c r="V18" s="81"/>
      <c r="W18" s="81"/>
      <c r="X18" s="81"/>
      <c r="Y18" s="81"/>
      <c r="Z18" s="81"/>
    </row>
    <row r="19" spans="1:26" ht="15" customHeight="1" x14ac:dyDescent="0.25">
      <c r="A19" s="86" t="s">
        <v>81</v>
      </c>
      <c r="B19" s="87">
        <v>0</v>
      </c>
      <c r="C19" s="88">
        <v>0</v>
      </c>
      <c r="D19" s="81"/>
      <c r="E19" s="81"/>
      <c r="F19" s="81"/>
      <c r="G19" s="81"/>
      <c r="H19" s="81"/>
      <c r="I19" s="81"/>
      <c r="J19" s="81"/>
      <c r="K19" s="81"/>
      <c r="L19" s="81"/>
      <c r="M19" s="81"/>
      <c r="N19" s="81"/>
      <c r="O19" s="81"/>
      <c r="P19" s="81"/>
      <c r="Q19" s="81"/>
      <c r="R19" s="81"/>
      <c r="S19" s="81"/>
      <c r="T19" s="81"/>
      <c r="U19" s="81"/>
      <c r="V19" s="81"/>
      <c r="W19" s="81"/>
      <c r="X19" s="81"/>
      <c r="Y19" s="81"/>
      <c r="Z19" s="81"/>
    </row>
    <row r="20" spans="1:26" ht="15" customHeight="1" x14ac:dyDescent="0.25">
      <c r="A20" s="86" t="s">
        <v>82</v>
      </c>
      <c r="B20" s="87">
        <v>0</v>
      </c>
      <c r="C20" s="88">
        <v>0</v>
      </c>
      <c r="D20" s="81"/>
      <c r="E20" s="81"/>
      <c r="F20" s="81"/>
      <c r="G20" s="81"/>
      <c r="H20" s="81"/>
      <c r="I20" s="81"/>
      <c r="J20" s="81"/>
      <c r="K20" s="81"/>
      <c r="L20" s="81"/>
      <c r="M20" s="81"/>
      <c r="N20" s="81"/>
      <c r="O20" s="81"/>
      <c r="P20" s="81"/>
      <c r="Q20" s="81"/>
      <c r="R20" s="81"/>
      <c r="S20" s="81"/>
      <c r="T20" s="81"/>
      <c r="U20" s="81"/>
      <c r="V20" s="81"/>
      <c r="W20" s="81"/>
      <c r="X20" s="81"/>
      <c r="Y20" s="81"/>
      <c r="Z20" s="81"/>
    </row>
    <row r="21" spans="1:26" ht="15" customHeight="1" x14ac:dyDescent="0.25">
      <c r="A21" s="86" t="s">
        <v>83</v>
      </c>
      <c r="B21" s="87">
        <v>0</v>
      </c>
      <c r="C21" s="88">
        <v>0</v>
      </c>
      <c r="D21" s="81"/>
      <c r="E21" s="81"/>
      <c r="F21" s="81"/>
      <c r="G21" s="81"/>
      <c r="H21" s="81"/>
      <c r="I21" s="81"/>
      <c r="J21" s="81"/>
      <c r="K21" s="81"/>
      <c r="L21" s="81"/>
      <c r="M21" s="81"/>
      <c r="N21" s="81"/>
      <c r="O21" s="81"/>
      <c r="P21" s="81"/>
      <c r="Q21" s="81"/>
      <c r="R21" s="81"/>
      <c r="S21" s="81"/>
      <c r="T21" s="81"/>
      <c r="U21" s="81"/>
      <c r="V21" s="81"/>
      <c r="W21" s="81"/>
      <c r="X21" s="81"/>
      <c r="Y21" s="81"/>
      <c r="Z21" s="81"/>
    </row>
    <row r="22" spans="1:26" ht="15" customHeight="1" x14ac:dyDescent="0.25">
      <c r="A22" s="86" t="s">
        <v>84</v>
      </c>
      <c r="B22" s="87">
        <v>9</v>
      </c>
      <c r="C22" s="147">
        <f>'Raw Data'!D7</f>
        <v>8</v>
      </c>
      <c r="D22" s="81"/>
      <c r="E22" s="81"/>
      <c r="F22" s="81"/>
      <c r="G22" s="81"/>
      <c r="H22" s="81"/>
      <c r="I22" s="81"/>
      <c r="J22" s="81"/>
      <c r="K22" s="81"/>
      <c r="L22" s="81"/>
      <c r="M22" s="81"/>
      <c r="N22" s="81"/>
      <c r="O22" s="81"/>
      <c r="P22" s="81"/>
      <c r="Q22" s="81"/>
      <c r="R22" s="81"/>
      <c r="S22" s="81"/>
      <c r="T22" s="81"/>
      <c r="U22" s="81"/>
      <c r="V22" s="81"/>
      <c r="W22" s="81"/>
      <c r="X22" s="81"/>
      <c r="Y22" s="81"/>
      <c r="Z22" s="81"/>
    </row>
    <row r="23" spans="1:26" ht="17.25" customHeight="1" x14ac:dyDescent="0.25">
      <c r="A23" s="86" t="s">
        <v>85</v>
      </c>
      <c r="B23" s="87">
        <v>3</v>
      </c>
      <c r="C23" s="88">
        <v>3</v>
      </c>
      <c r="D23" s="81"/>
      <c r="E23" s="81"/>
      <c r="F23" s="81"/>
      <c r="G23" s="81"/>
      <c r="H23" s="81"/>
      <c r="I23" s="81"/>
      <c r="J23" s="81"/>
      <c r="K23" s="81"/>
      <c r="L23" s="81"/>
      <c r="M23" s="81"/>
      <c r="N23" s="81"/>
      <c r="O23" s="81"/>
      <c r="P23" s="81"/>
      <c r="Q23" s="81"/>
      <c r="R23" s="81"/>
      <c r="S23" s="81"/>
      <c r="T23" s="81"/>
      <c r="U23" s="81"/>
      <c r="V23" s="81"/>
      <c r="W23" s="81"/>
      <c r="X23" s="81"/>
      <c r="Y23" s="81"/>
      <c r="Z23" s="81"/>
    </row>
    <row r="24" spans="1:26" ht="17.25" customHeight="1" x14ac:dyDescent="0.25">
      <c r="A24" s="86" t="s">
        <v>86</v>
      </c>
      <c r="B24" s="87">
        <v>3</v>
      </c>
      <c r="C24" s="147">
        <f>'Raw Data'!D6</f>
        <v>3</v>
      </c>
      <c r="D24" s="81"/>
      <c r="E24" s="81"/>
      <c r="F24" s="81"/>
      <c r="G24" s="81"/>
      <c r="H24" s="81"/>
      <c r="I24" s="81"/>
      <c r="J24" s="81"/>
      <c r="K24" s="81"/>
      <c r="L24" s="81"/>
      <c r="M24" s="81"/>
      <c r="N24" s="81"/>
      <c r="O24" s="81"/>
      <c r="P24" s="81"/>
      <c r="Q24" s="81"/>
      <c r="R24" s="81"/>
      <c r="S24" s="81"/>
      <c r="T24" s="81"/>
      <c r="U24" s="81"/>
      <c r="V24" s="81"/>
      <c r="W24" s="81"/>
      <c r="X24" s="81"/>
      <c r="Y24" s="81"/>
      <c r="Z24" s="81"/>
    </row>
    <row r="25" spans="1:26" ht="17.25" customHeight="1" x14ac:dyDescent="0.25">
      <c r="A25" s="86" t="s">
        <v>87</v>
      </c>
      <c r="B25" s="87">
        <v>3</v>
      </c>
      <c r="C25" s="88">
        <v>3</v>
      </c>
      <c r="D25" s="81"/>
      <c r="E25" s="81"/>
      <c r="F25" s="81"/>
      <c r="G25" s="81"/>
      <c r="H25" s="81"/>
      <c r="I25" s="81"/>
      <c r="J25" s="81"/>
      <c r="K25" s="81"/>
      <c r="L25" s="81"/>
      <c r="M25" s="81"/>
      <c r="N25" s="81"/>
      <c r="O25" s="81"/>
      <c r="P25" s="81"/>
      <c r="Q25" s="81"/>
      <c r="R25" s="81"/>
      <c r="S25" s="81"/>
      <c r="T25" s="81"/>
      <c r="U25" s="81"/>
      <c r="V25" s="81"/>
      <c r="W25" s="81"/>
      <c r="X25" s="81"/>
      <c r="Y25" s="81"/>
      <c r="Z25" s="81"/>
    </row>
    <row r="26" spans="1:26" ht="17.25" customHeight="1" x14ac:dyDescent="0.25">
      <c r="A26" s="86" t="s">
        <v>88</v>
      </c>
      <c r="B26" s="87">
        <v>3</v>
      </c>
      <c r="C26" s="88">
        <v>3</v>
      </c>
      <c r="D26" s="81"/>
      <c r="E26" s="81"/>
      <c r="F26" s="81"/>
      <c r="G26" s="81"/>
      <c r="H26" s="81"/>
      <c r="I26" s="81"/>
      <c r="J26" s="81"/>
      <c r="K26" s="81"/>
      <c r="L26" s="81"/>
      <c r="M26" s="81"/>
      <c r="N26" s="81"/>
      <c r="O26" s="81"/>
      <c r="P26" s="81"/>
      <c r="Q26" s="81"/>
      <c r="R26" s="81"/>
      <c r="S26" s="81"/>
      <c r="T26" s="81"/>
      <c r="U26" s="81"/>
      <c r="V26" s="81"/>
      <c r="W26" s="81"/>
      <c r="X26" s="81"/>
      <c r="Y26" s="81"/>
      <c r="Z26" s="81"/>
    </row>
    <row r="27" spans="1:26" ht="17.25" customHeight="1" x14ac:dyDescent="0.25">
      <c r="A27" s="86" t="s">
        <v>89</v>
      </c>
      <c r="B27" s="87">
        <v>3</v>
      </c>
      <c r="C27" s="88">
        <v>3</v>
      </c>
      <c r="D27" s="81"/>
      <c r="E27" s="81"/>
      <c r="F27" s="81"/>
      <c r="G27" s="81"/>
      <c r="H27" s="81"/>
      <c r="I27" s="81"/>
      <c r="J27" s="81"/>
      <c r="K27" s="81"/>
      <c r="L27" s="81"/>
      <c r="M27" s="81"/>
      <c r="N27" s="81"/>
      <c r="O27" s="81"/>
      <c r="P27" s="81"/>
      <c r="Q27" s="81"/>
      <c r="R27" s="81"/>
      <c r="S27" s="81"/>
      <c r="T27" s="81"/>
      <c r="U27" s="81"/>
      <c r="V27" s="81"/>
      <c r="W27" s="81"/>
      <c r="X27" s="81"/>
      <c r="Y27" s="81"/>
      <c r="Z27" s="81"/>
    </row>
    <row r="28" spans="1:26" ht="14.25" customHeight="1" x14ac:dyDescent="0.25">
      <c r="A28" s="86" t="s">
        <v>90</v>
      </c>
      <c r="B28" s="87">
        <v>200</v>
      </c>
      <c r="C28" s="87">
        <v>150</v>
      </c>
      <c r="D28" s="81"/>
      <c r="E28" s="81"/>
      <c r="F28" s="81"/>
      <c r="G28" s="81"/>
      <c r="H28" s="81"/>
      <c r="I28" s="81"/>
      <c r="J28" s="81"/>
      <c r="K28" s="81"/>
      <c r="L28" s="81"/>
      <c r="M28" s="81"/>
      <c r="N28" s="81"/>
      <c r="O28" s="81"/>
      <c r="P28" s="81"/>
      <c r="Q28" s="81"/>
      <c r="R28" s="81"/>
      <c r="S28" s="81"/>
      <c r="T28" s="81"/>
      <c r="U28" s="81"/>
      <c r="V28" s="81"/>
      <c r="W28" s="81"/>
      <c r="X28" s="81"/>
      <c r="Y28" s="81"/>
      <c r="Z28" s="81"/>
    </row>
    <row r="29" spans="1:26" ht="14.25" customHeight="1" x14ac:dyDescent="0.25">
      <c r="A29" s="86" t="s">
        <v>91</v>
      </c>
      <c r="B29" s="217">
        <v>2.5</v>
      </c>
      <c r="C29" s="217">
        <v>2.5</v>
      </c>
      <c r="D29" s="81"/>
      <c r="E29" s="81"/>
      <c r="F29" s="81"/>
      <c r="G29" s="81"/>
      <c r="H29" s="81"/>
      <c r="I29" s="81"/>
      <c r="J29" s="81"/>
      <c r="K29" s="81"/>
      <c r="L29" s="81"/>
      <c r="M29" s="81"/>
      <c r="N29" s="81"/>
      <c r="O29" s="81"/>
      <c r="P29" s="81"/>
      <c r="Q29" s="81"/>
      <c r="R29" s="81"/>
      <c r="S29" s="81"/>
      <c r="T29" s="81"/>
      <c r="U29" s="81"/>
      <c r="V29" s="81"/>
      <c r="W29" s="81"/>
      <c r="X29" s="81"/>
      <c r="Y29" s="81"/>
      <c r="Z29" s="81"/>
    </row>
    <row r="30" spans="1:26" ht="14.25" customHeight="1" x14ac:dyDescent="0.25">
      <c r="A30" s="90" t="s">
        <v>92</v>
      </c>
      <c r="B30" s="91">
        <v>0</v>
      </c>
      <c r="C30" s="87">
        <v>0</v>
      </c>
      <c r="D30" s="81"/>
      <c r="E30" s="81"/>
      <c r="F30" s="81"/>
      <c r="G30" s="81"/>
      <c r="H30" s="81"/>
      <c r="I30" s="81"/>
      <c r="J30" s="81"/>
      <c r="K30" s="81"/>
      <c r="L30" s="81"/>
      <c r="M30" s="81"/>
      <c r="N30" s="81"/>
      <c r="O30" s="81"/>
      <c r="P30" s="81"/>
      <c r="Q30" s="81"/>
      <c r="R30" s="81"/>
      <c r="S30" s="81"/>
      <c r="T30" s="81"/>
      <c r="U30" s="81"/>
      <c r="V30" s="81"/>
      <c r="W30" s="81"/>
      <c r="X30" s="81"/>
      <c r="Y30" s="81"/>
      <c r="Z30" s="81"/>
    </row>
    <row r="31" spans="1:26" ht="14.25" customHeight="1" x14ac:dyDescent="0.25">
      <c r="A31" s="92" t="s">
        <v>93</v>
      </c>
      <c r="B31" s="93"/>
      <c r="C31" s="93"/>
      <c r="D31" s="81"/>
      <c r="E31" s="81"/>
      <c r="F31" s="81"/>
      <c r="G31" s="81"/>
      <c r="H31" s="81"/>
      <c r="I31" s="81"/>
      <c r="J31" s="81"/>
      <c r="K31" s="81"/>
      <c r="L31" s="81"/>
      <c r="M31" s="81"/>
      <c r="N31" s="81"/>
      <c r="O31" s="81"/>
      <c r="P31" s="81"/>
      <c r="Q31" s="81"/>
      <c r="R31" s="81"/>
      <c r="S31" s="81"/>
      <c r="T31" s="81"/>
      <c r="U31" s="81"/>
      <c r="V31" s="81"/>
      <c r="W31" s="81"/>
      <c r="X31" s="81"/>
      <c r="Y31" s="81"/>
      <c r="Z31" s="81"/>
    </row>
    <row r="32" spans="1:26" ht="14.25" customHeight="1" x14ac:dyDescent="0.25">
      <c r="A32" s="86" t="s">
        <v>94</v>
      </c>
      <c r="B32" s="94">
        <v>0</v>
      </c>
      <c r="C32" s="87">
        <v>0</v>
      </c>
      <c r="D32" s="81"/>
      <c r="E32" s="81"/>
      <c r="F32" s="81"/>
      <c r="G32" s="81"/>
      <c r="H32" s="81"/>
      <c r="I32" s="81"/>
      <c r="J32" s="81"/>
      <c r="K32" s="81"/>
      <c r="L32" s="81"/>
      <c r="M32" s="81"/>
      <c r="N32" s="81"/>
      <c r="O32" s="81"/>
      <c r="P32" s="81"/>
      <c r="Q32" s="81"/>
      <c r="R32" s="81"/>
      <c r="S32" s="81"/>
      <c r="T32" s="81"/>
      <c r="U32" s="81"/>
      <c r="V32" s="81"/>
      <c r="W32" s="81"/>
      <c r="X32" s="81"/>
      <c r="Y32" s="81"/>
      <c r="Z32" s="81"/>
    </row>
    <row r="33" spans="1:26" ht="14.25" customHeight="1" x14ac:dyDescent="0.25">
      <c r="A33" s="86" t="s">
        <v>95</v>
      </c>
      <c r="B33" s="94">
        <v>0</v>
      </c>
      <c r="C33" s="87">
        <v>0</v>
      </c>
      <c r="D33" s="81"/>
      <c r="E33" s="81"/>
      <c r="F33" s="81"/>
      <c r="G33" s="81"/>
      <c r="H33" s="81"/>
      <c r="I33" s="81"/>
      <c r="J33" s="81"/>
      <c r="K33" s="81"/>
      <c r="L33" s="81"/>
      <c r="M33" s="81"/>
      <c r="N33" s="81"/>
      <c r="O33" s="81"/>
      <c r="P33" s="81"/>
      <c r="Q33" s="81"/>
      <c r="R33" s="81"/>
      <c r="S33" s="81"/>
      <c r="T33" s="81"/>
      <c r="U33" s="81"/>
      <c r="V33" s="81"/>
      <c r="W33" s="81"/>
      <c r="X33" s="81"/>
      <c r="Y33" s="81"/>
      <c r="Z33" s="81"/>
    </row>
    <row r="34" spans="1:26" ht="14.25" customHeight="1" x14ac:dyDescent="0.25">
      <c r="A34" s="86" t="s">
        <v>96</v>
      </c>
      <c r="B34" s="94">
        <v>1</v>
      </c>
      <c r="C34" s="87">
        <v>6</v>
      </c>
      <c r="D34" s="81"/>
      <c r="E34" s="81"/>
      <c r="F34" s="81"/>
      <c r="G34" s="81"/>
      <c r="H34" s="81"/>
      <c r="I34" s="81"/>
      <c r="J34" s="81"/>
      <c r="K34" s="81"/>
      <c r="L34" s="81"/>
      <c r="M34" s="81"/>
      <c r="N34" s="81"/>
      <c r="O34" s="81"/>
      <c r="P34" s="81"/>
      <c r="Q34" s="81"/>
      <c r="R34" s="81"/>
      <c r="S34" s="81"/>
      <c r="T34" s="81"/>
      <c r="U34" s="81"/>
      <c r="V34" s="81"/>
      <c r="W34" s="81"/>
      <c r="X34" s="81"/>
      <c r="Y34" s="81"/>
      <c r="Z34" s="81"/>
    </row>
    <row r="35" spans="1:26" ht="14.25" customHeight="1" x14ac:dyDescent="0.25">
      <c r="A35" s="86" t="s">
        <v>97</v>
      </c>
      <c r="B35" s="95">
        <v>0</v>
      </c>
      <c r="C35" s="87">
        <v>0</v>
      </c>
      <c r="D35" s="81"/>
      <c r="E35" s="81"/>
      <c r="F35" s="81"/>
      <c r="G35" s="81"/>
      <c r="H35" s="81"/>
      <c r="I35" s="81"/>
      <c r="J35" s="81"/>
      <c r="K35" s="81"/>
      <c r="L35" s="81"/>
      <c r="M35" s="81"/>
      <c r="N35" s="81"/>
      <c r="O35" s="81"/>
      <c r="P35" s="81"/>
      <c r="Q35" s="81"/>
      <c r="R35" s="81"/>
      <c r="S35" s="81"/>
      <c r="T35" s="81"/>
      <c r="U35" s="81"/>
      <c r="V35" s="81"/>
      <c r="W35" s="81"/>
      <c r="X35" s="81"/>
      <c r="Y35" s="81"/>
      <c r="Z35" s="81"/>
    </row>
    <row r="36" spans="1:26" ht="14.25" customHeight="1" x14ac:dyDescent="0.25">
      <c r="A36" s="86" t="s">
        <v>98</v>
      </c>
      <c r="B36" s="94">
        <f>SUM(4*16)</f>
        <v>64</v>
      </c>
      <c r="C36" s="87">
        <v>40</v>
      </c>
      <c r="D36" s="81"/>
      <c r="E36" s="81"/>
      <c r="F36" s="81"/>
      <c r="G36" s="81"/>
      <c r="H36" s="81"/>
      <c r="I36" s="81"/>
      <c r="J36" s="81"/>
      <c r="K36" s="81"/>
      <c r="L36" s="81"/>
      <c r="M36" s="81"/>
      <c r="N36" s="81"/>
      <c r="O36" s="81"/>
      <c r="P36" s="81"/>
      <c r="Q36" s="81"/>
      <c r="R36" s="81"/>
      <c r="S36" s="81"/>
      <c r="T36" s="81"/>
      <c r="U36" s="81"/>
      <c r="V36" s="81"/>
      <c r="W36" s="81"/>
      <c r="X36" s="81"/>
      <c r="Y36" s="81"/>
      <c r="Z36" s="81"/>
    </row>
    <row r="37" spans="1:26" ht="14.25" customHeight="1" x14ac:dyDescent="0.25">
      <c r="A37" s="92" t="s">
        <v>99</v>
      </c>
      <c r="B37" s="93"/>
      <c r="C37" s="93"/>
      <c r="D37" s="81"/>
      <c r="E37" s="81"/>
      <c r="F37" s="81"/>
      <c r="G37" s="81"/>
      <c r="H37" s="81"/>
      <c r="I37" s="81"/>
      <c r="J37" s="81"/>
      <c r="K37" s="81"/>
      <c r="L37" s="81"/>
      <c r="M37" s="81"/>
      <c r="N37" s="81"/>
      <c r="O37" s="81"/>
      <c r="P37" s="81"/>
      <c r="Q37" s="81"/>
      <c r="R37" s="81"/>
      <c r="S37" s="81"/>
      <c r="T37" s="81"/>
      <c r="U37" s="81"/>
      <c r="V37" s="81"/>
      <c r="W37" s="81"/>
      <c r="X37" s="81"/>
      <c r="Y37" s="81"/>
      <c r="Z37" s="81"/>
    </row>
    <row r="38" spans="1:26" ht="14.25" customHeight="1" x14ac:dyDescent="0.25">
      <c r="A38" s="86" t="s">
        <v>100</v>
      </c>
      <c r="B38" s="96">
        <v>1530</v>
      </c>
      <c r="C38" s="148">
        <f>'Raw Data'!D5</f>
        <v>346</v>
      </c>
      <c r="D38" s="81"/>
      <c r="E38" s="81"/>
      <c r="F38" s="81"/>
      <c r="G38" s="81"/>
      <c r="H38" s="81"/>
      <c r="I38" s="81"/>
      <c r="J38" s="81"/>
      <c r="K38" s="81"/>
      <c r="L38" s="81"/>
      <c r="M38" s="81"/>
      <c r="N38" s="81"/>
      <c r="O38" s="81"/>
      <c r="P38" s="81"/>
      <c r="Q38" s="81"/>
      <c r="R38" s="81"/>
      <c r="S38" s="81"/>
      <c r="T38" s="81"/>
      <c r="U38" s="81"/>
      <c r="V38" s="81"/>
      <c r="W38" s="81"/>
      <c r="X38" s="81"/>
      <c r="Y38" s="81"/>
      <c r="Z38" s="81"/>
    </row>
    <row r="39" spans="1:26" ht="14.25" customHeight="1" x14ac:dyDescent="0.25">
      <c r="A39" s="90" t="s">
        <v>101</v>
      </c>
      <c r="B39" s="97">
        <v>1500</v>
      </c>
      <c r="C39" s="87">
        <v>286</v>
      </c>
      <c r="D39" s="81"/>
      <c r="E39" s="81"/>
      <c r="F39" s="81"/>
      <c r="G39" s="81"/>
      <c r="H39" s="81"/>
      <c r="I39" s="81"/>
      <c r="J39" s="81"/>
      <c r="K39" s="81"/>
      <c r="L39" s="81"/>
      <c r="M39" s="81"/>
      <c r="N39" s="81"/>
      <c r="O39" s="81"/>
      <c r="P39" s="81"/>
      <c r="Q39" s="81"/>
      <c r="R39" s="81"/>
      <c r="S39" s="81"/>
      <c r="T39" s="81"/>
      <c r="U39" s="81"/>
      <c r="V39" s="81"/>
      <c r="W39" s="81"/>
      <c r="X39" s="81"/>
      <c r="Y39" s="81"/>
      <c r="Z39" s="81"/>
    </row>
    <row r="40" spans="1:26" ht="14.25" customHeight="1" x14ac:dyDescent="0.25">
      <c r="A40" s="90" t="s">
        <v>102</v>
      </c>
      <c r="B40" s="97">
        <v>30</v>
      </c>
      <c r="C40" s="98">
        <v>60</v>
      </c>
      <c r="D40" s="81"/>
      <c r="E40" s="81"/>
      <c r="F40" s="81"/>
      <c r="G40" s="81"/>
      <c r="H40" s="81"/>
      <c r="I40" s="81"/>
      <c r="J40" s="81"/>
      <c r="K40" s="81"/>
      <c r="L40" s="81"/>
      <c r="M40" s="81"/>
      <c r="N40" s="81"/>
      <c r="O40" s="81"/>
      <c r="P40" s="81"/>
      <c r="Q40" s="81"/>
      <c r="R40" s="81"/>
      <c r="S40" s="81"/>
      <c r="T40" s="81"/>
      <c r="U40" s="81"/>
      <c r="V40" s="81"/>
      <c r="W40" s="81"/>
      <c r="X40" s="81"/>
      <c r="Y40" s="81"/>
      <c r="Z40" s="81"/>
    </row>
    <row r="41" spans="1:26" ht="14.25" customHeight="1" x14ac:dyDescent="0.25">
      <c r="A41" s="86" t="s">
        <v>103</v>
      </c>
      <c r="B41" s="91">
        <v>0</v>
      </c>
      <c r="C41" s="87">
        <v>0</v>
      </c>
      <c r="D41" s="81"/>
      <c r="E41" s="81"/>
      <c r="F41" s="81"/>
      <c r="G41" s="81"/>
      <c r="H41" s="81"/>
      <c r="I41" s="81"/>
      <c r="J41" s="81"/>
      <c r="K41" s="81"/>
      <c r="L41" s="81"/>
      <c r="M41" s="81"/>
      <c r="N41" s="81"/>
      <c r="O41" s="81"/>
      <c r="P41" s="81"/>
      <c r="Q41" s="81"/>
      <c r="R41" s="81"/>
      <c r="S41" s="81"/>
      <c r="T41" s="81"/>
      <c r="U41" s="81"/>
      <c r="V41" s="81"/>
      <c r="W41" s="81"/>
      <c r="X41" s="81"/>
      <c r="Y41" s="81"/>
      <c r="Z41" s="81"/>
    </row>
    <row r="42" spans="1:26" ht="41.1" customHeight="1" x14ac:dyDescent="0.25">
      <c r="A42" s="90" t="s">
        <v>104</v>
      </c>
      <c r="B42" s="99">
        <v>0</v>
      </c>
      <c r="C42" s="87">
        <v>0</v>
      </c>
      <c r="D42" s="81"/>
      <c r="E42" s="81"/>
      <c r="F42" s="81"/>
      <c r="G42" s="81"/>
      <c r="H42" s="81"/>
      <c r="I42" s="81"/>
      <c r="J42" s="81"/>
      <c r="K42" s="81"/>
      <c r="L42" s="81"/>
      <c r="M42" s="81"/>
      <c r="N42" s="81"/>
      <c r="O42" s="81"/>
      <c r="P42" s="81"/>
      <c r="Q42" s="81"/>
      <c r="R42" s="81"/>
      <c r="S42" s="81"/>
      <c r="T42" s="81"/>
      <c r="U42" s="81"/>
      <c r="V42" s="81"/>
      <c r="W42" s="81"/>
      <c r="X42" s="81"/>
      <c r="Y42" s="81"/>
      <c r="Z42" s="81"/>
    </row>
    <row r="43" spans="1:26" ht="24" customHeight="1" x14ac:dyDescent="0.25">
      <c r="A43" s="100" t="s">
        <v>105</v>
      </c>
      <c r="B43" s="101"/>
      <c r="C43" s="102"/>
      <c r="D43" s="81"/>
      <c r="E43" s="81"/>
      <c r="F43" s="81"/>
      <c r="G43" s="81"/>
      <c r="H43" s="81"/>
      <c r="I43" s="81"/>
      <c r="J43" s="81"/>
      <c r="K43" s="81"/>
      <c r="L43" s="81"/>
      <c r="M43" s="81"/>
      <c r="N43" s="81"/>
      <c r="O43" s="81"/>
      <c r="P43" s="81"/>
      <c r="Q43" s="81"/>
      <c r="R43" s="81"/>
      <c r="S43" s="81"/>
      <c r="T43" s="81"/>
      <c r="U43" s="81"/>
      <c r="V43" s="81"/>
      <c r="W43" s="81"/>
      <c r="X43" s="81"/>
      <c r="Y43" s="81"/>
      <c r="Z43" s="81"/>
    </row>
    <row r="44" spans="1:26" ht="14.25" customHeight="1" x14ac:dyDescent="0.25">
      <c r="A44" s="103" t="s">
        <v>106</v>
      </c>
      <c r="B44" s="104"/>
      <c r="C44" s="104"/>
      <c r="D44" s="81"/>
      <c r="E44" s="81"/>
      <c r="F44" s="81"/>
      <c r="G44" s="81"/>
      <c r="H44" s="81"/>
      <c r="I44" s="81"/>
      <c r="J44" s="81"/>
      <c r="K44" s="81"/>
      <c r="L44" s="81"/>
      <c r="M44" s="81"/>
      <c r="N44" s="81"/>
      <c r="O44" s="81"/>
      <c r="P44" s="81"/>
      <c r="Q44" s="81"/>
      <c r="R44" s="81"/>
      <c r="S44" s="81"/>
      <c r="T44" s="81"/>
      <c r="U44" s="81"/>
      <c r="V44" s="81"/>
      <c r="W44" s="81"/>
      <c r="X44" s="81"/>
      <c r="Y44" s="81"/>
      <c r="Z44" s="81"/>
    </row>
    <row r="45" spans="1:26" ht="14.25" customHeight="1" x14ac:dyDescent="0.25">
      <c r="A45" s="105" t="s">
        <v>107</v>
      </c>
      <c r="B45" s="106">
        <v>0.45</v>
      </c>
      <c r="C45" s="149">
        <f>'Raw Data'!E12</f>
        <v>0.83582089552238803</v>
      </c>
      <c r="D45" s="81"/>
      <c r="E45" s="81"/>
      <c r="F45" s="81"/>
      <c r="G45" s="81"/>
      <c r="H45" s="81"/>
      <c r="I45" s="81"/>
      <c r="J45" s="81"/>
      <c r="K45" s="81"/>
      <c r="L45" s="81"/>
      <c r="M45" s="81"/>
      <c r="N45" s="81"/>
      <c r="O45" s="81"/>
      <c r="P45" s="81"/>
      <c r="Q45" s="81"/>
      <c r="R45" s="81"/>
      <c r="S45" s="81"/>
      <c r="T45" s="81"/>
      <c r="U45" s="81"/>
      <c r="V45" s="81"/>
      <c r="W45" s="81"/>
      <c r="X45" s="81"/>
      <c r="Y45" s="81"/>
      <c r="Z45" s="81"/>
    </row>
    <row r="46" spans="1:26" ht="14.25" customHeight="1" x14ac:dyDescent="0.25">
      <c r="A46" s="105" t="s">
        <v>108</v>
      </c>
      <c r="B46" s="106">
        <v>0.51</v>
      </c>
      <c r="C46" s="149">
        <f>'Raw Data'!E13</f>
        <v>0.13432835820895522</v>
      </c>
      <c r="D46" s="81"/>
      <c r="E46" s="81"/>
      <c r="F46" s="81"/>
      <c r="G46" s="81"/>
      <c r="H46" s="81"/>
      <c r="I46" s="81"/>
      <c r="J46" s="81"/>
      <c r="K46" s="81"/>
      <c r="L46" s="81"/>
      <c r="M46" s="81"/>
      <c r="N46" s="81"/>
      <c r="O46" s="81"/>
      <c r="P46" s="81"/>
      <c r="Q46" s="81"/>
      <c r="R46" s="81"/>
      <c r="S46" s="81"/>
      <c r="T46" s="81"/>
      <c r="U46" s="81"/>
      <c r="V46" s="81"/>
      <c r="W46" s="81"/>
      <c r="X46" s="81"/>
      <c r="Y46" s="81"/>
      <c r="Z46" s="81"/>
    </row>
    <row r="47" spans="1:26" ht="14.25" customHeight="1" x14ac:dyDescent="0.25">
      <c r="A47" s="105" t="s">
        <v>109</v>
      </c>
      <c r="B47" s="106">
        <v>0.01</v>
      </c>
      <c r="C47" s="149">
        <f>'Raw Data'!E14</f>
        <v>0</v>
      </c>
      <c r="D47" s="81"/>
      <c r="E47" s="81"/>
      <c r="F47" s="81"/>
      <c r="G47" s="81"/>
      <c r="H47" s="81"/>
      <c r="I47" s="81"/>
      <c r="J47" s="81"/>
      <c r="K47" s="81"/>
      <c r="L47" s="81"/>
      <c r="M47" s="81"/>
      <c r="N47" s="81"/>
      <c r="O47" s="81"/>
      <c r="P47" s="81"/>
      <c r="Q47" s="81"/>
      <c r="R47" s="81"/>
      <c r="S47" s="81"/>
      <c r="T47" s="81"/>
      <c r="U47" s="81"/>
      <c r="V47" s="81"/>
      <c r="W47" s="81"/>
      <c r="X47" s="81"/>
      <c r="Y47" s="81"/>
      <c r="Z47" s="81"/>
    </row>
    <row r="48" spans="1:26" ht="14.25" customHeight="1" x14ac:dyDescent="0.25">
      <c r="A48" s="105" t="s">
        <v>110</v>
      </c>
      <c r="B48" s="106">
        <v>0.03</v>
      </c>
      <c r="C48" s="149">
        <f>'Raw Data'!E15</f>
        <v>2.9850746268656716E-2</v>
      </c>
      <c r="D48" s="81"/>
      <c r="E48" s="81"/>
      <c r="F48" s="81"/>
      <c r="G48" s="81"/>
      <c r="H48" s="81"/>
      <c r="I48" s="81"/>
      <c r="J48" s="81"/>
      <c r="K48" s="81"/>
      <c r="L48" s="81"/>
      <c r="M48" s="81"/>
      <c r="N48" s="81"/>
      <c r="O48" s="81"/>
      <c r="P48" s="81"/>
      <c r="Q48" s="81"/>
      <c r="R48" s="81"/>
      <c r="S48" s="81"/>
      <c r="T48" s="81"/>
      <c r="U48" s="81"/>
      <c r="V48" s="81"/>
      <c r="W48" s="81"/>
      <c r="X48" s="81"/>
      <c r="Y48" s="81"/>
      <c r="Z48" s="81"/>
    </row>
    <row r="49" spans="1:26" ht="15" customHeight="1" x14ac:dyDescent="0.25">
      <c r="A49" s="103" t="s">
        <v>111</v>
      </c>
      <c r="B49" s="107"/>
      <c r="C49" s="108"/>
      <c r="D49" s="81"/>
      <c r="E49" s="81"/>
      <c r="F49" s="81"/>
      <c r="G49" s="81"/>
      <c r="H49" s="81"/>
      <c r="I49" s="81"/>
      <c r="J49" s="81"/>
      <c r="K49" s="81"/>
      <c r="L49" s="81"/>
      <c r="M49" s="81"/>
      <c r="N49" s="81"/>
      <c r="O49" s="81"/>
      <c r="P49" s="81"/>
      <c r="Q49" s="81"/>
      <c r="R49" s="81"/>
      <c r="S49" s="81"/>
      <c r="T49" s="81"/>
      <c r="U49" s="81"/>
      <c r="V49" s="81"/>
      <c r="W49" s="81"/>
      <c r="X49" s="81"/>
      <c r="Y49" s="81"/>
      <c r="Z49" s="81"/>
    </row>
    <row r="50" spans="1:26" ht="14.25" customHeight="1" x14ac:dyDescent="0.25">
      <c r="A50" s="105" t="s">
        <v>112</v>
      </c>
      <c r="B50" s="106">
        <v>0</v>
      </c>
      <c r="C50" s="149">
        <f>'Raw Data'!E17</f>
        <v>0</v>
      </c>
      <c r="D50" s="81"/>
      <c r="E50" s="81"/>
      <c r="F50" s="81"/>
      <c r="G50" s="81"/>
      <c r="H50" s="81"/>
      <c r="I50" s="81"/>
      <c r="J50" s="81"/>
      <c r="K50" s="81"/>
      <c r="L50" s="81"/>
      <c r="M50" s="81"/>
      <c r="N50" s="81"/>
      <c r="O50" s="81"/>
      <c r="P50" s="81"/>
      <c r="Q50" s="81"/>
      <c r="R50" s="81"/>
      <c r="S50" s="81"/>
      <c r="T50" s="81"/>
      <c r="U50" s="81"/>
      <c r="V50" s="81"/>
      <c r="W50" s="81"/>
      <c r="X50" s="81"/>
      <c r="Y50" s="81"/>
      <c r="Z50" s="81"/>
    </row>
    <row r="51" spans="1:26" ht="14.25" customHeight="1" x14ac:dyDescent="0.25">
      <c r="A51" s="105" t="s">
        <v>113</v>
      </c>
      <c r="B51" s="106">
        <v>0.06</v>
      </c>
      <c r="C51" s="149">
        <f>'Raw Data'!E18</f>
        <v>0</v>
      </c>
      <c r="D51" s="81"/>
      <c r="E51" s="81"/>
      <c r="F51" s="81"/>
      <c r="G51" s="81"/>
      <c r="H51" s="81"/>
      <c r="I51" s="81"/>
      <c r="J51" s="81"/>
      <c r="K51" s="81"/>
      <c r="L51" s="81"/>
      <c r="M51" s="81"/>
      <c r="N51" s="81"/>
      <c r="O51" s="81"/>
      <c r="P51" s="81"/>
      <c r="Q51" s="81"/>
      <c r="R51" s="81"/>
      <c r="S51" s="81"/>
      <c r="T51" s="81"/>
      <c r="U51" s="81"/>
      <c r="V51" s="81"/>
      <c r="W51" s="81"/>
      <c r="X51" s="81"/>
      <c r="Y51" s="81"/>
      <c r="Z51" s="81"/>
    </row>
    <row r="52" spans="1:26" ht="14.25" customHeight="1" x14ac:dyDescent="0.25">
      <c r="A52" s="105" t="s">
        <v>114</v>
      </c>
      <c r="B52" s="106">
        <v>0.252</v>
      </c>
      <c r="C52" s="149">
        <f>'Raw Data'!E19</f>
        <v>0</v>
      </c>
      <c r="D52" s="81"/>
      <c r="E52" s="81"/>
      <c r="F52" s="81"/>
      <c r="G52" s="81"/>
      <c r="H52" s="81"/>
      <c r="I52" s="81"/>
      <c r="J52" s="81"/>
      <c r="K52" s="81"/>
      <c r="L52" s="81"/>
      <c r="M52" s="81"/>
      <c r="N52" s="81"/>
      <c r="O52" s="81"/>
      <c r="P52" s="81"/>
      <c r="Q52" s="81"/>
      <c r="R52" s="81"/>
      <c r="S52" s="81"/>
      <c r="T52" s="81"/>
      <c r="U52" s="81"/>
      <c r="V52" s="81"/>
      <c r="W52" s="81"/>
      <c r="X52" s="81"/>
      <c r="Y52" s="81"/>
      <c r="Z52" s="81"/>
    </row>
    <row r="53" spans="1:26" ht="14.25" customHeight="1" x14ac:dyDescent="0.25">
      <c r="A53" s="105" t="s">
        <v>115</v>
      </c>
      <c r="B53" s="106">
        <v>0.16500000000000001</v>
      </c>
      <c r="C53" s="149">
        <f>'Raw Data'!E20</f>
        <v>4.4117647058823532E-2</v>
      </c>
      <c r="D53" s="81"/>
      <c r="E53" s="81"/>
      <c r="F53" s="81"/>
      <c r="G53" s="81"/>
      <c r="H53" s="81"/>
      <c r="I53" s="81"/>
      <c r="J53" s="81"/>
      <c r="K53" s="81"/>
      <c r="L53" s="81"/>
      <c r="M53" s="81"/>
      <c r="N53" s="81"/>
      <c r="O53" s="81"/>
      <c r="P53" s="81"/>
      <c r="Q53" s="81"/>
      <c r="R53" s="81"/>
      <c r="S53" s="81"/>
      <c r="T53" s="81"/>
      <c r="U53" s="81"/>
      <c r="V53" s="81"/>
      <c r="W53" s="81"/>
      <c r="X53" s="81"/>
      <c r="Y53" s="81"/>
      <c r="Z53" s="81"/>
    </row>
    <row r="54" spans="1:26" ht="14.25" customHeight="1" x14ac:dyDescent="0.25">
      <c r="A54" s="105" t="s">
        <v>116</v>
      </c>
      <c r="B54" s="106">
        <v>0.34</v>
      </c>
      <c r="C54" s="149">
        <f>'Raw Data'!E21</f>
        <v>0.38235294117647056</v>
      </c>
      <c r="D54" s="81"/>
      <c r="E54" s="81"/>
      <c r="F54" s="81"/>
      <c r="G54" s="81"/>
      <c r="H54" s="81"/>
      <c r="I54" s="81"/>
      <c r="J54" s="81"/>
      <c r="K54" s="81"/>
      <c r="L54" s="81"/>
      <c r="M54" s="81"/>
      <c r="N54" s="81"/>
      <c r="O54" s="81"/>
      <c r="P54" s="81"/>
      <c r="Q54" s="81"/>
      <c r="R54" s="81"/>
      <c r="S54" s="81"/>
      <c r="T54" s="81"/>
      <c r="U54" s="81"/>
      <c r="V54" s="81"/>
      <c r="W54" s="81"/>
      <c r="X54" s="81"/>
      <c r="Y54" s="81"/>
      <c r="Z54" s="81"/>
    </row>
    <row r="55" spans="1:26" ht="14.25" customHeight="1" x14ac:dyDescent="0.25">
      <c r="A55" s="105" t="s">
        <v>117</v>
      </c>
      <c r="B55" s="106">
        <v>0.15</v>
      </c>
      <c r="C55" s="149">
        <f>'Raw Data'!E22</f>
        <v>0.4264705882352941</v>
      </c>
      <c r="D55" s="81"/>
      <c r="E55" s="81"/>
      <c r="F55" s="81"/>
      <c r="G55" s="81"/>
      <c r="H55" s="81"/>
      <c r="I55" s="81"/>
      <c r="J55" s="81"/>
      <c r="K55" s="81"/>
      <c r="L55" s="81"/>
      <c r="M55" s="81"/>
      <c r="N55" s="81"/>
      <c r="O55" s="81"/>
      <c r="P55" s="81"/>
      <c r="Q55" s="81"/>
      <c r="R55" s="81"/>
      <c r="S55" s="81"/>
      <c r="T55" s="81"/>
      <c r="U55" s="81"/>
      <c r="V55" s="81"/>
      <c r="W55" s="81"/>
      <c r="X55" s="81"/>
      <c r="Y55" s="81"/>
      <c r="Z55" s="81"/>
    </row>
    <row r="56" spans="1:26" ht="14.25" customHeight="1" x14ac:dyDescent="0.25">
      <c r="A56" s="105" t="s">
        <v>110</v>
      </c>
      <c r="B56" s="106">
        <v>0.03</v>
      </c>
      <c r="C56" s="149">
        <f>'Raw Data'!E23</f>
        <v>0.10294117647058823</v>
      </c>
      <c r="D56" s="81"/>
      <c r="E56" s="81"/>
      <c r="F56" s="81"/>
      <c r="G56" s="81"/>
      <c r="H56" s="81"/>
      <c r="I56" s="81"/>
      <c r="J56" s="81"/>
      <c r="K56" s="81"/>
      <c r="L56" s="81"/>
      <c r="M56" s="81"/>
      <c r="N56" s="81"/>
      <c r="O56" s="81"/>
      <c r="P56" s="81"/>
      <c r="Q56" s="81"/>
      <c r="R56" s="81"/>
      <c r="S56" s="81"/>
      <c r="T56" s="81"/>
      <c r="U56" s="81"/>
      <c r="V56" s="81"/>
      <c r="W56" s="81"/>
      <c r="X56" s="81"/>
      <c r="Y56" s="81"/>
      <c r="Z56" s="81"/>
    </row>
    <row r="57" spans="1:26" ht="15" customHeight="1" x14ac:dyDescent="0.25">
      <c r="A57" s="103" t="s">
        <v>118</v>
      </c>
      <c r="B57" s="107"/>
      <c r="C57" s="108"/>
      <c r="D57" s="81"/>
      <c r="E57" s="81"/>
      <c r="F57" s="81"/>
      <c r="G57" s="81"/>
      <c r="H57" s="81"/>
      <c r="I57" s="81"/>
      <c r="J57" s="81"/>
      <c r="K57" s="81"/>
      <c r="L57" s="81"/>
      <c r="M57" s="81"/>
      <c r="N57" s="81"/>
      <c r="O57" s="81"/>
      <c r="P57" s="81"/>
      <c r="Q57" s="81"/>
      <c r="R57" s="81"/>
      <c r="S57" s="81"/>
      <c r="T57" s="81"/>
      <c r="U57" s="81"/>
      <c r="V57" s="81"/>
      <c r="W57" s="81"/>
      <c r="X57" s="81"/>
      <c r="Y57" s="81"/>
      <c r="Z57" s="81"/>
    </row>
    <row r="58" spans="1:26" ht="14.25" customHeight="1" x14ac:dyDescent="0.25">
      <c r="A58" s="105" t="s">
        <v>119</v>
      </c>
      <c r="B58" s="106">
        <v>0.25</v>
      </c>
      <c r="C58" s="149">
        <f>'Raw Data'!E26</f>
        <v>0.67796610169491522</v>
      </c>
      <c r="D58" s="81"/>
      <c r="E58" s="81"/>
      <c r="F58" s="81"/>
      <c r="G58" s="81"/>
      <c r="H58" s="81"/>
      <c r="I58" s="81"/>
      <c r="J58" s="81"/>
      <c r="K58" s="81"/>
      <c r="L58" s="81"/>
      <c r="M58" s="81"/>
      <c r="N58" s="81"/>
      <c r="O58" s="81"/>
      <c r="P58" s="81"/>
      <c r="Q58" s="81"/>
      <c r="R58" s="81"/>
      <c r="S58" s="81"/>
      <c r="T58" s="81"/>
      <c r="U58" s="81"/>
      <c r="V58" s="81"/>
      <c r="W58" s="81"/>
      <c r="X58" s="81"/>
      <c r="Y58" s="81"/>
      <c r="Z58" s="81"/>
    </row>
    <row r="59" spans="1:26" ht="14.25" customHeight="1" x14ac:dyDescent="0.25">
      <c r="A59" s="105" t="s">
        <v>120</v>
      </c>
      <c r="B59" s="106">
        <v>0.02</v>
      </c>
      <c r="C59" s="149">
        <f>'Raw Data'!E27</f>
        <v>5.0847457627118647E-2</v>
      </c>
      <c r="D59" s="81"/>
      <c r="E59" s="81"/>
      <c r="F59" s="81"/>
      <c r="G59" s="81"/>
      <c r="H59" s="81"/>
      <c r="I59" s="81"/>
      <c r="J59" s="81"/>
      <c r="K59" s="81"/>
      <c r="L59" s="81"/>
      <c r="M59" s="81"/>
      <c r="N59" s="81"/>
      <c r="O59" s="81"/>
      <c r="P59" s="81"/>
      <c r="Q59" s="81"/>
      <c r="R59" s="81"/>
      <c r="S59" s="81"/>
      <c r="T59" s="81"/>
      <c r="U59" s="81"/>
      <c r="V59" s="81"/>
      <c r="W59" s="81"/>
      <c r="X59" s="81"/>
      <c r="Y59" s="81"/>
      <c r="Z59" s="81"/>
    </row>
    <row r="60" spans="1:26" ht="14.25" customHeight="1" x14ac:dyDescent="0.25">
      <c r="A60" s="105" t="s">
        <v>121</v>
      </c>
      <c r="B60" s="106">
        <v>0.45400000000000001</v>
      </c>
      <c r="C60" s="149">
        <f>'Raw Data'!E28</f>
        <v>1.6949152542372881E-2</v>
      </c>
      <c r="D60" s="81"/>
      <c r="E60" s="81"/>
      <c r="F60" s="81"/>
      <c r="G60" s="81"/>
      <c r="H60" s="81"/>
      <c r="I60" s="81"/>
      <c r="J60" s="81"/>
      <c r="K60" s="81"/>
      <c r="L60" s="81"/>
      <c r="M60" s="81"/>
      <c r="N60" s="81"/>
      <c r="O60" s="81"/>
      <c r="P60" s="81"/>
      <c r="Q60" s="81"/>
      <c r="R60" s="81"/>
      <c r="S60" s="81"/>
      <c r="T60" s="81"/>
      <c r="U60" s="81"/>
      <c r="V60" s="81"/>
      <c r="W60" s="81"/>
      <c r="X60" s="81"/>
      <c r="Y60" s="81"/>
      <c r="Z60" s="81"/>
    </row>
    <row r="61" spans="1:26" ht="14.25" customHeight="1" x14ac:dyDescent="0.25">
      <c r="A61" s="105" t="s">
        <v>122</v>
      </c>
      <c r="B61" s="106">
        <v>0.22</v>
      </c>
      <c r="C61" s="149">
        <f>'Raw Data'!E29</f>
        <v>0.16949152542372881</v>
      </c>
      <c r="D61" s="81"/>
      <c r="E61" s="81"/>
      <c r="F61" s="81"/>
      <c r="G61" s="81"/>
      <c r="H61" s="81"/>
      <c r="I61" s="81"/>
      <c r="J61" s="81"/>
      <c r="K61" s="81"/>
      <c r="L61" s="81"/>
      <c r="M61" s="81"/>
      <c r="N61" s="81"/>
      <c r="O61" s="81"/>
      <c r="P61" s="81"/>
      <c r="Q61" s="81"/>
      <c r="R61" s="81"/>
      <c r="S61" s="81"/>
      <c r="T61" s="81"/>
      <c r="U61" s="81"/>
      <c r="V61" s="81"/>
      <c r="W61" s="81"/>
      <c r="X61" s="81"/>
      <c r="Y61" s="81"/>
      <c r="Z61" s="81"/>
    </row>
    <row r="62" spans="1:26" ht="14.25" customHeight="1" x14ac:dyDescent="0.25">
      <c r="A62" s="105" t="s">
        <v>109</v>
      </c>
      <c r="B62" s="106">
        <v>0.05</v>
      </c>
      <c r="C62" s="149">
        <f>'Raw Data'!E30</f>
        <v>5.0847457627118647E-2</v>
      </c>
      <c r="D62" s="81"/>
      <c r="E62" s="81"/>
      <c r="F62" s="81"/>
      <c r="G62" s="81"/>
      <c r="H62" s="81"/>
      <c r="I62" s="81"/>
      <c r="J62" s="81"/>
      <c r="K62" s="81"/>
      <c r="L62" s="81"/>
      <c r="M62" s="81"/>
      <c r="N62" s="81"/>
      <c r="O62" s="81"/>
      <c r="P62" s="81"/>
      <c r="Q62" s="81"/>
      <c r="R62" s="81"/>
      <c r="S62" s="81"/>
      <c r="T62" s="81"/>
      <c r="U62" s="81"/>
      <c r="V62" s="81"/>
      <c r="W62" s="81"/>
      <c r="X62" s="81"/>
      <c r="Y62" s="81"/>
      <c r="Z62" s="81"/>
    </row>
    <row r="63" spans="1:26" ht="14.25" customHeight="1" x14ac:dyDescent="0.25">
      <c r="A63" s="105" t="s">
        <v>110</v>
      </c>
      <c r="B63" s="106">
        <v>0.01</v>
      </c>
      <c r="C63" s="149">
        <f>'Raw Data'!E31</f>
        <v>3.3898305084745763E-2</v>
      </c>
      <c r="D63" s="81"/>
      <c r="E63" s="81"/>
      <c r="F63" s="81"/>
      <c r="G63" s="81"/>
      <c r="H63" s="81"/>
      <c r="I63" s="81"/>
      <c r="J63" s="81"/>
      <c r="K63" s="81"/>
      <c r="L63" s="81"/>
      <c r="M63" s="81"/>
      <c r="N63" s="81"/>
      <c r="O63" s="81"/>
      <c r="P63" s="81"/>
      <c r="Q63" s="81"/>
      <c r="R63" s="81"/>
      <c r="S63" s="81"/>
      <c r="T63" s="81"/>
      <c r="U63" s="81"/>
      <c r="V63" s="81"/>
      <c r="W63" s="81"/>
      <c r="X63" s="81"/>
      <c r="Y63" s="81"/>
      <c r="Z63" s="81"/>
    </row>
    <row r="64" spans="1:26" ht="14.25" customHeight="1" x14ac:dyDescent="0.25">
      <c r="A64" s="103" t="s">
        <v>123</v>
      </c>
      <c r="B64" s="107"/>
      <c r="C64" s="110"/>
      <c r="D64" s="81"/>
      <c r="E64" s="81"/>
      <c r="F64" s="81"/>
      <c r="G64" s="81"/>
      <c r="H64" s="81"/>
      <c r="I64" s="81"/>
      <c r="J64" s="81"/>
      <c r="K64" s="81"/>
      <c r="L64" s="81"/>
      <c r="M64" s="81"/>
      <c r="N64" s="81"/>
      <c r="O64" s="81"/>
      <c r="P64" s="81"/>
      <c r="Q64" s="81"/>
      <c r="R64" s="81"/>
      <c r="S64" s="81"/>
      <c r="T64" s="81"/>
      <c r="U64" s="81"/>
      <c r="V64" s="81"/>
      <c r="W64" s="81"/>
      <c r="X64" s="81"/>
      <c r="Y64" s="81"/>
      <c r="Z64" s="81"/>
    </row>
    <row r="65" spans="1:26" ht="14.25" customHeight="1" x14ac:dyDescent="0.25">
      <c r="A65" s="105" t="s">
        <v>124</v>
      </c>
      <c r="B65" s="109">
        <v>8.0000000000000002E-3</v>
      </c>
      <c r="C65" s="150">
        <f>'Raw Data'!E33</f>
        <v>0</v>
      </c>
      <c r="D65" s="81"/>
      <c r="E65" s="81"/>
      <c r="F65" s="81"/>
      <c r="G65" s="81"/>
      <c r="H65" s="81"/>
      <c r="I65" s="81"/>
      <c r="J65" s="81"/>
      <c r="K65" s="81"/>
      <c r="L65" s="81"/>
      <c r="M65" s="81"/>
      <c r="N65" s="81"/>
      <c r="O65" s="81"/>
      <c r="P65" s="81"/>
      <c r="Q65" s="81"/>
      <c r="R65" s="81"/>
      <c r="S65" s="81"/>
      <c r="T65" s="81"/>
      <c r="U65" s="81"/>
      <c r="V65" s="81"/>
      <c r="W65" s="81"/>
      <c r="X65" s="81"/>
      <c r="Y65" s="81"/>
      <c r="Z65" s="81"/>
    </row>
    <row r="66" spans="1:26" ht="14.25" customHeight="1" x14ac:dyDescent="0.25">
      <c r="A66" s="105" t="s">
        <v>125</v>
      </c>
      <c r="B66" s="109">
        <v>0.01</v>
      </c>
      <c r="C66" s="150">
        <f>'Raw Data'!E34</f>
        <v>0</v>
      </c>
      <c r="D66" s="81"/>
      <c r="E66" s="81"/>
      <c r="F66" s="81"/>
      <c r="G66" s="81"/>
      <c r="H66" s="81"/>
      <c r="I66" s="81"/>
      <c r="J66" s="81"/>
      <c r="K66" s="81"/>
      <c r="L66" s="81"/>
      <c r="M66" s="81"/>
      <c r="N66" s="81"/>
      <c r="O66" s="81"/>
      <c r="P66" s="81"/>
      <c r="Q66" s="81"/>
      <c r="R66" s="81"/>
      <c r="S66" s="81"/>
      <c r="T66" s="81"/>
      <c r="U66" s="81"/>
      <c r="V66" s="81"/>
      <c r="W66" s="81"/>
      <c r="X66" s="81"/>
      <c r="Y66" s="81"/>
      <c r="Z66" s="81"/>
    </row>
    <row r="67" spans="1:26" ht="14.25" customHeight="1" x14ac:dyDescent="0.25">
      <c r="A67" s="105" t="s">
        <v>126</v>
      </c>
      <c r="B67" s="109">
        <v>0.01</v>
      </c>
      <c r="C67" s="150">
        <f>'Raw Data'!E35</f>
        <v>0</v>
      </c>
      <c r="D67" s="81"/>
      <c r="E67" s="81"/>
      <c r="F67" s="81"/>
      <c r="G67" s="81"/>
      <c r="H67" s="81"/>
      <c r="I67" s="81"/>
      <c r="J67" s="81"/>
      <c r="K67" s="81"/>
      <c r="L67" s="81"/>
      <c r="M67" s="81"/>
      <c r="N67" s="81"/>
      <c r="O67" s="81"/>
      <c r="P67" s="81"/>
      <c r="Q67" s="81"/>
      <c r="R67" s="81"/>
      <c r="S67" s="81"/>
      <c r="T67" s="81"/>
      <c r="U67" s="81"/>
      <c r="V67" s="81"/>
      <c r="W67" s="81"/>
      <c r="X67" s="81"/>
      <c r="Y67" s="81"/>
      <c r="Z67" s="81"/>
    </row>
    <row r="68" spans="1:26" ht="14.25" customHeight="1" x14ac:dyDescent="0.25">
      <c r="A68" s="105" t="s">
        <v>127</v>
      </c>
      <c r="B68" s="109">
        <v>0.88</v>
      </c>
      <c r="C68" s="150">
        <f>'Raw Data'!E36</f>
        <v>0.92647058823529416</v>
      </c>
      <c r="D68" s="81"/>
      <c r="E68" s="81"/>
      <c r="F68" s="81"/>
      <c r="G68" s="81"/>
      <c r="H68" s="81"/>
      <c r="I68" s="81"/>
      <c r="J68" s="81"/>
      <c r="K68" s="81"/>
      <c r="L68" s="81"/>
      <c r="M68" s="81"/>
      <c r="N68" s="81"/>
      <c r="O68" s="81"/>
      <c r="P68" s="81"/>
      <c r="Q68" s="81"/>
      <c r="R68" s="81"/>
      <c r="S68" s="81"/>
      <c r="T68" s="81"/>
      <c r="U68" s="81"/>
      <c r="V68" s="81"/>
      <c r="W68" s="81"/>
      <c r="X68" s="81"/>
      <c r="Y68" s="81"/>
      <c r="Z68" s="81"/>
    </row>
    <row r="69" spans="1:26" ht="14.25" customHeight="1" x14ac:dyDescent="0.25">
      <c r="A69" s="105" t="s">
        <v>128</v>
      </c>
      <c r="B69" s="109">
        <v>4.1000000000000002E-2</v>
      </c>
      <c r="C69" s="150">
        <f>'Raw Data'!E37</f>
        <v>4.4117647058823532E-2</v>
      </c>
      <c r="D69" s="81"/>
      <c r="E69" s="81"/>
      <c r="F69" s="81"/>
      <c r="G69" s="81"/>
      <c r="H69" s="81"/>
      <c r="I69" s="81"/>
      <c r="J69" s="81"/>
      <c r="K69" s="81"/>
      <c r="L69" s="81"/>
      <c r="M69" s="81"/>
      <c r="N69" s="81"/>
      <c r="O69" s="81"/>
      <c r="P69" s="81"/>
      <c r="Q69" s="81"/>
      <c r="R69" s="81"/>
      <c r="S69" s="81"/>
      <c r="T69" s="81"/>
      <c r="U69" s="81"/>
      <c r="V69" s="81"/>
      <c r="W69" s="81"/>
      <c r="X69" s="81"/>
      <c r="Y69" s="81"/>
      <c r="Z69" s="81"/>
    </row>
    <row r="70" spans="1:26" ht="14.25" customHeight="1" x14ac:dyDescent="0.25">
      <c r="A70" s="105" t="s">
        <v>129</v>
      </c>
      <c r="B70" s="109">
        <v>0.02</v>
      </c>
      <c r="C70" s="150">
        <f>'Raw Data'!E38</f>
        <v>0</v>
      </c>
      <c r="D70" s="81"/>
      <c r="E70" s="81"/>
      <c r="F70" s="81"/>
      <c r="G70" s="81"/>
      <c r="H70" s="81"/>
      <c r="I70" s="81"/>
      <c r="J70" s="81"/>
      <c r="K70" s="81"/>
      <c r="L70" s="81"/>
      <c r="M70" s="81"/>
      <c r="N70" s="81"/>
      <c r="O70" s="81"/>
      <c r="P70" s="81"/>
      <c r="Q70" s="81"/>
      <c r="R70" s="81"/>
      <c r="S70" s="81"/>
      <c r="T70" s="81"/>
      <c r="U70" s="81"/>
      <c r="V70" s="81"/>
      <c r="W70" s="81"/>
      <c r="X70" s="81"/>
      <c r="Y70" s="81"/>
      <c r="Z70" s="81"/>
    </row>
    <row r="71" spans="1:26" ht="14.25" customHeight="1" x14ac:dyDescent="0.25">
      <c r="A71" s="105" t="s">
        <v>110</v>
      </c>
      <c r="B71" s="109">
        <v>0.03</v>
      </c>
      <c r="C71" s="150">
        <f>'Raw Data'!E39</f>
        <v>2.9411764705882353E-2</v>
      </c>
      <c r="D71" s="81"/>
      <c r="E71" s="81"/>
      <c r="F71" s="81"/>
      <c r="G71" s="81"/>
      <c r="H71" s="81"/>
      <c r="I71" s="81"/>
      <c r="J71" s="81"/>
      <c r="K71" s="81"/>
      <c r="L71" s="81"/>
      <c r="M71" s="81"/>
      <c r="N71" s="81"/>
      <c r="O71" s="81"/>
      <c r="P71" s="81"/>
      <c r="Q71" s="81"/>
      <c r="R71" s="81"/>
      <c r="S71" s="81"/>
      <c r="T71" s="81"/>
      <c r="U71" s="81"/>
      <c r="V71" s="81"/>
      <c r="W71" s="81"/>
      <c r="X71" s="81"/>
      <c r="Y71" s="81"/>
      <c r="Z71" s="81"/>
    </row>
    <row r="72" spans="1:26" ht="14.25" customHeight="1" x14ac:dyDescent="0.25">
      <c r="A72" s="103" t="s">
        <v>130</v>
      </c>
      <c r="B72" s="110"/>
      <c r="C72" s="110"/>
      <c r="D72" s="81"/>
      <c r="E72" s="81"/>
      <c r="F72" s="81"/>
      <c r="G72" s="81"/>
      <c r="H72" s="81"/>
      <c r="I72" s="81"/>
      <c r="J72" s="81"/>
      <c r="K72" s="81"/>
      <c r="L72" s="81"/>
      <c r="M72" s="81"/>
      <c r="N72" s="81"/>
      <c r="O72" s="81"/>
      <c r="P72" s="81"/>
      <c r="Q72" s="81"/>
      <c r="R72" s="81"/>
      <c r="S72" s="81"/>
      <c r="T72" s="81"/>
      <c r="U72" s="81"/>
      <c r="V72" s="81"/>
      <c r="W72" s="81"/>
      <c r="X72" s="81"/>
      <c r="Y72" s="81"/>
      <c r="Z72" s="81"/>
    </row>
    <row r="73" spans="1:26" ht="14.25" customHeight="1" x14ac:dyDescent="0.25">
      <c r="A73" s="105" t="s">
        <v>131</v>
      </c>
      <c r="B73" s="109"/>
      <c r="C73" s="150" t="str">
        <f>'Raw Data'!E41</f>
        <v/>
      </c>
      <c r="D73" s="81"/>
      <c r="E73" s="81"/>
      <c r="F73" s="81"/>
      <c r="G73" s="81"/>
      <c r="H73" s="81"/>
      <c r="I73" s="81"/>
      <c r="J73" s="81"/>
      <c r="K73" s="81"/>
      <c r="L73" s="81"/>
      <c r="M73" s="81"/>
      <c r="N73" s="81"/>
      <c r="O73" s="81"/>
      <c r="P73" s="81"/>
      <c r="Q73" s="81"/>
      <c r="R73" s="81"/>
      <c r="S73" s="81"/>
      <c r="T73" s="81"/>
      <c r="U73" s="81"/>
      <c r="V73" s="81"/>
      <c r="W73" s="81"/>
      <c r="X73" s="81"/>
      <c r="Y73" s="81"/>
      <c r="Z73" s="81"/>
    </row>
    <row r="74" spans="1:26" ht="14.25" customHeight="1" x14ac:dyDescent="0.25">
      <c r="A74" s="105" t="s">
        <v>132</v>
      </c>
      <c r="B74" s="109"/>
      <c r="C74" s="150" t="str">
        <f>'Raw Data'!E42</f>
        <v/>
      </c>
      <c r="D74" s="81"/>
      <c r="E74" s="81"/>
      <c r="F74" s="81"/>
      <c r="G74" s="81"/>
      <c r="H74" s="81"/>
      <c r="I74" s="81"/>
      <c r="J74" s="81"/>
      <c r="K74" s="81"/>
      <c r="L74" s="81"/>
      <c r="M74" s="81"/>
      <c r="N74" s="81"/>
      <c r="O74" s="81"/>
      <c r="P74" s="81"/>
      <c r="Q74" s="81"/>
      <c r="R74" s="81"/>
      <c r="S74" s="81"/>
      <c r="T74" s="81"/>
      <c r="U74" s="81"/>
      <c r="V74" s="81"/>
      <c r="W74" s="81"/>
      <c r="X74" s="81"/>
      <c r="Y74" s="81"/>
      <c r="Z74" s="81"/>
    </row>
    <row r="75" spans="1:26" ht="14.25" customHeight="1" x14ac:dyDescent="0.25">
      <c r="A75" s="105" t="s">
        <v>133</v>
      </c>
      <c r="B75" s="109"/>
      <c r="C75" s="150" t="str">
        <f>'Raw Data'!E43</f>
        <v/>
      </c>
      <c r="D75" s="81"/>
      <c r="E75" s="81"/>
      <c r="F75" s="81"/>
      <c r="G75" s="81"/>
      <c r="H75" s="81"/>
      <c r="I75" s="81"/>
      <c r="J75" s="81"/>
      <c r="K75" s="81"/>
      <c r="L75" s="81"/>
      <c r="M75" s="81"/>
      <c r="N75" s="81"/>
      <c r="O75" s="81"/>
      <c r="P75" s="81"/>
      <c r="Q75" s="81"/>
      <c r="R75" s="81"/>
      <c r="S75" s="81"/>
      <c r="T75" s="81"/>
      <c r="U75" s="81"/>
      <c r="V75" s="81"/>
      <c r="W75" s="81"/>
      <c r="X75" s="81"/>
      <c r="Y75" s="81"/>
      <c r="Z75" s="81"/>
    </row>
    <row r="76" spans="1:26" ht="14.25" customHeight="1" x14ac:dyDescent="0.25">
      <c r="A76" s="105" t="s">
        <v>134</v>
      </c>
      <c r="B76" s="109"/>
      <c r="C76" s="150" t="str">
        <f>'Raw Data'!E44</f>
        <v/>
      </c>
      <c r="D76" s="81"/>
      <c r="E76" s="81"/>
      <c r="F76" s="81"/>
      <c r="G76" s="81"/>
      <c r="H76" s="81"/>
      <c r="I76" s="81"/>
      <c r="J76" s="81"/>
      <c r="K76" s="81"/>
      <c r="L76" s="81"/>
      <c r="M76" s="81"/>
      <c r="N76" s="81"/>
      <c r="O76" s="81"/>
      <c r="P76" s="81"/>
      <c r="Q76" s="81"/>
      <c r="R76" s="81"/>
      <c r="S76" s="81"/>
      <c r="T76" s="81"/>
      <c r="U76" s="81"/>
      <c r="V76" s="81"/>
      <c r="W76" s="81"/>
      <c r="X76" s="81"/>
      <c r="Y76" s="81"/>
      <c r="Z76" s="81"/>
    </row>
    <row r="77" spans="1:26" ht="14.25" customHeight="1" x14ac:dyDescent="0.25">
      <c r="A77" s="105" t="s">
        <v>135</v>
      </c>
      <c r="B77" s="109"/>
      <c r="C77" s="150" t="str">
        <f>'Raw Data'!E45</f>
        <v/>
      </c>
      <c r="D77" s="81"/>
      <c r="E77" s="81"/>
      <c r="F77" s="81"/>
      <c r="G77" s="81"/>
      <c r="H77" s="81"/>
      <c r="I77" s="81"/>
      <c r="J77" s="81"/>
      <c r="K77" s="81"/>
      <c r="L77" s="81"/>
      <c r="M77" s="81"/>
      <c r="N77" s="81"/>
      <c r="O77" s="81"/>
      <c r="P77" s="81"/>
      <c r="Q77" s="81"/>
      <c r="R77" s="81"/>
      <c r="S77" s="81"/>
      <c r="T77" s="81"/>
      <c r="U77" s="81"/>
      <c r="V77" s="81"/>
      <c r="W77" s="81"/>
      <c r="X77" s="81"/>
      <c r="Y77" s="81"/>
      <c r="Z77" s="81"/>
    </row>
    <row r="78" spans="1:26" ht="14.25" customHeight="1" x14ac:dyDescent="0.25">
      <c r="A78" s="105" t="s">
        <v>110</v>
      </c>
      <c r="B78" s="109"/>
      <c r="C78" s="150" t="str">
        <f>'Raw Data'!E46</f>
        <v/>
      </c>
      <c r="D78" s="81"/>
      <c r="E78" s="81"/>
      <c r="F78" s="81"/>
      <c r="G78" s="81"/>
      <c r="H78" s="81"/>
      <c r="I78" s="81"/>
      <c r="J78" s="81"/>
      <c r="K78" s="81"/>
      <c r="L78" s="81"/>
      <c r="M78" s="81"/>
      <c r="N78" s="81"/>
      <c r="O78" s="81"/>
      <c r="P78" s="81"/>
      <c r="Q78" s="81"/>
      <c r="R78" s="81"/>
      <c r="S78" s="81"/>
      <c r="T78" s="81"/>
      <c r="U78" s="81"/>
      <c r="V78" s="81"/>
      <c r="W78" s="81"/>
      <c r="X78" s="81"/>
      <c r="Y78" s="81"/>
      <c r="Z78" s="81"/>
    </row>
    <row r="79" spans="1:26" ht="42.95" customHeight="1" x14ac:dyDescent="0.25">
      <c r="A79" s="86" t="s">
        <v>136</v>
      </c>
      <c r="B79" s="111">
        <f t="shared" ref="B79:C79" si="0">B73+B74+B75+B77</f>
        <v>0</v>
      </c>
      <c r="C79" s="111" t="e">
        <f t="shared" si="0"/>
        <v>#VALUE!</v>
      </c>
      <c r="D79" s="81"/>
      <c r="E79" s="81"/>
      <c r="F79" s="81"/>
      <c r="G79" s="81"/>
      <c r="H79" s="81"/>
      <c r="I79" s="81"/>
      <c r="J79" s="81"/>
      <c r="K79" s="81"/>
      <c r="L79" s="81"/>
      <c r="M79" s="81"/>
      <c r="N79" s="81"/>
      <c r="O79" s="81"/>
      <c r="P79" s="81"/>
      <c r="Q79" s="81"/>
      <c r="R79" s="81"/>
      <c r="S79" s="81"/>
      <c r="T79" s="81"/>
      <c r="U79" s="81"/>
      <c r="V79" s="81"/>
      <c r="W79" s="81"/>
      <c r="X79" s="81"/>
      <c r="Y79" s="81"/>
      <c r="Z79" s="81"/>
    </row>
    <row r="80" spans="1:26" ht="14.25" customHeight="1" x14ac:dyDescent="0.25">
      <c r="A80" s="103" t="s">
        <v>137</v>
      </c>
      <c r="B80" s="110"/>
      <c r="C80" s="110"/>
      <c r="D80" s="81"/>
      <c r="E80" s="81"/>
      <c r="F80" s="81"/>
      <c r="G80" s="81"/>
      <c r="H80" s="81"/>
      <c r="I80" s="81"/>
      <c r="J80" s="81"/>
      <c r="K80" s="81"/>
      <c r="L80" s="81"/>
      <c r="M80" s="81"/>
      <c r="N80" s="81"/>
      <c r="O80" s="81"/>
      <c r="P80" s="81"/>
      <c r="Q80" s="81"/>
      <c r="R80" s="81"/>
      <c r="S80" s="81"/>
      <c r="T80" s="81"/>
      <c r="U80" s="81"/>
      <c r="V80" s="81"/>
      <c r="W80" s="81"/>
      <c r="X80" s="81"/>
      <c r="Y80" s="81"/>
      <c r="Z80" s="81"/>
    </row>
    <row r="81" spans="1:26" ht="14.25" customHeight="1" x14ac:dyDescent="0.25">
      <c r="A81" s="86" t="s">
        <v>182</v>
      </c>
      <c r="B81" s="109">
        <v>7.0000000000000007E-2</v>
      </c>
      <c r="C81" s="150">
        <f>'Raw Data'!E48</f>
        <v>0.20895522388059701</v>
      </c>
      <c r="D81" s="81"/>
      <c r="E81" s="81"/>
      <c r="F81" s="81"/>
      <c r="G81" s="81"/>
      <c r="H81" s="81"/>
      <c r="I81" s="81"/>
      <c r="J81" s="81"/>
      <c r="K81" s="81"/>
      <c r="L81" s="81"/>
      <c r="M81" s="81"/>
      <c r="N81" s="81"/>
      <c r="O81" s="81"/>
      <c r="P81" s="81"/>
      <c r="Q81" s="81"/>
      <c r="R81" s="81"/>
      <c r="S81" s="81"/>
      <c r="T81" s="81"/>
      <c r="U81" s="81"/>
      <c r="V81" s="81"/>
      <c r="W81" s="81"/>
      <c r="X81" s="81"/>
      <c r="Y81" s="81"/>
      <c r="Z81" s="81"/>
    </row>
    <row r="82" spans="1:26" ht="14.25" customHeight="1" x14ac:dyDescent="0.25">
      <c r="A82" s="86" t="s">
        <v>183</v>
      </c>
      <c r="B82" s="109"/>
      <c r="C82" s="150">
        <f>'Raw Data'!E49</f>
        <v>0.74626865671641796</v>
      </c>
      <c r="D82" s="81"/>
      <c r="E82" s="81"/>
      <c r="F82" s="81"/>
      <c r="G82" s="81"/>
      <c r="H82" s="81"/>
      <c r="I82" s="81"/>
      <c r="J82" s="81"/>
      <c r="K82" s="81"/>
      <c r="L82" s="81"/>
      <c r="M82" s="81"/>
      <c r="N82" s="81"/>
      <c r="O82" s="81"/>
      <c r="P82" s="81"/>
      <c r="Q82" s="81"/>
      <c r="R82" s="81"/>
      <c r="S82" s="81"/>
      <c r="T82" s="81"/>
      <c r="U82" s="81"/>
      <c r="V82" s="81"/>
      <c r="W82" s="81"/>
      <c r="X82" s="81"/>
      <c r="Y82" s="81"/>
      <c r="Z82" s="81"/>
    </row>
    <row r="83" spans="1:26" ht="14.25" customHeight="1" x14ac:dyDescent="0.25">
      <c r="A83" s="105" t="s">
        <v>110</v>
      </c>
      <c r="B83" s="109">
        <v>0.03</v>
      </c>
      <c r="C83" s="150">
        <f>'Raw Data'!E50</f>
        <v>4.4776119402985072E-2</v>
      </c>
      <c r="D83" s="81"/>
      <c r="E83" s="81"/>
      <c r="F83" s="81"/>
      <c r="G83" s="81"/>
      <c r="H83" s="81"/>
      <c r="I83" s="81"/>
      <c r="J83" s="81"/>
      <c r="K83" s="81"/>
      <c r="L83" s="81"/>
      <c r="M83" s="81"/>
      <c r="N83" s="81"/>
      <c r="O83" s="81"/>
      <c r="P83" s="81"/>
      <c r="Q83" s="81"/>
      <c r="R83" s="81"/>
      <c r="S83" s="81"/>
      <c r="T83" s="81"/>
      <c r="U83" s="81"/>
      <c r="V83" s="81"/>
      <c r="W83" s="81"/>
      <c r="X83" s="81"/>
      <c r="Y83" s="81"/>
      <c r="Z83" s="81"/>
    </row>
    <row r="84" spans="1:26" ht="25.5" customHeight="1" x14ac:dyDescent="0.25">
      <c r="A84" s="112" t="s">
        <v>138</v>
      </c>
      <c r="B84" s="113"/>
      <c r="C84" s="113"/>
      <c r="D84" s="81"/>
      <c r="E84" s="81"/>
      <c r="F84" s="81"/>
      <c r="G84" s="81"/>
      <c r="H84" s="81"/>
      <c r="I84" s="81"/>
      <c r="J84" s="81"/>
      <c r="K84" s="81"/>
      <c r="L84" s="81"/>
      <c r="M84" s="81"/>
      <c r="N84" s="81"/>
      <c r="O84" s="81"/>
      <c r="P84" s="81"/>
      <c r="Q84" s="81"/>
      <c r="R84" s="81"/>
      <c r="S84" s="81"/>
      <c r="T84" s="81"/>
      <c r="U84" s="81"/>
      <c r="V84" s="81"/>
      <c r="W84" s="81"/>
      <c r="X84" s="81"/>
      <c r="Y84" s="81"/>
      <c r="Z84" s="81"/>
    </row>
    <row r="85" spans="1:26" ht="14.25" customHeight="1" x14ac:dyDescent="0.25">
      <c r="A85" s="81" t="s">
        <v>139</v>
      </c>
      <c r="B85" s="81"/>
      <c r="C85" s="81"/>
      <c r="D85" s="81"/>
      <c r="E85" s="81"/>
      <c r="F85" s="81"/>
      <c r="G85" s="81"/>
      <c r="H85" s="81"/>
      <c r="I85" s="81"/>
      <c r="J85" s="81"/>
      <c r="K85" s="81"/>
      <c r="L85" s="81"/>
      <c r="M85" s="81"/>
      <c r="N85" s="81"/>
      <c r="O85" s="81"/>
      <c r="P85" s="81"/>
      <c r="Q85" s="81"/>
      <c r="R85" s="81"/>
      <c r="S85" s="81"/>
      <c r="T85" s="81"/>
      <c r="U85" s="81"/>
      <c r="V85" s="81"/>
      <c r="W85" s="81"/>
      <c r="X85" s="81"/>
      <c r="Y85" s="81"/>
      <c r="Z85" s="81"/>
    </row>
    <row r="86" spans="1:26" ht="14.25" customHeight="1"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row>
    <row r="87" spans="1:26" ht="14.25" customHeight="1"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row>
    <row r="88" spans="1:26" ht="14.25" customHeight="1"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row>
    <row r="89" spans="1:26" ht="14.25" customHeight="1"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row>
    <row r="90" spans="1:26" ht="14.25" customHeight="1"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row>
    <row r="91" spans="1:26" ht="14.25" customHeight="1"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row>
    <row r="92" spans="1:26" ht="14.25" customHeight="1"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row>
    <row r="93" spans="1:26" ht="14.25" customHeight="1"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row>
    <row r="94" spans="1:26" ht="14.25" customHeight="1"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row>
    <row r="95" spans="1:26" ht="14.25" customHeight="1"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row>
    <row r="96" spans="1:26" ht="14.25" customHeight="1"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row>
    <row r="97" spans="1:26" ht="14.25" customHeight="1"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row>
    <row r="98" spans="1:26" ht="14.25" customHeight="1"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row>
    <row r="99" spans="1:26" ht="14.25" customHeight="1"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row>
    <row r="100" spans="1:26" ht="14.25" customHeight="1"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row>
    <row r="101" spans="1:26" ht="14.25" customHeight="1"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row>
    <row r="102" spans="1:26" ht="14.25" customHeight="1"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row>
    <row r="103" spans="1:26" ht="14.25" customHeight="1"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row>
    <row r="104" spans="1:26" ht="14.25" customHeight="1"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row>
    <row r="105" spans="1:26" ht="14.25" customHeight="1"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row>
    <row r="106" spans="1:26" ht="14.25" customHeight="1"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row>
    <row r="107" spans="1:26" ht="14.25" customHeight="1"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row>
    <row r="108" spans="1:26" ht="14.25" customHeight="1"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row>
    <row r="109" spans="1:26" ht="14.25" customHeight="1"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row>
    <row r="110" spans="1:26" ht="14.25" customHeight="1"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row>
    <row r="111" spans="1:26" ht="14.25" customHeight="1"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row>
    <row r="112" spans="1:26" ht="14.25" customHeight="1"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row>
    <row r="113" spans="1:26" ht="14.25" customHeight="1"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row>
    <row r="114" spans="1:26" ht="14.25" customHeight="1"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row>
    <row r="115" spans="1:26" ht="14.25" customHeight="1"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row>
    <row r="116" spans="1:26" ht="14.25" customHeight="1"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row>
    <row r="117" spans="1:26" ht="14.25" customHeight="1"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row>
    <row r="118" spans="1:26" ht="14.25" customHeight="1"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row>
    <row r="119" spans="1:26" ht="14.25" customHeight="1"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row>
    <row r="120" spans="1:26" ht="14.25" customHeight="1"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row>
    <row r="121" spans="1:26" ht="14.25" customHeight="1"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row>
    <row r="122" spans="1:26" ht="14.25" customHeight="1"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row>
    <row r="123" spans="1:26" ht="14.25" customHeight="1"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row>
    <row r="124" spans="1:26" ht="14.25" customHeight="1"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row>
    <row r="125" spans="1:26" ht="14.25" customHeight="1"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row>
    <row r="126" spans="1:26" ht="14.25" customHeight="1"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row>
    <row r="127" spans="1:26" ht="14.25" customHeight="1"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row>
    <row r="128" spans="1:26" ht="14.25" customHeight="1"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row>
    <row r="129" spans="1:26" ht="14.25" customHeight="1"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row>
    <row r="130" spans="1:26" ht="14.25" customHeight="1"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row>
    <row r="131" spans="1:26" ht="14.25" customHeight="1"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row>
    <row r="132" spans="1:26" ht="14.25" customHeight="1"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row>
    <row r="133" spans="1:26" ht="14.25" customHeight="1"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row>
    <row r="134" spans="1:26" ht="14.25" customHeight="1"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row>
    <row r="135" spans="1:26" ht="14.25" customHeight="1"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row>
    <row r="136" spans="1:26" ht="14.25" customHeight="1"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row>
    <row r="137" spans="1:26" ht="14.25" customHeight="1"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row>
    <row r="138" spans="1:26" ht="14.25" customHeight="1"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row>
    <row r="139" spans="1:26" ht="14.25" customHeight="1"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row>
    <row r="140" spans="1:26" ht="14.25" customHeight="1"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row>
    <row r="141" spans="1:26" ht="14.25" customHeight="1"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row>
    <row r="142" spans="1:26" ht="14.25" customHeight="1"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row>
    <row r="143" spans="1:26" ht="14.25" customHeight="1"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row>
    <row r="144" spans="1:26" ht="14.25" customHeight="1"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row>
    <row r="145" spans="1:26" ht="14.25" customHeight="1"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row>
    <row r="146" spans="1:26" ht="14.25" customHeight="1"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row>
    <row r="147" spans="1:26" ht="14.25" customHeight="1"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row>
    <row r="148" spans="1:26" ht="14.25" customHeight="1"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row>
    <row r="149" spans="1:26" ht="14.25" customHeight="1"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row>
    <row r="150" spans="1:26" ht="14.25" customHeight="1"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row>
    <row r="151" spans="1:26" ht="14.25" customHeight="1"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row>
    <row r="152" spans="1:26" ht="14.25" customHeight="1"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row>
    <row r="153" spans="1:26" ht="14.25" customHeight="1"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row>
    <row r="154" spans="1:26" ht="14.25" customHeight="1"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row>
    <row r="155" spans="1:26" ht="14.25" customHeight="1"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row>
    <row r="156" spans="1:26" ht="14.25" customHeight="1"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row>
    <row r="157" spans="1:26" ht="14.25" customHeight="1"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row>
    <row r="158" spans="1:26" ht="14.25" customHeight="1"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row>
    <row r="159" spans="1:26" ht="14.25" customHeight="1"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row>
    <row r="160" spans="1:26" ht="14.25" customHeight="1"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row>
    <row r="161" spans="1:26" ht="14.25" customHeight="1"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row>
    <row r="162" spans="1:26" ht="14.25" customHeight="1"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row>
    <row r="163" spans="1:26" ht="14.25" customHeight="1"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row>
    <row r="164" spans="1:26" ht="14.25" customHeight="1"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row>
    <row r="165" spans="1:26" ht="14.25" customHeight="1"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row>
    <row r="166" spans="1:26" ht="14.25" customHeight="1"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row>
    <row r="167" spans="1:26" ht="14.25" customHeight="1"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row>
    <row r="168" spans="1:26" ht="14.25" customHeight="1"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row>
    <row r="169" spans="1:26" ht="14.25" customHeight="1"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row>
    <row r="170" spans="1:26" ht="14.25" customHeight="1"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row>
    <row r="171" spans="1:26" ht="14.25" customHeight="1"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row>
    <row r="172" spans="1:26" ht="14.25" customHeight="1"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row>
    <row r="173" spans="1:26" ht="14.25" customHeight="1"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row>
    <row r="174" spans="1:26" ht="14.25" customHeight="1"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row>
    <row r="175" spans="1:26" ht="14.25" customHeight="1"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row>
    <row r="176" spans="1:26" ht="14.25" customHeight="1"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row>
    <row r="177" spans="1:26" ht="14.25" customHeight="1"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row>
    <row r="178" spans="1:26" ht="14.25" customHeight="1"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row>
    <row r="179" spans="1:26" ht="14.25" customHeight="1"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row>
    <row r="180" spans="1:26" ht="14.25" customHeight="1"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row>
    <row r="181" spans="1:26" ht="14.25" customHeight="1"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row>
    <row r="182" spans="1:26" ht="14.25" customHeight="1"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row>
    <row r="183" spans="1:26" ht="14.25" customHeight="1"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row>
    <row r="184" spans="1:26" ht="14.25" customHeight="1"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row>
    <row r="185" spans="1:26" ht="14.25" customHeight="1"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row>
    <row r="186" spans="1:26" ht="14.25" customHeight="1"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row>
    <row r="187" spans="1:26" ht="14.25" customHeight="1"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row>
    <row r="188" spans="1:26" ht="14.25" customHeight="1"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row>
    <row r="189" spans="1:26" ht="14.25" customHeight="1"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row>
    <row r="190" spans="1:26" ht="14.25" customHeight="1"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row>
    <row r="191" spans="1:26" ht="14.25" customHeight="1" x14ac:dyDescent="0.25">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row>
    <row r="192" spans="1:26" ht="14.25" customHeight="1" x14ac:dyDescent="0.25">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row>
    <row r="193" spans="1:26" ht="14.25" customHeight="1" x14ac:dyDescent="0.25">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row>
    <row r="194" spans="1:26" ht="14.25" customHeight="1" x14ac:dyDescent="0.25">
      <c r="A194" s="81"/>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row>
    <row r="195" spans="1:26" ht="14.25" customHeight="1" x14ac:dyDescent="0.25">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row>
    <row r="196" spans="1:26" ht="14.25" customHeight="1" x14ac:dyDescent="0.25">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row>
    <row r="197" spans="1:26" ht="14.25" customHeight="1" x14ac:dyDescent="0.25">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row>
    <row r="198" spans="1:26" ht="14.25" customHeight="1" x14ac:dyDescent="0.25">
      <c r="A198" s="81"/>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row>
    <row r="199" spans="1:26" ht="14.25" customHeight="1" x14ac:dyDescent="0.25">
      <c r="A199" s="81"/>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row>
    <row r="200" spans="1:26" ht="14.25" customHeight="1" x14ac:dyDescent="0.25">
      <c r="A200" s="81"/>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row>
    <row r="201" spans="1:26" ht="14.25" customHeight="1" x14ac:dyDescent="0.25">
      <c r="A201" s="8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row>
    <row r="202" spans="1:26" ht="14.25" customHeight="1" x14ac:dyDescent="0.25">
      <c r="A202" s="81"/>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row>
    <row r="203" spans="1:26" ht="14.25" customHeight="1" x14ac:dyDescent="0.25">
      <c r="A203" s="81"/>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row>
    <row r="204" spans="1:26" ht="14.25" customHeight="1" x14ac:dyDescent="0.25">
      <c r="A204" s="8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row>
    <row r="205" spans="1:26" ht="14.25" customHeight="1" x14ac:dyDescent="0.25">
      <c r="A205" s="81"/>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row>
    <row r="206" spans="1:26" ht="14.25" customHeight="1" x14ac:dyDescent="0.25">
      <c r="A206" s="81"/>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row>
    <row r="207" spans="1:26" ht="14.25" customHeight="1" x14ac:dyDescent="0.25">
      <c r="A207" s="81"/>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row>
    <row r="208" spans="1:26" ht="14.25" customHeight="1" x14ac:dyDescent="0.25">
      <c r="A208" s="8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row>
    <row r="209" spans="1:26" ht="14.25" customHeight="1" x14ac:dyDescent="0.25">
      <c r="A209" s="8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row>
    <row r="210" spans="1:26" ht="14.25" customHeight="1" x14ac:dyDescent="0.25">
      <c r="A210" s="81"/>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row>
    <row r="211" spans="1:26" ht="14.25" customHeight="1" x14ac:dyDescent="0.25">
      <c r="A211" s="8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row>
    <row r="212" spans="1:26" ht="14.25" customHeight="1" x14ac:dyDescent="0.25">
      <c r="A212" s="81"/>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row>
    <row r="213" spans="1:26" ht="14.25" customHeight="1" x14ac:dyDescent="0.25">
      <c r="A213" s="81"/>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row>
    <row r="214" spans="1:26" ht="14.25" customHeight="1" x14ac:dyDescent="0.25">
      <c r="A214" s="8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row>
    <row r="215" spans="1:26" ht="14.25" customHeight="1" x14ac:dyDescent="0.25">
      <c r="A215" s="81"/>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row>
    <row r="216" spans="1:26" ht="14.25" customHeight="1" x14ac:dyDescent="0.25">
      <c r="A216" s="81"/>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row>
    <row r="217" spans="1:26" ht="14.25" customHeight="1" x14ac:dyDescent="0.25">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row>
    <row r="218" spans="1:26" ht="14.25" customHeight="1" x14ac:dyDescent="0.25">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row>
    <row r="219" spans="1:26" ht="14.25" customHeight="1" x14ac:dyDescent="0.25">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row>
    <row r="220" spans="1:26" ht="14.25" customHeight="1" x14ac:dyDescent="0.25">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row>
    <row r="221" spans="1:26" ht="14.25" customHeight="1" x14ac:dyDescent="0.25">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row>
    <row r="222" spans="1:26" ht="14.25" customHeight="1" x14ac:dyDescent="0.25">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ht="14.25" customHeight="1" x14ac:dyDescent="0.25">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row>
    <row r="224" spans="1:26" ht="14.25" customHeight="1" x14ac:dyDescent="0.25">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row>
    <row r="225" spans="1:26" ht="14.25" customHeight="1" x14ac:dyDescent="0.25">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row>
    <row r="226" spans="1:26" ht="14.25" customHeight="1" x14ac:dyDescent="0.25">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row>
    <row r="227" spans="1:26" ht="14.25" customHeight="1" x14ac:dyDescent="0.25">
      <c r="A227" s="81"/>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row>
    <row r="228" spans="1:26" ht="14.25" customHeight="1" x14ac:dyDescent="0.25">
      <c r="A228" s="81"/>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row>
    <row r="229" spans="1:26" ht="14.25" customHeight="1" x14ac:dyDescent="0.25">
      <c r="A229" s="81"/>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row>
    <row r="230" spans="1:26" ht="14.25" customHeight="1" x14ac:dyDescent="0.25">
      <c r="A230" s="81"/>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row>
    <row r="231" spans="1:26" ht="14.25" customHeight="1" x14ac:dyDescent="0.25">
      <c r="A231" s="81"/>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row>
    <row r="232" spans="1:26" ht="14.25" customHeight="1" x14ac:dyDescent="0.25">
      <c r="A232" s="81"/>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row>
    <row r="233" spans="1:26" ht="14.25" customHeight="1" x14ac:dyDescent="0.25">
      <c r="A233" s="81"/>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row>
    <row r="234" spans="1:26" ht="14.25" customHeight="1" x14ac:dyDescent="0.25">
      <c r="A234" s="81"/>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row>
    <row r="235" spans="1:26" ht="14.25" customHeight="1" x14ac:dyDescent="0.25">
      <c r="A235" s="81"/>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row>
    <row r="236" spans="1:26" ht="14.25" customHeight="1" x14ac:dyDescent="0.25">
      <c r="A236" s="81"/>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row>
    <row r="237" spans="1:26" ht="14.25" customHeight="1" x14ac:dyDescent="0.25">
      <c r="A237" s="81"/>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row>
    <row r="238" spans="1:26" ht="14.25" customHeight="1" x14ac:dyDescent="0.25">
      <c r="A238" s="81"/>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row>
    <row r="239" spans="1:26" ht="14.25" customHeight="1" x14ac:dyDescent="0.25">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row>
    <row r="240" spans="1:26" ht="14.25" customHeight="1" x14ac:dyDescent="0.25">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row>
    <row r="241" spans="1:26" ht="14.25" customHeight="1" x14ac:dyDescent="0.25">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row>
    <row r="242" spans="1:26" ht="14.25" customHeight="1" x14ac:dyDescent="0.25">
      <c r="A242" s="81"/>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row>
    <row r="243" spans="1:26" ht="14.25" customHeight="1" x14ac:dyDescent="0.25">
      <c r="A243" s="81"/>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row>
    <row r="244" spans="1:26" ht="14.25" customHeight="1" x14ac:dyDescent="0.25">
      <c r="A244" s="81"/>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row>
    <row r="245" spans="1:26" ht="14.25" customHeight="1" x14ac:dyDescent="0.25">
      <c r="A245" s="81"/>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row>
    <row r="246" spans="1:26" ht="14.25" customHeight="1" x14ac:dyDescent="0.25">
      <c r="A246" s="81"/>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row>
    <row r="247" spans="1:26" ht="14.25" customHeight="1" x14ac:dyDescent="0.25">
      <c r="A247" s="81"/>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row>
    <row r="248" spans="1:26" ht="14.25" customHeight="1" x14ac:dyDescent="0.25">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row>
    <row r="249" spans="1:26" ht="14.25" customHeight="1" x14ac:dyDescent="0.25">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row>
    <row r="250" spans="1:26" ht="14.25" customHeight="1" x14ac:dyDescent="0.25">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row>
    <row r="251" spans="1:26" ht="14.25" customHeight="1" x14ac:dyDescent="0.25">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row>
    <row r="252" spans="1:26" ht="14.25" customHeight="1" x14ac:dyDescent="0.25">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row>
    <row r="253" spans="1:26" ht="14.25" customHeight="1" x14ac:dyDescent="0.25">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row>
    <row r="254" spans="1:26" ht="14.25" customHeight="1" x14ac:dyDescent="0.25">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row>
    <row r="255" spans="1:26" ht="14.25" customHeight="1" x14ac:dyDescent="0.25">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row>
    <row r="256" spans="1:26" ht="14.25" customHeight="1" x14ac:dyDescent="0.25">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row>
    <row r="257" spans="1:26" ht="14.25" customHeight="1" x14ac:dyDescent="0.25">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row>
    <row r="258" spans="1:26" ht="14.25" customHeight="1" x14ac:dyDescent="0.25">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row>
    <row r="259" spans="1:26" ht="14.25" customHeight="1" x14ac:dyDescent="0.25">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row>
    <row r="260" spans="1:26" ht="14.25" customHeight="1" x14ac:dyDescent="0.25">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row>
    <row r="261" spans="1:26" ht="14.25" customHeight="1" x14ac:dyDescent="0.25">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row>
    <row r="262" spans="1:26" ht="14.25" customHeight="1" x14ac:dyDescent="0.25">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row>
    <row r="263" spans="1:26" ht="14.25" customHeight="1" x14ac:dyDescent="0.25">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row>
    <row r="264" spans="1:26" ht="14.25" customHeight="1" x14ac:dyDescent="0.25">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row>
    <row r="265" spans="1:26" ht="14.25" customHeight="1" x14ac:dyDescent="0.25">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row>
    <row r="266" spans="1:26" ht="14.25" customHeight="1" x14ac:dyDescent="0.25">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row>
    <row r="267" spans="1:26" ht="14.25" customHeight="1" x14ac:dyDescent="0.25">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row>
    <row r="268" spans="1:26" ht="14.25" customHeight="1" x14ac:dyDescent="0.25">
      <c r="A268" s="81"/>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row>
    <row r="269" spans="1:26" ht="14.25" customHeight="1" x14ac:dyDescent="0.25">
      <c r="A269" s="81"/>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row>
    <row r="270" spans="1:26" ht="14.25" customHeight="1" x14ac:dyDescent="0.25">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row>
    <row r="271" spans="1:26" ht="14.25" customHeight="1" x14ac:dyDescent="0.25">
      <c r="A271" s="81"/>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row>
    <row r="272" spans="1:26" ht="14.25" customHeight="1" x14ac:dyDescent="0.25">
      <c r="A272" s="81"/>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row>
    <row r="273" spans="1:26" ht="14.25" customHeight="1" x14ac:dyDescent="0.25">
      <c r="A273" s="81"/>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row>
    <row r="274" spans="1:26" ht="14.25" customHeight="1" x14ac:dyDescent="0.25">
      <c r="A274" s="81"/>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row>
    <row r="275" spans="1:26" ht="14.25" customHeight="1" x14ac:dyDescent="0.25">
      <c r="A275" s="81"/>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row>
    <row r="276" spans="1:26" ht="14.25" customHeight="1" x14ac:dyDescent="0.25">
      <c r="A276" s="81"/>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row>
    <row r="277" spans="1:26" ht="14.25" customHeight="1" x14ac:dyDescent="0.25">
      <c r="A277" s="81"/>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row>
    <row r="278" spans="1:26" ht="14.25" customHeight="1" x14ac:dyDescent="0.25">
      <c r="A278" s="81"/>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row>
    <row r="279" spans="1:26" ht="14.25" customHeight="1" x14ac:dyDescent="0.25">
      <c r="A279" s="81"/>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row>
    <row r="280" spans="1:26" ht="14.25" customHeight="1" x14ac:dyDescent="0.25">
      <c r="A280" s="81"/>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row>
    <row r="281" spans="1:26" ht="14.25" customHeight="1" x14ac:dyDescent="0.25">
      <c r="A281" s="81"/>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row>
    <row r="282" spans="1:26" ht="14.25" customHeight="1" x14ac:dyDescent="0.25">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row>
    <row r="283" spans="1:26" ht="14.25" customHeight="1" x14ac:dyDescent="0.25">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row>
    <row r="284" spans="1:26" ht="14.25" customHeight="1" x14ac:dyDescent="0.25">
      <c r="A284" s="81"/>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row>
    <row r="285" spans="1:26" ht="14.25" customHeight="1" x14ac:dyDescent="0.25">
      <c r="A285" s="81"/>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row>
    <row r="286" spans="1:26" ht="14.25" customHeight="1" x14ac:dyDescent="0.25">
      <c r="A286" s="81"/>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row>
    <row r="287" spans="1:26" ht="14.25" customHeight="1" x14ac:dyDescent="0.25">
      <c r="A287" s="81"/>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row>
    <row r="288" spans="1:26" ht="14.25" customHeight="1" x14ac:dyDescent="0.25">
      <c r="A288" s="81"/>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row>
    <row r="289" spans="1:26" ht="14.25" customHeight="1" x14ac:dyDescent="0.25">
      <c r="A289" s="81"/>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row>
    <row r="290" spans="1:26" ht="14.25" customHeight="1" x14ac:dyDescent="0.25">
      <c r="A290" s="81"/>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row>
    <row r="291" spans="1:26" ht="14.25" customHeight="1" x14ac:dyDescent="0.25">
      <c r="A291" s="81"/>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row>
    <row r="292" spans="1:26" ht="14.25" customHeight="1" x14ac:dyDescent="0.25">
      <c r="A292" s="81"/>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row>
    <row r="293" spans="1:26" ht="14.25" customHeight="1" x14ac:dyDescent="0.25">
      <c r="A293" s="81"/>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row>
    <row r="294" spans="1:26" ht="14.25" customHeight="1" x14ac:dyDescent="0.25">
      <c r="A294" s="81"/>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row>
    <row r="295" spans="1:26" ht="14.25" customHeight="1" x14ac:dyDescent="0.25">
      <c r="A295" s="81"/>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row>
    <row r="296" spans="1:26" ht="14.25" customHeight="1" x14ac:dyDescent="0.25">
      <c r="A296" s="81"/>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row>
    <row r="297" spans="1:26" ht="14.25" customHeight="1" x14ac:dyDescent="0.25">
      <c r="A297" s="81"/>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row>
    <row r="298" spans="1:26" ht="14.25" customHeight="1" x14ac:dyDescent="0.25">
      <c r="A298" s="81"/>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row>
    <row r="299" spans="1:26" ht="14.25" customHeight="1" x14ac:dyDescent="0.25">
      <c r="A299" s="81"/>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row>
    <row r="300" spans="1:26" ht="14.25" customHeight="1" x14ac:dyDescent="0.25">
      <c r="A300" s="81"/>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row>
    <row r="301" spans="1:26" ht="14.25" customHeight="1" x14ac:dyDescent="0.25">
      <c r="A301" s="81"/>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row>
    <row r="302" spans="1:26" ht="14.25" customHeight="1" x14ac:dyDescent="0.25">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row>
    <row r="303" spans="1:26" ht="14.25" customHeight="1" x14ac:dyDescent="0.25">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row>
    <row r="304" spans="1:26" ht="14.25" customHeight="1" x14ac:dyDescent="0.25">
      <c r="A304" s="81"/>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row>
    <row r="305" spans="1:26" ht="14.25" customHeight="1" x14ac:dyDescent="0.25">
      <c r="A305" s="81"/>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row>
    <row r="306" spans="1:26" ht="14.25" customHeight="1" x14ac:dyDescent="0.25">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row>
    <row r="307" spans="1:26" ht="14.25" customHeight="1" x14ac:dyDescent="0.25">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row>
    <row r="308" spans="1:26" ht="14.25" customHeight="1" x14ac:dyDescent="0.25">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row>
    <row r="309" spans="1:26" ht="14.25" customHeight="1" x14ac:dyDescent="0.25">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row>
    <row r="310" spans="1:26" ht="14.25" customHeight="1" x14ac:dyDescent="0.25">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row>
    <row r="311" spans="1:26" ht="14.25" customHeight="1" x14ac:dyDescent="0.25">
      <c r="A311" s="81"/>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row>
    <row r="312" spans="1:26" ht="14.25" customHeight="1" x14ac:dyDescent="0.25">
      <c r="A312" s="81"/>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row>
    <row r="313" spans="1:26" ht="14.25" customHeight="1" x14ac:dyDescent="0.25">
      <c r="A313" s="81"/>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row>
    <row r="314" spans="1:26" ht="14.25" customHeight="1" x14ac:dyDescent="0.25">
      <c r="A314" s="81"/>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row>
    <row r="315" spans="1:26" ht="14.25" customHeight="1" x14ac:dyDescent="0.25">
      <c r="A315" s="81"/>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row>
    <row r="316" spans="1:26" ht="14.25" customHeight="1" x14ac:dyDescent="0.25">
      <c r="A316" s="81"/>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row>
    <row r="317" spans="1:26" ht="14.25" customHeight="1" x14ac:dyDescent="0.25">
      <c r="A317" s="81"/>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row>
    <row r="318" spans="1:26" ht="14.25" customHeight="1" x14ac:dyDescent="0.25">
      <c r="A318" s="81"/>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row>
    <row r="319" spans="1:26" ht="14.25" customHeight="1" x14ac:dyDescent="0.25">
      <c r="A319" s="81"/>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row>
    <row r="320" spans="1:26" ht="14.25" customHeight="1" x14ac:dyDescent="0.25">
      <c r="A320" s="81"/>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row>
    <row r="321" spans="1:26" ht="14.25" customHeight="1" x14ac:dyDescent="0.25">
      <c r="A321" s="81"/>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row>
    <row r="322" spans="1:26" ht="14.25" customHeight="1" x14ac:dyDescent="0.25">
      <c r="A322" s="81"/>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row>
    <row r="323" spans="1:26" ht="14.25" customHeight="1" x14ac:dyDescent="0.25">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row>
    <row r="324" spans="1:26" ht="14.25" customHeight="1" x14ac:dyDescent="0.25">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row>
    <row r="325" spans="1:26" ht="14.25" customHeight="1" x14ac:dyDescent="0.25">
      <c r="A325" s="81"/>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row>
    <row r="326" spans="1:26" ht="14.25" customHeight="1" x14ac:dyDescent="0.25">
      <c r="A326" s="81"/>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row>
    <row r="327" spans="1:26" ht="14.25" customHeight="1" x14ac:dyDescent="0.25">
      <c r="A327" s="81"/>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row>
    <row r="328" spans="1:26" ht="14.25" customHeight="1" x14ac:dyDescent="0.25">
      <c r="A328" s="81"/>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row>
    <row r="329" spans="1:26" ht="14.25" customHeight="1" x14ac:dyDescent="0.25">
      <c r="A329" s="81"/>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row>
    <row r="330" spans="1:26" ht="14.25" customHeight="1" x14ac:dyDescent="0.25">
      <c r="A330" s="81"/>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row>
    <row r="331" spans="1:26" ht="14.25" customHeight="1" x14ac:dyDescent="0.25">
      <c r="A331" s="81"/>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row>
    <row r="332" spans="1:26" ht="14.25" customHeight="1" x14ac:dyDescent="0.25">
      <c r="A332" s="81"/>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row>
    <row r="333" spans="1:26" ht="14.25" customHeight="1" x14ac:dyDescent="0.25">
      <c r="A333" s="81"/>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row>
    <row r="334" spans="1:26" ht="14.25" customHeight="1" x14ac:dyDescent="0.25">
      <c r="A334" s="81"/>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row>
    <row r="335" spans="1:26" ht="14.25" customHeight="1" x14ac:dyDescent="0.25">
      <c r="A335" s="81"/>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row>
    <row r="336" spans="1:26" ht="14.25" customHeight="1" x14ac:dyDescent="0.25">
      <c r="A336" s="81"/>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row>
    <row r="337" spans="1:26" ht="14.25" customHeight="1" x14ac:dyDescent="0.25">
      <c r="A337" s="81"/>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row>
    <row r="338" spans="1:26" ht="14.25" customHeight="1" x14ac:dyDescent="0.25">
      <c r="A338" s="81"/>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row>
    <row r="339" spans="1:26" ht="14.25" customHeight="1" x14ac:dyDescent="0.25">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c r="Z339" s="81"/>
    </row>
    <row r="340" spans="1:26" ht="14.25" customHeight="1" x14ac:dyDescent="0.25">
      <c r="A340" s="81"/>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c r="Z340" s="81"/>
    </row>
    <row r="341" spans="1:26" ht="14.25" customHeight="1" x14ac:dyDescent="0.25">
      <c r="A341" s="81"/>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c r="Z341" s="81"/>
    </row>
    <row r="342" spans="1:26" ht="14.25" customHeight="1" x14ac:dyDescent="0.25">
      <c r="A342" s="81"/>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c r="Z342" s="81"/>
    </row>
    <row r="343" spans="1:26" ht="14.25" customHeight="1" x14ac:dyDescent="0.25">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row>
    <row r="344" spans="1:26" ht="14.25" customHeight="1" x14ac:dyDescent="0.25">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row>
    <row r="345" spans="1:26" ht="14.25" customHeight="1" x14ac:dyDescent="0.25">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row>
    <row r="346" spans="1:26" ht="14.25" customHeight="1" x14ac:dyDescent="0.25">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row>
    <row r="347" spans="1:26" ht="14.25" customHeight="1" x14ac:dyDescent="0.25">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row>
    <row r="348" spans="1:26" ht="14.25" customHeight="1" x14ac:dyDescent="0.25">
      <c r="A348" s="81"/>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row>
    <row r="349" spans="1:26" ht="14.25" customHeight="1" x14ac:dyDescent="0.25">
      <c r="A349" s="81"/>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row>
    <row r="350" spans="1:26" ht="14.25" customHeight="1" x14ac:dyDescent="0.25">
      <c r="A350" s="81"/>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c r="Z350" s="81"/>
    </row>
    <row r="351" spans="1:26" ht="14.25" customHeight="1" x14ac:dyDescent="0.25">
      <c r="A351" s="81"/>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c r="Z351" s="81"/>
    </row>
    <row r="352" spans="1:26" ht="14.25" customHeight="1" x14ac:dyDescent="0.25">
      <c r="A352" s="81"/>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c r="Z352" s="81"/>
    </row>
    <row r="353" spans="1:26" ht="14.25" customHeight="1" x14ac:dyDescent="0.25">
      <c r="A353" s="81"/>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row>
    <row r="354" spans="1:26" ht="14.25" customHeight="1" x14ac:dyDescent="0.25">
      <c r="A354" s="81"/>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row>
    <row r="355" spans="1:26" ht="14.25" customHeight="1" x14ac:dyDescent="0.25">
      <c r="A355" s="81"/>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c r="Z355" s="81"/>
    </row>
    <row r="356" spans="1:26" ht="14.25" customHeight="1" x14ac:dyDescent="0.25">
      <c r="A356" s="81"/>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c r="Z356" s="81"/>
    </row>
    <row r="357" spans="1:26" ht="14.25" customHeight="1" x14ac:dyDescent="0.25">
      <c r="A357" s="81"/>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c r="Z357" s="81"/>
    </row>
    <row r="358" spans="1:26" ht="14.25" customHeight="1" x14ac:dyDescent="0.25">
      <c r="A358" s="81"/>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c r="Z358" s="81"/>
    </row>
    <row r="359" spans="1:26" ht="14.25" customHeight="1" x14ac:dyDescent="0.25">
      <c r="A359" s="81"/>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c r="Z359" s="81"/>
    </row>
    <row r="360" spans="1:26" ht="14.25" customHeight="1" x14ac:dyDescent="0.25">
      <c r="A360" s="81"/>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row>
    <row r="361" spans="1:26" ht="14.25" customHeight="1" x14ac:dyDescent="0.25">
      <c r="A361" s="81"/>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c r="Z361" s="81"/>
    </row>
    <row r="362" spans="1:26" ht="14.25" customHeight="1" x14ac:dyDescent="0.25">
      <c r="A362" s="81"/>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row>
    <row r="363" spans="1:26" ht="14.25" customHeight="1" x14ac:dyDescent="0.25">
      <c r="A363" s="81"/>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c r="Z363" s="81"/>
    </row>
    <row r="364" spans="1:26" ht="14.25" customHeight="1" x14ac:dyDescent="0.25">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row>
    <row r="365" spans="1:26" ht="14.25" customHeight="1" x14ac:dyDescent="0.25">
      <c r="A365" s="81"/>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c r="Z365" s="81"/>
    </row>
    <row r="366" spans="1:26" ht="14.25" customHeight="1" x14ac:dyDescent="0.25">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row>
    <row r="367" spans="1:26" ht="14.25" customHeight="1" x14ac:dyDescent="0.25">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row>
    <row r="368" spans="1:26" ht="14.25" customHeight="1" x14ac:dyDescent="0.25">
      <c r="A368" s="81"/>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row>
    <row r="369" spans="1:26" ht="14.25" customHeight="1" x14ac:dyDescent="0.25">
      <c r="A369" s="81"/>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row>
    <row r="370" spans="1:26" ht="14.25" customHeight="1" x14ac:dyDescent="0.25">
      <c r="A370" s="81"/>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c r="Z370" s="81"/>
    </row>
    <row r="371" spans="1:26" ht="14.25" customHeight="1" x14ac:dyDescent="0.25">
      <c r="A371" s="81"/>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c r="Z371" s="81"/>
    </row>
    <row r="372" spans="1:26" ht="14.25" customHeight="1" x14ac:dyDescent="0.25">
      <c r="A372" s="81"/>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c r="Z372" s="81"/>
    </row>
    <row r="373" spans="1:26" ht="14.25" customHeight="1" x14ac:dyDescent="0.25">
      <c r="A373" s="81"/>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c r="Z373" s="81"/>
    </row>
    <row r="374" spans="1:26" ht="14.25" customHeight="1" x14ac:dyDescent="0.25">
      <c r="A374" s="81"/>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c r="Z374" s="81"/>
    </row>
    <row r="375" spans="1:26" ht="14.25" customHeight="1" x14ac:dyDescent="0.25">
      <c r="A375" s="81"/>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c r="Z375" s="81"/>
    </row>
    <row r="376" spans="1:26" ht="14.25" customHeight="1" x14ac:dyDescent="0.25">
      <c r="A376" s="81"/>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c r="Z376" s="81"/>
    </row>
    <row r="377" spans="1:26" ht="14.25" customHeight="1" x14ac:dyDescent="0.25">
      <c r="A377" s="81"/>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c r="Z377" s="81"/>
    </row>
    <row r="378" spans="1:26" ht="14.25" customHeight="1" x14ac:dyDescent="0.25">
      <c r="A378" s="81"/>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c r="Z378" s="81"/>
    </row>
    <row r="379" spans="1:26" ht="14.25" customHeight="1" x14ac:dyDescent="0.25">
      <c r="A379" s="81"/>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c r="Z379" s="81"/>
    </row>
    <row r="380" spans="1:26" ht="14.25" customHeight="1" x14ac:dyDescent="0.25">
      <c r="A380" s="81"/>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c r="Z380" s="81"/>
    </row>
    <row r="381" spans="1:26" ht="14.25" customHeight="1" x14ac:dyDescent="0.25">
      <c r="A381" s="81"/>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c r="Z381" s="81"/>
    </row>
    <row r="382" spans="1:26" ht="14.25" customHeight="1" x14ac:dyDescent="0.25">
      <c r="A382" s="81"/>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row>
    <row r="383" spans="1:26" ht="14.25" customHeight="1" x14ac:dyDescent="0.25">
      <c r="A383" s="81"/>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c r="Z383" s="81"/>
    </row>
    <row r="384" spans="1:26" ht="14.25" customHeight="1" x14ac:dyDescent="0.25">
      <c r="A384" s="81"/>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c r="Z384" s="81"/>
    </row>
    <row r="385" spans="1:26" ht="14.25" customHeight="1" x14ac:dyDescent="0.25">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c r="Z385" s="81"/>
    </row>
    <row r="386" spans="1:26" ht="14.25" customHeight="1" x14ac:dyDescent="0.25">
      <c r="A386" s="81"/>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c r="Z386" s="81"/>
    </row>
    <row r="387" spans="1:26" ht="14.25" customHeight="1" x14ac:dyDescent="0.25">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row>
    <row r="388" spans="1:26" ht="14.25" customHeight="1" x14ac:dyDescent="0.25">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row>
    <row r="389" spans="1:26" ht="14.25" customHeight="1" x14ac:dyDescent="0.25">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row>
    <row r="390" spans="1:26" ht="14.25" customHeight="1" x14ac:dyDescent="0.25">
      <c r="A390" s="81"/>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row>
    <row r="391" spans="1:26" ht="14.25" customHeight="1" x14ac:dyDescent="0.25">
      <c r="A391" s="81"/>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c r="Z391" s="81"/>
    </row>
    <row r="392" spans="1:26" ht="14.25" customHeight="1" x14ac:dyDescent="0.25">
      <c r="A392" s="81"/>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c r="Z392" s="81"/>
    </row>
    <row r="393" spans="1:26" ht="14.25" customHeight="1" x14ac:dyDescent="0.25">
      <c r="A393" s="81"/>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c r="Z393" s="81"/>
    </row>
    <row r="394" spans="1:26" ht="14.25" customHeight="1" x14ac:dyDescent="0.25">
      <c r="A394" s="81"/>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c r="Z394" s="81"/>
    </row>
    <row r="395" spans="1:26" ht="14.25" customHeight="1" x14ac:dyDescent="0.25">
      <c r="A395" s="81"/>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c r="Z395" s="81"/>
    </row>
    <row r="396" spans="1:26" ht="14.25" customHeight="1" x14ac:dyDescent="0.25">
      <c r="A396" s="81"/>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c r="Z396" s="81"/>
    </row>
    <row r="397" spans="1:26" ht="14.25" customHeight="1" x14ac:dyDescent="0.25">
      <c r="A397" s="81"/>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c r="Z397" s="81"/>
    </row>
    <row r="398" spans="1:26" ht="14.25" customHeight="1" x14ac:dyDescent="0.25">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row>
    <row r="399" spans="1:26" ht="14.25" customHeight="1" x14ac:dyDescent="0.25">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row>
    <row r="400" spans="1:26" ht="14.25" customHeight="1" x14ac:dyDescent="0.25">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row>
    <row r="401" spans="1:26" ht="14.25" customHeight="1" x14ac:dyDescent="0.25">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c r="Z401" s="81"/>
    </row>
    <row r="402" spans="1:26" ht="14.25" customHeight="1" x14ac:dyDescent="0.25">
      <c r="A402" s="81"/>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row>
    <row r="403" spans="1:26" ht="14.25" customHeight="1" x14ac:dyDescent="0.25">
      <c r="A403" s="81"/>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c r="Z403" s="81"/>
    </row>
    <row r="404" spans="1:26" ht="14.25" customHeight="1" x14ac:dyDescent="0.25">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row>
    <row r="405" spans="1:26" ht="14.25" customHeight="1" x14ac:dyDescent="0.25">
      <c r="A405" s="81"/>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c r="Z405" s="81"/>
    </row>
    <row r="406" spans="1:26" ht="14.25" customHeight="1" x14ac:dyDescent="0.25">
      <c r="A406" s="81"/>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c r="Z406" s="81"/>
    </row>
    <row r="407" spans="1:26" ht="14.25" customHeight="1" x14ac:dyDescent="0.25">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row>
    <row r="408" spans="1:26" ht="14.25" customHeight="1" x14ac:dyDescent="0.25">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row>
    <row r="409" spans="1:26" ht="14.25" customHeight="1" x14ac:dyDescent="0.25">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row>
    <row r="410" spans="1:26" ht="14.25" customHeight="1" x14ac:dyDescent="0.25">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row>
    <row r="411" spans="1:26" ht="14.25" customHeight="1" x14ac:dyDescent="0.25">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row>
    <row r="412" spans="1:26" ht="14.25" customHeight="1" x14ac:dyDescent="0.25">
      <c r="A412" s="81"/>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c r="Z412" s="81"/>
    </row>
    <row r="413" spans="1:26" ht="14.25" customHeight="1" x14ac:dyDescent="0.25">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c r="Z413" s="81"/>
    </row>
    <row r="414" spans="1:26" ht="14.25" customHeight="1" x14ac:dyDescent="0.25">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c r="Z414" s="81"/>
    </row>
    <row r="415" spans="1:26" ht="14.25" customHeight="1" x14ac:dyDescent="0.25">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c r="Z415" s="81"/>
    </row>
    <row r="416" spans="1:26" ht="14.25" customHeight="1" x14ac:dyDescent="0.25">
      <c r="A416" s="81"/>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c r="Z416" s="81"/>
    </row>
    <row r="417" spans="1:26" ht="14.25" customHeight="1" x14ac:dyDescent="0.25">
      <c r="A417" s="81"/>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c r="Z417" s="81"/>
    </row>
    <row r="418" spans="1:26" ht="14.25" customHeight="1" x14ac:dyDescent="0.25">
      <c r="A418" s="81"/>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c r="Z418" s="81"/>
    </row>
    <row r="419" spans="1:26" ht="14.25" customHeight="1" x14ac:dyDescent="0.25">
      <c r="A419" s="81"/>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row>
    <row r="420" spans="1:26" ht="14.25" customHeight="1" x14ac:dyDescent="0.25">
      <c r="A420" s="81"/>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row>
    <row r="421" spans="1:26" ht="14.25" customHeight="1" x14ac:dyDescent="0.25">
      <c r="A421" s="81"/>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row>
    <row r="422" spans="1:26" ht="14.25" customHeight="1" x14ac:dyDescent="0.25">
      <c r="A422" s="81"/>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c r="Z422" s="81"/>
    </row>
    <row r="423" spans="1:26" ht="14.25" customHeight="1" x14ac:dyDescent="0.25">
      <c r="A423" s="81"/>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row>
    <row r="424" spans="1:26" ht="14.25" customHeight="1" x14ac:dyDescent="0.25">
      <c r="A424" s="81"/>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c r="Z424" s="81"/>
    </row>
    <row r="425" spans="1:26" ht="14.25" customHeight="1" x14ac:dyDescent="0.25">
      <c r="A425" s="81"/>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c r="Z425" s="81"/>
    </row>
    <row r="426" spans="1:26" ht="14.25" customHeight="1" x14ac:dyDescent="0.25">
      <c r="A426" s="81"/>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c r="Z426" s="81"/>
    </row>
    <row r="427" spans="1:26" ht="14.25" customHeight="1" x14ac:dyDescent="0.25">
      <c r="A427" s="81"/>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c r="Z427" s="81"/>
    </row>
    <row r="428" spans="1:26" ht="14.25" customHeight="1" x14ac:dyDescent="0.25">
      <c r="A428" s="81"/>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c r="Z428" s="81"/>
    </row>
    <row r="429" spans="1:26" ht="14.25" customHeight="1" x14ac:dyDescent="0.25">
      <c r="A429" s="81"/>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c r="Z429" s="81"/>
    </row>
    <row r="430" spans="1:26" ht="14.25" customHeight="1" x14ac:dyDescent="0.25">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row>
    <row r="431" spans="1:26" ht="14.25" customHeight="1" x14ac:dyDescent="0.25">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row>
    <row r="432" spans="1:26" ht="14.25" customHeight="1" x14ac:dyDescent="0.25">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row>
    <row r="433" spans="1:26" ht="14.25" customHeight="1" x14ac:dyDescent="0.25">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row>
    <row r="434" spans="1:26" ht="14.25" customHeight="1" x14ac:dyDescent="0.25">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row>
    <row r="435" spans="1:26" ht="14.25" customHeight="1" x14ac:dyDescent="0.25">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row>
    <row r="436" spans="1:26" ht="14.25" customHeight="1" x14ac:dyDescent="0.25">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row>
    <row r="437" spans="1:26" ht="14.25" customHeight="1" x14ac:dyDescent="0.25">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row>
    <row r="438" spans="1:26" ht="14.25" customHeight="1" x14ac:dyDescent="0.25">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row>
    <row r="439" spans="1:26" ht="14.25" customHeight="1" x14ac:dyDescent="0.25">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row>
    <row r="440" spans="1:26" ht="14.25" customHeight="1" x14ac:dyDescent="0.25">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row>
    <row r="441" spans="1:26" ht="14.25" customHeight="1" x14ac:dyDescent="0.25">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row>
    <row r="442" spans="1:26" ht="14.25" customHeight="1" x14ac:dyDescent="0.25">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row>
    <row r="443" spans="1:26" ht="14.25" customHeight="1" x14ac:dyDescent="0.25">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row>
    <row r="444" spans="1:26" ht="14.25" customHeight="1" x14ac:dyDescent="0.25">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row>
    <row r="445" spans="1:26" ht="14.25" customHeight="1" x14ac:dyDescent="0.25">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row>
    <row r="446" spans="1:26" ht="14.25" customHeight="1" x14ac:dyDescent="0.25">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row>
    <row r="447" spans="1:26" ht="14.25" customHeight="1" x14ac:dyDescent="0.25">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row>
    <row r="448" spans="1:26" ht="14.25" customHeight="1" x14ac:dyDescent="0.25">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row>
    <row r="449" spans="1:26" ht="14.25" customHeight="1" x14ac:dyDescent="0.25">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row>
    <row r="450" spans="1:26" ht="14.25" customHeight="1" x14ac:dyDescent="0.25">
      <c r="A450" s="81"/>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c r="Z450" s="81"/>
    </row>
    <row r="451" spans="1:26" ht="14.25" customHeight="1" x14ac:dyDescent="0.25">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row>
    <row r="452" spans="1:26" ht="14.25" customHeight="1" x14ac:dyDescent="0.25">
      <c r="A452" s="81"/>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c r="Z452" s="81"/>
    </row>
    <row r="453" spans="1:26" ht="14.25" customHeight="1" x14ac:dyDescent="0.25">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row>
    <row r="454" spans="1:26" ht="14.25" customHeight="1" x14ac:dyDescent="0.25">
      <c r="A454" s="81"/>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c r="Z454" s="81"/>
    </row>
    <row r="455" spans="1:26" ht="14.25" customHeight="1" x14ac:dyDescent="0.25">
      <c r="A455" s="81"/>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c r="Z455" s="81"/>
    </row>
    <row r="456" spans="1:26" ht="14.25" customHeight="1" x14ac:dyDescent="0.25">
      <c r="A456" s="81"/>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row>
    <row r="457" spans="1:26" ht="14.25" customHeight="1" x14ac:dyDescent="0.25">
      <c r="A457" s="81"/>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c r="Z457" s="81"/>
    </row>
    <row r="458" spans="1:26" ht="14.25" customHeight="1" x14ac:dyDescent="0.25">
      <c r="A458" s="81"/>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c r="Z458" s="81"/>
    </row>
    <row r="459" spans="1:26" ht="14.25" customHeight="1" x14ac:dyDescent="0.25">
      <c r="A459" s="81"/>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c r="Z459" s="81"/>
    </row>
    <row r="460" spans="1:26" ht="14.25" customHeight="1" x14ac:dyDescent="0.25">
      <c r="A460" s="81"/>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c r="Z460" s="81"/>
    </row>
    <row r="461" spans="1:26" ht="14.25" customHeight="1" x14ac:dyDescent="0.25">
      <c r="A461" s="81"/>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c r="Z461" s="81"/>
    </row>
    <row r="462" spans="1:26" ht="14.25" customHeight="1" x14ac:dyDescent="0.25">
      <c r="A462" s="81"/>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c r="Z462" s="81"/>
    </row>
    <row r="463" spans="1:26" ht="14.25" customHeight="1" x14ac:dyDescent="0.25">
      <c r="A463" s="81"/>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c r="Z463" s="81"/>
    </row>
    <row r="464" spans="1:26" ht="14.25" customHeight="1" x14ac:dyDescent="0.25">
      <c r="A464" s="81"/>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c r="Z464" s="81"/>
    </row>
    <row r="465" spans="1:26" ht="14.25" customHeight="1" x14ac:dyDescent="0.25">
      <c r="A465" s="81"/>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c r="Z465" s="81"/>
    </row>
    <row r="466" spans="1:26" ht="14.25" customHeight="1" x14ac:dyDescent="0.25">
      <c r="A466" s="81"/>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c r="Z466" s="81"/>
    </row>
    <row r="467" spans="1:26" ht="14.25" customHeight="1" x14ac:dyDescent="0.25">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row>
    <row r="468" spans="1:26" ht="14.25" customHeight="1" x14ac:dyDescent="0.25">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row>
    <row r="469" spans="1:26" ht="14.25" customHeight="1" x14ac:dyDescent="0.25">
      <c r="A469" s="81"/>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row>
    <row r="470" spans="1:26" ht="14.25" customHeight="1" x14ac:dyDescent="0.25">
      <c r="A470" s="81"/>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row>
    <row r="471" spans="1:26" ht="14.25" customHeight="1" x14ac:dyDescent="0.25">
      <c r="A471" s="81"/>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row>
    <row r="472" spans="1:26" ht="14.25" customHeight="1" x14ac:dyDescent="0.25">
      <c r="A472" s="81"/>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row>
    <row r="473" spans="1:26" ht="14.25" customHeight="1" x14ac:dyDescent="0.25">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row>
    <row r="474" spans="1:26" ht="14.25" customHeight="1" x14ac:dyDescent="0.25">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row>
    <row r="475" spans="1:26" ht="14.25" customHeight="1" x14ac:dyDescent="0.25">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row>
    <row r="476" spans="1:26" ht="14.25" customHeight="1" x14ac:dyDescent="0.25">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row>
    <row r="477" spans="1:26" ht="14.25" customHeight="1" x14ac:dyDescent="0.25">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row>
    <row r="478" spans="1:26" ht="14.25" customHeight="1" x14ac:dyDescent="0.25">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row>
    <row r="479" spans="1:26" ht="14.25" customHeight="1" x14ac:dyDescent="0.25">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c r="Z479" s="81"/>
    </row>
    <row r="480" spans="1:26" ht="14.25" customHeight="1" x14ac:dyDescent="0.25">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row>
    <row r="481" spans="1:26" ht="14.25" customHeight="1" x14ac:dyDescent="0.25">
      <c r="A481" s="81"/>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row>
    <row r="482" spans="1:26" ht="14.25" customHeight="1" x14ac:dyDescent="0.25">
      <c r="A482" s="81"/>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row>
    <row r="483" spans="1:26" ht="14.25" customHeight="1" x14ac:dyDescent="0.25">
      <c r="A483" s="81"/>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c r="Z483" s="81"/>
    </row>
    <row r="484" spans="1:26" ht="14.25" customHeight="1" x14ac:dyDescent="0.25">
      <c r="A484" s="81"/>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row>
    <row r="485" spans="1:26" ht="14.25" customHeight="1" x14ac:dyDescent="0.25">
      <c r="A485" s="81"/>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row>
    <row r="486" spans="1:26" ht="14.25" customHeight="1" x14ac:dyDescent="0.25">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row>
    <row r="487" spans="1:26" ht="14.25" customHeight="1" x14ac:dyDescent="0.25">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row>
    <row r="488" spans="1:26" ht="14.25" customHeight="1" x14ac:dyDescent="0.25">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row>
    <row r="489" spans="1:26" ht="14.25" customHeight="1" x14ac:dyDescent="0.25">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row>
    <row r="490" spans="1:26" ht="14.25" customHeight="1" x14ac:dyDescent="0.25">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row>
    <row r="491" spans="1:26" ht="14.25" customHeight="1" x14ac:dyDescent="0.25">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row>
    <row r="492" spans="1:26" ht="14.25" customHeight="1" x14ac:dyDescent="0.25">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row>
    <row r="493" spans="1:26" ht="14.25" customHeight="1" x14ac:dyDescent="0.25">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row>
    <row r="494" spans="1:26" ht="14.25" customHeight="1" x14ac:dyDescent="0.25">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row>
    <row r="495" spans="1:26" ht="14.25" customHeight="1" x14ac:dyDescent="0.25">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row>
    <row r="496" spans="1:26" ht="14.25" customHeight="1" x14ac:dyDescent="0.25">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row>
    <row r="497" spans="1:26" ht="14.25" customHeight="1" x14ac:dyDescent="0.25">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row>
    <row r="498" spans="1:26" ht="14.25" customHeight="1" x14ac:dyDescent="0.25">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row>
    <row r="499" spans="1:26" ht="14.25" customHeight="1" x14ac:dyDescent="0.25">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row>
    <row r="500" spans="1:26" ht="14.25" customHeight="1" x14ac:dyDescent="0.25">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row>
    <row r="501" spans="1:26" ht="14.25" customHeight="1" x14ac:dyDescent="0.25">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row>
    <row r="502" spans="1:26" ht="14.25" customHeight="1" x14ac:dyDescent="0.25">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row>
    <row r="503" spans="1:26" ht="14.25" customHeight="1" x14ac:dyDescent="0.25">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row>
    <row r="504" spans="1:26" ht="14.25" customHeight="1" x14ac:dyDescent="0.25">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row>
    <row r="505" spans="1:26" ht="14.25" customHeight="1" x14ac:dyDescent="0.25">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row>
    <row r="506" spans="1:26" ht="14.25" customHeight="1" x14ac:dyDescent="0.25">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row>
    <row r="507" spans="1:26" ht="14.25" customHeight="1" x14ac:dyDescent="0.25">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row>
    <row r="508" spans="1:26" ht="14.25" customHeight="1" x14ac:dyDescent="0.25">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row>
    <row r="509" spans="1:26" ht="14.25" customHeight="1" x14ac:dyDescent="0.25">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row>
    <row r="510" spans="1:26" ht="14.25" customHeight="1" x14ac:dyDescent="0.25">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row>
    <row r="511" spans="1:26" ht="14.25" customHeight="1" x14ac:dyDescent="0.25">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row>
    <row r="512" spans="1:26" ht="14.25" customHeight="1" x14ac:dyDescent="0.25">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row>
    <row r="513" spans="1:26" ht="14.25" customHeight="1" x14ac:dyDescent="0.25">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row>
    <row r="514" spans="1:26" ht="14.25" customHeight="1" x14ac:dyDescent="0.25">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row>
    <row r="515" spans="1:26" ht="14.25" customHeight="1" x14ac:dyDescent="0.25">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row>
    <row r="516" spans="1:26" ht="14.25" customHeight="1" x14ac:dyDescent="0.25">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row>
    <row r="517" spans="1:26" ht="14.25" customHeight="1" x14ac:dyDescent="0.25">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row>
    <row r="518" spans="1:26" ht="14.25" customHeight="1" x14ac:dyDescent="0.25">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row>
    <row r="519" spans="1:26" ht="14.25" customHeight="1" x14ac:dyDescent="0.25">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row>
    <row r="520" spans="1:26" ht="14.25" customHeight="1" x14ac:dyDescent="0.25">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row>
    <row r="521" spans="1:26" ht="14.25" customHeight="1" x14ac:dyDescent="0.25">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row>
    <row r="522" spans="1:26" ht="14.25" customHeight="1" x14ac:dyDescent="0.25">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row>
    <row r="523" spans="1:26" ht="14.25" customHeight="1" x14ac:dyDescent="0.25">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row>
    <row r="524" spans="1:26" ht="14.25" customHeight="1" x14ac:dyDescent="0.25">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row>
    <row r="525" spans="1:26" ht="14.25" customHeight="1" x14ac:dyDescent="0.25">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row>
    <row r="526" spans="1:26" ht="14.25" customHeight="1" x14ac:dyDescent="0.25">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row>
    <row r="527" spans="1:26" ht="14.25" customHeight="1" x14ac:dyDescent="0.25">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row>
    <row r="528" spans="1:26" ht="14.25" customHeight="1" x14ac:dyDescent="0.25">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row>
    <row r="529" spans="1:26" ht="14.25" customHeight="1" x14ac:dyDescent="0.25">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row>
    <row r="530" spans="1:26" ht="14.25" customHeight="1" x14ac:dyDescent="0.25">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row>
    <row r="531" spans="1:26" ht="14.25" customHeight="1" x14ac:dyDescent="0.25">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row>
    <row r="532" spans="1:26" ht="14.25" customHeight="1" x14ac:dyDescent="0.25">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row>
    <row r="533" spans="1:26" ht="14.25" customHeight="1" x14ac:dyDescent="0.25">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row>
    <row r="534" spans="1:26" ht="14.25" customHeight="1" x14ac:dyDescent="0.25">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row>
    <row r="535" spans="1:26" ht="14.25" customHeight="1" x14ac:dyDescent="0.25">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row>
    <row r="536" spans="1:26" ht="14.25" customHeight="1" x14ac:dyDescent="0.25">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row>
    <row r="537" spans="1:26" ht="14.25" customHeight="1" x14ac:dyDescent="0.25">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row>
    <row r="538" spans="1:26" ht="14.25" customHeight="1" x14ac:dyDescent="0.25">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row>
    <row r="539" spans="1:26" ht="14.25" customHeight="1" x14ac:dyDescent="0.25">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row>
    <row r="540" spans="1:26" ht="14.25" customHeight="1" x14ac:dyDescent="0.25">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row>
    <row r="541" spans="1:26" ht="14.25" customHeight="1" x14ac:dyDescent="0.25">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row>
    <row r="542" spans="1:26" ht="14.25" customHeight="1" x14ac:dyDescent="0.25">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row>
    <row r="543" spans="1:26" ht="14.25" customHeight="1" x14ac:dyDescent="0.25">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row>
    <row r="544" spans="1:26" ht="14.25" customHeight="1" x14ac:dyDescent="0.25">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row>
    <row r="545" spans="1:26" ht="14.25" customHeight="1" x14ac:dyDescent="0.25">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row>
    <row r="546" spans="1:26" ht="14.25" customHeight="1" x14ac:dyDescent="0.25">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row>
    <row r="547" spans="1:26" ht="14.25" customHeight="1" x14ac:dyDescent="0.25">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row>
    <row r="548" spans="1:26" ht="14.25" customHeight="1" x14ac:dyDescent="0.25">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row>
    <row r="549" spans="1:26" ht="14.25" customHeight="1" x14ac:dyDescent="0.25">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row>
    <row r="550" spans="1:26" ht="14.25" customHeight="1" x14ac:dyDescent="0.25">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row>
    <row r="551" spans="1:26" ht="14.25" customHeight="1" x14ac:dyDescent="0.25">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row>
    <row r="552" spans="1:26" ht="14.25" customHeight="1" x14ac:dyDescent="0.25">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row>
    <row r="553" spans="1:26" ht="14.25" customHeight="1" x14ac:dyDescent="0.25">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row>
    <row r="554" spans="1:26" ht="14.25" customHeight="1" x14ac:dyDescent="0.25">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row>
    <row r="555" spans="1:26" ht="14.25" customHeight="1" x14ac:dyDescent="0.25">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row>
    <row r="556" spans="1:26" ht="14.25" customHeight="1" x14ac:dyDescent="0.25">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row>
    <row r="557" spans="1:26" ht="14.25" customHeight="1" x14ac:dyDescent="0.25">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row>
    <row r="558" spans="1:26" ht="14.25" customHeight="1" x14ac:dyDescent="0.25">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row>
    <row r="559" spans="1:26" ht="14.25" customHeight="1" x14ac:dyDescent="0.25">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row>
    <row r="560" spans="1:26" ht="14.25" customHeight="1" x14ac:dyDescent="0.25">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row>
    <row r="561" spans="1:26" ht="14.25" customHeight="1" x14ac:dyDescent="0.25">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row>
    <row r="562" spans="1:26" ht="14.25" customHeight="1" x14ac:dyDescent="0.25">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row>
    <row r="563" spans="1:26" ht="14.25" customHeight="1" x14ac:dyDescent="0.25">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row>
    <row r="564" spans="1:26" ht="14.25" customHeight="1" x14ac:dyDescent="0.25">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row>
    <row r="565" spans="1:26" ht="14.25" customHeight="1" x14ac:dyDescent="0.25">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row>
    <row r="566" spans="1:26" ht="14.25" customHeight="1" x14ac:dyDescent="0.25">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row>
    <row r="567" spans="1:26" ht="14.25" customHeight="1" x14ac:dyDescent="0.25">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row>
    <row r="568" spans="1:26" ht="14.25" customHeight="1" x14ac:dyDescent="0.25">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row>
    <row r="569" spans="1:26" ht="14.25" customHeight="1" x14ac:dyDescent="0.25">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row>
    <row r="570" spans="1:26" ht="14.25" customHeight="1" x14ac:dyDescent="0.25">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row>
    <row r="571" spans="1:26" ht="14.25" customHeight="1" x14ac:dyDescent="0.25">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row>
    <row r="572" spans="1:26" ht="14.25" customHeight="1" x14ac:dyDescent="0.25">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row>
    <row r="573" spans="1:26" ht="14.25" customHeight="1" x14ac:dyDescent="0.25">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row>
    <row r="574" spans="1:26" ht="14.25" customHeight="1" x14ac:dyDescent="0.25">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row>
    <row r="575" spans="1:26" ht="14.25" customHeight="1" x14ac:dyDescent="0.25">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row>
    <row r="576" spans="1:26" ht="14.25" customHeight="1" x14ac:dyDescent="0.25">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row>
    <row r="577" spans="1:26" ht="14.25" customHeight="1" x14ac:dyDescent="0.25">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row>
    <row r="578" spans="1:26" ht="14.25" customHeight="1" x14ac:dyDescent="0.25">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row>
    <row r="579" spans="1:26" ht="14.25" customHeight="1" x14ac:dyDescent="0.25">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row>
    <row r="580" spans="1:26" ht="14.25" customHeight="1" x14ac:dyDescent="0.25">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row>
    <row r="581" spans="1:26" ht="14.25" customHeight="1" x14ac:dyDescent="0.25">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row>
    <row r="582" spans="1:26" ht="14.25" customHeight="1" x14ac:dyDescent="0.25">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row>
    <row r="583" spans="1:26" ht="14.25" customHeight="1" x14ac:dyDescent="0.25">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row>
    <row r="584" spans="1:26" ht="14.25" customHeight="1" x14ac:dyDescent="0.25">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row>
    <row r="585" spans="1:26" ht="14.25" customHeight="1" x14ac:dyDescent="0.25">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row>
    <row r="586" spans="1:26" ht="14.25" customHeight="1" x14ac:dyDescent="0.25">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row>
    <row r="587" spans="1:26" ht="14.25" customHeight="1" x14ac:dyDescent="0.25">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row>
    <row r="588" spans="1:26" ht="14.25" customHeight="1" x14ac:dyDescent="0.25">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row>
    <row r="589" spans="1:26" ht="14.25" customHeight="1" x14ac:dyDescent="0.25">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row>
    <row r="590" spans="1:26" ht="14.25" customHeight="1" x14ac:dyDescent="0.25">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row>
    <row r="591" spans="1:26" ht="14.25" customHeight="1" x14ac:dyDescent="0.25">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row>
    <row r="592" spans="1:26" ht="14.25" customHeight="1" x14ac:dyDescent="0.25">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row>
    <row r="593" spans="1:26" ht="14.25" customHeight="1" x14ac:dyDescent="0.25">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row>
    <row r="594" spans="1:26" ht="14.25" customHeight="1" x14ac:dyDescent="0.25">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row>
    <row r="595" spans="1:26" ht="14.25" customHeight="1" x14ac:dyDescent="0.25">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row>
    <row r="596" spans="1:26" ht="14.25" customHeight="1" x14ac:dyDescent="0.25">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row>
    <row r="597" spans="1:26" ht="14.25" customHeight="1" x14ac:dyDescent="0.25">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row>
    <row r="598" spans="1:26" ht="14.25" customHeight="1" x14ac:dyDescent="0.25">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row>
    <row r="599" spans="1:26" ht="14.25" customHeight="1" x14ac:dyDescent="0.25">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row>
    <row r="600" spans="1:26" ht="14.25" customHeight="1" x14ac:dyDescent="0.25">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row>
    <row r="601" spans="1:26" ht="14.25" customHeight="1" x14ac:dyDescent="0.25">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row>
    <row r="602" spans="1:26" ht="14.25" customHeight="1" x14ac:dyDescent="0.25">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row>
    <row r="603" spans="1:26" ht="14.25" customHeight="1" x14ac:dyDescent="0.25">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row>
    <row r="604" spans="1:26" ht="14.25" customHeight="1" x14ac:dyDescent="0.25">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row>
    <row r="605" spans="1:26" ht="14.25" customHeight="1" x14ac:dyDescent="0.25">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row>
    <row r="606" spans="1:26" ht="14.25" customHeight="1" x14ac:dyDescent="0.25">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row>
    <row r="607" spans="1:26" ht="14.25" customHeight="1" x14ac:dyDescent="0.25">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row>
    <row r="608" spans="1:26" ht="14.25" customHeight="1" x14ac:dyDescent="0.25">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row>
    <row r="609" spans="1:26" ht="14.25" customHeight="1" x14ac:dyDescent="0.25">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row>
    <row r="610" spans="1:26" ht="14.25" customHeight="1" x14ac:dyDescent="0.25">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row>
    <row r="611" spans="1:26" ht="14.25" customHeight="1" x14ac:dyDescent="0.25">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row>
    <row r="612" spans="1:26" ht="14.25" customHeight="1" x14ac:dyDescent="0.25">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row>
    <row r="613" spans="1:26" ht="14.25" customHeight="1" x14ac:dyDescent="0.25">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row>
    <row r="614" spans="1:26" ht="14.25" customHeight="1" x14ac:dyDescent="0.25">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row>
    <row r="615" spans="1:26" ht="14.25" customHeight="1" x14ac:dyDescent="0.25">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row>
    <row r="616" spans="1:26" ht="14.25" customHeight="1" x14ac:dyDescent="0.25">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row>
    <row r="617" spans="1:26" ht="14.25" customHeight="1" x14ac:dyDescent="0.25">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row>
    <row r="618" spans="1:26" ht="14.25" customHeight="1" x14ac:dyDescent="0.25">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row>
    <row r="619" spans="1:26" ht="14.25" customHeight="1" x14ac:dyDescent="0.25">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row>
    <row r="620" spans="1:26" ht="14.25" customHeight="1" x14ac:dyDescent="0.25">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row>
    <row r="621" spans="1:26" ht="14.25" customHeight="1" x14ac:dyDescent="0.25">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row>
    <row r="622" spans="1:26" ht="14.25" customHeight="1" x14ac:dyDescent="0.25">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row>
    <row r="623" spans="1:26" ht="14.25" customHeight="1" x14ac:dyDescent="0.25">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row>
    <row r="624" spans="1:26" ht="14.25" customHeight="1" x14ac:dyDescent="0.25">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row>
    <row r="625" spans="1:26" ht="14.25" customHeight="1" x14ac:dyDescent="0.25">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row>
    <row r="626" spans="1:26" ht="14.25" customHeight="1" x14ac:dyDescent="0.25">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row>
    <row r="627" spans="1:26" ht="14.25" customHeight="1" x14ac:dyDescent="0.25">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row>
    <row r="628" spans="1:26" ht="14.25" customHeight="1" x14ac:dyDescent="0.25">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row>
    <row r="629" spans="1:26" ht="14.25" customHeight="1" x14ac:dyDescent="0.25">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row>
    <row r="630" spans="1:26" ht="14.25" customHeight="1" x14ac:dyDescent="0.25">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row>
    <row r="631" spans="1:26" ht="14.25" customHeight="1" x14ac:dyDescent="0.25">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row>
    <row r="632" spans="1:26" ht="14.25" customHeight="1" x14ac:dyDescent="0.25">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row>
    <row r="633" spans="1:26" ht="14.25" customHeight="1" x14ac:dyDescent="0.25">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row>
    <row r="634" spans="1:26" ht="14.25" customHeight="1" x14ac:dyDescent="0.25">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row>
    <row r="635" spans="1:26" ht="14.25" customHeight="1" x14ac:dyDescent="0.25">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row>
    <row r="636" spans="1:26" ht="14.25" customHeight="1" x14ac:dyDescent="0.25">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row>
    <row r="637" spans="1:26" ht="14.25" customHeight="1" x14ac:dyDescent="0.25">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row>
    <row r="638" spans="1:26" ht="14.25" customHeight="1" x14ac:dyDescent="0.25">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row>
    <row r="639" spans="1:26" ht="14.25" customHeight="1" x14ac:dyDescent="0.25">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row>
    <row r="640" spans="1:26" ht="14.25" customHeight="1" x14ac:dyDescent="0.25">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row>
    <row r="641" spans="1:26" ht="14.25" customHeight="1" x14ac:dyDescent="0.25">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row>
    <row r="642" spans="1:26" ht="14.25" customHeight="1" x14ac:dyDescent="0.25">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row>
    <row r="643" spans="1:26" ht="14.25" customHeight="1" x14ac:dyDescent="0.25">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row>
    <row r="644" spans="1:26" ht="14.25" customHeight="1" x14ac:dyDescent="0.25">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row>
    <row r="645" spans="1:26" ht="14.25" customHeight="1" x14ac:dyDescent="0.25">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row>
    <row r="646" spans="1:26" ht="14.25" customHeight="1" x14ac:dyDescent="0.25">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row>
    <row r="647" spans="1:26" ht="14.25" customHeight="1" x14ac:dyDescent="0.25">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row>
    <row r="648" spans="1:26" ht="14.25" customHeight="1" x14ac:dyDescent="0.25">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row>
    <row r="649" spans="1:26" ht="14.25" customHeight="1" x14ac:dyDescent="0.25">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row>
    <row r="650" spans="1:26" ht="14.25" customHeight="1" x14ac:dyDescent="0.25">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row>
    <row r="651" spans="1:26" ht="14.25" customHeight="1" x14ac:dyDescent="0.25">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row>
    <row r="652" spans="1:26" ht="14.25" customHeight="1" x14ac:dyDescent="0.25">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row>
    <row r="653" spans="1:26" ht="14.25" customHeight="1" x14ac:dyDescent="0.25">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row>
    <row r="654" spans="1:26" ht="14.25" customHeight="1" x14ac:dyDescent="0.25">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row>
    <row r="655" spans="1:26" ht="14.25" customHeight="1" x14ac:dyDescent="0.25">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row>
    <row r="656" spans="1:26" ht="14.25" customHeight="1" x14ac:dyDescent="0.25">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row>
    <row r="657" spans="1:26" ht="14.25" customHeight="1" x14ac:dyDescent="0.25">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row>
    <row r="658" spans="1:26" ht="14.25" customHeight="1" x14ac:dyDescent="0.25">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row>
    <row r="659" spans="1:26" ht="14.25" customHeight="1" x14ac:dyDescent="0.25">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row>
    <row r="660" spans="1:26" ht="14.25" customHeight="1" x14ac:dyDescent="0.25">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row>
    <row r="661" spans="1:26" ht="14.25" customHeight="1" x14ac:dyDescent="0.25">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row>
    <row r="662" spans="1:26" ht="14.25" customHeight="1" x14ac:dyDescent="0.25">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row>
    <row r="663" spans="1:26" ht="14.25" customHeight="1" x14ac:dyDescent="0.25">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row>
    <row r="664" spans="1:26" ht="14.25" customHeight="1" x14ac:dyDescent="0.25">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row>
    <row r="665" spans="1:26" ht="14.25" customHeight="1" x14ac:dyDescent="0.25">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row>
    <row r="666" spans="1:26" ht="14.25" customHeight="1" x14ac:dyDescent="0.25">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row>
    <row r="667" spans="1:26" ht="14.25" customHeight="1" x14ac:dyDescent="0.25">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row>
    <row r="668" spans="1:26" ht="14.25" customHeight="1" x14ac:dyDescent="0.25">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row>
    <row r="669" spans="1:26" ht="14.25" customHeight="1" x14ac:dyDescent="0.25">
      <c r="A669" s="81"/>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c r="Z669" s="81"/>
    </row>
    <row r="670" spans="1:26" ht="14.25" customHeight="1" x14ac:dyDescent="0.25">
      <c r="A670" s="81"/>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c r="Z670" s="81"/>
    </row>
    <row r="671" spans="1:26" ht="14.25" customHeight="1" x14ac:dyDescent="0.25">
      <c r="A671" s="81"/>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c r="Z671" s="81"/>
    </row>
    <row r="672" spans="1:26" ht="14.25" customHeight="1" x14ac:dyDescent="0.25">
      <c r="A672" s="81"/>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c r="Z672" s="81"/>
    </row>
    <row r="673" spans="1:26" ht="14.25" customHeight="1" x14ac:dyDescent="0.25">
      <c r="A673" s="81"/>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c r="Z673" s="81"/>
    </row>
    <row r="674" spans="1:26" ht="14.25" customHeight="1" x14ac:dyDescent="0.25">
      <c r="A674" s="81"/>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c r="Z674" s="81"/>
    </row>
    <row r="675" spans="1:26" ht="14.25" customHeight="1" x14ac:dyDescent="0.25">
      <c r="A675" s="81"/>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c r="Z675" s="81"/>
    </row>
    <row r="676" spans="1:26" ht="14.25" customHeight="1" x14ac:dyDescent="0.25">
      <c r="A676" s="81"/>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c r="Z676" s="81"/>
    </row>
    <row r="677" spans="1:26" ht="14.25" customHeight="1" x14ac:dyDescent="0.25">
      <c r="A677" s="81"/>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c r="Z677" s="81"/>
    </row>
    <row r="678" spans="1:26" ht="14.25" customHeight="1" x14ac:dyDescent="0.25">
      <c r="A678" s="81"/>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c r="Z678" s="81"/>
    </row>
    <row r="679" spans="1:26" ht="14.25" customHeight="1" x14ac:dyDescent="0.25">
      <c r="A679" s="81"/>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c r="Z679" s="81"/>
    </row>
    <row r="680" spans="1:26" ht="14.25" customHeight="1" x14ac:dyDescent="0.25">
      <c r="A680" s="81"/>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c r="Z680" s="81"/>
    </row>
    <row r="681" spans="1:26" ht="14.25" customHeight="1" x14ac:dyDescent="0.25">
      <c r="A681" s="81"/>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c r="Z681" s="81"/>
    </row>
    <row r="682" spans="1:26" ht="14.25" customHeight="1" x14ac:dyDescent="0.25">
      <c r="A682" s="81"/>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c r="Z682" s="81"/>
    </row>
    <row r="683" spans="1:26" ht="14.25" customHeight="1" x14ac:dyDescent="0.25">
      <c r="A683" s="81"/>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c r="Z683" s="81"/>
    </row>
    <row r="684" spans="1:26" ht="14.25" customHeight="1" x14ac:dyDescent="0.25">
      <c r="A684" s="81"/>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c r="Z684" s="81"/>
    </row>
    <row r="685" spans="1:26" ht="14.25" customHeight="1" x14ac:dyDescent="0.25">
      <c r="A685" s="81"/>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c r="Z685" s="81"/>
    </row>
    <row r="686" spans="1:26" ht="14.25" customHeight="1" x14ac:dyDescent="0.25">
      <c r="A686" s="81"/>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c r="Z686" s="81"/>
    </row>
    <row r="687" spans="1:26" ht="14.25" customHeight="1" x14ac:dyDescent="0.25">
      <c r="A687" s="81"/>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c r="Z687" s="81"/>
    </row>
    <row r="688" spans="1:26" ht="14.25" customHeight="1" x14ac:dyDescent="0.25">
      <c r="A688" s="81"/>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c r="Z688" s="81"/>
    </row>
    <row r="689" spans="1:26" ht="14.25" customHeight="1" x14ac:dyDescent="0.25">
      <c r="A689" s="81"/>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c r="Z689" s="81"/>
    </row>
    <row r="690" spans="1:26" ht="14.25" customHeight="1" x14ac:dyDescent="0.25">
      <c r="A690" s="81"/>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c r="Z690" s="81"/>
    </row>
    <row r="691" spans="1:26" ht="14.25" customHeight="1" x14ac:dyDescent="0.25">
      <c r="A691" s="81"/>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c r="Z691" s="81"/>
    </row>
    <row r="692" spans="1:26" ht="14.25" customHeight="1" x14ac:dyDescent="0.25">
      <c r="A692" s="81"/>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c r="Z692" s="81"/>
    </row>
    <row r="693" spans="1:26" ht="14.25" customHeight="1" x14ac:dyDescent="0.25">
      <c r="A693" s="81"/>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c r="Z693" s="81"/>
    </row>
    <row r="694" spans="1:26" ht="14.25" customHeight="1" x14ac:dyDescent="0.25">
      <c r="A694" s="81"/>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c r="Z694" s="81"/>
    </row>
    <row r="695" spans="1:26" ht="14.25" customHeight="1" x14ac:dyDescent="0.25">
      <c r="A695" s="81"/>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c r="Z695" s="81"/>
    </row>
    <row r="696" spans="1:26" ht="14.25" customHeight="1" x14ac:dyDescent="0.25">
      <c r="A696" s="81"/>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c r="Z696" s="81"/>
    </row>
    <row r="697" spans="1:26" ht="14.25" customHeight="1" x14ac:dyDescent="0.25">
      <c r="A697" s="81"/>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c r="Z697" s="81"/>
    </row>
    <row r="698" spans="1:26" ht="14.25" customHeight="1" x14ac:dyDescent="0.25">
      <c r="A698" s="81"/>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c r="Z698" s="81"/>
    </row>
    <row r="699" spans="1:26" ht="14.25" customHeight="1" x14ac:dyDescent="0.25">
      <c r="A699" s="81"/>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c r="Z699" s="81"/>
    </row>
    <row r="700" spans="1:26" ht="14.25" customHeight="1" x14ac:dyDescent="0.25">
      <c r="A700" s="81"/>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c r="Z700" s="81"/>
    </row>
    <row r="701" spans="1:26" ht="14.25" customHeight="1" x14ac:dyDescent="0.25">
      <c r="A701" s="81"/>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c r="Z701" s="81"/>
    </row>
    <row r="702" spans="1:26" ht="14.25" customHeight="1" x14ac:dyDescent="0.25">
      <c r="A702" s="81"/>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c r="Z702" s="81"/>
    </row>
    <row r="703" spans="1:26" ht="14.25" customHeight="1" x14ac:dyDescent="0.25">
      <c r="A703" s="81"/>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c r="Z703" s="81"/>
    </row>
    <row r="704" spans="1:26" ht="14.25" customHeight="1" x14ac:dyDescent="0.25">
      <c r="A704" s="81"/>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c r="Z704" s="81"/>
    </row>
    <row r="705" spans="1:26" ht="14.25" customHeight="1" x14ac:dyDescent="0.25">
      <c r="A705" s="81"/>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c r="Z705" s="81"/>
    </row>
    <row r="706" spans="1:26" ht="14.25" customHeight="1" x14ac:dyDescent="0.25">
      <c r="A706" s="81"/>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c r="Z706" s="81"/>
    </row>
    <row r="707" spans="1:26" ht="14.25" customHeight="1" x14ac:dyDescent="0.25">
      <c r="A707" s="81"/>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c r="Z707" s="81"/>
    </row>
    <row r="708" spans="1:26" ht="14.25" customHeight="1" x14ac:dyDescent="0.25">
      <c r="A708" s="81"/>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c r="Z708" s="81"/>
    </row>
    <row r="709" spans="1:26" ht="14.25" customHeight="1" x14ac:dyDescent="0.25">
      <c r="A709" s="81"/>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c r="Z709" s="81"/>
    </row>
    <row r="710" spans="1:26" ht="14.25" customHeight="1" x14ac:dyDescent="0.25">
      <c r="A710" s="81"/>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c r="Z710" s="81"/>
    </row>
    <row r="711" spans="1:26" ht="14.25" customHeight="1" x14ac:dyDescent="0.25">
      <c r="A711" s="81"/>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c r="Z711" s="81"/>
    </row>
    <row r="712" spans="1:26" ht="14.25" customHeight="1" x14ac:dyDescent="0.25">
      <c r="A712" s="81"/>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c r="Z712" s="81"/>
    </row>
    <row r="713" spans="1:26" ht="14.25" customHeight="1" x14ac:dyDescent="0.25">
      <c r="A713" s="81"/>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c r="Z713" s="81"/>
    </row>
    <row r="714" spans="1:26" ht="14.25" customHeight="1" x14ac:dyDescent="0.25">
      <c r="A714" s="81"/>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c r="Z714" s="81"/>
    </row>
    <row r="715" spans="1:26" ht="14.25" customHeight="1" x14ac:dyDescent="0.25">
      <c r="A715" s="81"/>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c r="Z715" s="81"/>
    </row>
    <row r="716" spans="1:26" ht="14.25" customHeight="1" x14ac:dyDescent="0.25">
      <c r="A716" s="81"/>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c r="Z716" s="81"/>
    </row>
    <row r="717" spans="1:26" ht="14.25" customHeight="1" x14ac:dyDescent="0.25">
      <c r="A717" s="81"/>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c r="Z717" s="81"/>
    </row>
    <row r="718" spans="1:26" ht="14.25" customHeight="1" x14ac:dyDescent="0.25">
      <c r="A718" s="81"/>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c r="Z718" s="81"/>
    </row>
    <row r="719" spans="1:26" ht="14.25" customHeight="1" x14ac:dyDescent="0.25">
      <c r="A719" s="81"/>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c r="Z719" s="81"/>
    </row>
    <row r="720" spans="1:26" ht="14.25" customHeight="1" x14ac:dyDescent="0.25">
      <c r="A720" s="81"/>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c r="Z720" s="81"/>
    </row>
    <row r="721" spans="1:26" ht="14.25" customHeight="1" x14ac:dyDescent="0.25">
      <c r="A721" s="81"/>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c r="Z721" s="81"/>
    </row>
    <row r="722" spans="1:26" ht="14.25" customHeight="1" x14ac:dyDescent="0.25">
      <c r="A722" s="81"/>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c r="Z722" s="81"/>
    </row>
    <row r="723" spans="1:26" ht="14.25" customHeight="1" x14ac:dyDescent="0.25">
      <c r="A723" s="81"/>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c r="Z723" s="81"/>
    </row>
    <row r="724" spans="1:26" ht="14.25" customHeight="1" x14ac:dyDescent="0.25">
      <c r="A724" s="81"/>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c r="Z724" s="81"/>
    </row>
    <row r="725" spans="1:26" ht="14.25" customHeight="1" x14ac:dyDescent="0.25">
      <c r="A725" s="81"/>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c r="Z725" s="81"/>
    </row>
    <row r="726" spans="1:26" ht="14.25" customHeight="1" x14ac:dyDescent="0.25">
      <c r="A726" s="81"/>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c r="Z726" s="81"/>
    </row>
    <row r="727" spans="1:26" ht="14.25" customHeight="1" x14ac:dyDescent="0.25">
      <c r="A727" s="81"/>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c r="Z727" s="81"/>
    </row>
    <row r="728" spans="1:26" ht="14.25" customHeight="1" x14ac:dyDescent="0.25">
      <c r="A728" s="81"/>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c r="Z728" s="81"/>
    </row>
    <row r="729" spans="1:26" ht="14.25" customHeight="1" x14ac:dyDescent="0.25">
      <c r="A729" s="81"/>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c r="Z729" s="81"/>
    </row>
    <row r="730" spans="1:26" ht="14.25" customHeight="1" x14ac:dyDescent="0.25">
      <c r="A730" s="81"/>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c r="Z730" s="81"/>
    </row>
    <row r="731" spans="1:26" ht="14.25" customHeight="1" x14ac:dyDescent="0.25">
      <c r="A731" s="81"/>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c r="Z731" s="81"/>
    </row>
    <row r="732" spans="1:26" ht="14.25" customHeight="1" x14ac:dyDescent="0.25">
      <c r="A732" s="81"/>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c r="Z732" s="81"/>
    </row>
    <row r="733" spans="1:26" ht="14.25" customHeight="1" x14ac:dyDescent="0.25">
      <c r="A733" s="81"/>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c r="Z733" s="81"/>
    </row>
    <row r="734" spans="1:26" ht="14.25" customHeight="1" x14ac:dyDescent="0.25">
      <c r="A734" s="81"/>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c r="Z734" s="81"/>
    </row>
    <row r="735" spans="1:26" ht="14.25" customHeight="1" x14ac:dyDescent="0.25">
      <c r="A735" s="81"/>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c r="Z735" s="81"/>
    </row>
    <row r="736" spans="1:26" ht="14.25" customHeight="1" x14ac:dyDescent="0.25">
      <c r="A736" s="81"/>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c r="Z736" s="81"/>
    </row>
    <row r="737" spans="1:26" ht="14.25" customHeight="1" x14ac:dyDescent="0.25">
      <c r="A737" s="81"/>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c r="Z737" s="81"/>
    </row>
    <row r="738" spans="1:26" ht="14.25" customHeight="1" x14ac:dyDescent="0.25">
      <c r="A738" s="81"/>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c r="Z738" s="81"/>
    </row>
    <row r="739" spans="1:26" ht="14.25" customHeight="1" x14ac:dyDescent="0.25">
      <c r="A739" s="81"/>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c r="Z739" s="81"/>
    </row>
    <row r="740" spans="1:26" ht="14.25" customHeight="1" x14ac:dyDescent="0.25">
      <c r="A740" s="81"/>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c r="Z740" s="81"/>
    </row>
    <row r="741" spans="1:26" ht="14.25" customHeight="1" x14ac:dyDescent="0.25">
      <c r="A741" s="81"/>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c r="Z741" s="81"/>
    </row>
    <row r="742" spans="1:26" ht="14.25" customHeight="1" x14ac:dyDescent="0.25">
      <c r="A742" s="81"/>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c r="Z742" s="81"/>
    </row>
    <row r="743" spans="1:26" ht="14.25" customHeight="1" x14ac:dyDescent="0.25">
      <c r="A743" s="81"/>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c r="Z743" s="81"/>
    </row>
    <row r="744" spans="1:26" ht="14.25" customHeight="1" x14ac:dyDescent="0.25">
      <c r="A744" s="81"/>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c r="Z744" s="81"/>
    </row>
    <row r="745" spans="1:26" ht="14.25" customHeight="1" x14ac:dyDescent="0.25">
      <c r="A745" s="81"/>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c r="Z745" s="81"/>
    </row>
    <row r="746" spans="1:26" ht="14.25" customHeight="1" x14ac:dyDescent="0.25">
      <c r="A746" s="81"/>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c r="Z746" s="81"/>
    </row>
    <row r="747" spans="1:26" ht="14.25" customHeight="1" x14ac:dyDescent="0.25">
      <c r="A747" s="81"/>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c r="Z747" s="81"/>
    </row>
    <row r="748" spans="1:26" ht="14.25" customHeight="1" x14ac:dyDescent="0.25">
      <c r="A748" s="81"/>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c r="Z748" s="81"/>
    </row>
    <row r="749" spans="1:26" ht="14.25" customHeight="1" x14ac:dyDescent="0.25">
      <c r="A749" s="81"/>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c r="Z749" s="81"/>
    </row>
    <row r="750" spans="1:26" ht="14.25" customHeight="1" x14ac:dyDescent="0.25">
      <c r="A750" s="81"/>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c r="Z750" s="81"/>
    </row>
    <row r="751" spans="1:26" ht="14.25" customHeight="1" x14ac:dyDescent="0.25">
      <c r="A751" s="81"/>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c r="Z751" s="81"/>
    </row>
    <row r="752" spans="1:26" ht="14.25" customHeight="1" x14ac:dyDescent="0.25">
      <c r="A752" s="81"/>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c r="Z752" s="81"/>
    </row>
    <row r="753" spans="1:26" ht="14.25" customHeight="1" x14ac:dyDescent="0.25">
      <c r="A753" s="81"/>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c r="Z753" s="81"/>
    </row>
    <row r="754" spans="1:26" ht="14.25" customHeight="1" x14ac:dyDescent="0.25">
      <c r="A754" s="81"/>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c r="Z754" s="81"/>
    </row>
    <row r="755" spans="1:26" ht="14.25" customHeight="1" x14ac:dyDescent="0.25">
      <c r="A755" s="81"/>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c r="Z755" s="81"/>
    </row>
    <row r="756" spans="1:26" ht="14.25" customHeight="1" x14ac:dyDescent="0.25">
      <c r="A756" s="81"/>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c r="Z756" s="81"/>
    </row>
    <row r="757" spans="1:26" ht="14.25" customHeight="1" x14ac:dyDescent="0.25">
      <c r="A757" s="81"/>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c r="Z757" s="81"/>
    </row>
    <row r="758" spans="1:26" ht="14.25" customHeight="1" x14ac:dyDescent="0.25">
      <c r="A758" s="81"/>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c r="Z758" s="81"/>
    </row>
    <row r="759" spans="1:26" ht="14.25" customHeight="1" x14ac:dyDescent="0.25">
      <c r="A759" s="81"/>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c r="Z759" s="81"/>
    </row>
    <row r="760" spans="1:26" ht="14.25" customHeight="1" x14ac:dyDescent="0.25">
      <c r="A760" s="81"/>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c r="Z760" s="81"/>
    </row>
    <row r="761" spans="1:26" ht="14.25" customHeight="1" x14ac:dyDescent="0.25">
      <c r="A761" s="81"/>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c r="Z761" s="81"/>
    </row>
    <row r="762" spans="1:26" ht="14.25" customHeight="1" x14ac:dyDescent="0.25">
      <c r="A762" s="81"/>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c r="Z762" s="81"/>
    </row>
    <row r="763" spans="1:26" ht="14.25" customHeight="1" x14ac:dyDescent="0.25">
      <c r="A763" s="81"/>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c r="Z763" s="81"/>
    </row>
    <row r="764" spans="1:26" ht="14.25" customHeight="1" x14ac:dyDescent="0.25">
      <c r="A764" s="81"/>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c r="Z764" s="81"/>
    </row>
    <row r="765" spans="1:26" ht="14.25" customHeight="1" x14ac:dyDescent="0.25">
      <c r="A765" s="81"/>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c r="Z765" s="81"/>
    </row>
    <row r="766" spans="1:26" ht="14.25" customHeight="1" x14ac:dyDescent="0.25">
      <c r="A766" s="81"/>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c r="Z766" s="81"/>
    </row>
    <row r="767" spans="1:26" ht="14.25" customHeight="1" x14ac:dyDescent="0.25">
      <c r="A767" s="81"/>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c r="Z767" s="81"/>
    </row>
    <row r="768" spans="1:26" ht="14.25" customHeight="1" x14ac:dyDescent="0.25">
      <c r="A768" s="81"/>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c r="Z768" s="81"/>
    </row>
    <row r="769" spans="1:26" ht="14.25" customHeight="1" x14ac:dyDescent="0.25">
      <c r="A769" s="81"/>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c r="Z769" s="81"/>
    </row>
    <row r="770" spans="1:26" ht="14.25" customHeight="1" x14ac:dyDescent="0.25">
      <c r="A770" s="81"/>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c r="Z770" s="81"/>
    </row>
    <row r="771" spans="1:26" ht="14.25" customHeight="1" x14ac:dyDescent="0.25">
      <c r="A771" s="81"/>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c r="Z771" s="81"/>
    </row>
    <row r="772" spans="1:26" ht="14.25" customHeight="1" x14ac:dyDescent="0.25">
      <c r="A772" s="81"/>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c r="Z772" s="81"/>
    </row>
    <row r="773" spans="1:26" ht="14.25" customHeight="1" x14ac:dyDescent="0.25">
      <c r="A773" s="81"/>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c r="Z773" s="81"/>
    </row>
    <row r="774" spans="1:26" ht="14.25" customHeight="1" x14ac:dyDescent="0.25">
      <c r="A774" s="81"/>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c r="Z774" s="81"/>
    </row>
    <row r="775" spans="1:26" ht="14.25" customHeight="1" x14ac:dyDescent="0.25">
      <c r="A775" s="81"/>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c r="Z775" s="81"/>
    </row>
    <row r="776" spans="1:26" ht="14.25" customHeight="1" x14ac:dyDescent="0.25">
      <c r="A776" s="81"/>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c r="Z776" s="81"/>
    </row>
    <row r="777" spans="1:26" ht="14.25" customHeight="1" x14ac:dyDescent="0.25">
      <c r="A777" s="81"/>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c r="Z777" s="81"/>
    </row>
    <row r="778" spans="1:26" ht="14.25" customHeight="1" x14ac:dyDescent="0.25">
      <c r="A778" s="81"/>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c r="Z778" s="81"/>
    </row>
    <row r="779" spans="1:26" ht="14.25" customHeight="1" x14ac:dyDescent="0.25">
      <c r="A779" s="81"/>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c r="Z779" s="81"/>
    </row>
    <row r="780" spans="1:26" ht="14.25" customHeight="1" x14ac:dyDescent="0.25">
      <c r="A780" s="81"/>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c r="Z780" s="81"/>
    </row>
    <row r="781" spans="1:26" ht="14.25" customHeight="1" x14ac:dyDescent="0.25">
      <c r="A781" s="81"/>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c r="Z781" s="81"/>
    </row>
    <row r="782" spans="1:26" ht="14.25" customHeight="1" x14ac:dyDescent="0.25">
      <c r="A782" s="81"/>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c r="Z782" s="81"/>
    </row>
    <row r="783" spans="1:26" ht="14.25" customHeight="1" x14ac:dyDescent="0.25">
      <c r="A783" s="81"/>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c r="Z783" s="81"/>
    </row>
    <row r="784" spans="1:26" ht="14.25" customHeight="1" x14ac:dyDescent="0.25">
      <c r="A784" s="81"/>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c r="Z784" s="81"/>
    </row>
    <row r="785" spans="1:26" ht="14.25" customHeight="1" x14ac:dyDescent="0.25">
      <c r="A785" s="81"/>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c r="Z785" s="81"/>
    </row>
    <row r="786" spans="1:26" ht="14.25" customHeight="1" x14ac:dyDescent="0.25">
      <c r="A786" s="81"/>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c r="Z786" s="81"/>
    </row>
    <row r="787" spans="1:26" ht="14.25" customHeight="1" x14ac:dyDescent="0.25">
      <c r="A787" s="81"/>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c r="Z787" s="81"/>
    </row>
    <row r="788" spans="1:26" ht="14.25" customHeight="1" x14ac:dyDescent="0.25">
      <c r="A788" s="81"/>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c r="Z788" s="81"/>
    </row>
    <row r="789" spans="1:26" ht="14.25" customHeight="1" x14ac:dyDescent="0.25">
      <c r="A789" s="81"/>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c r="Z789" s="81"/>
    </row>
    <row r="790" spans="1:26" ht="14.25" customHeight="1" x14ac:dyDescent="0.25">
      <c r="A790" s="81"/>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c r="Z790" s="81"/>
    </row>
    <row r="791" spans="1:26" ht="14.25" customHeight="1" x14ac:dyDescent="0.25">
      <c r="A791" s="81"/>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c r="Z791" s="81"/>
    </row>
    <row r="792" spans="1:26" ht="14.25" customHeight="1" x14ac:dyDescent="0.25">
      <c r="A792" s="81"/>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c r="Z792" s="81"/>
    </row>
    <row r="793" spans="1:26" ht="14.25" customHeight="1" x14ac:dyDescent="0.25">
      <c r="A793" s="81"/>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c r="Z793" s="81"/>
    </row>
    <row r="794" spans="1:26" ht="14.25" customHeight="1" x14ac:dyDescent="0.25">
      <c r="A794" s="81"/>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c r="Z794" s="81"/>
    </row>
    <row r="795" spans="1:26" ht="14.25" customHeight="1" x14ac:dyDescent="0.25">
      <c r="A795" s="81"/>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c r="Z795" s="81"/>
    </row>
    <row r="796" spans="1:26" ht="14.25" customHeight="1" x14ac:dyDescent="0.25">
      <c r="A796" s="81"/>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c r="Z796" s="81"/>
    </row>
    <row r="797" spans="1:26" ht="14.25" customHeight="1" x14ac:dyDescent="0.25">
      <c r="A797" s="81"/>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c r="Z797" s="81"/>
    </row>
    <row r="798" spans="1:26" ht="14.25" customHeight="1" x14ac:dyDescent="0.25">
      <c r="A798" s="81"/>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c r="Z798" s="81"/>
    </row>
    <row r="799" spans="1:26" ht="14.25" customHeight="1" x14ac:dyDescent="0.25">
      <c r="A799" s="81"/>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c r="Z799" s="81"/>
    </row>
    <row r="800" spans="1:26" ht="14.25" customHeight="1" x14ac:dyDescent="0.25">
      <c r="A800" s="81"/>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c r="Z800" s="81"/>
    </row>
    <row r="801" spans="1:26" ht="14.25" customHeight="1" x14ac:dyDescent="0.25">
      <c r="A801" s="81"/>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c r="Z801" s="81"/>
    </row>
    <row r="802" spans="1:26" ht="14.25" customHeight="1" x14ac:dyDescent="0.25">
      <c r="A802" s="81"/>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c r="Z802" s="81"/>
    </row>
    <row r="803" spans="1:26" ht="14.25" customHeight="1" x14ac:dyDescent="0.25">
      <c r="A803" s="81"/>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c r="Z803" s="81"/>
    </row>
    <row r="804" spans="1:26" ht="14.25" customHeight="1" x14ac:dyDescent="0.25">
      <c r="A804" s="81"/>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c r="Z804" s="81"/>
    </row>
    <row r="805" spans="1:26" ht="14.25" customHeight="1" x14ac:dyDescent="0.25">
      <c r="A805" s="81"/>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c r="Z805" s="81"/>
    </row>
    <row r="806" spans="1:26" ht="14.25" customHeight="1" x14ac:dyDescent="0.25">
      <c r="A806" s="81"/>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c r="Z806" s="81"/>
    </row>
    <row r="807" spans="1:26" ht="14.25" customHeight="1" x14ac:dyDescent="0.25">
      <c r="A807" s="81"/>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c r="Z807" s="81"/>
    </row>
    <row r="808" spans="1:26" ht="14.25" customHeight="1" x14ac:dyDescent="0.25">
      <c r="A808" s="81"/>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c r="Z808" s="81"/>
    </row>
    <row r="809" spans="1:26" ht="14.25" customHeight="1" x14ac:dyDescent="0.25">
      <c r="A809" s="81"/>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c r="Z809" s="81"/>
    </row>
    <row r="810" spans="1:26" ht="14.25" customHeight="1" x14ac:dyDescent="0.25">
      <c r="A810" s="81"/>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c r="Z810" s="81"/>
    </row>
    <row r="811" spans="1:26" ht="14.25" customHeight="1" x14ac:dyDescent="0.25">
      <c r="A811" s="81"/>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c r="Z811" s="81"/>
    </row>
    <row r="812" spans="1:26" ht="14.25" customHeight="1" x14ac:dyDescent="0.25">
      <c r="A812" s="81"/>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c r="Z812" s="81"/>
    </row>
    <row r="813" spans="1:26" ht="14.25" customHeight="1" x14ac:dyDescent="0.25">
      <c r="A813" s="81"/>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c r="Z813" s="81"/>
    </row>
    <row r="814" spans="1:26" ht="14.25" customHeight="1" x14ac:dyDescent="0.25">
      <c r="A814" s="81"/>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c r="Z814" s="81"/>
    </row>
    <row r="815" spans="1:26" ht="14.25" customHeight="1" x14ac:dyDescent="0.25">
      <c r="A815" s="81"/>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c r="Z815" s="81"/>
    </row>
    <row r="816" spans="1:26" ht="14.25" customHeight="1" x14ac:dyDescent="0.25">
      <c r="A816" s="81"/>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c r="Z816" s="81"/>
    </row>
    <row r="817" spans="1:26" ht="14.25" customHeight="1" x14ac:dyDescent="0.25">
      <c r="A817" s="81"/>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c r="Z817" s="81"/>
    </row>
    <row r="818" spans="1:26" ht="14.25" customHeight="1" x14ac:dyDescent="0.25">
      <c r="A818" s="81"/>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c r="Z818" s="81"/>
    </row>
    <row r="819" spans="1:26" ht="14.25" customHeight="1" x14ac:dyDescent="0.25">
      <c r="A819" s="81"/>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c r="Z819" s="81"/>
    </row>
    <row r="820" spans="1:26" ht="14.25" customHeight="1" x14ac:dyDescent="0.25">
      <c r="A820" s="81"/>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c r="Z820" s="81"/>
    </row>
    <row r="821" spans="1:26" ht="14.25" customHeight="1" x14ac:dyDescent="0.25">
      <c r="A821" s="81"/>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c r="Z821" s="81"/>
    </row>
    <row r="822" spans="1:26" ht="14.25" customHeight="1" x14ac:dyDescent="0.25">
      <c r="A822" s="81"/>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c r="Z822" s="81"/>
    </row>
    <row r="823" spans="1:26" ht="14.25" customHeight="1" x14ac:dyDescent="0.25">
      <c r="A823" s="81"/>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c r="Z823" s="81"/>
    </row>
    <row r="824" spans="1:26" ht="14.25" customHeight="1" x14ac:dyDescent="0.25">
      <c r="A824" s="81"/>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c r="Z824" s="81"/>
    </row>
    <row r="825" spans="1:26" ht="14.25" customHeight="1" x14ac:dyDescent="0.25">
      <c r="A825" s="81"/>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c r="Z825" s="81"/>
    </row>
    <row r="826" spans="1:26" ht="14.25" customHeight="1" x14ac:dyDescent="0.25">
      <c r="A826" s="81"/>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c r="Z826" s="81"/>
    </row>
    <row r="827" spans="1:26" ht="14.25" customHeight="1" x14ac:dyDescent="0.25">
      <c r="A827" s="81"/>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c r="Z827" s="81"/>
    </row>
    <row r="828" spans="1:26" ht="14.25" customHeight="1" x14ac:dyDescent="0.25">
      <c r="A828" s="81"/>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c r="Z828" s="81"/>
    </row>
    <row r="829" spans="1:26" ht="14.25" customHeight="1" x14ac:dyDescent="0.25">
      <c r="A829" s="81"/>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c r="Z829" s="81"/>
    </row>
    <row r="830" spans="1:26" ht="14.25" customHeight="1" x14ac:dyDescent="0.25">
      <c r="A830" s="81"/>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c r="Z830" s="81"/>
    </row>
    <row r="831" spans="1:26" ht="14.25" customHeight="1" x14ac:dyDescent="0.25">
      <c r="A831" s="81"/>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c r="Z831" s="81"/>
    </row>
    <row r="832" spans="1:26" ht="14.25" customHeight="1" x14ac:dyDescent="0.25">
      <c r="A832" s="81"/>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c r="Z832" s="81"/>
    </row>
    <row r="833" spans="1:26" ht="14.25" customHeight="1" x14ac:dyDescent="0.25">
      <c r="A833" s="81"/>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c r="Z833" s="81"/>
    </row>
    <row r="834" spans="1:26" ht="14.25" customHeight="1" x14ac:dyDescent="0.25">
      <c r="A834" s="81"/>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c r="Z834" s="81"/>
    </row>
    <row r="835" spans="1:26" ht="14.25" customHeight="1" x14ac:dyDescent="0.25">
      <c r="A835" s="81"/>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c r="Z835" s="81"/>
    </row>
    <row r="836" spans="1:26" ht="14.25" customHeight="1" x14ac:dyDescent="0.25">
      <c r="A836" s="81"/>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c r="Z836" s="81"/>
    </row>
    <row r="837" spans="1:26" ht="14.25" customHeight="1" x14ac:dyDescent="0.25">
      <c r="A837" s="81"/>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c r="Z837" s="81"/>
    </row>
    <row r="838" spans="1:26" ht="14.25" customHeight="1" x14ac:dyDescent="0.25">
      <c r="A838" s="81"/>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c r="Z838" s="81"/>
    </row>
    <row r="839" spans="1:26" ht="14.25" customHeight="1" x14ac:dyDescent="0.25">
      <c r="A839" s="81"/>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c r="Z839" s="81"/>
    </row>
    <row r="840" spans="1:26" ht="14.25" customHeight="1" x14ac:dyDescent="0.25">
      <c r="A840" s="81"/>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c r="Z840" s="81"/>
    </row>
    <row r="841" spans="1:26" ht="14.25" customHeight="1" x14ac:dyDescent="0.25">
      <c r="A841" s="81"/>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c r="Z841" s="81"/>
    </row>
    <row r="842" spans="1:26" ht="14.25" customHeight="1" x14ac:dyDescent="0.25">
      <c r="A842" s="81"/>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c r="Z842" s="81"/>
    </row>
    <row r="843" spans="1:26" ht="14.25" customHeight="1" x14ac:dyDescent="0.25">
      <c r="A843" s="81"/>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c r="Z843" s="81"/>
    </row>
    <row r="844" spans="1:26" ht="14.25" customHeight="1" x14ac:dyDescent="0.25">
      <c r="A844" s="81"/>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c r="Z844" s="81"/>
    </row>
    <row r="845" spans="1:26" ht="14.25" customHeight="1" x14ac:dyDescent="0.25">
      <c r="A845" s="81"/>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c r="Z845" s="81"/>
    </row>
    <row r="846" spans="1:26" ht="14.25" customHeight="1" x14ac:dyDescent="0.25">
      <c r="A846" s="81"/>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c r="Z846" s="81"/>
    </row>
    <row r="847" spans="1:26" ht="14.25" customHeight="1" x14ac:dyDescent="0.25">
      <c r="A847" s="81"/>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c r="Z847" s="81"/>
    </row>
    <row r="848" spans="1:26" ht="14.25" customHeight="1" x14ac:dyDescent="0.25">
      <c r="A848" s="81"/>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c r="Z848" s="81"/>
    </row>
    <row r="849" spans="1:26" ht="14.25" customHeight="1" x14ac:dyDescent="0.25">
      <c r="A849" s="81"/>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c r="Z849" s="81"/>
    </row>
    <row r="850" spans="1:26" ht="14.25" customHeight="1" x14ac:dyDescent="0.25">
      <c r="A850" s="81"/>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c r="Z850" s="81"/>
    </row>
    <row r="851" spans="1:26" ht="14.25" customHeight="1" x14ac:dyDescent="0.25">
      <c r="A851" s="81"/>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c r="Z851" s="81"/>
    </row>
    <row r="852" spans="1:26" ht="14.25" customHeight="1" x14ac:dyDescent="0.25">
      <c r="A852" s="81"/>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c r="Z852" s="81"/>
    </row>
    <row r="853" spans="1:26" ht="14.25" customHeight="1" x14ac:dyDescent="0.25">
      <c r="A853" s="81"/>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c r="Z853" s="81"/>
    </row>
    <row r="854" spans="1:26" ht="14.25" customHeight="1" x14ac:dyDescent="0.25">
      <c r="A854" s="81"/>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c r="Z854" s="81"/>
    </row>
    <row r="855" spans="1:26" ht="14.25" customHeight="1" x14ac:dyDescent="0.25">
      <c r="A855" s="81"/>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c r="Z855" s="81"/>
    </row>
    <row r="856" spans="1:26" ht="14.25" customHeight="1" x14ac:dyDescent="0.25">
      <c r="A856" s="81"/>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c r="Z856" s="81"/>
    </row>
    <row r="857" spans="1:26" ht="14.25" customHeight="1" x14ac:dyDescent="0.25">
      <c r="A857" s="81"/>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c r="Z857" s="81"/>
    </row>
    <row r="858" spans="1:26" ht="14.25" customHeight="1" x14ac:dyDescent="0.25">
      <c r="A858" s="81"/>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c r="Z858" s="81"/>
    </row>
    <row r="859" spans="1:26" ht="14.25" customHeight="1" x14ac:dyDescent="0.25">
      <c r="A859" s="81"/>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c r="Z859" s="81"/>
    </row>
    <row r="860" spans="1:26" ht="14.25" customHeight="1" x14ac:dyDescent="0.25">
      <c r="A860" s="81"/>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c r="Z860" s="81"/>
    </row>
    <row r="861" spans="1:26" ht="14.25" customHeight="1" x14ac:dyDescent="0.25">
      <c r="A861" s="81"/>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c r="Z861" s="81"/>
    </row>
    <row r="862" spans="1:26" ht="14.25" customHeight="1" x14ac:dyDescent="0.25">
      <c r="A862" s="81"/>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c r="Z862" s="81"/>
    </row>
    <row r="863" spans="1:26" ht="14.25" customHeight="1" x14ac:dyDescent="0.25">
      <c r="A863" s="81"/>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c r="Z863" s="81"/>
    </row>
    <row r="864" spans="1:26" ht="14.25" customHeight="1" x14ac:dyDescent="0.25">
      <c r="A864" s="81"/>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c r="Z864" s="81"/>
    </row>
    <row r="865" spans="1:26" ht="14.25" customHeight="1" x14ac:dyDescent="0.25">
      <c r="A865" s="81"/>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c r="Z865" s="81"/>
    </row>
    <row r="866" spans="1:26" ht="14.25" customHeight="1" x14ac:dyDescent="0.25">
      <c r="A866" s="81"/>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c r="Z866" s="81"/>
    </row>
    <row r="867" spans="1:26" ht="14.25" customHeight="1" x14ac:dyDescent="0.25">
      <c r="A867" s="81"/>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c r="Z867" s="81"/>
    </row>
    <row r="868" spans="1:26" ht="14.25" customHeight="1" x14ac:dyDescent="0.25">
      <c r="A868" s="81"/>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c r="Z868" s="81"/>
    </row>
    <row r="869" spans="1:26" ht="14.25" customHeight="1" x14ac:dyDescent="0.25">
      <c r="A869" s="81"/>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c r="Z869" s="81"/>
    </row>
    <row r="870" spans="1:26" ht="14.25" customHeight="1" x14ac:dyDescent="0.25">
      <c r="A870" s="81"/>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c r="Z870" s="81"/>
    </row>
    <row r="871" spans="1:26" ht="14.25" customHeight="1" x14ac:dyDescent="0.25">
      <c r="A871" s="81"/>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c r="Z871" s="81"/>
    </row>
    <row r="872" spans="1:26" ht="14.25" customHeight="1" x14ac:dyDescent="0.25">
      <c r="A872" s="81"/>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c r="Z872" s="81"/>
    </row>
    <row r="873" spans="1:26" ht="14.25" customHeight="1" x14ac:dyDescent="0.25">
      <c r="A873" s="81"/>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c r="Z873" s="81"/>
    </row>
    <row r="874" spans="1:26" ht="14.25" customHeight="1" x14ac:dyDescent="0.25">
      <c r="A874" s="81"/>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c r="Z874" s="81"/>
    </row>
    <row r="875" spans="1:26" ht="14.25" customHeight="1" x14ac:dyDescent="0.25">
      <c r="A875" s="81"/>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c r="Z875" s="81"/>
    </row>
    <row r="876" spans="1:26" ht="14.25" customHeight="1" x14ac:dyDescent="0.25">
      <c r="A876" s="81"/>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c r="Z876" s="81"/>
    </row>
    <row r="877" spans="1:26" ht="14.25" customHeight="1" x14ac:dyDescent="0.25">
      <c r="A877" s="81"/>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c r="Z877" s="81"/>
    </row>
    <row r="878" spans="1:26" ht="14.25" customHeight="1" x14ac:dyDescent="0.25">
      <c r="A878" s="81"/>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c r="Z878" s="81"/>
    </row>
    <row r="879" spans="1:26" ht="14.25" customHeight="1" x14ac:dyDescent="0.25">
      <c r="A879" s="81"/>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c r="Z879" s="81"/>
    </row>
    <row r="880" spans="1:26" ht="14.25" customHeight="1" x14ac:dyDescent="0.25">
      <c r="A880" s="81"/>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c r="Z880" s="81"/>
    </row>
    <row r="881" spans="1:26" ht="14.25" customHeight="1" x14ac:dyDescent="0.25">
      <c r="A881" s="81"/>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c r="Z881" s="81"/>
    </row>
    <row r="882" spans="1:26" ht="14.25" customHeight="1" x14ac:dyDescent="0.25">
      <c r="A882" s="81"/>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c r="Z882" s="81"/>
    </row>
    <row r="883" spans="1:26" ht="14.25" customHeight="1" x14ac:dyDescent="0.25">
      <c r="A883" s="81"/>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c r="Z883" s="81"/>
    </row>
    <row r="884" spans="1:26" ht="14.25" customHeight="1" x14ac:dyDescent="0.25">
      <c r="A884" s="81"/>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c r="Z884" s="81"/>
    </row>
    <row r="885" spans="1:26" ht="14.25" customHeight="1" x14ac:dyDescent="0.25">
      <c r="A885" s="81"/>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c r="Z885" s="81"/>
    </row>
    <row r="886" spans="1:26" ht="14.25" customHeight="1" x14ac:dyDescent="0.25">
      <c r="A886" s="81"/>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c r="Z886" s="81"/>
    </row>
    <row r="887" spans="1:26" ht="14.25" customHeight="1" x14ac:dyDescent="0.25">
      <c r="A887" s="81"/>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c r="Z887" s="81"/>
    </row>
    <row r="888" spans="1:26" ht="14.25" customHeight="1" x14ac:dyDescent="0.25">
      <c r="A888" s="81"/>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c r="Z888" s="81"/>
    </row>
    <row r="889" spans="1:26" ht="14.25" customHeight="1" x14ac:dyDescent="0.25">
      <c r="A889" s="81"/>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c r="Z889" s="81"/>
    </row>
    <row r="890" spans="1:26" ht="14.25" customHeight="1" x14ac:dyDescent="0.25">
      <c r="A890" s="81"/>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c r="Z890" s="81"/>
    </row>
    <row r="891" spans="1:26" ht="14.25" customHeight="1" x14ac:dyDescent="0.25">
      <c r="A891" s="81"/>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c r="Z891" s="81"/>
    </row>
    <row r="892" spans="1:26" ht="14.25" customHeight="1" x14ac:dyDescent="0.25">
      <c r="A892" s="81"/>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c r="Z892" s="81"/>
    </row>
    <row r="893" spans="1:26" ht="14.25" customHeight="1" x14ac:dyDescent="0.25">
      <c r="A893" s="81"/>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c r="Z893" s="81"/>
    </row>
    <row r="894" spans="1:26" ht="14.25" customHeight="1" x14ac:dyDescent="0.25">
      <c r="A894" s="81"/>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c r="Z894" s="81"/>
    </row>
    <row r="895" spans="1:26" ht="14.25" customHeight="1" x14ac:dyDescent="0.25">
      <c r="A895" s="81"/>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c r="Z895" s="81"/>
    </row>
    <row r="896" spans="1:26" ht="14.25" customHeight="1" x14ac:dyDescent="0.25">
      <c r="A896" s="81"/>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c r="Z896" s="81"/>
    </row>
    <row r="897" spans="1:26" ht="14.25" customHeight="1" x14ac:dyDescent="0.25">
      <c r="A897" s="81"/>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c r="Z897" s="81"/>
    </row>
    <row r="898" spans="1:26" ht="14.25" customHeight="1" x14ac:dyDescent="0.25">
      <c r="A898" s="81"/>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c r="Z898" s="81"/>
    </row>
    <row r="899" spans="1:26" ht="14.25" customHeight="1" x14ac:dyDescent="0.25">
      <c r="A899" s="81"/>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c r="Z899" s="81"/>
    </row>
    <row r="900" spans="1:26" ht="14.25" customHeight="1" x14ac:dyDescent="0.25">
      <c r="A900" s="81"/>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c r="Z900" s="81"/>
    </row>
    <row r="901" spans="1:26" ht="14.25" customHeight="1" x14ac:dyDescent="0.25">
      <c r="A901" s="81"/>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c r="Z901" s="81"/>
    </row>
    <row r="902" spans="1:26" ht="14.25" customHeight="1" x14ac:dyDescent="0.25">
      <c r="A902" s="81"/>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c r="Z902" s="81"/>
    </row>
    <row r="903" spans="1:26" ht="14.25" customHeight="1" x14ac:dyDescent="0.25">
      <c r="A903" s="81"/>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c r="Z903" s="81"/>
    </row>
    <row r="904" spans="1:26" ht="14.25" customHeight="1" x14ac:dyDescent="0.25">
      <c r="A904" s="81"/>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c r="Z904" s="81"/>
    </row>
    <row r="905" spans="1:26" ht="14.25" customHeight="1" x14ac:dyDescent="0.25">
      <c r="A905" s="81"/>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c r="Z905" s="81"/>
    </row>
    <row r="906" spans="1:26" ht="14.25" customHeight="1" x14ac:dyDescent="0.25">
      <c r="A906" s="81"/>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c r="Z906" s="81"/>
    </row>
    <row r="907" spans="1:26" ht="14.25" customHeight="1" x14ac:dyDescent="0.25">
      <c r="A907" s="81"/>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c r="Z907" s="81"/>
    </row>
    <row r="908" spans="1:26" ht="14.25" customHeight="1" x14ac:dyDescent="0.25">
      <c r="A908" s="81"/>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c r="Z908" s="81"/>
    </row>
    <row r="909" spans="1:26" ht="14.25" customHeight="1" x14ac:dyDescent="0.25">
      <c r="A909" s="81"/>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c r="Z909" s="81"/>
    </row>
    <row r="910" spans="1:26" ht="14.25" customHeight="1" x14ac:dyDescent="0.25">
      <c r="A910" s="81"/>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c r="Z910" s="81"/>
    </row>
    <row r="911" spans="1:26" ht="14.25" customHeight="1" x14ac:dyDescent="0.25">
      <c r="A911" s="81"/>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c r="Z911" s="81"/>
    </row>
    <row r="912" spans="1:26" ht="14.25" customHeight="1" x14ac:dyDescent="0.25">
      <c r="A912" s="81"/>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c r="Z912" s="81"/>
    </row>
    <row r="913" spans="1:26" ht="14.25" customHeight="1" x14ac:dyDescent="0.25">
      <c r="A913" s="81"/>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c r="Z913" s="81"/>
    </row>
    <row r="914" spans="1:26" ht="14.25" customHeight="1" x14ac:dyDescent="0.25">
      <c r="A914" s="81"/>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c r="Z914" s="81"/>
    </row>
    <row r="915" spans="1:26" ht="14.25" customHeight="1" x14ac:dyDescent="0.25">
      <c r="A915" s="81"/>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c r="Z915" s="81"/>
    </row>
    <row r="916" spans="1:26" ht="14.25" customHeight="1" x14ac:dyDescent="0.25">
      <c r="A916" s="81"/>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c r="Z916" s="81"/>
    </row>
    <row r="917" spans="1:26" ht="14.25" customHeight="1" x14ac:dyDescent="0.25">
      <c r="A917" s="81"/>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c r="Z917" s="81"/>
    </row>
    <row r="918" spans="1:26" ht="14.25" customHeight="1" x14ac:dyDescent="0.25">
      <c r="A918" s="81"/>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c r="Z918" s="81"/>
    </row>
    <row r="919" spans="1:26" ht="14.25" customHeight="1" x14ac:dyDescent="0.25">
      <c r="A919" s="81"/>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c r="Z919" s="81"/>
    </row>
    <row r="920" spans="1:26" ht="14.25" customHeight="1" x14ac:dyDescent="0.25">
      <c r="A920" s="81"/>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c r="Z920" s="81"/>
    </row>
    <row r="921" spans="1:26" ht="14.25" customHeight="1" x14ac:dyDescent="0.25">
      <c r="A921" s="81"/>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c r="Z921" s="81"/>
    </row>
    <row r="922" spans="1:26" ht="14.25" customHeight="1" x14ac:dyDescent="0.25">
      <c r="A922" s="81"/>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c r="Z922" s="81"/>
    </row>
    <row r="923" spans="1:26" ht="14.25" customHeight="1" x14ac:dyDescent="0.25">
      <c r="A923" s="81"/>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c r="Z923" s="81"/>
    </row>
    <row r="924" spans="1:26" ht="14.25" customHeight="1" x14ac:dyDescent="0.25">
      <c r="A924" s="81"/>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c r="Z924" s="81"/>
    </row>
    <row r="925" spans="1:26" ht="14.25" customHeight="1" x14ac:dyDescent="0.25">
      <c r="A925" s="81"/>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c r="Z925" s="81"/>
    </row>
    <row r="926" spans="1:26" ht="14.25" customHeight="1" x14ac:dyDescent="0.25">
      <c r="A926" s="81"/>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c r="Z926" s="81"/>
    </row>
    <row r="927" spans="1:26" ht="14.25" customHeight="1" x14ac:dyDescent="0.25">
      <c r="A927" s="81"/>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c r="Z927" s="81"/>
    </row>
    <row r="928" spans="1:26" ht="14.25" customHeight="1" x14ac:dyDescent="0.25">
      <c r="A928" s="81"/>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c r="Z928" s="81"/>
    </row>
    <row r="929" spans="1:26" ht="14.25" customHeight="1" x14ac:dyDescent="0.25">
      <c r="A929" s="81"/>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c r="Z929" s="81"/>
    </row>
    <row r="930" spans="1:26" ht="14.25" customHeight="1" x14ac:dyDescent="0.25">
      <c r="A930" s="81"/>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c r="Z930" s="81"/>
    </row>
    <row r="931" spans="1:26" ht="14.25" customHeight="1" x14ac:dyDescent="0.25">
      <c r="A931" s="81"/>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c r="Z931" s="81"/>
    </row>
    <row r="932" spans="1:26" ht="14.25" customHeight="1" x14ac:dyDescent="0.25">
      <c r="A932" s="81"/>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c r="Z932" s="81"/>
    </row>
    <row r="933" spans="1:26" ht="14.25" customHeight="1" x14ac:dyDescent="0.25">
      <c r="A933" s="81"/>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c r="Z933" s="81"/>
    </row>
    <row r="934" spans="1:26" ht="14.25" customHeight="1" x14ac:dyDescent="0.25">
      <c r="A934" s="81"/>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c r="Z934" s="81"/>
    </row>
    <row r="935" spans="1:26" ht="14.25" customHeight="1" x14ac:dyDescent="0.25">
      <c r="A935" s="81"/>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c r="Z935" s="81"/>
    </row>
    <row r="936" spans="1:26" ht="14.25" customHeight="1" x14ac:dyDescent="0.25">
      <c r="A936" s="81"/>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c r="Z936" s="81"/>
    </row>
    <row r="937" spans="1:26" ht="14.25" customHeight="1" x14ac:dyDescent="0.25">
      <c r="A937" s="81"/>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c r="Z937" s="81"/>
    </row>
    <row r="938" spans="1:26" ht="14.25" customHeight="1" x14ac:dyDescent="0.25">
      <c r="A938" s="81"/>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c r="Z938" s="81"/>
    </row>
    <row r="939" spans="1:26" ht="14.25" customHeight="1" x14ac:dyDescent="0.25">
      <c r="A939" s="81"/>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c r="Z939" s="81"/>
    </row>
    <row r="940" spans="1:26" ht="14.25" customHeight="1" x14ac:dyDescent="0.25">
      <c r="A940" s="81"/>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c r="Z940" s="81"/>
    </row>
    <row r="941" spans="1:26" ht="14.25" customHeight="1" x14ac:dyDescent="0.25">
      <c r="A941" s="81"/>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c r="Z941" s="81"/>
    </row>
    <row r="942" spans="1:26" ht="14.25" customHeight="1" x14ac:dyDescent="0.25">
      <c r="A942" s="81"/>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c r="Z942" s="81"/>
    </row>
    <row r="943" spans="1:26" ht="14.25" customHeight="1" x14ac:dyDescent="0.25">
      <c r="A943" s="81"/>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c r="Z943" s="81"/>
    </row>
    <row r="944" spans="1:26" ht="14.25" customHeight="1" x14ac:dyDescent="0.25">
      <c r="A944" s="81"/>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c r="Z944" s="81"/>
    </row>
    <row r="945" spans="1:26" ht="14.25" customHeight="1" x14ac:dyDescent="0.25">
      <c r="A945" s="81"/>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c r="Z945" s="81"/>
    </row>
    <row r="946" spans="1:26" ht="14.25" customHeight="1" x14ac:dyDescent="0.25">
      <c r="A946" s="81"/>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c r="Z946" s="81"/>
    </row>
    <row r="947" spans="1:26" ht="14.25" customHeight="1" x14ac:dyDescent="0.25">
      <c r="A947" s="81"/>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c r="Z947" s="81"/>
    </row>
    <row r="948" spans="1:26" ht="14.25" customHeight="1" x14ac:dyDescent="0.25">
      <c r="A948" s="81"/>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c r="Z948" s="81"/>
    </row>
    <row r="949" spans="1:26" ht="14.25" customHeight="1" x14ac:dyDescent="0.25">
      <c r="A949" s="81"/>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c r="Z949" s="81"/>
    </row>
    <row r="950" spans="1:26" ht="14.25" customHeight="1" x14ac:dyDescent="0.25">
      <c r="A950" s="81"/>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c r="Z950" s="81"/>
    </row>
    <row r="951" spans="1:26" ht="14.25" customHeight="1" x14ac:dyDescent="0.25">
      <c r="A951" s="81"/>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c r="Z951" s="81"/>
    </row>
    <row r="952" spans="1:26" ht="14.25" customHeight="1" x14ac:dyDescent="0.25">
      <c r="A952" s="81"/>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c r="Z952" s="81"/>
    </row>
    <row r="953" spans="1:26" ht="14.25" customHeight="1" x14ac:dyDescent="0.25">
      <c r="A953" s="81"/>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c r="Z953" s="81"/>
    </row>
    <row r="954" spans="1:26" ht="14.25" customHeight="1" x14ac:dyDescent="0.25">
      <c r="A954" s="81"/>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c r="Z954" s="81"/>
    </row>
    <row r="955" spans="1:26" ht="14.25" customHeight="1" x14ac:dyDescent="0.25">
      <c r="A955" s="81"/>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c r="Z955" s="81"/>
    </row>
    <row r="956" spans="1:26" ht="14.25" customHeight="1" x14ac:dyDescent="0.25">
      <c r="A956" s="81"/>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c r="Z956" s="81"/>
    </row>
    <row r="957" spans="1:26" ht="14.25" customHeight="1" x14ac:dyDescent="0.25">
      <c r="A957" s="81"/>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c r="Z957" s="81"/>
    </row>
    <row r="958" spans="1:26" ht="14.25" customHeight="1" x14ac:dyDescent="0.25">
      <c r="A958" s="81"/>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c r="Z958" s="81"/>
    </row>
    <row r="959" spans="1:26" ht="14.25" customHeight="1" x14ac:dyDescent="0.25">
      <c r="A959" s="81"/>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c r="Z959" s="81"/>
    </row>
    <row r="960" spans="1:26" ht="14.25" customHeight="1" x14ac:dyDescent="0.25">
      <c r="A960" s="81"/>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c r="Z960" s="81"/>
    </row>
    <row r="961" spans="1:26" ht="14.25" customHeight="1" x14ac:dyDescent="0.25">
      <c r="A961" s="81"/>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c r="Z961" s="81"/>
    </row>
    <row r="962" spans="1:26" ht="14.25" customHeight="1" x14ac:dyDescent="0.25">
      <c r="A962" s="81"/>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c r="Z962" s="81"/>
    </row>
    <row r="963" spans="1:26" ht="14.25" customHeight="1" x14ac:dyDescent="0.25">
      <c r="A963" s="81"/>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c r="Z963" s="81"/>
    </row>
    <row r="964" spans="1:26" ht="14.25" customHeight="1" x14ac:dyDescent="0.25">
      <c r="A964" s="81"/>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c r="Z964" s="81"/>
    </row>
    <row r="965" spans="1:26" ht="14.25" customHeight="1" x14ac:dyDescent="0.25">
      <c r="A965" s="81"/>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c r="Z965" s="81"/>
    </row>
    <row r="966" spans="1:26" ht="14.25" customHeight="1" x14ac:dyDescent="0.25">
      <c r="A966" s="81"/>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c r="Z966" s="81"/>
    </row>
    <row r="967" spans="1:26" ht="14.25" customHeight="1" x14ac:dyDescent="0.25">
      <c r="A967" s="81"/>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c r="Z967" s="81"/>
    </row>
    <row r="968" spans="1:26" ht="14.25" customHeight="1" x14ac:dyDescent="0.25">
      <c r="A968" s="81"/>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c r="Z968" s="81"/>
    </row>
    <row r="969" spans="1:26" ht="14.25" customHeight="1" x14ac:dyDescent="0.25">
      <c r="A969" s="81"/>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c r="Z969" s="81"/>
    </row>
    <row r="970" spans="1:26" ht="14.25" customHeight="1" x14ac:dyDescent="0.25">
      <c r="A970" s="81"/>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c r="Z970" s="81"/>
    </row>
    <row r="971" spans="1:26" ht="14.25" customHeight="1" x14ac:dyDescent="0.25">
      <c r="A971" s="81"/>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c r="Z971" s="81"/>
    </row>
    <row r="972" spans="1:26" ht="14.25" customHeight="1" x14ac:dyDescent="0.25">
      <c r="A972" s="81"/>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c r="Z972" s="81"/>
    </row>
    <row r="973" spans="1:26" ht="14.25" customHeight="1" x14ac:dyDescent="0.25">
      <c r="A973" s="81"/>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c r="Z973" s="81"/>
    </row>
    <row r="974" spans="1:26" ht="14.25" customHeight="1" x14ac:dyDescent="0.25">
      <c r="A974" s="81"/>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c r="Z974" s="81"/>
    </row>
    <row r="975" spans="1:26" ht="14.25" customHeight="1" x14ac:dyDescent="0.25">
      <c r="A975" s="81"/>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c r="Z975" s="81"/>
    </row>
    <row r="976" spans="1:26" ht="14.25" customHeight="1" x14ac:dyDescent="0.25">
      <c r="A976" s="81"/>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c r="Z976" s="81"/>
    </row>
    <row r="977" spans="1:26" ht="14.25" customHeight="1" x14ac:dyDescent="0.25">
      <c r="A977" s="81"/>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c r="Z977" s="81"/>
    </row>
    <row r="978" spans="1:26" ht="14.25" customHeight="1" x14ac:dyDescent="0.25">
      <c r="A978" s="81"/>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c r="Z978" s="81"/>
    </row>
    <row r="979" spans="1:26" ht="14.25" customHeight="1" x14ac:dyDescent="0.25">
      <c r="A979" s="81"/>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c r="Z979" s="81"/>
    </row>
    <row r="980" spans="1:26" ht="14.25" customHeight="1" x14ac:dyDescent="0.25">
      <c r="A980" s="81"/>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c r="Z980" s="81"/>
    </row>
    <row r="981" spans="1:26" ht="14.25" customHeight="1" x14ac:dyDescent="0.25">
      <c r="A981" s="81"/>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c r="Z981" s="81"/>
    </row>
    <row r="982" spans="1:26" ht="14.25" customHeight="1" x14ac:dyDescent="0.25">
      <c r="A982" s="81"/>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c r="Z982" s="81"/>
    </row>
    <row r="983" spans="1:26" ht="14.25" customHeight="1" x14ac:dyDescent="0.25">
      <c r="A983" s="81"/>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c r="Z983" s="81"/>
    </row>
    <row r="984" spans="1:26" ht="14.25" customHeight="1" x14ac:dyDescent="0.25">
      <c r="A984" s="81"/>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c r="Z984" s="81"/>
    </row>
    <row r="985" spans="1:26" ht="14.25" customHeight="1" x14ac:dyDescent="0.25">
      <c r="A985" s="81"/>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c r="Z985" s="81"/>
    </row>
    <row r="986" spans="1:26" ht="14.25" customHeight="1" x14ac:dyDescent="0.25">
      <c r="A986" s="81"/>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c r="Z986" s="81"/>
    </row>
    <row r="987" spans="1:26" ht="14.25" customHeight="1" x14ac:dyDescent="0.25">
      <c r="A987" s="81"/>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c r="Z987" s="81"/>
    </row>
    <row r="988" spans="1:26" ht="14.25" customHeight="1" x14ac:dyDescent="0.25">
      <c r="A988" s="81"/>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c r="Z988" s="81"/>
    </row>
    <row r="989" spans="1:26" ht="14.25" customHeight="1" x14ac:dyDescent="0.25">
      <c r="A989" s="81"/>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c r="Z989" s="81"/>
    </row>
    <row r="990" spans="1:26" ht="14.25" customHeight="1" x14ac:dyDescent="0.25">
      <c r="A990" s="81"/>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c r="Z990" s="81"/>
    </row>
    <row r="991" spans="1:26" ht="14.25" customHeight="1" x14ac:dyDescent="0.25">
      <c r="A991" s="81"/>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c r="Z991" s="81"/>
    </row>
    <row r="992" spans="1:26" ht="14.25" customHeight="1" x14ac:dyDescent="0.25">
      <c r="A992" s="81"/>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c r="Z992" s="81"/>
    </row>
    <row r="993" spans="1:26" ht="14.25" customHeight="1" x14ac:dyDescent="0.25">
      <c r="A993" s="81"/>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c r="Z993" s="81"/>
    </row>
    <row r="994" spans="1:26" ht="14.25" customHeight="1" x14ac:dyDescent="0.25">
      <c r="A994" s="81"/>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c r="Z994" s="81"/>
    </row>
    <row r="995" spans="1:26" ht="14.25" customHeight="1" x14ac:dyDescent="0.25">
      <c r="A995" s="81"/>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c r="Z995" s="81"/>
    </row>
    <row r="996" spans="1:26" ht="14.25" customHeight="1" x14ac:dyDescent="0.25">
      <c r="A996" s="81"/>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c r="Z996" s="81"/>
    </row>
    <row r="997" spans="1:26" ht="14.25" customHeight="1" x14ac:dyDescent="0.25">
      <c r="A997" s="81"/>
      <c r="B997" s="81"/>
      <c r="C997" s="81"/>
      <c r="D997" s="81"/>
      <c r="E997" s="81"/>
      <c r="F997" s="81"/>
      <c r="G997" s="81"/>
      <c r="H997" s="81"/>
      <c r="I997" s="81"/>
      <c r="J997" s="81"/>
      <c r="K997" s="81"/>
      <c r="L997" s="81"/>
      <c r="M997" s="81"/>
      <c r="N997" s="81"/>
      <c r="O997" s="81"/>
      <c r="P997" s="81"/>
      <c r="Q997" s="81"/>
      <c r="R997" s="81"/>
      <c r="S997" s="81"/>
      <c r="T997" s="81"/>
      <c r="U997" s="81"/>
      <c r="V997" s="81"/>
      <c r="W997" s="81"/>
      <c r="X997" s="81"/>
      <c r="Y997" s="81"/>
      <c r="Z997" s="81"/>
    </row>
    <row r="998" spans="1:26" ht="14.25" customHeight="1" x14ac:dyDescent="0.25">
      <c r="A998" s="81"/>
      <c r="B998" s="81"/>
      <c r="C998" s="81"/>
      <c r="D998" s="81"/>
      <c r="E998" s="81"/>
      <c r="F998" s="81"/>
      <c r="G998" s="81"/>
      <c r="H998" s="81"/>
      <c r="I998" s="81"/>
      <c r="J998" s="81"/>
      <c r="K998" s="81"/>
      <c r="L998" s="81"/>
      <c r="M998" s="81"/>
      <c r="N998" s="81"/>
      <c r="O998" s="81"/>
      <c r="P998" s="81"/>
      <c r="Q998" s="81"/>
      <c r="R998" s="81"/>
      <c r="S998" s="81"/>
      <c r="T998" s="81"/>
      <c r="U998" s="81"/>
      <c r="V998" s="81"/>
      <c r="W998" s="81"/>
      <c r="X998" s="81"/>
      <c r="Y998" s="81"/>
      <c r="Z998" s="81"/>
    </row>
    <row r="999" spans="1:26" ht="14.25" customHeight="1" x14ac:dyDescent="0.25">
      <c r="A999" s="81"/>
      <c r="B999" s="81"/>
      <c r="C999" s="81"/>
      <c r="D999" s="81"/>
      <c r="E999" s="81"/>
      <c r="F999" s="81"/>
      <c r="G999" s="81"/>
      <c r="H999" s="81"/>
      <c r="I999" s="81"/>
      <c r="J999" s="81"/>
      <c r="K999" s="81"/>
      <c r="L999" s="81"/>
      <c r="M999" s="81"/>
      <c r="N999" s="81"/>
      <c r="O999" s="81"/>
      <c r="P999" s="81"/>
      <c r="Q999" s="81"/>
      <c r="R999" s="81"/>
      <c r="S999" s="81"/>
      <c r="T999" s="81"/>
      <c r="U999" s="81"/>
      <c r="V999" s="81"/>
      <c r="W999" s="81"/>
      <c r="X999" s="81"/>
      <c r="Y999" s="81"/>
      <c r="Z999" s="81"/>
    </row>
    <row r="1000" spans="1:26" ht="14.25" customHeight="1" x14ac:dyDescent="0.25">
      <c r="A1000" s="81"/>
      <c r="B1000" s="81"/>
      <c r="C1000" s="81"/>
      <c r="D1000" s="81"/>
      <c r="E1000" s="81"/>
      <c r="F1000" s="81"/>
      <c r="G1000" s="81"/>
      <c r="H1000" s="81"/>
      <c r="I1000" s="81"/>
      <c r="J1000" s="81"/>
      <c r="K1000" s="81"/>
      <c r="L1000" s="81"/>
      <c r="M1000" s="81"/>
      <c r="N1000" s="81"/>
      <c r="O1000" s="81"/>
      <c r="P1000" s="81"/>
      <c r="Q1000" s="81"/>
      <c r="R1000" s="81"/>
      <c r="S1000" s="81"/>
      <c r="T1000" s="81"/>
      <c r="U1000" s="81"/>
      <c r="V1000" s="81"/>
      <c r="W1000" s="81"/>
      <c r="X1000" s="81"/>
      <c r="Y1000" s="81"/>
      <c r="Z1000" s="81"/>
    </row>
    <row r="1001" spans="1:26" ht="14.25" customHeight="1" x14ac:dyDescent="0.25">
      <c r="A1001" s="81"/>
      <c r="B1001" s="81"/>
      <c r="C1001" s="81"/>
      <c r="D1001" s="81"/>
      <c r="E1001" s="81"/>
      <c r="F1001" s="81"/>
      <c r="G1001" s="81"/>
      <c r="H1001" s="81"/>
      <c r="I1001" s="81"/>
      <c r="J1001" s="81"/>
      <c r="K1001" s="81"/>
      <c r="L1001" s="81"/>
      <c r="M1001" s="81"/>
      <c r="N1001" s="81"/>
      <c r="O1001" s="81"/>
      <c r="P1001" s="81"/>
      <c r="Q1001" s="81"/>
      <c r="R1001" s="81"/>
      <c r="S1001" s="81"/>
      <c r="T1001" s="81"/>
      <c r="U1001" s="81"/>
      <c r="V1001" s="81"/>
      <c r="W1001" s="81"/>
      <c r="X1001" s="81"/>
      <c r="Y1001" s="81"/>
      <c r="Z1001" s="81"/>
    </row>
    <row r="1002" spans="1:26" ht="14.25" customHeight="1" x14ac:dyDescent="0.25">
      <c r="A1002" s="81"/>
      <c r="B1002" s="81"/>
      <c r="C1002" s="81"/>
      <c r="D1002" s="81"/>
      <c r="E1002" s="81"/>
      <c r="F1002" s="81"/>
      <c r="G1002" s="81"/>
      <c r="H1002" s="81"/>
      <c r="I1002" s="81"/>
      <c r="J1002" s="81"/>
      <c r="K1002" s="81"/>
      <c r="L1002" s="81"/>
      <c r="M1002" s="81"/>
      <c r="N1002" s="81"/>
      <c r="O1002" s="81"/>
      <c r="P1002" s="81"/>
      <c r="Q1002" s="81"/>
      <c r="R1002" s="81"/>
      <c r="S1002" s="81"/>
      <c r="T1002" s="81"/>
      <c r="U1002" s="81"/>
      <c r="V1002" s="81"/>
      <c r="W1002" s="81"/>
      <c r="X1002" s="81"/>
      <c r="Y1002" s="81"/>
      <c r="Z1002" s="81"/>
    </row>
  </sheetData>
  <mergeCells count="6">
    <mergeCell ref="A2:C2"/>
    <mergeCell ref="A3:C3"/>
    <mergeCell ref="A5:C5"/>
    <mergeCell ref="A6:A7"/>
    <mergeCell ref="B6:B7"/>
    <mergeCell ref="C6: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I24" sqref="I24"/>
    </sheetView>
  </sheetViews>
  <sheetFormatPr defaultColWidth="10.85546875" defaultRowHeight="15" x14ac:dyDescent="0.25"/>
  <cols>
    <col min="1" max="1" width="44" style="76" customWidth="1"/>
    <col min="2" max="2" width="10.85546875" style="76"/>
    <col min="3" max="3" width="13.140625" style="76" customWidth="1"/>
    <col min="4" max="4" width="10.85546875" style="76"/>
    <col min="5" max="5" width="0.7109375" style="76" customWidth="1"/>
    <col min="6" max="6" width="10.28515625" style="76" customWidth="1"/>
    <col min="7" max="7" width="12.85546875" style="76" customWidth="1"/>
    <col min="8" max="8" width="10.85546875" style="76"/>
    <col min="9" max="9" width="115.85546875" style="76" customWidth="1"/>
    <col min="10" max="16384" width="10.85546875" style="76"/>
  </cols>
  <sheetData>
    <row r="1" spans="1:9" ht="18.75" x14ac:dyDescent="0.3">
      <c r="A1" s="155" t="s">
        <v>226</v>
      </c>
      <c r="B1" s="59"/>
      <c r="C1" s="59"/>
      <c r="D1" s="59"/>
      <c r="E1" s="59"/>
      <c r="F1" s="59"/>
      <c r="G1" s="59"/>
      <c r="H1" s="59"/>
      <c r="I1" s="60"/>
    </row>
    <row r="2" spans="1:9" x14ac:dyDescent="0.25">
      <c r="A2" s="60" t="s">
        <v>54</v>
      </c>
      <c r="B2" s="59"/>
      <c r="C2" s="59"/>
      <c r="D2" s="59"/>
      <c r="E2" s="59"/>
      <c r="F2" s="59"/>
      <c r="G2" s="59"/>
      <c r="H2" s="59"/>
      <c r="I2" s="60"/>
    </row>
    <row r="3" spans="1:9" x14ac:dyDescent="0.25">
      <c r="A3" s="60"/>
      <c r="B3" s="59"/>
      <c r="C3" s="59"/>
      <c r="D3" s="59"/>
      <c r="E3" s="59"/>
      <c r="F3" s="59"/>
      <c r="G3" s="59"/>
      <c r="H3" s="59"/>
      <c r="I3" s="60"/>
    </row>
    <row r="4" spans="1:9" s="207" customFormat="1" ht="15.75" x14ac:dyDescent="0.25">
      <c r="A4" s="156"/>
      <c r="B4" s="235" t="s">
        <v>187</v>
      </c>
      <c r="C4" s="236"/>
      <c r="D4" s="237"/>
      <c r="E4" s="157"/>
      <c r="F4" s="238" t="s">
        <v>188</v>
      </c>
      <c r="G4" s="239"/>
      <c r="H4" s="240"/>
      <c r="I4" s="158"/>
    </row>
    <row r="5" spans="1:9" x14ac:dyDescent="0.25">
      <c r="A5" s="61" t="s">
        <v>55</v>
      </c>
      <c r="B5" s="62" t="s">
        <v>56</v>
      </c>
      <c r="C5" s="62" t="s">
        <v>57</v>
      </c>
      <c r="D5" s="159" t="s">
        <v>58</v>
      </c>
      <c r="E5" s="160"/>
      <c r="F5" s="161" t="s">
        <v>56</v>
      </c>
      <c r="G5" s="161" t="s">
        <v>57</v>
      </c>
      <c r="H5" s="161" t="s">
        <v>189</v>
      </c>
      <c r="I5" s="162" t="s">
        <v>59</v>
      </c>
    </row>
    <row r="6" spans="1:9" x14ac:dyDescent="0.25">
      <c r="A6" s="63" t="s">
        <v>190</v>
      </c>
      <c r="B6" s="64">
        <v>11425</v>
      </c>
      <c r="C6" s="65"/>
      <c r="D6" s="65"/>
      <c r="E6" s="163"/>
      <c r="F6" s="64"/>
      <c r="G6" s="65"/>
      <c r="H6" s="65"/>
      <c r="I6" s="63" t="s">
        <v>223</v>
      </c>
    </row>
    <row r="7" spans="1:9" x14ac:dyDescent="0.25">
      <c r="A7" s="63" t="s">
        <v>191</v>
      </c>
      <c r="B7" s="65"/>
      <c r="C7" s="64">
        <v>20034</v>
      </c>
      <c r="D7" s="65">
        <v>2000</v>
      </c>
      <c r="E7" s="164"/>
      <c r="F7" s="65"/>
      <c r="G7" s="64"/>
      <c r="H7" s="65"/>
      <c r="I7" s="63" t="s">
        <v>224</v>
      </c>
    </row>
    <row r="8" spans="1:9" x14ac:dyDescent="0.25">
      <c r="A8" s="63" t="s">
        <v>192</v>
      </c>
      <c r="B8" s="65"/>
      <c r="C8" s="65">
        <f>SUM(1500*2.5)</f>
        <v>3750</v>
      </c>
      <c r="D8" s="66"/>
      <c r="E8" s="166"/>
      <c r="F8" s="65"/>
      <c r="G8" s="65"/>
      <c r="H8" s="66"/>
      <c r="I8" s="63" t="s">
        <v>227</v>
      </c>
    </row>
    <row r="9" spans="1:9" x14ac:dyDescent="0.25">
      <c r="A9" s="67" t="s">
        <v>60</v>
      </c>
      <c r="B9" s="68">
        <f>SUM(B6:B8)</f>
        <v>11425</v>
      </c>
      <c r="C9" s="69"/>
      <c r="D9" s="167"/>
      <c r="E9" s="168"/>
      <c r="F9" s="169">
        <f>SUM(F6:F8)</f>
        <v>0</v>
      </c>
      <c r="G9" s="170"/>
      <c r="H9" s="170"/>
      <c r="I9" s="171"/>
    </row>
    <row r="10" spans="1:9" x14ac:dyDescent="0.25">
      <c r="A10" s="69" t="s">
        <v>61</v>
      </c>
      <c r="B10" s="69"/>
      <c r="C10" s="67">
        <f>SUM(C6:C8)</f>
        <v>23784</v>
      </c>
      <c r="D10" s="67">
        <f>SUM(D6:D8)</f>
        <v>2000</v>
      </c>
      <c r="E10" s="172"/>
      <c r="F10" s="173"/>
      <c r="G10" s="174">
        <f>SUM(G6:G8)</f>
        <v>0</v>
      </c>
      <c r="H10" s="174">
        <f>SUM(H6:H8)</f>
        <v>0</v>
      </c>
      <c r="I10" s="173"/>
    </row>
    <row r="11" spans="1:9" x14ac:dyDescent="0.25">
      <c r="A11" s="61" t="s">
        <v>62</v>
      </c>
      <c r="B11" s="70">
        <f>SUM(B9:C10)</f>
        <v>35209</v>
      </c>
      <c r="C11" s="61"/>
      <c r="D11" s="61"/>
      <c r="E11" s="175"/>
      <c r="F11" s="176">
        <f>SUM(F9:G10)</f>
        <v>0</v>
      </c>
      <c r="G11" s="176"/>
      <c r="H11" s="176"/>
      <c r="I11" s="208"/>
    </row>
    <row r="14" spans="1:9" x14ac:dyDescent="0.25">
      <c r="A14" s="71" t="s">
        <v>225</v>
      </c>
      <c r="B14" s="72" t="s">
        <v>56</v>
      </c>
      <c r="C14" s="72" t="s">
        <v>57</v>
      </c>
      <c r="D14" s="72" t="s">
        <v>58</v>
      </c>
      <c r="E14" s="177"/>
      <c r="F14" s="178" t="s">
        <v>56</v>
      </c>
      <c r="G14" s="178" t="s">
        <v>193</v>
      </c>
      <c r="H14" s="178" t="s">
        <v>58</v>
      </c>
      <c r="I14" s="179" t="s">
        <v>59</v>
      </c>
    </row>
    <row r="15" spans="1:9" ht="15.95" customHeight="1" x14ac:dyDescent="0.25">
      <c r="A15" s="209" t="s">
        <v>228</v>
      </c>
      <c r="B15" s="180"/>
      <c r="C15" s="180"/>
      <c r="D15" s="66">
        <v>2000</v>
      </c>
      <c r="E15" s="181"/>
      <c r="F15" s="180"/>
      <c r="G15" s="180"/>
      <c r="H15" s="66"/>
      <c r="I15" s="73" t="s">
        <v>236</v>
      </c>
    </row>
    <row r="16" spans="1:9" ht="15.95" customHeight="1" x14ac:dyDescent="0.25">
      <c r="A16" s="209" t="s">
        <v>229</v>
      </c>
      <c r="B16" s="180"/>
      <c r="C16" s="180">
        <v>2475</v>
      </c>
      <c r="D16" s="66"/>
      <c r="E16" s="181"/>
      <c r="F16" s="180"/>
      <c r="G16" s="180"/>
      <c r="H16" s="66"/>
      <c r="I16" s="73" t="s">
        <v>237</v>
      </c>
    </row>
    <row r="17" spans="1:9" ht="17.100000000000001" customHeight="1" x14ac:dyDescent="0.25">
      <c r="A17" s="73" t="s">
        <v>230</v>
      </c>
      <c r="B17" s="210">
        <f>SUM(250*3)*3</f>
        <v>2250</v>
      </c>
      <c r="C17" s="180">
        <v>1000</v>
      </c>
      <c r="D17" s="66"/>
      <c r="E17" s="181"/>
      <c r="F17" s="180"/>
      <c r="G17" s="180"/>
      <c r="H17" s="182"/>
      <c r="I17" s="73" t="s">
        <v>238</v>
      </c>
    </row>
    <row r="18" spans="1:9" ht="17.100000000000001" customHeight="1" x14ac:dyDescent="0.25">
      <c r="A18" s="73" t="s">
        <v>231</v>
      </c>
      <c r="B18" s="210">
        <v>1050</v>
      </c>
      <c r="C18" s="180"/>
      <c r="D18" s="66"/>
      <c r="E18" s="181"/>
      <c r="F18" s="180"/>
      <c r="G18" s="180"/>
      <c r="H18" s="182"/>
      <c r="I18" s="73" t="s">
        <v>239</v>
      </c>
    </row>
    <row r="19" spans="1:9" ht="17.100000000000001" customHeight="1" x14ac:dyDescent="0.25">
      <c r="A19" s="73" t="s">
        <v>232</v>
      </c>
      <c r="B19" s="210">
        <v>4650</v>
      </c>
      <c r="C19" s="180">
        <v>1500</v>
      </c>
      <c r="D19" s="66"/>
      <c r="E19" s="181"/>
      <c r="F19" s="180"/>
      <c r="G19" s="180"/>
      <c r="H19" s="182"/>
      <c r="I19" s="73" t="s">
        <v>240</v>
      </c>
    </row>
    <row r="20" spans="1:9" ht="17.100000000000001" customHeight="1" x14ac:dyDescent="0.25">
      <c r="A20" s="73" t="s">
        <v>233</v>
      </c>
      <c r="B20" s="180">
        <v>635</v>
      </c>
      <c r="C20" s="180">
        <v>4408</v>
      </c>
      <c r="D20" s="182"/>
      <c r="E20" s="181"/>
      <c r="F20" s="180"/>
      <c r="G20" s="180"/>
      <c r="H20" s="182"/>
      <c r="I20" s="73" t="s">
        <v>241</v>
      </c>
    </row>
    <row r="21" spans="1:9" ht="17.100000000000001" customHeight="1" x14ac:dyDescent="0.25">
      <c r="A21" s="73" t="s">
        <v>194</v>
      </c>
      <c r="B21" s="180">
        <v>2840</v>
      </c>
      <c r="C21" s="180"/>
      <c r="D21" s="66"/>
      <c r="E21" s="181"/>
      <c r="F21" s="180"/>
      <c r="G21" s="180"/>
      <c r="H21" s="182"/>
      <c r="I21" s="73" t="s">
        <v>242</v>
      </c>
    </row>
    <row r="22" spans="1:9" ht="17.100000000000001" customHeight="1" x14ac:dyDescent="0.25">
      <c r="A22" s="73" t="s">
        <v>234</v>
      </c>
      <c r="B22" s="211"/>
      <c r="C22" s="180">
        <f>SUM(9600+484)</f>
        <v>10084</v>
      </c>
      <c r="D22" s="66"/>
      <c r="E22" s="181"/>
      <c r="F22" s="180"/>
      <c r="G22" s="180"/>
      <c r="H22" s="182"/>
      <c r="I22" s="73" t="s">
        <v>243</v>
      </c>
    </row>
    <row r="23" spans="1:9" ht="17.100000000000001" customHeight="1" x14ac:dyDescent="0.25">
      <c r="A23" s="212" t="s">
        <v>235</v>
      </c>
      <c r="B23" s="213"/>
      <c r="C23" s="214">
        <v>3325</v>
      </c>
      <c r="D23" s="66"/>
      <c r="E23" s="181"/>
      <c r="F23" s="180"/>
      <c r="G23" s="180"/>
      <c r="H23" s="182"/>
      <c r="I23" s="73" t="s">
        <v>244</v>
      </c>
    </row>
    <row r="24" spans="1:9" x14ac:dyDescent="0.25">
      <c r="A24" s="215" t="s">
        <v>195</v>
      </c>
      <c r="B24" s="165"/>
      <c r="C24" s="216">
        <v>992</v>
      </c>
      <c r="D24" s="182"/>
      <c r="E24" s="181"/>
      <c r="F24" s="180"/>
      <c r="G24" s="180"/>
      <c r="H24" s="66"/>
      <c r="I24" s="73"/>
    </row>
    <row r="25" spans="1:9" x14ac:dyDescent="0.25">
      <c r="A25" s="74" t="s">
        <v>196</v>
      </c>
      <c r="B25" s="75">
        <f>SUM(B15:B24)</f>
        <v>11425</v>
      </c>
      <c r="C25" s="75"/>
      <c r="D25" s="75"/>
      <c r="E25" s="183"/>
      <c r="F25" s="184">
        <f>SUM(F15:F24)</f>
        <v>0</v>
      </c>
      <c r="G25" s="184"/>
      <c r="H25" s="184"/>
      <c r="I25" s="185"/>
    </row>
    <row r="26" spans="1:9" x14ac:dyDescent="0.25">
      <c r="A26" s="74" t="s">
        <v>197</v>
      </c>
      <c r="B26" s="75"/>
      <c r="C26" s="75">
        <f>SUM(C15:C24)</f>
        <v>23784</v>
      </c>
      <c r="D26" s="74">
        <f>SUM(D15:D24)</f>
        <v>2000</v>
      </c>
      <c r="E26" s="183"/>
      <c r="F26" s="184"/>
      <c r="G26" s="185">
        <f>SUM(G15:G24)</f>
        <v>0</v>
      </c>
      <c r="H26" s="184">
        <f>SUM(H15:H24)</f>
        <v>0</v>
      </c>
      <c r="I26" s="184"/>
    </row>
    <row r="27" spans="1:9" x14ac:dyDescent="0.25">
      <c r="A27" s="71" t="s">
        <v>198</v>
      </c>
      <c r="B27" s="77">
        <f>SUM(B25:C26)</f>
        <v>35209</v>
      </c>
      <c r="C27" s="71"/>
      <c r="D27" s="71"/>
      <c r="E27" s="183"/>
      <c r="F27" s="186">
        <f>SUM(F25:G26)</f>
        <v>0</v>
      </c>
      <c r="G27" s="187"/>
      <c r="H27" s="186"/>
      <c r="I27" s="186"/>
    </row>
    <row r="28" spans="1:9" x14ac:dyDescent="0.25">
      <c r="A28" s="78" t="s">
        <v>199</v>
      </c>
      <c r="B28" s="77">
        <f>SUM(B27-B11)</f>
        <v>0</v>
      </c>
      <c r="C28" s="71"/>
      <c r="D28" s="71"/>
      <c r="E28" s="183"/>
      <c r="F28" s="186">
        <f>SUM(F11-F27)</f>
        <v>0</v>
      </c>
      <c r="G28" s="186"/>
      <c r="H28" s="186"/>
      <c r="I28" s="188"/>
    </row>
  </sheetData>
  <mergeCells count="2">
    <mergeCell ref="B4:D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tabSelected="1" topLeftCell="H1" workbookViewId="0">
      <selection activeCell="N16" sqref="N16"/>
    </sheetView>
  </sheetViews>
  <sheetFormatPr defaultColWidth="8.85546875" defaultRowHeight="15" x14ac:dyDescent="0.25"/>
  <cols>
    <col min="1" max="1" width="21" customWidth="1"/>
    <col min="2" max="2" width="26.7109375" customWidth="1"/>
    <col min="3" max="3" width="22.85546875" customWidth="1"/>
    <col min="4" max="4" width="16.28515625" customWidth="1"/>
    <col min="5" max="5" width="40.28515625" customWidth="1"/>
    <col min="6" max="7" width="21.140625" style="56" customWidth="1"/>
    <col min="8" max="8" width="20.28515625" customWidth="1"/>
    <col min="9" max="9" width="18.28515625" customWidth="1"/>
    <col min="10" max="10" width="18.140625" bestFit="1" customWidth="1"/>
    <col min="11" max="11" width="14.28515625" customWidth="1"/>
    <col min="12" max="12" width="14.140625" customWidth="1"/>
    <col min="13" max="13" width="14.140625" style="269" customWidth="1"/>
    <col min="14" max="14" width="13" customWidth="1"/>
    <col min="15" max="15" width="14.140625" customWidth="1"/>
  </cols>
  <sheetData>
    <row r="1" spans="1:15" ht="15.75" x14ac:dyDescent="0.25">
      <c r="A1" s="1"/>
      <c r="B1" s="2"/>
      <c r="C1" s="1" t="s">
        <v>41</v>
      </c>
      <c r="D1" s="3"/>
      <c r="E1" s="3"/>
      <c r="F1" s="3"/>
      <c r="G1" s="3"/>
      <c r="H1" s="3"/>
      <c r="I1" s="241" t="s">
        <v>0</v>
      </c>
      <c r="J1" s="242"/>
      <c r="K1" s="242"/>
      <c r="L1" s="242"/>
      <c r="M1" s="242"/>
      <c r="N1" s="242"/>
      <c r="O1" s="243"/>
    </row>
    <row r="2" spans="1:15" ht="38.25" x14ac:dyDescent="0.25">
      <c r="A2" s="4" t="s">
        <v>1</v>
      </c>
      <c r="B2" s="4" t="s">
        <v>2</v>
      </c>
      <c r="C2" s="4" t="s">
        <v>3</v>
      </c>
      <c r="D2" s="5" t="s">
        <v>12</v>
      </c>
      <c r="E2" s="6" t="s">
        <v>4</v>
      </c>
      <c r="F2" s="6" t="s">
        <v>49</v>
      </c>
      <c r="G2" s="6" t="s">
        <v>5</v>
      </c>
      <c r="H2" s="6" t="s">
        <v>50</v>
      </c>
      <c r="I2" s="7" t="s">
        <v>6</v>
      </c>
      <c r="J2" s="8" t="s">
        <v>7</v>
      </c>
      <c r="K2" s="8" t="s">
        <v>8</v>
      </c>
      <c r="L2" s="8" t="s">
        <v>9</v>
      </c>
      <c r="M2" s="267" t="s">
        <v>52</v>
      </c>
      <c r="N2" s="9" t="s">
        <v>10</v>
      </c>
      <c r="O2" s="10" t="s">
        <v>11</v>
      </c>
    </row>
    <row r="3" spans="1:15" ht="17.25" x14ac:dyDescent="0.25">
      <c r="A3" s="52" t="s">
        <v>44</v>
      </c>
      <c r="B3" s="52" t="s">
        <v>45</v>
      </c>
      <c r="C3" s="52" t="s">
        <v>46</v>
      </c>
      <c r="D3" s="54">
        <v>2013</v>
      </c>
      <c r="E3" s="52" t="s">
        <v>47</v>
      </c>
      <c r="F3" s="55" t="s">
        <v>48</v>
      </c>
      <c r="G3" s="55" t="s">
        <v>51</v>
      </c>
      <c r="H3" s="53" t="s">
        <v>40</v>
      </c>
      <c r="I3" s="57">
        <v>41809</v>
      </c>
      <c r="J3" s="53">
        <v>0.83333333333333337</v>
      </c>
      <c r="K3" s="54">
        <v>300</v>
      </c>
      <c r="L3" s="58">
        <v>1360</v>
      </c>
      <c r="M3" s="268">
        <v>270</v>
      </c>
      <c r="N3" s="54">
        <v>272</v>
      </c>
      <c r="O3" s="53"/>
    </row>
    <row r="4" spans="1:15" x14ac:dyDescent="0.25">
      <c r="A4" s="11" t="s">
        <v>249</v>
      </c>
      <c r="B4" s="11" t="s">
        <v>253</v>
      </c>
      <c r="C4" s="11" t="s">
        <v>246</v>
      </c>
      <c r="D4" s="11">
        <v>2001</v>
      </c>
      <c r="E4" s="12" t="s">
        <v>252</v>
      </c>
      <c r="F4" s="12"/>
      <c r="G4" s="12"/>
      <c r="H4" s="12"/>
      <c r="I4" s="13">
        <v>43039</v>
      </c>
      <c r="J4" s="14">
        <v>0.4375</v>
      </c>
      <c r="K4" s="15">
        <v>150</v>
      </c>
      <c r="L4" s="16">
        <v>7.5</v>
      </c>
      <c r="M4" s="266">
        <v>75</v>
      </c>
      <c r="N4" s="266">
        <v>3</v>
      </c>
      <c r="O4" s="11"/>
    </row>
    <row r="5" spans="1:15" x14ac:dyDescent="0.25">
      <c r="A5" s="11" t="s">
        <v>249</v>
      </c>
      <c r="B5" s="11" t="s">
        <v>253</v>
      </c>
      <c r="C5" s="11" t="s">
        <v>247</v>
      </c>
      <c r="D5" s="11">
        <v>2017</v>
      </c>
      <c r="E5" s="12" t="s">
        <v>252</v>
      </c>
      <c r="F5" s="12"/>
      <c r="G5" s="12"/>
      <c r="H5" s="12"/>
      <c r="I5" s="13" t="s">
        <v>256</v>
      </c>
      <c r="J5" s="14"/>
      <c r="K5" s="15"/>
      <c r="L5" s="16">
        <v>0</v>
      </c>
      <c r="M5" s="266"/>
      <c r="N5" s="266">
        <v>0</v>
      </c>
      <c r="O5" s="11" t="s">
        <v>256</v>
      </c>
    </row>
    <row r="6" spans="1:15" x14ac:dyDescent="0.25">
      <c r="A6" s="11" t="s">
        <v>249</v>
      </c>
      <c r="B6" s="11" t="s">
        <v>253</v>
      </c>
      <c r="C6" s="11" t="s">
        <v>248</v>
      </c>
      <c r="D6" s="11">
        <v>1975</v>
      </c>
      <c r="E6" s="12" t="s">
        <v>252</v>
      </c>
      <c r="F6" s="19"/>
      <c r="G6" s="19"/>
      <c r="H6" s="19"/>
      <c r="I6" s="13">
        <v>43039</v>
      </c>
      <c r="J6" s="14">
        <v>0.83333333333333337</v>
      </c>
      <c r="K6" s="15">
        <v>150</v>
      </c>
      <c r="L6" s="16">
        <v>82.5</v>
      </c>
      <c r="M6" s="266">
        <v>75</v>
      </c>
      <c r="N6" s="266">
        <v>33</v>
      </c>
      <c r="O6" s="17"/>
    </row>
    <row r="7" spans="1:15" x14ac:dyDescent="0.25">
      <c r="A7" s="11" t="s">
        <v>250</v>
      </c>
      <c r="B7" s="11" t="s">
        <v>254</v>
      </c>
      <c r="C7" s="11" t="s">
        <v>246</v>
      </c>
      <c r="D7" s="11">
        <v>2001</v>
      </c>
      <c r="E7" s="12" t="s">
        <v>252</v>
      </c>
      <c r="F7" s="19"/>
      <c r="G7" s="19"/>
      <c r="H7" s="19"/>
      <c r="I7" s="20">
        <v>43041</v>
      </c>
      <c r="J7" s="14">
        <v>0.4375</v>
      </c>
      <c r="K7" s="15">
        <v>150</v>
      </c>
      <c r="L7" s="16">
        <v>117.5</v>
      </c>
      <c r="M7" s="266">
        <v>75</v>
      </c>
      <c r="N7" s="266">
        <v>47</v>
      </c>
      <c r="O7" s="17"/>
    </row>
    <row r="8" spans="1:15" x14ac:dyDescent="0.25">
      <c r="A8" s="11" t="s">
        <v>250</v>
      </c>
      <c r="B8" s="11" t="s">
        <v>254</v>
      </c>
      <c r="C8" s="11" t="s">
        <v>247</v>
      </c>
      <c r="D8" s="11">
        <v>2017</v>
      </c>
      <c r="E8" s="12" t="s">
        <v>252</v>
      </c>
      <c r="F8" s="19"/>
      <c r="G8" s="19"/>
      <c r="H8" s="19"/>
      <c r="I8" s="20">
        <v>43041</v>
      </c>
      <c r="J8" s="14">
        <v>0.625</v>
      </c>
      <c r="K8" s="15">
        <v>150</v>
      </c>
      <c r="L8" s="16">
        <v>117.5</v>
      </c>
      <c r="M8" s="266">
        <v>75</v>
      </c>
      <c r="N8" s="266">
        <v>47</v>
      </c>
      <c r="O8" s="17"/>
    </row>
    <row r="9" spans="1:15" x14ac:dyDescent="0.25">
      <c r="A9" s="11" t="s">
        <v>250</v>
      </c>
      <c r="B9" s="11" t="s">
        <v>254</v>
      </c>
      <c r="C9" s="11" t="s">
        <v>248</v>
      </c>
      <c r="D9" s="11">
        <v>1975</v>
      </c>
      <c r="E9" s="12" t="s">
        <v>252</v>
      </c>
      <c r="F9" s="19"/>
      <c r="G9" s="19"/>
      <c r="H9" s="19"/>
      <c r="I9" s="20">
        <v>43041</v>
      </c>
      <c r="J9" s="14">
        <v>0.83333333333333337</v>
      </c>
      <c r="K9" s="15">
        <v>150</v>
      </c>
      <c r="L9" s="16">
        <v>47.5</v>
      </c>
      <c r="M9" s="266">
        <v>75</v>
      </c>
      <c r="N9" s="266">
        <v>19</v>
      </c>
      <c r="O9" s="17"/>
    </row>
    <row r="10" spans="1:15" x14ac:dyDescent="0.25">
      <c r="A10" s="11" t="s">
        <v>251</v>
      </c>
      <c r="B10" s="11" t="s">
        <v>255</v>
      </c>
      <c r="C10" s="11" t="s">
        <v>246</v>
      </c>
      <c r="D10" s="11">
        <v>2001</v>
      </c>
      <c r="E10" s="12" t="s">
        <v>252</v>
      </c>
      <c r="F10" s="19"/>
      <c r="G10" s="19"/>
      <c r="H10" s="19"/>
      <c r="I10" s="20">
        <v>43043</v>
      </c>
      <c r="J10" s="14">
        <v>0.4375</v>
      </c>
      <c r="K10" s="15">
        <v>150</v>
      </c>
      <c r="L10" s="16">
        <v>185</v>
      </c>
      <c r="M10" s="266">
        <v>75</v>
      </c>
      <c r="N10" s="266">
        <v>84</v>
      </c>
      <c r="O10" s="17"/>
    </row>
    <row r="11" spans="1:15" x14ac:dyDescent="0.25">
      <c r="A11" s="11" t="s">
        <v>251</v>
      </c>
      <c r="B11" s="11" t="s">
        <v>255</v>
      </c>
      <c r="C11" s="11" t="s">
        <v>247</v>
      </c>
      <c r="D11" s="11">
        <v>2017</v>
      </c>
      <c r="E11" s="12" t="s">
        <v>252</v>
      </c>
      <c r="F11" s="19"/>
      <c r="G11" s="19"/>
      <c r="H11" s="19"/>
      <c r="I11" s="20">
        <v>43043</v>
      </c>
      <c r="J11" s="14">
        <v>0.625</v>
      </c>
      <c r="K11" s="15">
        <v>150</v>
      </c>
      <c r="L11" s="16">
        <v>170</v>
      </c>
      <c r="M11" s="266">
        <v>75</v>
      </c>
      <c r="N11" s="266">
        <v>78</v>
      </c>
      <c r="O11" s="17"/>
    </row>
    <row r="12" spans="1:15" x14ac:dyDescent="0.25">
      <c r="A12" s="11" t="s">
        <v>251</v>
      </c>
      <c r="B12" s="11" t="s">
        <v>255</v>
      </c>
      <c r="C12" s="11" t="s">
        <v>248</v>
      </c>
      <c r="D12" s="11">
        <v>1975</v>
      </c>
      <c r="E12" s="12" t="s">
        <v>252</v>
      </c>
      <c r="F12" s="19"/>
      <c r="G12" s="19"/>
      <c r="H12" s="19"/>
      <c r="I12" s="20">
        <v>43043</v>
      </c>
      <c r="J12" s="14">
        <v>0.83333333333333337</v>
      </c>
      <c r="K12" s="15">
        <v>150</v>
      </c>
      <c r="L12" s="16">
        <v>87.5</v>
      </c>
      <c r="M12" s="266">
        <v>75</v>
      </c>
      <c r="N12" s="266">
        <v>35</v>
      </c>
      <c r="O12" s="17"/>
    </row>
    <row r="13" spans="1:15" x14ac:dyDescent="0.25">
      <c r="A13" s="17"/>
      <c r="B13" s="18"/>
      <c r="C13" s="17"/>
      <c r="D13" s="19"/>
      <c r="E13" s="19"/>
      <c r="F13" s="19"/>
      <c r="G13" s="19"/>
      <c r="H13" s="19"/>
      <c r="I13" s="20"/>
      <c r="J13" s="14"/>
      <c r="K13" s="15"/>
      <c r="L13" s="16"/>
      <c r="M13" s="266"/>
      <c r="N13" s="15"/>
      <c r="O13" s="17"/>
    </row>
    <row r="14" spans="1:15" x14ac:dyDescent="0.25">
      <c r="A14" s="17"/>
      <c r="B14" s="18"/>
      <c r="C14" s="17"/>
      <c r="D14" s="19"/>
      <c r="E14" s="19"/>
      <c r="F14" s="19"/>
      <c r="G14" s="19"/>
      <c r="H14" s="19"/>
      <c r="I14" s="20"/>
      <c r="J14" s="14"/>
      <c r="K14" s="15"/>
      <c r="L14" s="16"/>
      <c r="M14" s="266"/>
      <c r="N14" s="15"/>
      <c r="O14" s="17"/>
    </row>
    <row r="15" spans="1:15" x14ac:dyDescent="0.25">
      <c r="A15" s="17"/>
      <c r="B15" s="18"/>
      <c r="C15" s="17"/>
      <c r="D15" s="19"/>
      <c r="E15" s="19"/>
      <c r="F15" s="19"/>
      <c r="G15" s="19"/>
      <c r="H15" s="19"/>
      <c r="I15" s="20"/>
      <c r="J15" s="14"/>
      <c r="K15" s="15"/>
      <c r="L15" s="16"/>
      <c r="M15" s="266"/>
      <c r="N15" s="15"/>
      <c r="O15" s="17"/>
    </row>
    <row r="16" spans="1:15" x14ac:dyDescent="0.25">
      <c r="A16" s="17"/>
      <c r="B16" s="18"/>
      <c r="C16" s="17"/>
      <c r="D16" s="19"/>
      <c r="E16" s="19"/>
      <c r="F16" s="19"/>
      <c r="G16" s="19"/>
      <c r="H16" s="19"/>
      <c r="I16" s="20"/>
      <c r="J16" s="14"/>
      <c r="K16" s="15"/>
      <c r="L16" s="16"/>
      <c r="M16" s="266"/>
      <c r="N16" s="15"/>
      <c r="O16" s="17"/>
    </row>
    <row r="17" spans="1:15" x14ac:dyDescent="0.25">
      <c r="A17" s="17"/>
      <c r="B17" s="18"/>
      <c r="C17" s="17"/>
      <c r="D17" s="19"/>
      <c r="E17" s="19"/>
      <c r="F17" s="19"/>
      <c r="G17" s="19"/>
      <c r="H17" s="19"/>
      <c r="I17" s="20"/>
      <c r="J17" s="14"/>
      <c r="K17" s="15"/>
      <c r="L17" s="16"/>
      <c r="M17" s="266"/>
      <c r="N17" s="15"/>
      <c r="O17" s="17"/>
    </row>
    <row r="18" spans="1:15" x14ac:dyDescent="0.25">
      <c r="A18" s="17"/>
      <c r="B18" s="18"/>
      <c r="C18" s="17"/>
      <c r="D18" s="19"/>
      <c r="E18" s="19"/>
      <c r="F18" s="19"/>
      <c r="G18" s="19"/>
      <c r="H18" s="19"/>
      <c r="I18" s="20"/>
      <c r="J18" s="14"/>
      <c r="K18" s="15"/>
      <c r="L18" s="16"/>
      <c r="M18" s="266"/>
      <c r="N18" s="15"/>
      <c r="O18" s="17"/>
    </row>
    <row r="19" spans="1:15" x14ac:dyDescent="0.25">
      <c r="A19" s="17"/>
      <c r="B19" s="18"/>
      <c r="C19" s="17"/>
      <c r="D19" s="19"/>
      <c r="E19" s="19"/>
      <c r="F19" s="19"/>
      <c r="G19" s="19"/>
      <c r="H19" s="19"/>
      <c r="I19" s="20"/>
      <c r="J19" s="14"/>
      <c r="K19" s="15"/>
      <c r="L19" s="16"/>
      <c r="M19" s="266"/>
      <c r="N19" s="15"/>
      <c r="O19" s="17"/>
    </row>
    <row r="20" spans="1:15" x14ac:dyDescent="0.25">
      <c r="A20" s="17"/>
      <c r="B20" s="18"/>
      <c r="C20" s="17"/>
      <c r="D20" s="19"/>
      <c r="E20" s="19"/>
      <c r="F20" s="19"/>
      <c r="G20" s="19"/>
      <c r="H20" s="19"/>
      <c r="I20" s="20"/>
      <c r="J20" s="14"/>
      <c r="K20" s="15"/>
      <c r="L20" s="16"/>
      <c r="M20" s="266"/>
      <c r="N20" s="15"/>
      <c r="O20" s="17"/>
    </row>
    <row r="21" spans="1:15" x14ac:dyDescent="0.25">
      <c r="A21" s="17"/>
      <c r="B21" s="18"/>
      <c r="C21" s="17"/>
      <c r="D21" s="19"/>
      <c r="E21" s="19"/>
      <c r="F21" s="19"/>
      <c r="G21" s="19"/>
      <c r="H21" s="19"/>
      <c r="I21" s="20"/>
      <c r="J21" s="14"/>
      <c r="K21" s="15"/>
      <c r="L21" s="16"/>
      <c r="M21" s="266"/>
      <c r="N21" s="15"/>
      <c r="O21" s="17"/>
    </row>
    <row r="22" spans="1:15" x14ac:dyDescent="0.25">
      <c r="A22" s="17"/>
      <c r="B22" s="18"/>
      <c r="C22" s="17"/>
      <c r="D22" s="19"/>
      <c r="E22" s="19"/>
      <c r="F22" s="19"/>
      <c r="G22" s="19"/>
      <c r="H22" s="19"/>
      <c r="I22" s="20"/>
      <c r="J22" s="14"/>
      <c r="K22" s="15"/>
      <c r="L22" s="16"/>
      <c r="M22" s="266"/>
      <c r="N22" s="15"/>
      <c r="O22" s="17"/>
    </row>
    <row r="23" spans="1:15" x14ac:dyDescent="0.25">
      <c r="A23" s="17"/>
      <c r="B23" s="18"/>
      <c r="C23" s="17"/>
      <c r="D23" s="19"/>
      <c r="E23" s="19"/>
      <c r="F23" s="19"/>
      <c r="G23" s="19"/>
      <c r="H23" s="19"/>
      <c r="I23" s="20"/>
      <c r="J23" s="14"/>
      <c r="K23" s="15"/>
      <c r="L23" s="16"/>
      <c r="M23" s="266"/>
      <c r="N23" s="15"/>
      <c r="O23" s="17"/>
    </row>
    <row r="24" spans="1:15" x14ac:dyDescent="0.25">
      <c r="A24" s="17"/>
      <c r="B24" s="18"/>
      <c r="C24" s="17"/>
      <c r="D24" s="19"/>
      <c r="E24" s="19"/>
      <c r="F24" s="19"/>
      <c r="G24" s="19"/>
      <c r="H24" s="19"/>
      <c r="I24" s="20"/>
      <c r="J24" s="14"/>
      <c r="K24" s="15"/>
      <c r="L24" s="16"/>
      <c r="M24" s="266"/>
      <c r="N24" s="15"/>
      <c r="O24" s="17"/>
    </row>
    <row r="25" spans="1:15" x14ac:dyDescent="0.25">
      <c r="A25" s="17"/>
      <c r="B25" s="18"/>
      <c r="C25" s="17"/>
      <c r="D25" s="19"/>
      <c r="E25" s="19"/>
      <c r="F25" s="19"/>
      <c r="G25" s="19"/>
      <c r="H25" s="19"/>
      <c r="I25" s="20"/>
      <c r="J25" s="14"/>
      <c r="K25" s="15"/>
      <c r="L25" s="16"/>
      <c r="M25" s="266"/>
      <c r="N25" s="15"/>
      <c r="O25" s="17"/>
    </row>
  </sheetData>
  <mergeCells count="1">
    <mergeCell ref="I1:O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F4:G1048576</xm:sqref>
        </x14:dataValidation>
        <x14:dataValidation type="list" allowBlank="1" showInputMessage="1" showErrorMessage="1">
          <x14:formula1>
            <xm:f>'Notes - ADMIN ONLY'!$B$6:$B$11</xm:f>
          </x14:formula1>
          <xm:sqref>H3:H1048576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36"/>
  <sheetViews>
    <sheetView topLeftCell="E1" workbookViewId="0">
      <selection activeCell="D4" sqref="D4"/>
    </sheetView>
  </sheetViews>
  <sheetFormatPr defaultColWidth="8.85546875" defaultRowHeight="15" x14ac:dyDescent="0.25"/>
  <cols>
    <col min="1" max="1" width="3.28515625" customWidth="1"/>
    <col min="2" max="2" width="15.140625" customWidth="1"/>
    <col min="3" max="3" width="38.7109375" customWidth="1"/>
    <col min="4" max="13" width="5" customWidth="1"/>
    <col min="14" max="14" width="16.28515625" customWidth="1"/>
    <col min="15" max="15" width="19.28515625" customWidth="1"/>
    <col min="16" max="16" width="29.140625" customWidth="1"/>
    <col min="17" max="17" width="18.7109375" customWidth="1"/>
    <col min="18" max="18" width="20.85546875" customWidth="1"/>
  </cols>
  <sheetData>
    <row r="1" spans="1:17" ht="15.75" x14ac:dyDescent="0.25">
      <c r="A1" s="21"/>
      <c r="B1" s="22"/>
      <c r="C1" s="23" t="s">
        <v>43</v>
      </c>
      <c r="D1" s="189" t="s">
        <v>258</v>
      </c>
      <c r="E1" s="189"/>
      <c r="F1" s="262"/>
      <c r="G1" s="190"/>
      <c r="H1" s="191"/>
      <c r="I1" s="191"/>
      <c r="J1" s="191"/>
      <c r="K1" s="191"/>
      <c r="L1" s="191"/>
      <c r="M1" s="191"/>
    </row>
    <row r="2" spans="1:17" ht="15.75" x14ac:dyDescent="0.25">
      <c r="A2" s="21"/>
      <c r="B2" s="22"/>
      <c r="C2" s="23" t="s">
        <v>42</v>
      </c>
      <c r="D2" s="189" t="s">
        <v>259</v>
      </c>
      <c r="E2" s="189"/>
      <c r="F2" s="262"/>
      <c r="G2" s="190"/>
      <c r="H2" s="191"/>
      <c r="I2" s="191"/>
      <c r="J2" s="191"/>
      <c r="K2" s="191"/>
      <c r="L2" s="191"/>
      <c r="M2" s="191"/>
      <c r="O2" s="192" t="s">
        <v>200</v>
      </c>
      <c r="P2" s="192"/>
      <c r="Q2" s="192"/>
    </row>
    <row r="3" spans="1:17" ht="15.75" x14ac:dyDescent="0.25">
      <c r="A3" s="21"/>
      <c r="B3" s="22"/>
      <c r="C3" s="23" t="s">
        <v>13</v>
      </c>
      <c r="D3" s="189" t="s">
        <v>260</v>
      </c>
      <c r="E3" s="189"/>
      <c r="F3" s="262"/>
      <c r="G3" s="190"/>
      <c r="H3" s="191"/>
      <c r="I3" s="191"/>
      <c r="J3" s="191"/>
      <c r="K3" s="191"/>
      <c r="L3" s="191"/>
      <c r="M3" s="191"/>
      <c r="O3" s="192" t="s">
        <v>201</v>
      </c>
      <c r="P3" s="192" t="s">
        <v>202</v>
      </c>
      <c r="Q3" s="192" t="s">
        <v>203</v>
      </c>
    </row>
    <row r="4" spans="1:17" x14ac:dyDescent="0.25">
      <c r="A4" s="116"/>
      <c r="B4" s="193"/>
      <c r="C4" s="193"/>
      <c r="D4" s="193"/>
      <c r="E4" s="193"/>
      <c r="F4" s="193"/>
      <c r="G4" s="193"/>
      <c r="H4" s="193"/>
      <c r="I4" s="193"/>
      <c r="J4" s="193"/>
      <c r="K4" s="193"/>
      <c r="L4" s="193"/>
      <c r="M4" s="193"/>
    </row>
    <row r="5" spans="1:17" x14ac:dyDescent="0.25">
      <c r="A5" s="25"/>
      <c r="B5" s="263" t="s">
        <v>16</v>
      </c>
      <c r="C5" s="29" t="s">
        <v>17</v>
      </c>
      <c r="D5" s="255"/>
      <c r="E5" s="256"/>
      <c r="F5" s="256"/>
      <c r="G5" s="256"/>
      <c r="H5" s="256"/>
      <c r="I5" s="255"/>
      <c r="J5" s="256"/>
      <c r="K5" s="256"/>
      <c r="L5" s="256"/>
      <c r="M5" s="257"/>
    </row>
    <row r="6" spans="1:17" x14ac:dyDescent="0.25">
      <c r="A6" s="25"/>
      <c r="B6" s="264"/>
      <c r="C6" s="30" t="s">
        <v>18</v>
      </c>
      <c r="D6" s="247">
        <v>4</v>
      </c>
      <c r="E6" s="248"/>
      <c r="F6" s="248"/>
      <c r="G6" s="248"/>
      <c r="H6" s="248"/>
      <c r="I6" s="247"/>
      <c r="J6" s="248"/>
      <c r="K6" s="248"/>
      <c r="L6" s="248"/>
      <c r="M6" s="258"/>
    </row>
    <row r="7" spans="1:17" x14ac:dyDescent="0.25">
      <c r="A7" s="25"/>
      <c r="B7" s="264"/>
      <c r="C7" s="30" t="s">
        <v>19</v>
      </c>
      <c r="D7" s="247"/>
      <c r="E7" s="248"/>
      <c r="F7" s="248"/>
      <c r="G7" s="248"/>
      <c r="H7" s="248"/>
      <c r="I7" s="247"/>
      <c r="J7" s="248"/>
      <c r="K7" s="248"/>
      <c r="L7" s="248"/>
      <c r="M7" s="258"/>
    </row>
    <row r="8" spans="1:17" x14ac:dyDescent="0.25">
      <c r="A8" s="25"/>
      <c r="B8" s="264"/>
      <c r="C8" s="30" t="s">
        <v>20</v>
      </c>
      <c r="D8" s="247">
        <v>0</v>
      </c>
      <c r="E8" s="248"/>
      <c r="F8" s="248"/>
      <c r="G8" s="248"/>
      <c r="H8" s="248"/>
      <c r="I8" s="247"/>
      <c r="J8" s="248"/>
      <c r="K8" s="248"/>
      <c r="L8" s="248"/>
      <c r="M8" s="258"/>
    </row>
    <row r="9" spans="1:17" x14ac:dyDescent="0.25">
      <c r="A9" s="25"/>
      <c r="B9" s="264"/>
      <c r="C9" s="30" t="s">
        <v>21</v>
      </c>
      <c r="D9" s="247">
        <v>15</v>
      </c>
      <c r="E9" s="248"/>
      <c r="F9" s="248"/>
      <c r="G9" s="248"/>
      <c r="H9" s="248"/>
      <c r="I9" s="247"/>
      <c r="J9" s="248"/>
      <c r="K9" s="248"/>
      <c r="L9" s="248"/>
      <c r="M9" s="258"/>
    </row>
    <row r="10" spans="1:17" x14ac:dyDescent="0.25">
      <c r="A10" s="25"/>
      <c r="B10" s="264"/>
      <c r="C10" s="30" t="s">
        <v>22</v>
      </c>
      <c r="D10" s="247"/>
      <c r="E10" s="248"/>
      <c r="F10" s="248"/>
      <c r="G10" s="248"/>
      <c r="H10" s="248"/>
      <c r="I10" s="247"/>
      <c r="J10" s="248"/>
      <c r="K10" s="248"/>
      <c r="L10" s="248"/>
      <c r="M10" s="258"/>
    </row>
    <row r="11" spans="1:17" x14ac:dyDescent="0.25">
      <c r="A11" s="25"/>
      <c r="B11" s="264"/>
      <c r="C11" s="30" t="s">
        <v>23</v>
      </c>
      <c r="D11" s="247">
        <v>18</v>
      </c>
      <c r="E11" s="248"/>
      <c r="F11" s="248"/>
      <c r="G11" s="248"/>
      <c r="H11" s="248"/>
      <c r="I11" s="247"/>
      <c r="J11" s="248"/>
      <c r="K11" s="248"/>
      <c r="L11" s="248"/>
      <c r="M11" s="258"/>
    </row>
    <row r="12" spans="1:17" x14ac:dyDescent="0.25">
      <c r="A12" s="25"/>
      <c r="B12" s="264"/>
      <c r="C12" s="30" t="s">
        <v>24</v>
      </c>
      <c r="D12" s="247">
        <v>0</v>
      </c>
      <c r="E12" s="248"/>
      <c r="F12" s="248"/>
      <c r="G12" s="248"/>
      <c r="H12" s="248"/>
      <c r="I12" s="247"/>
      <c r="J12" s="248"/>
      <c r="K12" s="248"/>
      <c r="L12" s="248"/>
      <c r="M12" s="258"/>
    </row>
    <row r="13" spans="1:17" x14ac:dyDescent="0.25">
      <c r="A13" s="25"/>
      <c r="B13" s="264"/>
      <c r="C13" s="30" t="s">
        <v>25</v>
      </c>
      <c r="D13" s="247">
        <v>42</v>
      </c>
      <c r="E13" s="248"/>
      <c r="F13" s="248"/>
      <c r="G13" s="248"/>
      <c r="H13" s="248"/>
      <c r="I13" s="247"/>
      <c r="J13" s="248"/>
      <c r="K13" s="248"/>
      <c r="L13" s="248"/>
      <c r="M13" s="258"/>
    </row>
    <row r="14" spans="1:17" x14ac:dyDescent="0.25">
      <c r="A14" s="25"/>
      <c r="B14" s="264"/>
      <c r="C14" s="30" t="s">
        <v>26</v>
      </c>
      <c r="D14" s="247">
        <v>16</v>
      </c>
      <c r="E14" s="248"/>
      <c r="F14" s="248"/>
      <c r="G14" s="248"/>
      <c r="H14" s="248"/>
      <c r="I14" s="247"/>
      <c r="J14" s="248"/>
      <c r="K14" s="248"/>
      <c r="L14" s="248"/>
      <c r="M14" s="258"/>
    </row>
    <row r="15" spans="1:17" x14ac:dyDescent="0.25">
      <c r="A15" s="25"/>
      <c r="B15" s="264"/>
      <c r="C15" s="30" t="s">
        <v>27</v>
      </c>
      <c r="D15" s="247" t="s">
        <v>257</v>
      </c>
      <c r="E15" s="248"/>
      <c r="F15" s="248"/>
      <c r="G15" s="248"/>
      <c r="H15" s="248"/>
      <c r="I15" s="247"/>
      <c r="J15" s="248"/>
      <c r="K15" s="248"/>
      <c r="L15" s="248"/>
      <c r="M15" s="258"/>
    </row>
    <row r="16" spans="1:17" x14ac:dyDescent="0.25">
      <c r="A16" s="25"/>
      <c r="B16" s="264"/>
      <c r="C16" s="30" t="s">
        <v>28</v>
      </c>
      <c r="D16" s="247">
        <v>17</v>
      </c>
      <c r="E16" s="248"/>
      <c r="F16" s="248"/>
      <c r="G16" s="248"/>
      <c r="H16" s="248"/>
      <c r="I16" s="247"/>
      <c r="J16" s="248"/>
      <c r="K16" s="248"/>
      <c r="L16" s="248"/>
      <c r="M16" s="258"/>
    </row>
    <row r="17" spans="1:14" x14ac:dyDescent="0.25">
      <c r="A17" s="25"/>
      <c r="B17" s="265"/>
      <c r="C17" s="31" t="s">
        <v>15</v>
      </c>
      <c r="D17" s="259">
        <f>SUM(D5:H16)</f>
        <v>112</v>
      </c>
      <c r="E17" s="260"/>
      <c r="F17" s="260"/>
      <c r="G17" s="260"/>
      <c r="H17" s="260"/>
      <c r="I17" s="259">
        <f>SUM(I5:M16)</f>
        <v>0</v>
      </c>
      <c r="J17" s="260"/>
      <c r="K17" s="260"/>
      <c r="L17" s="260"/>
      <c r="M17" s="261"/>
    </row>
    <row r="18" spans="1:14" x14ac:dyDescent="0.25">
      <c r="A18" s="25"/>
      <c r="B18" s="244" t="s">
        <v>204</v>
      </c>
      <c r="C18" s="26" t="s">
        <v>205</v>
      </c>
      <c r="D18" s="247"/>
      <c r="E18" s="248"/>
      <c r="F18" s="248"/>
      <c r="G18" s="248"/>
      <c r="H18" s="248"/>
      <c r="I18" s="255"/>
      <c r="J18" s="256"/>
      <c r="K18" s="256"/>
      <c r="L18" s="256"/>
      <c r="M18" s="257"/>
    </row>
    <row r="19" spans="1:14" x14ac:dyDescent="0.25">
      <c r="A19" s="25"/>
      <c r="B19" s="245"/>
      <c r="C19" s="26" t="s">
        <v>206</v>
      </c>
      <c r="D19" s="247"/>
      <c r="E19" s="248"/>
      <c r="F19" s="248"/>
      <c r="G19" s="248"/>
      <c r="H19" s="248"/>
      <c r="I19" s="247"/>
      <c r="J19" s="248"/>
      <c r="K19" s="248"/>
      <c r="L19" s="248"/>
      <c r="M19" s="258"/>
    </row>
    <row r="20" spans="1:14" x14ac:dyDescent="0.25">
      <c r="A20" s="25"/>
      <c r="B20" s="245"/>
      <c r="C20" s="26" t="s">
        <v>207</v>
      </c>
      <c r="D20" s="247"/>
      <c r="E20" s="248"/>
      <c r="F20" s="248"/>
      <c r="G20" s="248"/>
      <c r="H20" s="248"/>
      <c r="I20" s="247"/>
      <c r="J20" s="248"/>
      <c r="K20" s="248"/>
      <c r="L20" s="248"/>
      <c r="M20" s="258"/>
    </row>
    <row r="21" spans="1:14" x14ac:dyDescent="0.25">
      <c r="A21" s="25"/>
      <c r="B21" s="245"/>
      <c r="C21" s="26" t="s">
        <v>208</v>
      </c>
      <c r="D21" s="247"/>
      <c r="E21" s="248"/>
      <c r="F21" s="248"/>
      <c r="G21" s="248"/>
      <c r="H21" s="248"/>
      <c r="I21" s="247"/>
      <c r="J21" s="248"/>
      <c r="K21" s="248"/>
      <c r="L21" s="248"/>
      <c r="M21" s="258"/>
    </row>
    <row r="22" spans="1:14" x14ac:dyDescent="0.25">
      <c r="A22" s="25"/>
      <c r="B22" s="245"/>
      <c r="C22" s="26" t="s">
        <v>209</v>
      </c>
      <c r="D22" s="247"/>
      <c r="E22" s="248"/>
      <c r="F22" s="248"/>
      <c r="G22" s="248"/>
      <c r="H22" s="248"/>
      <c r="I22" s="247"/>
      <c r="J22" s="248"/>
      <c r="K22" s="248"/>
      <c r="L22" s="248"/>
      <c r="M22" s="258"/>
    </row>
    <row r="23" spans="1:14" ht="15" customHeight="1" x14ac:dyDescent="0.25">
      <c r="A23" s="25"/>
      <c r="B23" s="246"/>
      <c r="C23" s="28" t="s">
        <v>15</v>
      </c>
      <c r="D23" s="259">
        <f>SUM(D18:H22)</f>
        <v>0</v>
      </c>
      <c r="E23" s="260">
        <f>SUM(E18:E22)</f>
        <v>0</v>
      </c>
      <c r="F23" s="260"/>
      <c r="G23" s="260"/>
      <c r="H23" s="260"/>
      <c r="I23" s="259">
        <f>SUM(I18:M22)</f>
        <v>0</v>
      </c>
      <c r="J23" s="260">
        <f>SUM(J18:J22)</f>
        <v>0</v>
      </c>
      <c r="K23" s="260"/>
      <c r="L23" s="260"/>
      <c r="M23" s="261"/>
    </row>
    <row r="24" spans="1:14" x14ac:dyDescent="0.25">
      <c r="A24" s="25"/>
      <c r="B24" s="249" t="s">
        <v>210</v>
      </c>
      <c r="C24" s="194" t="s">
        <v>211</v>
      </c>
      <c r="D24" s="195">
        <v>1</v>
      </c>
      <c r="E24" s="196">
        <v>2</v>
      </c>
      <c r="F24" s="196">
        <v>3</v>
      </c>
      <c r="G24" s="196">
        <v>4</v>
      </c>
      <c r="H24" s="196">
        <v>5</v>
      </c>
      <c r="I24" s="196">
        <v>6</v>
      </c>
      <c r="J24" s="196">
        <v>7</v>
      </c>
      <c r="K24" s="196">
        <v>8</v>
      </c>
      <c r="L24" s="196">
        <v>9</v>
      </c>
      <c r="M24" s="196">
        <v>10</v>
      </c>
      <c r="N24" s="197" t="s">
        <v>212</v>
      </c>
    </row>
    <row r="25" spans="1:14" x14ac:dyDescent="0.25">
      <c r="A25" s="25"/>
      <c r="B25" s="250"/>
      <c r="C25" s="194" t="s">
        <v>213</v>
      </c>
      <c r="D25" s="27">
        <v>0</v>
      </c>
      <c r="E25" s="27">
        <v>0</v>
      </c>
      <c r="F25" s="27">
        <v>0</v>
      </c>
      <c r="G25" s="27">
        <v>0</v>
      </c>
      <c r="H25" s="27">
        <v>0</v>
      </c>
      <c r="I25" s="27">
        <v>1</v>
      </c>
      <c r="J25" s="27">
        <v>1</v>
      </c>
      <c r="K25" s="27">
        <v>7</v>
      </c>
      <c r="L25" s="27">
        <v>10</v>
      </c>
      <c r="M25" s="198">
        <v>42</v>
      </c>
      <c r="N25" s="199">
        <f t="shared" ref="N25:N31" si="0">SUM(D25:M25)</f>
        <v>61</v>
      </c>
    </row>
    <row r="26" spans="1:14" x14ac:dyDescent="0.25">
      <c r="A26" s="25"/>
      <c r="B26" s="250"/>
      <c r="C26" s="194" t="s">
        <v>214</v>
      </c>
      <c r="D26" s="27">
        <v>0</v>
      </c>
      <c r="E26" s="27">
        <v>0</v>
      </c>
      <c r="F26" s="27">
        <v>0</v>
      </c>
      <c r="G26" s="27">
        <v>0</v>
      </c>
      <c r="H26" s="27">
        <v>1</v>
      </c>
      <c r="I26" s="27">
        <v>0</v>
      </c>
      <c r="J26" s="27">
        <v>0</v>
      </c>
      <c r="K26" s="27">
        <v>7</v>
      </c>
      <c r="L26" s="27">
        <v>11</v>
      </c>
      <c r="M26" s="198">
        <v>43</v>
      </c>
      <c r="N26" s="200">
        <f t="shared" si="0"/>
        <v>62</v>
      </c>
    </row>
    <row r="27" spans="1:14" x14ac:dyDescent="0.25">
      <c r="A27" s="25"/>
      <c r="B27" s="250"/>
      <c r="C27" s="194" t="s">
        <v>215</v>
      </c>
      <c r="D27" s="27">
        <v>1</v>
      </c>
      <c r="E27" s="27">
        <v>0</v>
      </c>
      <c r="F27" s="27">
        <v>0</v>
      </c>
      <c r="G27" s="27">
        <v>0</v>
      </c>
      <c r="H27" s="27">
        <v>0</v>
      </c>
      <c r="I27" s="27">
        <v>0</v>
      </c>
      <c r="J27" s="27">
        <v>1</v>
      </c>
      <c r="K27" s="27">
        <v>6</v>
      </c>
      <c r="L27" s="27">
        <v>8</v>
      </c>
      <c r="M27" s="198">
        <v>46</v>
      </c>
      <c r="N27" s="200">
        <f t="shared" si="0"/>
        <v>62</v>
      </c>
    </row>
    <row r="28" spans="1:14" x14ac:dyDescent="0.25">
      <c r="A28" s="25"/>
      <c r="B28" s="250"/>
      <c r="C28" s="194" t="s">
        <v>216</v>
      </c>
      <c r="D28" s="27">
        <v>2</v>
      </c>
      <c r="E28" s="27">
        <v>0</v>
      </c>
      <c r="F28" s="27">
        <v>0</v>
      </c>
      <c r="G28" s="27">
        <v>0</v>
      </c>
      <c r="H28" s="27">
        <v>1</v>
      </c>
      <c r="I28" s="27">
        <v>0</v>
      </c>
      <c r="J28" s="27">
        <v>5</v>
      </c>
      <c r="K28" s="27">
        <v>5</v>
      </c>
      <c r="L28" s="27">
        <v>6</v>
      </c>
      <c r="M28" s="198">
        <v>43</v>
      </c>
      <c r="N28" s="200">
        <f t="shared" si="0"/>
        <v>62</v>
      </c>
    </row>
    <row r="29" spans="1:14" x14ac:dyDescent="0.25">
      <c r="A29" s="25"/>
      <c r="B29" s="250"/>
      <c r="C29" s="194" t="s">
        <v>217</v>
      </c>
      <c r="D29" s="27"/>
      <c r="E29" s="27"/>
      <c r="F29" s="27"/>
      <c r="G29" s="27"/>
      <c r="H29" s="27"/>
      <c r="I29" s="27"/>
      <c r="J29" s="27"/>
      <c r="K29" s="27"/>
      <c r="L29" s="27"/>
      <c r="M29" s="198"/>
      <c r="N29" s="200">
        <f t="shared" si="0"/>
        <v>0</v>
      </c>
    </row>
    <row r="30" spans="1:14" x14ac:dyDescent="0.25">
      <c r="A30" s="25"/>
      <c r="B30" s="250"/>
      <c r="C30" s="194" t="s">
        <v>218</v>
      </c>
      <c r="D30" s="27"/>
      <c r="E30" s="27"/>
      <c r="F30" s="27"/>
      <c r="G30" s="27"/>
      <c r="H30" s="27"/>
      <c r="I30" s="27"/>
      <c r="J30" s="27"/>
      <c r="K30" s="27"/>
      <c r="L30" s="27"/>
      <c r="M30" s="198"/>
      <c r="N30" s="200">
        <f t="shared" si="0"/>
        <v>0</v>
      </c>
    </row>
    <row r="31" spans="1:14" x14ac:dyDescent="0.25">
      <c r="A31" s="25"/>
      <c r="B31" s="250"/>
      <c r="C31" s="194" t="s">
        <v>219</v>
      </c>
      <c r="D31" s="27"/>
      <c r="E31" s="27"/>
      <c r="F31" s="27"/>
      <c r="G31" s="27"/>
      <c r="H31" s="27"/>
      <c r="I31" s="27"/>
      <c r="J31" s="27"/>
      <c r="K31" s="27"/>
      <c r="L31" s="27"/>
      <c r="M31" s="198"/>
      <c r="N31" s="200">
        <f t="shared" si="0"/>
        <v>0</v>
      </c>
    </row>
    <row r="32" spans="1:14" x14ac:dyDescent="0.25">
      <c r="A32" s="25"/>
      <c r="B32" s="251"/>
      <c r="C32" s="201"/>
      <c r="D32" s="252" t="s">
        <v>15</v>
      </c>
      <c r="E32" s="253"/>
      <c r="F32" s="253"/>
      <c r="G32" s="253"/>
      <c r="H32" s="253"/>
      <c r="I32" s="253"/>
      <c r="J32" s="253"/>
      <c r="K32" s="253"/>
      <c r="L32" s="253"/>
      <c r="M32" s="254"/>
      <c r="N32" s="202">
        <f>SUM(N25:N31)</f>
        <v>247</v>
      </c>
    </row>
    <row r="33" spans="1:14" x14ac:dyDescent="0.25">
      <c r="A33" s="25"/>
      <c r="B33" s="32"/>
      <c r="C33" s="32"/>
      <c r="D33" s="32"/>
      <c r="E33" s="32"/>
      <c r="F33" s="32"/>
      <c r="G33" s="32"/>
      <c r="H33" s="32"/>
      <c r="I33" s="32"/>
      <c r="J33" s="32"/>
      <c r="K33" s="32"/>
      <c r="L33" s="32"/>
      <c r="M33" s="32"/>
    </row>
    <row r="35" spans="1:14" x14ac:dyDescent="0.25">
      <c r="B35" s="203" t="s">
        <v>220</v>
      </c>
      <c r="C35" s="203"/>
      <c r="D35" s="204"/>
      <c r="E35" s="204"/>
      <c r="F35" s="204"/>
      <c r="G35" s="204"/>
      <c r="H35" s="204"/>
      <c r="I35" s="204"/>
      <c r="J35" s="204"/>
      <c r="K35" s="204"/>
      <c r="L35" s="204"/>
      <c r="M35" s="204"/>
      <c r="N35" s="204"/>
    </row>
    <row r="36" spans="1:14" ht="24" customHeight="1" x14ac:dyDescent="0.25"/>
  </sheetData>
  <mergeCells count="43">
    <mergeCell ref="I15:M15"/>
    <mergeCell ref="D16:H16"/>
    <mergeCell ref="I16:M16"/>
    <mergeCell ref="D17:H17"/>
    <mergeCell ref="I17:M17"/>
    <mergeCell ref="D15:H15"/>
    <mergeCell ref="I12:M12"/>
    <mergeCell ref="D13:H13"/>
    <mergeCell ref="I13:M13"/>
    <mergeCell ref="D14:H14"/>
    <mergeCell ref="I14:M14"/>
    <mergeCell ref="D12:H12"/>
    <mergeCell ref="F1:F3"/>
    <mergeCell ref="B5:B17"/>
    <mergeCell ref="D5:H5"/>
    <mergeCell ref="I5:M5"/>
    <mergeCell ref="D6:H6"/>
    <mergeCell ref="I6:M6"/>
    <mergeCell ref="D7:H7"/>
    <mergeCell ref="I7:M7"/>
    <mergeCell ref="D8:H8"/>
    <mergeCell ref="I8:M8"/>
    <mergeCell ref="D9:H9"/>
    <mergeCell ref="I9:M9"/>
    <mergeCell ref="D10:H10"/>
    <mergeCell ref="I10:M10"/>
    <mergeCell ref="D11:H11"/>
    <mergeCell ref="I11:M11"/>
    <mergeCell ref="B18:B23"/>
    <mergeCell ref="D18:H18"/>
    <mergeCell ref="D21:H21"/>
    <mergeCell ref="B24:B32"/>
    <mergeCell ref="D32:M32"/>
    <mergeCell ref="I18:M18"/>
    <mergeCell ref="D19:H19"/>
    <mergeCell ref="I19:M19"/>
    <mergeCell ref="D20:H20"/>
    <mergeCell ref="I20:M20"/>
    <mergeCell ref="I21:M21"/>
    <mergeCell ref="D22:H22"/>
    <mergeCell ref="I22:M22"/>
    <mergeCell ref="D23:H23"/>
    <mergeCell ref="I23:M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0"/>
  <sheetViews>
    <sheetView workbookViewId="0">
      <selection activeCell="B10" sqref="B10"/>
    </sheetView>
  </sheetViews>
  <sheetFormatPr defaultColWidth="8.85546875" defaultRowHeight="15" x14ac:dyDescent="0.25"/>
  <cols>
    <col min="1" max="1" width="30.28515625" customWidth="1"/>
    <col min="2" max="2" width="63.85546875" customWidth="1"/>
    <col min="3" max="3" width="27.7109375" customWidth="1"/>
    <col min="4" max="4" width="65.7109375" customWidth="1"/>
  </cols>
  <sheetData>
    <row r="1" spans="1:4" ht="47.25" customHeight="1" x14ac:dyDescent="0.25">
      <c r="A1" s="33" t="s">
        <v>29</v>
      </c>
      <c r="B1" s="34" t="s">
        <v>30</v>
      </c>
      <c r="C1" s="34" t="s">
        <v>31</v>
      </c>
      <c r="D1" s="34" t="s">
        <v>221</v>
      </c>
    </row>
    <row r="2" spans="1:4" ht="30" x14ac:dyDescent="0.25">
      <c r="A2" s="49" t="s">
        <v>32</v>
      </c>
      <c r="B2" s="50" t="s">
        <v>33</v>
      </c>
      <c r="C2" s="51">
        <v>42095</v>
      </c>
      <c r="D2" s="205" t="s">
        <v>222</v>
      </c>
    </row>
    <row r="3" spans="1:4" ht="16.5" x14ac:dyDescent="0.25">
      <c r="A3" s="35" t="s">
        <v>32</v>
      </c>
      <c r="B3" s="36"/>
      <c r="C3" s="37" t="s">
        <v>264</v>
      </c>
      <c r="D3" s="37"/>
    </row>
    <row r="4" spans="1:4" ht="16.5" x14ac:dyDescent="0.25">
      <c r="A4" s="35" t="s">
        <v>261</v>
      </c>
      <c r="B4" s="206"/>
      <c r="C4" s="37" t="s">
        <v>264</v>
      </c>
      <c r="D4" s="37"/>
    </row>
    <row r="5" spans="1:4" ht="16.5" x14ac:dyDescent="0.25">
      <c r="A5" s="35" t="s">
        <v>262</v>
      </c>
      <c r="B5" s="38"/>
      <c r="C5" s="37" t="s">
        <v>264</v>
      </c>
      <c r="D5" s="37"/>
    </row>
    <row r="6" spans="1:4" ht="16.5" x14ac:dyDescent="0.25">
      <c r="A6" s="35" t="s">
        <v>263</v>
      </c>
      <c r="B6" s="38"/>
      <c r="C6" s="37" t="s">
        <v>264</v>
      </c>
      <c r="D6" s="37"/>
    </row>
    <row r="7" spans="1:4" ht="16.5" x14ac:dyDescent="0.25">
      <c r="A7" s="35"/>
      <c r="B7" s="38"/>
      <c r="C7" s="37"/>
      <c r="D7" s="37"/>
    </row>
    <row r="8" spans="1:4" ht="16.5" x14ac:dyDescent="0.25">
      <c r="A8" s="35"/>
      <c r="B8" s="38"/>
      <c r="C8" s="37"/>
      <c r="D8" s="37"/>
    </row>
    <row r="9" spans="1:4" ht="16.5" x14ac:dyDescent="0.25">
      <c r="A9" s="35"/>
      <c r="B9" s="39"/>
      <c r="C9" s="37"/>
      <c r="D9" s="37"/>
    </row>
    <row r="10" spans="1:4" ht="16.5" x14ac:dyDescent="0.25">
      <c r="A10" s="35"/>
      <c r="B10" s="38"/>
      <c r="C10" s="37"/>
      <c r="D10" s="37"/>
    </row>
    <row r="11" spans="1:4" ht="16.5" x14ac:dyDescent="0.25">
      <c r="A11" s="35"/>
      <c r="B11" s="38"/>
      <c r="C11" s="37"/>
      <c r="D11" s="37"/>
    </row>
    <row r="12" spans="1:4" ht="16.5" x14ac:dyDescent="0.25">
      <c r="A12" s="35"/>
      <c r="B12" s="38"/>
      <c r="C12" s="37"/>
      <c r="D12" s="37"/>
    </row>
    <row r="13" spans="1:4" ht="16.5" x14ac:dyDescent="0.25">
      <c r="A13" s="35"/>
      <c r="B13" s="38"/>
      <c r="C13" s="37"/>
      <c r="D13" s="37"/>
    </row>
    <row r="14" spans="1:4" ht="16.5" x14ac:dyDescent="0.25">
      <c r="A14" s="35"/>
      <c r="B14" s="38"/>
      <c r="C14" s="37"/>
      <c r="D14" s="37"/>
    </row>
    <row r="15" spans="1:4" ht="16.5" x14ac:dyDescent="0.25">
      <c r="A15" s="35"/>
      <c r="B15" s="38"/>
      <c r="C15" s="37"/>
      <c r="D15" s="37"/>
    </row>
    <row r="16" spans="1:4" ht="16.5" x14ac:dyDescent="0.25">
      <c r="A16" s="35"/>
      <c r="B16" s="38"/>
      <c r="C16" s="37"/>
      <c r="D16" s="37"/>
    </row>
    <row r="17" spans="1:4" ht="16.5" x14ac:dyDescent="0.25">
      <c r="A17" s="35"/>
      <c r="B17" s="38"/>
      <c r="C17" s="37"/>
      <c r="D17" s="37"/>
    </row>
    <row r="18" spans="1:4" ht="16.5" x14ac:dyDescent="0.25">
      <c r="A18" s="35"/>
      <c r="B18" s="38"/>
      <c r="C18" s="37"/>
      <c r="D18" s="37"/>
    </row>
    <row r="19" spans="1:4" ht="16.5" x14ac:dyDescent="0.25">
      <c r="A19" s="35"/>
      <c r="B19" s="38"/>
      <c r="C19" s="37"/>
      <c r="D19" s="37"/>
    </row>
    <row r="20" spans="1:4" ht="16.5" x14ac:dyDescent="0.25">
      <c r="A20" s="35"/>
      <c r="B20" s="38"/>
      <c r="C20" s="37"/>
      <c r="D20" s="37"/>
    </row>
    <row r="21" spans="1:4" ht="16.5" x14ac:dyDescent="0.25">
      <c r="A21" s="35"/>
      <c r="B21" s="38"/>
      <c r="C21" s="37"/>
      <c r="D21" s="37"/>
    </row>
    <row r="22" spans="1:4" ht="16.5" x14ac:dyDescent="0.25">
      <c r="A22" s="35"/>
      <c r="B22" s="38"/>
      <c r="C22" s="37"/>
      <c r="D22" s="37"/>
    </row>
    <row r="23" spans="1:4" ht="16.5" x14ac:dyDescent="0.25">
      <c r="A23" s="35"/>
      <c r="B23" s="38"/>
      <c r="C23" s="37"/>
      <c r="D23" s="37"/>
    </row>
    <row r="24" spans="1:4" ht="16.5" x14ac:dyDescent="0.25">
      <c r="A24" s="35"/>
      <c r="B24" s="38"/>
      <c r="C24" s="37"/>
      <c r="D24" s="37"/>
    </row>
    <row r="25" spans="1:4" ht="16.5" x14ac:dyDescent="0.25">
      <c r="A25" s="35"/>
      <c r="B25" s="38"/>
      <c r="C25" s="37"/>
      <c r="D25" s="37"/>
    </row>
    <row r="26" spans="1:4" ht="16.5" x14ac:dyDescent="0.25">
      <c r="A26" s="35"/>
      <c r="B26" s="38"/>
      <c r="C26" s="37"/>
      <c r="D26" s="37"/>
    </row>
    <row r="27" spans="1:4" ht="16.5" x14ac:dyDescent="0.25">
      <c r="A27" s="35"/>
      <c r="B27" s="38"/>
      <c r="C27" s="37"/>
      <c r="D27" s="37"/>
    </row>
    <row r="28" spans="1:4" ht="16.5" x14ac:dyDescent="0.25">
      <c r="A28" s="35"/>
      <c r="B28" s="38"/>
      <c r="C28" s="37"/>
      <c r="D28" s="37"/>
    </row>
    <row r="29" spans="1:4" ht="16.5" x14ac:dyDescent="0.25">
      <c r="A29" s="35"/>
      <c r="B29" s="38"/>
      <c r="C29" s="37"/>
      <c r="D29" s="37"/>
    </row>
    <row r="30" spans="1:4" ht="16.5" x14ac:dyDescent="0.25">
      <c r="A30" s="35"/>
      <c r="B30" s="38"/>
      <c r="C30" s="37"/>
      <c r="D30" s="37"/>
    </row>
    <row r="31" spans="1:4" ht="16.5" x14ac:dyDescent="0.25">
      <c r="A31" s="35"/>
      <c r="B31" s="38"/>
      <c r="C31" s="37"/>
      <c r="D31" s="37"/>
    </row>
    <row r="32" spans="1:4" ht="16.5" x14ac:dyDescent="0.25">
      <c r="A32" s="35"/>
      <c r="B32" s="38"/>
      <c r="C32" s="37"/>
      <c r="D32" s="37"/>
    </row>
    <row r="33" spans="1:4" ht="16.5" x14ac:dyDescent="0.3">
      <c r="A33" s="40"/>
      <c r="B33" s="41"/>
      <c r="C33" s="42"/>
      <c r="D33" s="42"/>
    </row>
    <row r="34" spans="1:4" ht="16.5" x14ac:dyDescent="0.3">
      <c r="A34" s="40"/>
      <c r="B34" s="41"/>
      <c r="C34" s="42"/>
      <c r="D34" s="42"/>
    </row>
    <row r="35" spans="1:4" ht="16.5" x14ac:dyDescent="0.3">
      <c r="A35" s="40"/>
      <c r="B35" s="41"/>
      <c r="C35" s="42"/>
      <c r="D35" s="42"/>
    </row>
    <row r="36" spans="1:4" ht="16.5" x14ac:dyDescent="0.3">
      <c r="A36" s="40"/>
      <c r="B36" s="41"/>
      <c r="C36" s="42"/>
      <c r="D36" s="42"/>
    </row>
    <row r="37" spans="1:4" ht="16.5" x14ac:dyDescent="0.3">
      <c r="A37" s="40"/>
      <c r="B37" s="41"/>
      <c r="C37" s="42"/>
      <c r="D37" s="42"/>
    </row>
    <row r="38" spans="1:4" ht="16.5" x14ac:dyDescent="0.3">
      <c r="A38" s="40"/>
      <c r="B38" s="41"/>
      <c r="C38" s="42"/>
      <c r="D38" s="42"/>
    </row>
    <row r="39" spans="1:4" ht="16.5" x14ac:dyDescent="0.3">
      <c r="A39" s="40"/>
      <c r="B39" s="41"/>
      <c r="C39" s="42"/>
      <c r="D39" s="42"/>
    </row>
    <row r="40" spans="1:4" ht="16.5" x14ac:dyDescent="0.3">
      <c r="A40" s="40"/>
      <c r="B40" s="41"/>
      <c r="C40" s="42"/>
      <c r="D40" s="42"/>
    </row>
    <row r="41" spans="1:4" ht="16.5" x14ac:dyDescent="0.3">
      <c r="A41" s="40"/>
      <c r="B41" s="41"/>
      <c r="C41" s="42"/>
      <c r="D41" s="42"/>
    </row>
    <row r="42" spans="1:4" ht="16.5" x14ac:dyDescent="0.3">
      <c r="A42" s="40"/>
      <c r="B42" s="41"/>
      <c r="C42" s="42"/>
      <c r="D42" s="42"/>
    </row>
    <row r="43" spans="1:4" ht="16.5" x14ac:dyDescent="0.3">
      <c r="A43" s="40"/>
      <c r="B43" s="41"/>
      <c r="C43" s="42"/>
      <c r="D43" s="42"/>
    </row>
    <row r="44" spans="1:4" ht="16.5" x14ac:dyDescent="0.3">
      <c r="A44" s="40"/>
      <c r="B44" s="41"/>
      <c r="C44" s="42"/>
      <c r="D44" s="42"/>
    </row>
    <row r="45" spans="1:4" ht="16.5" x14ac:dyDescent="0.3">
      <c r="A45" s="40"/>
      <c r="B45" s="41"/>
      <c r="C45" s="42"/>
      <c r="D45" s="42"/>
    </row>
    <row r="46" spans="1:4" ht="16.5" x14ac:dyDescent="0.3">
      <c r="A46" s="43"/>
      <c r="B46" s="44"/>
      <c r="C46" s="45"/>
      <c r="D46" s="45"/>
    </row>
    <row r="47" spans="1:4" ht="16.5" x14ac:dyDescent="0.3">
      <c r="A47" s="46"/>
      <c r="B47" s="46"/>
      <c r="C47" s="47"/>
      <c r="D47" s="47"/>
    </row>
    <row r="48" spans="1:4" ht="16.5" x14ac:dyDescent="0.3">
      <c r="A48" s="46"/>
      <c r="B48" s="46"/>
      <c r="C48" s="47"/>
      <c r="D48" s="47"/>
    </row>
    <row r="49" spans="1:4" ht="16.5" x14ac:dyDescent="0.3">
      <c r="A49" s="46"/>
      <c r="B49" s="46"/>
      <c r="C49" s="47"/>
      <c r="D49" s="47"/>
    </row>
    <row r="50" spans="1:4" ht="16.5" x14ac:dyDescent="0.3">
      <c r="A50" s="46"/>
      <c r="B50" s="46"/>
      <c r="C50" s="47"/>
      <c r="D50" s="4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8.85546875" defaultRowHeight="15" x14ac:dyDescent="0.25"/>
  <sheetData>
    <row r="2" spans="2:2" x14ac:dyDescent="0.25">
      <c r="B2" t="s">
        <v>53</v>
      </c>
    </row>
    <row r="4" spans="2:2" x14ac:dyDescent="0.25">
      <c r="B4" s="48"/>
    </row>
    <row r="5" spans="2:2" x14ac:dyDescent="0.25">
      <c r="B5" s="48" t="s">
        <v>34</v>
      </c>
    </row>
    <row r="6" spans="2:2" x14ac:dyDescent="0.25">
      <c r="B6" t="s">
        <v>35</v>
      </c>
    </row>
    <row r="7" spans="2:2" x14ac:dyDescent="0.25">
      <c r="B7" t="s">
        <v>36</v>
      </c>
    </row>
    <row r="8" spans="2:2" x14ac:dyDescent="0.25">
      <c r="B8" t="s">
        <v>37</v>
      </c>
    </row>
    <row r="9" spans="2:2" x14ac:dyDescent="0.25">
      <c r="B9" t="s">
        <v>38</v>
      </c>
    </row>
    <row r="10" spans="2:2" x14ac:dyDescent="0.25">
      <c r="B10" t="s">
        <v>39</v>
      </c>
    </row>
    <row r="11" spans="2:2" x14ac:dyDescent="0.25">
      <c r="B11"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F36D8644-1A9E-4882-B1A2-1B7C92435E66}"/>
</file>

<file path=customXml/itemProps2.xml><?xml version="1.0" encoding="utf-8"?>
<ds:datastoreItem xmlns:ds="http://schemas.openxmlformats.org/officeDocument/2006/customXml" ds:itemID="{0C573953-0F7C-41E5-98EA-1C9C61DA1880}"/>
</file>

<file path=customXml/itemProps3.xml><?xml version="1.0" encoding="utf-8"?>
<ds:datastoreItem xmlns:ds="http://schemas.openxmlformats.org/officeDocument/2006/customXml" ds:itemID="{50CC2F7F-F775-47AE-8E58-42DC453D42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Raw Data</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Barnett</dc:creator>
  <cp:lastModifiedBy>Gardner Pippa (2017)</cp:lastModifiedBy>
  <dcterms:created xsi:type="dcterms:W3CDTF">2016-06-20T13:25:12Z</dcterms:created>
  <dcterms:modified xsi:type="dcterms:W3CDTF">2017-12-12T15:23:11Z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