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williamhutchinson/Desktop/"/>
    </mc:Choice>
  </mc:AlternateContent>
  <bookViews>
    <workbookView xWindow="1360" yWindow="1540" windowWidth="28800" windowHeight="147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  <c r="C57" i="1"/>
  <c r="C27" i="1"/>
  <c r="D21" i="1"/>
  <c r="C21" i="1"/>
  <c r="C48" i="1"/>
  <c r="D27" i="1"/>
  <c r="D32" i="1"/>
  <c r="D40" i="1"/>
  <c r="D57" i="1"/>
  <c r="F84" i="1"/>
  <c r="F83" i="1"/>
  <c r="F82" i="1"/>
  <c r="F81" i="1"/>
  <c r="F80" i="1"/>
  <c r="F79" i="1"/>
  <c r="F76" i="1"/>
  <c r="F73" i="1"/>
  <c r="F72" i="1"/>
  <c r="F67" i="1"/>
  <c r="F56" i="1"/>
  <c r="F55" i="1"/>
  <c r="F54" i="1"/>
  <c r="F53" i="1"/>
  <c r="F52" i="1"/>
  <c r="F51" i="1"/>
  <c r="F50" i="1"/>
  <c r="F47" i="1"/>
  <c r="F46" i="1"/>
  <c r="F45" i="1"/>
  <c r="F44" i="1"/>
  <c r="F43" i="1"/>
  <c r="F26" i="1"/>
  <c r="F25" i="1"/>
  <c r="F24" i="1"/>
  <c r="F20" i="1"/>
  <c r="F19" i="1"/>
  <c r="F18" i="1"/>
  <c r="F17" i="1"/>
  <c r="F16" i="1"/>
  <c r="F15" i="1"/>
  <c r="F14" i="1"/>
  <c r="F11" i="1"/>
  <c r="F8" i="1"/>
  <c r="F7" i="1"/>
  <c r="F6" i="1"/>
  <c r="F5" i="1"/>
  <c r="F4" i="1"/>
  <c r="E74" i="1"/>
  <c r="C74" i="1"/>
  <c r="F74" i="1"/>
  <c r="F85" i="1"/>
  <c r="F9" i="1"/>
  <c r="C9" i="1"/>
  <c r="E9" i="1"/>
  <c r="E85" i="1"/>
  <c r="C87" i="1"/>
  <c r="E21" i="1"/>
  <c r="E64" i="1"/>
  <c r="F64" i="1"/>
  <c r="E57" i="1"/>
  <c r="E27" i="1"/>
  <c r="E48" i="1"/>
  <c r="D48" i="1"/>
  <c r="E40" i="1"/>
  <c r="F40" i="1"/>
  <c r="E32" i="1"/>
  <c r="F32" i="1"/>
  <c r="E87" i="1"/>
  <c r="F21" i="1"/>
  <c r="F27" i="1"/>
  <c r="F48" i="1"/>
  <c r="F57" i="1"/>
  <c r="F87" i="1"/>
</calcChain>
</file>

<file path=xl/sharedStrings.xml><?xml version="1.0" encoding="utf-8"?>
<sst xmlns="http://schemas.openxmlformats.org/spreadsheetml/2006/main" count="133" uniqueCount="84">
  <si>
    <t>A HALL FOR HULL</t>
  </si>
  <si>
    <t>NOTES</t>
  </si>
  <si>
    <t>ARTWORK APPLICATION</t>
  </si>
  <si>
    <t>Artwork application</t>
  </si>
  <si>
    <t>RIBA ?</t>
  </si>
  <si>
    <t>STEEL FABRICATION</t>
  </si>
  <si>
    <t xml:space="preserve">192 no. 3mm bespoke perforated steel, punched
</t>
  </si>
  <si>
    <t>RIBA</t>
  </si>
  <si>
    <t>RMIG</t>
  </si>
  <si>
    <t xml:space="preserve">192 no. 3mm bespoke perforated steel, rolled and folded
</t>
  </si>
  <si>
    <t>Barnshaw</t>
  </si>
  <si>
    <t>All other steel parts</t>
  </si>
  <si>
    <t>Kloeckner</t>
  </si>
  <si>
    <t>SETWORKS COSTS</t>
  </si>
  <si>
    <t>Airmatic (previously item 2.15?)</t>
  </si>
  <si>
    <t>Rerolled sections (Barnshaws)</t>
  </si>
  <si>
    <t>Transport from Barnshaws to Airmatic</t>
  </si>
  <si>
    <t>Transport from Airmatic to Wedge</t>
  </si>
  <si>
    <t>Transport from Airmatic to Barnshaws</t>
  </si>
  <si>
    <t>Transport from Wedge to site</t>
  </si>
  <si>
    <t>Plywood (96 sheets)</t>
    <phoneticPr fontId="0" type="noConversion"/>
  </si>
  <si>
    <t>Labour to CNC</t>
    <phoneticPr fontId="0" type="noConversion"/>
  </si>
  <si>
    <t>Onsite build (4x 8 days)</t>
  </si>
  <si>
    <t>Hire equipment cost</t>
    <phoneticPr fontId="0" type="noConversion"/>
  </si>
  <si>
    <t>H+S barriers etc</t>
    <phoneticPr fontId="0" type="noConversion"/>
  </si>
  <si>
    <t>Additional Barrier hire week 2</t>
  </si>
  <si>
    <t>Additional Tower hire week 2</t>
  </si>
  <si>
    <t>Materials, protection etc for painters</t>
  </si>
  <si>
    <t>2 days H+S overseeing Felice RAMS etc </t>
  </si>
  <si>
    <t>5 days H+S overseeing general </t>
  </si>
  <si>
    <t>3 ½ nights site management            </t>
  </si>
  <si>
    <t>5 days additional site management</t>
  </si>
  <si>
    <t>Hotels associated with extra days </t>
  </si>
  <si>
    <t>1 day retrospective paperwork for PD </t>
  </si>
  <si>
    <t>1 day O+M collation and overview </t>
  </si>
  <si>
    <t>Deinstall Onsite build (4x 5 days)</t>
  </si>
  <si>
    <t>Portable lights for RIBA install</t>
  </si>
  <si>
    <t>RIBA @ Trinity Square - Cbling - 1 week hire as per quote 17-0830.01</t>
  </si>
  <si>
    <t xml:space="preserve">Scaffolding Tower for RIBA </t>
  </si>
  <si>
    <t>4 visits to Trinity Square by an electrician for the A Hall for Hull exhibition</t>
  </si>
  <si>
    <t>Materials for Artwork installation  HC</t>
  </si>
  <si>
    <t>Materials for Artwork installation AK</t>
  </si>
  <si>
    <t>Extra security due to lighting being switched off</t>
  </si>
  <si>
    <t>Hoardings moving</t>
  </si>
  <si>
    <t>Petty cash</t>
  </si>
  <si>
    <t>Wine for Hall for Hull launch</t>
  </si>
  <si>
    <t>ORIGINAL BUDGET AGREED BY CONTRACT RIBA/H2017</t>
  </si>
  <si>
    <t>H2017</t>
  </si>
  <si>
    <t>Streetscene services (cleaning)</t>
  </si>
  <si>
    <t xml:space="preserve"> INSURANCE REQUIRED FROM 27.9.17</t>
  </si>
  <si>
    <t>Hull 2017 onsite costs re the artwork</t>
  </si>
  <si>
    <t xml:space="preserve">RIBA </t>
  </si>
  <si>
    <t>ADDITIONAL COSTS</t>
  </si>
  <si>
    <t xml:space="preserve">Opening </t>
  </si>
  <si>
    <t xml:space="preserve">Expressions of Interest Honoraria </t>
  </si>
  <si>
    <t>Selection Panel Fees</t>
  </si>
  <si>
    <t>Feasibility Design (Setworks)</t>
  </si>
  <si>
    <t xml:space="preserve">Planning Fees </t>
  </si>
  <si>
    <t>Architect/Artist Travel</t>
  </si>
  <si>
    <t>Total</t>
  </si>
  <si>
    <t>VARIOUS COSTS</t>
  </si>
  <si>
    <t>HULL 2017 ONSITE COSTS RE THE ARTWORK</t>
  </si>
  <si>
    <t>ADDITIONAL ONSITE COSTS</t>
  </si>
  <si>
    <t>FURTHER COSTS</t>
  </si>
  <si>
    <t>We believe this section was agreed by RIBA with Setworks prior to going on site</t>
  </si>
  <si>
    <t>VARIATIONS TO ORIGINAL BUDGET (QUERY IF AGREED BY RIBA)</t>
  </si>
  <si>
    <t>ACTUAL / ANTICIPATED SPEND</t>
  </si>
  <si>
    <t>VARIANCE BETWEEN ORIGINAL AGREED BUDGET AND ACTUAL/ANTICIPATED SPEND</t>
  </si>
  <si>
    <t>RIBA to allocate actual/anticipated spend</t>
  </si>
  <si>
    <t>RIBA?</t>
  </si>
  <si>
    <t>We believe these onsite costs re the artwork incurred by Setworks</t>
  </si>
  <si>
    <t>CDM costs agreed of £6,150 to be paid by Hull 2017</t>
  </si>
  <si>
    <t>WHO HAS ACTUALLY PAID ?</t>
  </si>
  <si>
    <t>We believe the additional amount of £2,100 in column D was agreed by RIBA  with Setworks prior to going onsite</t>
  </si>
  <si>
    <t>MISC</t>
  </si>
  <si>
    <t>MARKETING</t>
  </si>
  <si>
    <t>SECURITY</t>
  </si>
  <si>
    <t>DECOMMISSIONING</t>
  </si>
  <si>
    <t>CDM COSTS</t>
  </si>
  <si>
    <t>Noted as Design Fees on MBM spreadsheet</t>
  </si>
  <si>
    <t>Noted as Suppliers Cost on MBM spreadsheet</t>
  </si>
  <si>
    <t>Split into 2 sums of £5500 and £3000 on MBM spreadsheet</t>
  </si>
  <si>
    <t>HULL 2017 OR RIBA SEPARATE COST ?</t>
  </si>
  <si>
    <t>Breakdown to be provided by MBM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</si>
</sst>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£&quot;* #,##0.00_);_(&quot;£&quot;* \(#,##0.00\);_(&quot;£&quot;* &quot;-&quot;??_);_(@_)"/>
    <numFmt numFmtId="164" formatCode="&quot;£&quot;#,##0.00;[Red]\-&quot;£&quot;#,##0.00"/>
    <numFmt numFmtId="165" formatCode="_-&quot;£&quot;* #,##0.00_-;\-&quot;£&quot;* #,##0.00_-;_-&quot;£&quot;* &quot;-&quot;??_-;_-@_-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44" fontId="3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/>
    <xf numFmtId="165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8" xfId="0" applyFont="1" applyBorder="1"/>
    <xf numFmtId="44" fontId="2" fillId="0" borderId="9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44" fontId="3" fillId="0" borderId="9" xfId="0" applyNumberFormat="1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2" fillId="0" borderId="9" xfId="0" applyFont="1" applyBorder="1" applyAlignment="1">
      <alignment wrapText="1"/>
    </xf>
    <xf numFmtId="0" fontId="2" fillId="0" borderId="3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0" xfId="0" applyFont="1" applyBorder="1"/>
    <xf numFmtId="44" fontId="3" fillId="0" borderId="6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/>
    <xf numFmtId="44" fontId="2" fillId="0" borderId="6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44" fontId="2" fillId="0" borderId="0" xfId="0" applyNumberFormat="1" applyFont="1"/>
    <xf numFmtId="165" fontId="2" fillId="0" borderId="0" xfId="0" applyNumberFormat="1" applyFont="1" applyAlignment="1">
      <alignment wrapText="1"/>
    </xf>
    <xf numFmtId="165" fontId="4" fillId="0" borderId="0" xfId="0" applyNumberFormat="1" applyFont="1" applyAlignment="1"/>
    <xf numFmtId="0" fontId="1" fillId="0" borderId="0" xfId="0" applyFont="1" applyFill="1"/>
    <xf numFmtId="44" fontId="1" fillId="0" borderId="0" xfId="0" applyNumberFormat="1" applyFont="1"/>
    <xf numFmtId="3" fontId="2" fillId="0" borderId="0" xfId="0" applyNumberFormat="1" applyFont="1"/>
    <xf numFmtId="0" fontId="3" fillId="0" borderId="4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9" xfId="0" applyFont="1" applyBorder="1"/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44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8" xfId="0" applyFont="1" applyBorder="1" applyAlignment="1">
      <alignment vertical="top"/>
    </xf>
    <xf numFmtId="44" fontId="2" fillId="0" borderId="4" xfId="0" applyNumberFormat="1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/>
    <xf numFmtId="0" fontId="3" fillId="0" borderId="10" xfId="0" applyFont="1" applyBorder="1" applyAlignment="1">
      <alignment vertical="top" wrapText="1"/>
    </xf>
    <xf numFmtId="0" fontId="2" fillId="0" borderId="11" xfId="0" applyFont="1" applyBorder="1"/>
    <xf numFmtId="0" fontId="2" fillId="0" borderId="12" xfId="0" applyFont="1" applyBorder="1"/>
    <xf numFmtId="0" fontId="3" fillId="0" borderId="12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65" fontId="2" fillId="0" borderId="7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164" fontId="2" fillId="0" borderId="6" xfId="0" applyNumberFormat="1" applyFont="1" applyBorder="1"/>
    <xf numFmtId="164" fontId="7" fillId="0" borderId="0" xfId="0" applyNumberFormat="1" applyFont="1" applyBorder="1"/>
    <xf numFmtId="164" fontId="2" fillId="0" borderId="6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3" fillId="0" borderId="9" xfId="0" applyNumberFormat="1" applyFont="1" applyFill="1" applyBorder="1" applyAlignment="1">
      <alignment vertical="top"/>
    </xf>
    <xf numFmtId="164" fontId="3" fillId="0" borderId="8" xfId="0" applyNumberFormat="1" applyFont="1" applyFill="1" applyBorder="1" applyAlignment="1">
      <alignment vertical="top"/>
    </xf>
    <xf numFmtId="164" fontId="3" fillId="0" borderId="9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6" xfId="0" applyNumberFormat="1" applyFont="1" applyFill="1" applyBorder="1"/>
    <xf numFmtId="164" fontId="3" fillId="0" borderId="7" xfId="0" applyNumberFormat="1" applyFont="1" applyFill="1" applyBorder="1"/>
    <xf numFmtId="164" fontId="3" fillId="0" borderId="6" xfId="0" applyNumberFormat="1" applyFont="1" applyBorder="1"/>
    <xf numFmtId="164" fontId="2" fillId="0" borderId="6" xfId="0" applyNumberFormat="1" applyFont="1" applyBorder="1" applyAlignment="1">
      <alignment wrapText="1"/>
    </xf>
    <xf numFmtId="164" fontId="2" fillId="0" borderId="0" xfId="0" applyNumberFormat="1" applyFont="1"/>
    <xf numFmtId="164" fontId="3" fillId="0" borderId="9" xfId="0" applyNumberFormat="1" applyFont="1" applyFill="1" applyBorder="1"/>
    <xf numFmtId="164" fontId="3" fillId="0" borderId="10" xfId="0" applyNumberFormat="1" applyFont="1" applyFill="1" applyBorder="1"/>
    <xf numFmtId="164" fontId="2" fillId="0" borderId="6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164" fontId="3" fillId="0" borderId="8" xfId="0" applyNumberFormat="1" applyFont="1" applyFill="1" applyBorder="1"/>
    <xf numFmtId="164" fontId="2" fillId="0" borderId="4" xfId="0" applyNumberFormat="1" applyFont="1" applyFill="1" applyBorder="1"/>
    <xf numFmtId="164" fontId="2" fillId="0" borderId="4" xfId="0" applyNumberFormat="1" applyFont="1" applyBorder="1" applyAlignment="1">
      <alignment wrapText="1"/>
    </xf>
    <xf numFmtId="164" fontId="2" fillId="0" borderId="6" xfId="0" applyNumberFormat="1" applyFont="1" applyFill="1" applyBorder="1" applyAlignment="1">
      <alignment vertical="top"/>
    </xf>
    <xf numFmtId="164" fontId="2" fillId="0" borderId="6" xfId="0" applyNumberFormat="1" applyFont="1" applyFill="1" applyBorder="1" applyAlignment="1">
      <alignment vertical="top" wrapText="1"/>
    </xf>
    <xf numFmtId="164" fontId="3" fillId="0" borderId="9" xfId="0" applyNumberFormat="1" applyFont="1" applyBorder="1"/>
    <xf numFmtId="164" fontId="1" fillId="0" borderId="4" xfId="0" applyNumberFormat="1" applyFont="1" applyFill="1" applyBorder="1"/>
    <xf numFmtId="164" fontId="2" fillId="0" borderId="4" xfId="0" applyNumberFormat="1" applyFont="1" applyBorder="1"/>
    <xf numFmtId="164" fontId="2" fillId="0" borderId="6" xfId="0" applyNumberFormat="1" applyFont="1" applyBorder="1" applyAlignment="1">
      <alignment vertical="top"/>
    </xf>
    <xf numFmtId="164" fontId="2" fillId="0" borderId="9" xfId="0" applyNumberFormat="1" applyFont="1" applyBorder="1"/>
    <xf numFmtId="164" fontId="2" fillId="0" borderId="9" xfId="0" applyNumberFormat="1" applyFont="1" applyBorder="1" applyAlignment="1">
      <alignment wrapText="1"/>
    </xf>
    <xf numFmtId="164" fontId="2" fillId="0" borderId="0" xfId="0" applyNumberFormat="1" applyFont="1" applyBorder="1"/>
    <xf numFmtId="164" fontId="3" fillId="0" borderId="3" xfId="0" applyNumberFormat="1" applyFont="1" applyFill="1" applyBorder="1"/>
    <xf numFmtId="164" fontId="3" fillId="0" borderId="0" xfId="0" applyNumberFormat="1" applyFont="1" applyFill="1" applyBorder="1" applyAlignment="1">
      <alignment vertical="top"/>
    </xf>
    <xf numFmtId="164" fontId="3" fillId="0" borderId="5" xfId="0" applyNumberFormat="1" applyFont="1" applyFill="1" applyBorder="1"/>
    <xf numFmtId="164" fontId="3" fillId="0" borderId="4" xfId="0" applyNumberFormat="1" applyFont="1" applyBorder="1"/>
    <xf numFmtId="164" fontId="3" fillId="0" borderId="0" xfId="0" applyNumberFormat="1" applyFont="1" applyBorder="1" applyAlignment="1">
      <alignment vertical="top" wrapText="1"/>
    </xf>
    <xf numFmtId="164" fontId="3" fillId="0" borderId="8" xfId="0" applyNumberFormat="1" applyFont="1" applyBorder="1"/>
    <xf numFmtId="164" fontId="3" fillId="0" borderId="0" xfId="0" applyNumberFormat="1" applyFont="1" applyBorder="1" applyAlignment="1">
      <alignment wrapText="1"/>
    </xf>
    <xf numFmtId="44" fontId="2" fillId="0" borderId="7" xfId="0" applyNumberFormat="1" applyFont="1" applyBorder="1" applyAlignment="1">
      <alignment wrapText="1"/>
    </xf>
    <xf numFmtId="164" fontId="3" fillId="0" borderId="4" xfId="0" applyNumberFormat="1" applyFont="1" applyFill="1" applyBorder="1" applyAlignment="1">
      <alignment vertical="top"/>
    </xf>
    <xf numFmtId="164" fontId="3" fillId="0" borderId="0" xfId="0" applyNumberFormat="1" applyFont="1" applyBorder="1"/>
    <xf numFmtId="44" fontId="3" fillId="0" borderId="4" xfId="0" applyNumberFormat="1" applyFont="1" applyBorder="1" applyAlignment="1">
      <alignment wrapText="1"/>
    </xf>
    <xf numFmtId="44" fontId="2" fillId="0" borderId="10" xfId="0" applyNumberFormat="1" applyFont="1" applyBorder="1" applyAlignment="1">
      <alignment wrapText="1"/>
    </xf>
    <xf numFmtId="44" fontId="3" fillId="0" borderId="10" xfId="0" applyNumberFormat="1" applyFont="1" applyBorder="1" applyAlignment="1">
      <alignment wrapText="1"/>
    </xf>
    <xf numFmtId="44" fontId="2" fillId="0" borderId="5" xfId="0" applyNumberFormat="1" applyFont="1" applyBorder="1" applyAlignment="1">
      <alignment wrapText="1"/>
    </xf>
    <xf numFmtId="164" fontId="3" fillId="0" borderId="0" xfId="0" applyNumberFormat="1" applyFont="1" applyAlignment="1"/>
    <xf numFmtId="165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2" fillId="0" borderId="3" xfId="0" applyNumberFormat="1" applyFont="1" applyFill="1" applyBorder="1"/>
    <xf numFmtId="164" fontId="2" fillId="0" borderId="3" xfId="0" applyNumberFormat="1" applyFont="1" applyBorder="1" applyAlignment="1">
      <alignment wrapText="1"/>
    </xf>
    <xf numFmtId="0" fontId="3" fillId="2" borderId="8" xfId="0" applyFont="1" applyFill="1" applyBorder="1" applyAlignment="1">
      <alignment horizontal="left" wrapText="1"/>
    </xf>
    <xf numFmtId="164" fontId="3" fillId="2" borderId="8" xfId="0" applyNumberFormat="1" applyFont="1" applyFill="1" applyBorder="1"/>
    <xf numFmtId="165" fontId="4" fillId="2" borderId="8" xfId="0" applyNumberFormat="1" applyFont="1" applyFill="1" applyBorder="1"/>
    <xf numFmtId="164" fontId="3" fillId="2" borderId="9" xfId="0" applyNumberFormat="1" applyFont="1" applyFill="1" applyBorder="1"/>
    <xf numFmtId="165" fontId="4" fillId="2" borderId="9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/>
    <xf numFmtId="0" fontId="2" fillId="0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6" xfId="0" applyFont="1" applyBorder="1"/>
    <xf numFmtId="166" fontId="2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4" fillId="0" borderId="6" xfId="0" applyFont="1" applyBorder="1"/>
    <xf numFmtId="2" fontId="2" fillId="0" borderId="9" xfId="0" applyNumberFormat="1" applyFont="1" applyBorder="1"/>
    <xf numFmtId="166" fontId="2" fillId="0" borderId="6" xfId="0" quotePrefix="1" applyNumberFormat="1" applyFont="1" applyBorder="1" applyAlignment="1">
      <alignment horizontal="right"/>
    </xf>
    <xf numFmtId="166" fontId="2" fillId="0" borderId="6" xfId="0" applyNumberFormat="1" applyFont="1" applyBorder="1"/>
    <xf numFmtId="0" fontId="3" fillId="0" borderId="9" xfId="0" applyFont="1" applyBorder="1"/>
    <xf numFmtId="0" fontId="2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17"/>
  <sheetViews>
    <sheetView tabSelected="1" workbookViewId="0">
      <selection activeCell="I11" sqref="I11"/>
    </sheetView>
  </sheetViews>
  <sheetFormatPr baseColWidth="10" defaultColWidth="12.5" defaultRowHeight="13" x14ac:dyDescent="0.15"/>
  <cols>
    <col min="1" max="1" width="6.83203125" style="2" customWidth="1"/>
    <col min="2" max="2" width="62.83203125" style="2" bestFit="1" customWidth="1"/>
    <col min="3" max="4" width="15.6640625" style="3" customWidth="1"/>
    <col min="5" max="5" width="15.1640625" style="43" customWidth="1"/>
    <col min="6" max="6" width="21.5" style="5" customWidth="1"/>
    <col min="7" max="8" width="21" style="5" customWidth="1"/>
    <col min="9" max="9" width="55" style="5" customWidth="1"/>
    <col min="10" max="16384" width="12.5" style="2"/>
  </cols>
  <sheetData>
    <row r="1" spans="1:9" x14ac:dyDescent="0.15">
      <c r="A1" s="1" t="s">
        <v>0</v>
      </c>
      <c r="E1" s="4"/>
    </row>
    <row r="2" spans="1:9" ht="65" x14ac:dyDescent="0.15">
      <c r="A2" s="63"/>
      <c r="B2" s="64"/>
      <c r="C2" s="50" t="s">
        <v>46</v>
      </c>
      <c r="D2" s="65" t="s">
        <v>65</v>
      </c>
      <c r="E2" s="6" t="s">
        <v>66</v>
      </c>
      <c r="F2" s="66" t="s">
        <v>67</v>
      </c>
      <c r="G2" s="6" t="s">
        <v>72</v>
      </c>
      <c r="H2" s="7" t="s">
        <v>82</v>
      </c>
      <c r="I2" s="7" t="s">
        <v>1</v>
      </c>
    </row>
    <row r="3" spans="1:9" x14ac:dyDescent="0.15">
      <c r="A3" s="134">
        <v>1</v>
      </c>
      <c r="B3" s="39" t="s">
        <v>60</v>
      </c>
      <c r="C3" s="52"/>
      <c r="D3" s="53"/>
      <c r="E3" s="49"/>
      <c r="F3" s="60"/>
      <c r="G3" s="49"/>
      <c r="H3" s="54"/>
      <c r="I3" s="54"/>
    </row>
    <row r="4" spans="1:9" x14ac:dyDescent="0.15">
      <c r="A4" s="33"/>
      <c r="B4" s="61" t="s">
        <v>54</v>
      </c>
      <c r="C4" s="71">
        <v>3850</v>
      </c>
      <c r="D4" s="72"/>
      <c r="E4" s="73">
        <v>3925</v>
      </c>
      <c r="F4" s="74">
        <f>C4-E4</f>
        <v>-75</v>
      </c>
      <c r="G4" s="13" t="s">
        <v>51</v>
      </c>
      <c r="H4" s="28"/>
      <c r="I4" s="19" t="s">
        <v>79</v>
      </c>
    </row>
    <row r="5" spans="1:9" x14ac:dyDescent="0.15">
      <c r="A5" s="33"/>
      <c r="B5" s="61" t="s">
        <v>55</v>
      </c>
      <c r="C5" s="71">
        <v>1200</v>
      </c>
      <c r="D5" s="72"/>
      <c r="E5" s="73">
        <v>1200</v>
      </c>
      <c r="F5" s="74">
        <f>C5-E5</f>
        <v>0</v>
      </c>
      <c r="G5" s="13" t="s">
        <v>51</v>
      </c>
      <c r="H5" s="28"/>
      <c r="I5" s="54"/>
    </row>
    <row r="6" spans="1:9" ht="16.5" customHeight="1" x14ac:dyDescent="0.15">
      <c r="A6" s="33"/>
      <c r="B6" s="61" t="s">
        <v>56</v>
      </c>
      <c r="C6" s="71">
        <v>4700</v>
      </c>
      <c r="D6" s="72"/>
      <c r="E6" s="73">
        <v>4700</v>
      </c>
      <c r="F6" s="74">
        <f>C6-E6</f>
        <v>0</v>
      </c>
      <c r="G6" s="13" t="s">
        <v>51</v>
      </c>
      <c r="H6" s="28"/>
      <c r="I6" s="19" t="s">
        <v>80</v>
      </c>
    </row>
    <row r="7" spans="1:9" x14ac:dyDescent="0.15">
      <c r="A7" s="33"/>
      <c r="B7" s="61" t="s">
        <v>57</v>
      </c>
      <c r="C7" s="71">
        <v>400</v>
      </c>
      <c r="D7" s="72"/>
      <c r="E7" s="73">
        <v>482</v>
      </c>
      <c r="F7" s="74">
        <f>C7-E7</f>
        <v>-82</v>
      </c>
      <c r="G7" s="13" t="s">
        <v>51</v>
      </c>
      <c r="H7" s="28"/>
      <c r="I7" s="32"/>
    </row>
    <row r="8" spans="1:9" x14ac:dyDescent="0.15">
      <c r="A8" s="33"/>
      <c r="B8" s="61" t="s">
        <v>58</v>
      </c>
      <c r="C8" s="71">
        <v>8500</v>
      </c>
      <c r="D8" s="72"/>
      <c r="E8" s="73">
        <v>8854</v>
      </c>
      <c r="F8" s="74">
        <f>C8-E8</f>
        <v>-354</v>
      </c>
      <c r="G8" s="13" t="s">
        <v>4</v>
      </c>
      <c r="H8" s="28"/>
      <c r="I8" s="19" t="s">
        <v>81</v>
      </c>
    </row>
    <row r="9" spans="1:9" x14ac:dyDescent="0.15">
      <c r="A9" s="51"/>
      <c r="B9" s="14"/>
      <c r="C9" s="75">
        <f>SUM(C4:C8)</f>
        <v>18650</v>
      </c>
      <c r="D9" s="76"/>
      <c r="E9" s="77">
        <f>SUM(E4:E8)</f>
        <v>19161</v>
      </c>
      <c r="F9" s="78">
        <f>SUM(F4:F8)</f>
        <v>-511</v>
      </c>
      <c r="G9" s="67"/>
      <c r="H9" s="62"/>
      <c r="I9" s="62"/>
    </row>
    <row r="10" spans="1:9" x14ac:dyDescent="0.15">
      <c r="A10" s="135">
        <v>2</v>
      </c>
      <c r="B10" s="39" t="s">
        <v>2</v>
      </c>
      <c r="C10" s="79"/>
      <c r="D10" s="80"/>
      <c r="E10" s="81"/>
      <c r="F10" s="82"/>
      <c r="G10" s="13"/>
      <c r="H10" s="28"/>
      <c r="I10" s="28"/>
    </row>
    <row r="11" spans="1:9" x14ac:dyDescent="0.15">
      <c r="A11" s="33"/>
      <c r="B11" s="11" t="s">
        <v>3</v>
      </c>
      <c r="C11" s="71">
        <v>7000</v>
      </c>
      <c r="D11" s="83"/>
      <c r="E11" s="71">
        <v>8777.9500000000007</v>
      </c>
      <c r="F11" s="106">
        <f>C11-E11</f>
        <v>-1777.9500000000007</v>
      </c>
      <c r="G11" s="13" t="s">
        <v>51</v>
      </c>
      <c r="H11" s="28"/>
      <c r="I11" s="28" t="s">
        <v>83</v>
      </c>
    </row>
    <row r="12" spans="1:9" x14ac:dyDescent="0.15">
      <c r="A12" s="51"/>
      <c r="B12" s="14"/>
      <c r="C12" s="84"/>
      <c r="D12" s="85"/>
      <c r="E12" s="84"/>
      <c r="F12" s="84"/>
      <c r="G12" s="15"/>
      <c r="H12" s="113"/>
      <c r="I12" s="16"/>
    </row>
    <row r="13" spans="1:9" x14ac:dyDescent="0.15">
      <c r="A13" s="135">
        <v>3</v>
      </c>
      <c r="B13" s="39" t="s">
        <v>61</v>
      </c>
      <c r="C13" s="79"/>
      <c r="D13" s="80"/>
      <c r="E13" s="79"/>
      <c r="F13" s="79"/>
      <c r="G13" s="40"/>
      <c r="H13" s="109"/>
      <c r="I13" s="28"/>
    </row>
    <row r="14" spans="1:9" ht="15" customHeight="1" x14ac:dyDescent="0.15">
      <c r="A14" s="135"/>
      <c r="B14" s="11" t="s">
        <v>36</v>
      </c>
      <c r="C14" s="86">
        <v>0</v>
      </c>
      <c r="D14" s="86">
        <v>0</v>
      </c>
      <c r="E14" s="71">
        <v>111.15</v>
      </c>
      <c r="F14" s="74">
        <f t="shared" ref="F14:F20" si="0">C14-E14</f>
        <v>-111.15</v>
      </c>
      <c r="G14" s="40" t="s">
        <v>47</v>
      </c>
      <c r="H14" s="109"/>
      <c r="I14" s="28" t="s">
        <v>50</v>
      </c>
    </row>
    <row r="15" spans="1:9" ht="15" customHeight="1" x14ac:dyDescent="0.15">
      <c r="A15" s="33"/>
      <c r="B15" s="11" t="s">
        <v>37</v>
      </c>
      <c r="C15" s="86">
        <v>0</v>
      </c>
      <c r="D15" s="86">
        <v>0</v>
      </c>
      <c r="E15" s="71">
        <v>60</v>
      </c>
      <c r="F15" s="74">
        <f t="shared" si="0"/>
        <v>-60</v>
      </c>
      <c r="G15" s="40" t="s">
        <v>47</v>
      </c>
      <c r="H15" s="109"/>
      <c r="I15" s="28"/>
    </row>
    <row r="16" spans="1:9" ht="14.25" customHeight="1" x14ac:dyDescent="0.15">
      <c r="A16" s="33"/>
      <c r="B16" s="41" t="s">
        <v>38</v>
      </c>
      <c r="C16" s="86">
        <v>0</v>
      </c>
      <c r="D16" s="86">
        <v>0</v>
      </c>
      <c r="E16" s="71">
        <v>366.24</v>
      </c>
      <c r="F16" s="74">
        <f t="shared" si="0"/>
        <v>-366.24</v>
      </c>
      <c r="G16" s="40" t="s">
        <v>47</v>
      </c>
      <c r="H16" s="109"/>
      <c r="I16" s="28"/>
    </row>
    <row r="17" spans="1:9" x14ac:dyDescent="0.15">
      <c r="A17" s="33"/>
      <c r="B17" s="11" t="s">
        <v>39</v>
      </c>
      <c r="C17" s="86">
        <v>0</v>
      </c>
      <c r="D17" s="86">
        <v>0</v>
      </c>
      <c r="E17" s="71">
        <v>388.40000000000003</v>
      </c>
      <c r="F17" s="74">
        <f t="shared" si="0"/>
        <v>-388.40000000000003</v>
      </c>
      <c r="G17" s="40" t="s">
        <v>47</v>
      </c>
      <c r="H17" s="109"/>
      <c r="I17" s="28"/>
    </row>
    <row r="18" spans="1:9" x14ac:dyDescent="0.15">
      <c r="A18" s="33"/>
      <c r="B18" s="11" t="s">
        <v>40</v>
      </c>
      <c r="C18" s="86">
        <v>0</v>
      </c>
      <c r="D18" s="86">
        <v>0</v>
      </c>
      <c r="E18" s="71">
        <v>313.48</v>
      </c>
      <c r="F18" s="74">
        <f t="shared" si="0"/>
        <v>-313.48</v>
      </c>
      <c r="G18" s="40" t="s">
        <v>47</v>
      </c>
      <c r="H18" s="109"/>
      <c r="I18" s="28"/>
    </row>
    <row r="19" spans="1:9" x14ac:dyDescent="0.15">
      <c r="A19" s="33"/>
      <c r="B19" s="11" t="s">
        <v>41</v>
      </c>
      <c r="C19" s="86">
        <v>0</v>
      </c>
      <c r="D19" s="86">
        <v>0</v>
      </c>
      <c r="E19" s="71">
        <v>80.459999999999994</v>
      </c>
      <c r="F19" s="74">
        <f t="shared" si="0"/>
        <v>-80.459999999999994</v>
      </c>
      <c r="G19" s="40" t="s">
        <v>47</v>
      </c>
      <c r="H19" s="109"/>
      <c r="I19" s="28"/>
    </row>
    <row r="20" spans="1:9" x14ac:dyDescent="0.15">
      <c r="A20" s="33"/>
      <c r="B20" s="11" t="s">
        <v>42</v>
      </c>
      <c r="C20" s="86">
        <v>0</v>
      </c>
      <c r="D20" s="86">
        <v>0</v>
      </c>
      <c r="E20" s="71">
        <v>600</v>
      </c>
      <c r="F20" s="74">
        <f t="shared" si="0"/>
        <v>-600</v>
      </c>
      <c r="G20" s="40" t="s">
        <v>47</v>
      </c>
      <c r="H20" s="109"/>
      <c r="I20" s="28"/>
    </row>
    <row r="21" spans="1:9" x14ac:dyDescent="0.15">
      <c r="A21" s="33"/>
      <c r="B21" s="11"/>
      <c r="C21" s="79">
        <f t="shared" ref="C21:D21" si="1">SUM(C14:C20)</f>
        <v>0</v>
      </c>
      <c r="D21" s="79">
        <f t="shared" si="1"/>
        <v>0</v>
      </c>
      <c r="E21" s="79">
        <f>SUM(E14:E20)</f>
        <v>1919.73</v>
      </c>
      <c r="F21" s="79">
        <f>SUM(F14:F20)</f>
        <v>-1919.73</v>
      </c>
      <c r="G21" s="40"/>
      <c r="H21" s="109"/>
      <c r="I21" s="28"/>
    </row>
    <row r="22" spans="1:9" x14ac:dyDescent="0.15">
      <c r="A22" s="51"/>
      <c r="B22" s="14"/>
      <c r="C22" s="84"/>
      <c r="D22" s="84"/>
      <c r="E22" s="84"/>
      <c r="F22" s="84"/>
      <c r="G22" s="15"/>
      <c r="H22" s="113"/>
      <c r="I22" s="16"/>
    </row>
    <row r="23" spans="1:9" x14ac:dyDescent="0.15">
      <c r="A23" s="135">
        <v>4</v>
      </c>
      <c r="B23" s="39" t="s">
        <v>62</v>
      </c>
      <c r="C23" s="87"/>
      <c r="D23" s="88"/>
      <c r="E23" s="87"/>
      <c r="F23" s="88"/>
      <c r="G23" s="59"/>
      <c r="H23" s="59"/>
      <c r="I23" s="9"/>
    </row>
    <row r="24" spans="1:9" x14ac:dyDescent="0.15">
      <c r="A24" s="33"/>
      <c r="B24" s="11" t="s">
        <v>25</v>
      </c>
      <c r="C24" s="86">
        <v>0</v>
      </c>
      <c r="D24" s="89">
        <v>0</v>
      </c>
      <c r="E24" s="86">
        <v>600</v>
      </c>
      <c r="F24" s="74">
        <f>C24-E24</f>
        <v>-600</v>
      </c>
      <c r="G24" s="13"/>
      <c r="H24" s="13"/>
      <c r="I24" s="13" t="s">
        <v>70</v>
      </c>
    </row>
    <row r="25" spans="1:9" x14ac:dyDescent="0.15">
      <c r="A25" s="33"/>
      <c r="B25" s="11" t="s">
        <v>26</v>
      </c>
      <c r="C25" s="86">
        <v>0</v>
      </c>
      <c r="D25" s="89">
        <v>0</v>
      </c>
      <c r="E25" s="86">
        <v>190</v>
      </c>
      <c r="F25" s="74">
        <f>C25-E25</f>
        <v>-190</v>
      </c>
      <c r="G25" s="33"/>
      <c r="H25" s="33"/>
      <c r="I25" s="69"/>
    </row>
    <row r="26" spans="1:9" x14ac:dyDescent="0.15">
      <c r="A26" s="33"/>
      <c r="B26" s="11" t="s">
        <v>27</v>
      </c>
      <c r="C26" s="86">
        <v>0</v>
      </c>
      <c r="D26" s="89">
        <v>0</v>
      </c>
      <c r="E26" s="86">
        <v>590</v>
      </c>
      <c r="F26" s="74">
        <f>C26-E26</f>
        <v>-590</v>
      </c>
      <c r="G26" s="13"/>
      <c r="H26" s="13"/>
      <c r="I26" s="69"/>
    </row>
    <row r="27" spans="1:9" ht="13.5" customHeight="1" x14ac:dyDescent="0.15">
      <c r="A27" s="51"/>
      <c r="B27" s="14"/>
      <c r="C27" s="90">
        <f>SUM(C24:C26)</f>
        <v>0</v>
      </c>
      <c r="D27" s="90">
        <f>SUM(D24:D26)</f>
        <v>0</v>
      </c>
      <c r="E27" s="84">
        <f t="shared" ref="E27:F27" si="2">SUM(E24:E26)</f>
        <v>1380</v>
      </c>
      <c r="F27" s="90">
        <f t="shared" si="2"/>
        <v>-1380</v>
      </c>
      <c r="G27" s="30"/>
      <c r="H27" s="30"/>
      <c r="I27" s="70"/>
    </row>
    <row r="28" spans="1:9" x14ac:dyDescent="0.15">
      <c r="A28" s="134">
        <v>5</v>
      </c>
      <c r="B28" s="8" t="s">
        <v>5</v>
      </c>
      <c r="C28" s="87"/>
      <c r="D28" s="87"/>
      <c r="E28" s="91"/>
      <c r="F28" s="92"/>
      <c r="G28" s="9"/>
      <c r="H28" s="10"/>
      <c r="I28" s="10"/>
    </row>
    <row r="29" spans="1:9" ht="14.25" customHeight="1" x14ac:dyDescent="0.15">
      <c r="A29" s="136"/>
      <c r="B29" s="17" t="s">
        <v>6</v>
      </c>
      <c r="C29" s="93"/>
      <c r="D29" s="93">
        <v>18672</v>
      </c>
      <c r="E29" s="93">
        <v>18672</v>
      </c>
      <c r="F29" s="74"/>
      <c r="G29" s="18" t="s">
        <v>7</v>
      </c>
      <c r="H29" s="19"/>
      <c r="I29" s="19" t="s">
        <v>8</v>
      </c>
    </row>
    <row r="30" spans="1:9" ht="16.5" customHeight="1" x14ac:dyDescent="0.15">
      <c r="A30" s="137"/>
      <c r="B30" s="20" t="s">
        <v>9</v>
      </c>
      <c r="C30" s="93"/>
      <c r="D30" s="93">
        <v>14976</v>
      </c>
      <c r="E30" s="93">
        <v>14384</v>
      </c>
      <c r="F30" s="74"/>
      <c r="G30" s="18" t="s">
        <v>7</v>
      </c>
      <c r="H30" s="19"/>
      <c r="I30" s="19" t="s">
        <v>10</v>
      </c>
    </row>
    <row r="31" spans="1:9" ht="16.5" customHeight="1" x14ac:dyDescent="0.15">
      <c r="A31" s="136"/>
      <c r="B31" s="21" t="s">
        <v>11</v>
      </c>
      <c r="C31" s="94"/>
      <c r="D31" s="94">
        <v>18138</v>
      </c>
      <c r="E31" s="93">
        <v>18775.84</v>
      </c>
      <c r="F31" s="74"/>
      <c r="G31" s="22" t="s">
        <v>7</v>
      </c>
      <c r="H31" s="23"/>
      <c r="I31" s="23" t="s">
        <v>12</v>
      </c>
    </row>
    <row r="32" spans="1:9" x14ac:dyDescent="0.15">
      <c r="A32" s="51"/>
      <c r="B32" s="14"/>
      <c r="C32" s="84">
        <v>50562</v>
      </c>
      <c r="D32" s="84">
        <f>SUM(D29:D31)</f>
        <v>51786</v>
      </c>
      <c r="E32" s="95">
        <f>SUM(E29:E31)</f>
        <v>51831.839999999997</v>
      </c>
      <c r="F32" s="106">
        <f>C32-E32</f>
        <v>-1269.8399999999965</v>
      </c>
      <c r="G32" s="24"/>
      <c r="H32" s="114"/>
      <c r="I32" s="25"/>
    </row>
    <row r="33" spans="1:9" x14ac:dyDescent="0.15">
      <c r="A33" s="134">
        <v>6</v>
      </c>
      <c r="B33" s="8" t="s">
        <v>13</v>
      </c>
      <c r="C33" s="96"/>
      <c r="D33" s="96"/>
      <c r="E33" s="97"/>
      <c r="F33" s="92"/>
      <c r="G33" s="9"/>
      <c r="H33" s="10"/>
      <c r="I33" s="26"/>
    </row>
    <row r="34" spans="1:9" x14ac:dyDescent="0.15">
      <c r="A34" s="33"/>
      <c r="B34" s="11" t="s">
        <v>14</v>
      </c>
      <c r="C34" s="86"/>
      <c r="D34" s="86">
        <v>12300</v>
      </c>
      <c r="E34" s="71">
        <v>17400</v>
      </c>
      <c r="F34" s="74"/>
      <c r="G34" s="13"/>
      <c r="H34" s="28"/>
      <c r="I34" s="27"/>
    </row>
    <row r="35" spans="1:9" x14ac:dyDescent="0.15">
      <c r="A35" s="33"/>
      <c r="B35" s="11" t="s">
        <v>15</v>
      </c>
      <c r="C35" s="86"/>
      <c r="D35" s="86">
        <v>0</v>
      </c>
      <c r="E35" s="71">
        <v>750</v>
      </c>
      <c r="F35" s="74"/>
      <c r="G35" s="13"/>
      <c r="H35" s="28"/>
      <c r="I35" s="28"/>
    </row>
    <row r="36" spans="1:9" x14ac:dyDescent="0.15">
      <c r="A36" s="33"/>
      <c r="B36" s="11" t="s">
        <v>16</v>
      </c>
      <c r="C36" s="86"/>
      <c r="D36" s="86">
        <v>0</v>
      </c>
      <c r="E36" s="71">
        <v>3815</v>
      </c>
      <c r="F36" s="74"/>
      <c r="G36" s="13"/>
      <c r="H36" s="13"/>
      <c r="I36" s="13"/>
    </row>
    <row r="37" spans="1:9" x14ac:dyDescent="0.15">
      <c r="A37" s="33"/>
      <c r="B37" s="11" t="s">
        <v>17</v>
      </c>
      <c r="C37" s="86"/>
      <c r="D37" s="86">
        <v>900</v>
      </c>
      <c r="E37" s="71">
        <v>3180</v>
      </c>
      <c r="F37" s="74"/>
      <c r="G37" s="13"/>
      <c r="H37" s="13"/>
      <c r="I37" s="13"/>
    </row>
    <row r="38" spans="1:9" x14ac:dyDescent="0.15">
      <c r="A38" s="33"/>
      <c r="B38" s="11" t="s">
        <v>18</v>
      </c>
      <c r="C38" s="86"/>
      <c r="D38" s="86">
        <v>0</v>
      </c>
      <c r="E38" s="71">
        <v>560</v>
      </c>
      <c r="F38" s="74"/>
      <c r="G38" s="13"/>
      <c r="H38" s="13"/>
      <c r="I38" s="13"/>
    </row>
    <row r="39" spans="1:9" x14ac:dyDescent="0.15">
      <c r="A39" s="33"/>
      <c r="B39" s="11" t="s">
        <v>19</v>
      </c>
      <c r="C39" s="93"/>
      <c r="D39" s="93">
        <v>900</v>
      </c>
      <c r="E39" s="98">
        <v>5175</v>
      </c>
      <c r="F39" s="74"/>
      <c r="G39" s="18"/>
      <c r="H39" s="18"/>
      <c r="I39" s="18"/>
    </row>
    <row r="40" spans="1:9" ht="26" x14ac:dyDescent="0.15">
      <c r="A40" s="138"/>
      <c r="B40" s="11"/>
      <c r="C40" s="79">
        <v>12000</v>
      </c>
      <c r="D40" s="79">
        <f>SUM(D34:D39)</f>
        <v>14100</v>
      </c>
      <c r="E40" s="79">
        <f t="shared" ref="E40" si="3">SUM(E34:E39)</f>
        <v>30880</v>
      </c>
      <c r="F40" s="108">
        <f>C40-E40</f>
        <v>-18880</v>
      </c>
      <c r="G40" s="12"/>
      <c r="H40" s="68"/>
      <c r="I40" s="28" t="s">
        <v>73</v>
      </c>
    </row>
    <row r="41" spans="1:9" x14ac:dyDescent="0.15">
      <c r="A41" s="139"/>
      <c r="B41" s="29"/>
      <c r="C41" s="84"/>
      <c r="D41" s="84"/>
      <c r="E41" s="99"/>
      <c r="F41" s="100"/>
      <c r="G41" s="30"/>
      <c r="H41" s="16"/>
      <c r="I41" s="16"/>
    </row>
    <row r="42" spans="1:9" x14ac:dyDescent="0.15">
      <c r="A42" s="135">
        <v>7</v>
      </c>
      <c r="B42" s="39" t="s">
        <v>63</v>
      </c>
      <c r="C42" s="96"/>
      <c r="D42" s="96"/>
      <c r="E42" s="101"/>
      <c r="F42" s="92"/>
      <c r="G42" s="41"/>
      <c r="H42" s="9"/>
      <c r="I42" s="130"/>
    </row>
    <row r="43" spans="1:9" ht="26" x14ac:dyDescent="0.15">
      <c r="A43" s="140"/>
      <c r="B43" s="11" t="s">
        <v>20</v>
      </c>
      <c r="C43" s="86">
        <v>0</v>
      </c>
      <c r="D43" s="86">
        <v>900</v>
      </c>
      <c r="E43" s="89">
        <v>900</v>
      </c>
      <c r="F43" s="82">
        <f>C43-E43</f>
        <v>-900</v>
      </c>
      <c r="G43" s="21" t="s">
        <v>69</v>
      </c>
      <c r="H43" s="22"/>
      <c r="I43" s="13" t="s">
        <v>64</v>
      </c>
    </row>
    <row r="44" spans="1:9" x14ac:dyDescent="0.15">
      <c r="A44" s="141"/>
      <c r="B44" s="11" t="s">
        <v>21</v>
      </c>
      <c r="C44" s="86">
        <v>0</v>
      </c>
      <c r="D44" s="86">
        <v>2800</v>
      </c>
      <c r="E44" s="89">
        <v>2800</v>
      </c>
      <c r="F44" s="73">
        <f>C44-E44</f>
        <v>-2800</v>
      </c>
      <c r="G44" s="21" t="s">
        <v>69</v>
      </c>
      <c r="H44" s="22"/>
      <c r="I44" s="13"/>
    </row>
    <row r="45" spans="1:9" x14ac:dyDescent="0.15">
      <c r="A45" s="140"/>
      <c r="B45" s="11" t="s">
        <v>22</v>
      </c>
      <c r="C45" s="86">
        <v>0</v>
      </c>
      <c r="D45" s="86">
        <v>7500</v>
      </c>
      <c r="E45" s="89">
        <v>12000</v>
      </c>
      <c r="F45" s="73">
        <f>C45-E45</f>
        <v>-12000</v>
      </c>
      <c r="G45" s="21" t="s">
        <v>69</v>
      </c>
      <c r="H45" s="22"/>
      <c r="I45" s="13"/>
    </row>
    <row r="46" spans="1:9" x14ac:dyDescent="0.15">
      <c r="A46" s="141"/>
      <c r="B46" s="11" t="s">
        <v>23</v>
      </c>
      <c r="C46" s="86">
        <v>0</v>
      </c>
      <c r="D46" s="86">
        <v>3000</v>
      </c>
      <c r="E46" s="89">
        <v>3000</v>
      </c>
      <c r="F46" s="73">
        <f>C46-E46</f>
        <v>-3000</v>
      </c>
      <c r="G46" s="21" t="s">
        <v>69</v>
      </c>
      <c r="H46" s="22"/>
      <c r="I46" s="13"/>
    </row>
    <row r="47" spans="1:9" x14ac:dyDescent="0.15">
      <c r="A47" s="140"/>
      <c r="B47" s="11" t="s">
        <v>24</v>
      </c>
      <c r="C47" s="86">
        <v>0</v>
      </c>
      <c r="D47" s="86">
        <v>600</v>
      </c>
      <c r="E47" s="89">
        <v>600</v>
      </c>
      <c r="F47" s="73">
        <f>C47-E47</f>
        <v>-600</v>
      </c>
      <c r="G47" s="21" t="s">
        <v>69</v>
      </c>
      <c r="H47" s="22"/>
      <c r="I47" s="33"/>
    </row>
    <row r="48" spans="1:9" x14ac:dyDescent="0.15">
      <c r="A48" s="33"/>
      <c r="B48" s="11"/>
      <c r="C48" s="79">
        <f>SUM(C43:C47)</f>
        <v>0</v>
      </c>
      <c r="D48" s="79">
        <f>SUM(D43:D47)</f>
        <v>14800</v>
      </c>
      <c r="E48" s="88">
        <f t="shared" ref="E48:F48" si="4">SUM(E43:E47)</f>
        <v>19300</v>
      </c>
      <c r="F48" s="84">
        <f t="shared" si="4"/>
        <v>-19300</v>
      </c>
      <c r="G48" s="55"/>
      <c r="H48" s="15"/>
      <c r="I48" s="30"/>
    </row>
    <row r="49" spans="1:10" x14ac:dyDescent="0.15">
      <c r="A49" s="134">
        <v>8</v>
      </c>
      <c r="B49" s="8" t="s">
        <v>78</v>
      </c>
      <c r="C49" s="87"/>
      <c r="D49" s="102"/>
      <c r="E49" s="87"/>
      <c r="F49" s="102"/>
      <c r="G49" s="9"/>
      <c r="H49" s="9"/>
      <c r="I49" s="131"/>
    </row>
    <row r="50" spans="1:10" x14ac:dyDescent="0.15">
      <c r="A50" s="33"/>
      <c r="B50" s="35" t="s">
        <v>28</v>
      </c>
      <c r="C50" s="86">
        <v>0</v>
      </c>
      <c r="D50" s="89">
        <v>0</v>
      </c>
      <c r="E50" s="86">
        <v>600</v>
      </c>
      <c r="F50" s="74">
        <f t="shared" ref="F50:F56" si="5">C50-E50</f>
        <v>-600</v>
      </c>
      <c r="G50" s="33"/>
      <c r="H50" s="40" t="s">
        <v>47</v>
      </c>
      <c r="I50" s="13" t="s">
        <v>71</v>
      </c>
    </row>
    <row r="51" spans="1:10" x14ac:dyDescent="0.15">
      <c r="A51" s="33"/>
      <c r="B51" s="35" t="s">
        <v>29</v>
      </c>
      <c r="C51" s="86">
        <v>0</v>
      </c>
      <c r="D51" s="89">
        <v>0</v>
      </c>
      <c r="E51" s="86">
        <v>1500</v>
      </c>
      <c r="F51" s="74">
        <f t="shared" si="5"/>
        <v>-1500</v>
      </c>
      <c r="G51" s="33"/>
      <c r="H51" s="40" t="s">
        <v>47</v>
      </c>
      <c r="I51" s="69"/>
    </row>
    <row r="52" spans="1:10" x14ac:dyDescent="0.15">
      <c r="A52" s="33"/>
      <c r="B52" s="35" t="s">
        <v>30</v>
      </c>
      <c r="C52" s="86">
        <v>0</v>
      </c>
      <c r="D52" s="89">
        <v>0</v>
      </c>
      <c r="E52" s="86">
        <v>1575</v>
      </c>
      <c r="F52" s="74">
        <f t="shared" si="5"/>
        <v>-1575</v>
      </c>
      <c r="G52" s="33"/>
      <c r="H52" s="40" t="s">
        <v>47</v>
      </c>
      <c r="I52" s="69"/>
    </row>
    <row r="53" spans="1:10" x14ac:dyDescent="0.15">
      <c r="A53" s="33"/>
      <c r="B53" s="35" t="s">
        <v>31</v>
      </c>
      <c r="C53" s="86">
        <v>0</v>
      </c>
      <c r="D53" s="89">
        <v>0</v>
      </c>
      <c r="E53" s="86">
        <v>1500</v>
      </c>
      <c r="F53" s="74">
        <f t="shared" si="5"/>
        <v>-1500</v>
      </c>
      <c r="G53" s="33"/>
      <c r="H53" s="40" t="s">
        <v>47</v>
      </c>
      <c r="I53" s="69"/>
    </row>
    <row r="54" spans="1:10" x14ac:dyDescent="0.15">
      <c r="A54" s="33"/>
      <c r="B54" s="35" t="s">
        <v>32</v>
      </c>
      <c r="C54" s="86">
        <v>0</v>
      </c>
      <c r="D54" s="89">
        <v>0</v>
      </c>
      <c r="E54" s="86">
        <v>375</v>
      </c>
      <c r="F54" s="74">
        <f t="shared" si="5"/>
        <v>-375</v>
      </c>
      <c r="G54" s="33"/>
      <c r="H54" s="40" t="s">
        <v>47</v>
      </c>
      <c r="I54" s="69"/>
    </row>
    <row r="55" spans="1:10" x14ac:dyDescent="0.15">
      <c r="A55" s="33"/>
      <c r="B55" s="35" t="s">
        <v>33</v>
      </c>
      <c r="C55" s="86">
        <v>0</v>
      </c>
      <c r="D55" s="89">
        <v>0</v>
      </c>
      <c r="E55" s="86">
        <v>300</v>
      </c>
      <c r="F55" s="74">
        <f t="shared" si="5"/>
        <v>-300</v>
      </c>
      <c r="G55" s="33"/>
      <c r="H55" s="40" t="s">
        <v>47</v>
      </c>
      <c r="I55" s="69"/>
    </row>
    <row r="56" spans="1:10" x14ac:dyDescent="0.15">
      <c r="A56" s="33"/>
      <c r="B56" s="35" t="s">
        <v>34</v>
      </c>
      <c r="C56" s="86">
        <v>0</v>
      </c>
      <c r="D56" s="89">
        <v>0</v>
      </c>
      <c r="E56" s="86">
        <v>300</v>
      </c>
      <c r="F56" s="74">
        <f t="shared" si="5"/>
        <v>-300</v>
      </c>
      <c r="G56" s="33"/>
      <c r="H56" s="40" t="s">
        <v>47</v>
      </c>
      <c r="I56" s="69"/>
    </row>
    <row r="57" spans="1:10" x14ac:dyDescent="0.15">
      <c r="A57" s="33"/>
      <c r="B57" s="11"/>
      <c r="C57" s="88">
        <f>SUM(C50:C56)</f>
        <v>0</v>
      </c>
      <c r="D57" s="88">
        <f>SUM(D50:D56)</f>
        <v>0</v>
      </c>
      <c r="E57" s="79">
        <f t="shared" ref="E57:F57" si="6">SUM(E50:E56)</f>
        <v>6150</v>
      </c>
      <c r="F57" s="88">
        <f t="shared" si="6"/>
        <v>-6150</v>
      </c>
      <c r="G57" s="36"/>
      <c r="H57" s="36"/>
      <c r="I57" s="69"/>
      <c r="J57" s="37"/>
    </row>
    <row r="58" spans="1:10" s="37" customFormat="1" x14ac:dyDescent="0.15">
      <c r="A58" s="142"/>
      <c r="B58" s="58"/>
      <c r="C58" s="75"/>
      <c r="D58" s="76"/>
      <c r="E58" s="75"/>
      <c r="F58" s="76"/>
      <c r="G58" s="24"/>
      <c r="H58" s="24"/>
      <c r="I58" s="132"/>
    </row>
    <row r="59" spans="1:10" s="37" customFormat="1" x14ac:dyDescent="0.15">
      <c r="A59" s="135">
        <v>9</v>
      </c>
      <c r="B59" s="38" t="s">
        <v>77</v>
      </c>
      <c r="C59" s="110"/>
      <c r="D59" s="103"/>
      <c r="E59" s="110"/>
      <c r="F59" s="103"/>
      <c r="G59" s="112"/>
      <c r="H59" s="112"/>
      <c r="I59" s="133"/>
    </row>
    <row r="60" spans="1:10" x14ac:dyDescent="0.15">
      <c r="A60" s="33"/>
      <c r="B60" s="11" t="s">
        <v>35</v>
      </c>
      <c r="C60" s="71"/>
      <c r="D60" s="101"/>
      <c r="E60" s="71">
        <v>7500</v>
      </c>
      <c r="F60" s="74"/>
      <c r="G60" s="13" t="s">
        <v>7</v>
      </c>
      <c r="H60" s="13"/>
      <c r="I60" s="69"/>
    </row>
    <row r="61" spans="1:10" x14ac:dyDescent="0.15">
      <c r="A61" s="33"/>
      <c r="B61" s="11" t="s">
        <v>23</v>
      </c>
      <c r="C61" s="71"/>
      <c r="D61" s="101"/>
      <c r="E61" s="71">
        <v>3000</v>
      </c>
      <c r="F61" s="74"/>
      <c r="G61" s="13" t="s">
        <v>7</v>
      </c>
      <c r="H61" s="13"/>
      <c r="I61" s="69"/>
    </row>
    <row r="62" spans="1:10" x14ac:dyDescent="0.15">
      <c r="A62" s="33"/>
      <c r="B62" s="11" t="s">
        <v>24</v>
      </c>
      <c r="C62" s="71"/>
      <c r="D62" s="101"/>
      <c r="E62" s="71">
        <v>600</v>
      </c>
      <c r="F62" s="74"/>
      <c r="G62" s="13" t="s">
        <v>7</v>
      </c>
      <c r="H62" s="13"/>
      <c r="I62" s="13"/>
    </row>
    <row r="63" spans="1:10" x14ac:dyDescent="0.15">
      <c r="A63" s="33"/>
      <c r="B63" s="11"/>
      <c r="C63" s="71"/>
      <c r="D63" s="101"/>
      <c r="E63" s="71">
        <v>0</v>
      </c>
      <c r="F63" s="74"/>
      <c r="G63" s="13" t="s">
        <v>7</v>
      </c>
      <c r="H63" s="13"/>
      <c r="I63" s="13"/>
    </row>
    <row r="64" spans="1:10" x14ac:dyDescent="0.15">
      <c r="A64" s="33"/>
      <c r="B64" s="11"/>
      <c r="C64" s="81">
        <v>10500</v>
      </c>
      <c r="D64" s="111">
        <v>0</v>
      </c>
      <c r="E64" s="81">
        <f>SUM(E60:E63)</f>
        <v>11100</v>
      </c>
      <c r="F64" s="106">
        <f>C64-E64</f>
        <v>-600</v>
      </c>
      <c r="G64" s="13" t="s">
        <v>7</v>
      </c>
      <c r="H64" s="13"/>
      <c r="I64" s="13"/>
    </row>
    <row r="65" spans="1:9" x14ac:dyDescent="0.15">
      <c r="A65" s="51"/>
      <c r="B65" s="14"/>
      <c r="C65" s="84"/>
      <c r="D65" s="90"/>
      <c r="E65" s="95"/>
      <c r="F65" s="107"/>
      <c r="G65" s="15"/>
      <c r="H65" s="15"/>
      <c r="I65" s="30"/>
    </row>
    <row r="66" spans="1:9" x14ac:dyDescent="0.15">
      <c r="A66" s="33"/>
      <c r="B66" s="11"/>
      <c r="C66" s="87"/>
      <c r="D66" s="104"/>
      <c r="E66" s="81"/>
      <c r="F66" s="81"/>
      <c r="G66" s="40"/>
      <c r="H66" s="109"/>
      <c r="I66" s="28"/>
    </row>
    <row r="67" spans="1:9" x14ac:dyDescent="0.15">
      <c r="A67" s="135">
        <v>10</v>
      </c>
      <c r="B67" s="39" t="s">
        <v>76</v>
      </c>
      <c r="C67" s="79">
        <v>12000</v>
      </c>
      <c r="D67" s="80">
        <v>0</v>
      </c>
      <c r="E67" s="81">
        <v>14925</v>
      </c>
      <c r="F67" s="106">
        <f>C67-E67</f>
        <v>-2925</v>
      </c>
      <c r="G67" s="40" t="s">
        <v>47</v>
      </c>
      <c r="H67" s="40" t="s">
        <v>47</v>
      </c>
      <c r="I67" s="28"/>
    </row>
    <row r="68" spans="1:9" x14ac:dyDescent="0.15">
      <c r="A68" s="51"/>
      <c r="B68" s="29"/>
      <c r="C68" s="84"/>
      <c r="D68" s="84"/>
      <c r="E68" s="95"/>
      <c r="F68" s="95"/>
      <c r="G68" s="15"/>
      <c r="H68" s="113"/>
      <c r="I68" s="16"/>
    </row>
    <row r="69" spans="1:9" x14ac:dyDescent="0.15">
      <c r="A69" s="33"/>
      <c r="B69" s="39"/>
      <c r="C69" s="79"/>
      <c r="D69" s="79"/>
      <c r="E69" s="81"/>
      <c r="F69" s="81"/>
      <c r="G69" s="40"/>
      <c r="H69" s="109"/>
      <c r="I69" s="28"/>
    </row>
    <row r="70" spans="1:9" x14ac:dyDescent="0.15">
      <c r="A70" s="33"/>
      <c r="B70" s="39"/>
      <c r="C70" s="79"/>
      <c r="D70" s="79"/>
      <c r="E70" s="81"/>
      <c r="F70" s="81"/>
      <c r="G70" s="40"/>
      <c r="H70" s="109"/>
      <c r="I70" s="28"/>
    </row>
    <row r="71" spans="1:9" x14ac:dyDescent="0.15">
      <c r="A71" s="135">
        <v>11</v>
      </c>
      <c r="B71" s="39" t="s">
        <v>75</v>
      </c>
      <c r="C71" s="79"/>
      <c r="D71" s="79"/>
      <c r="E71" s="81"/>
      <c r="F71" s="81"/>
      <c r="G71" s="40"/>
      <c r="H71" s="109"/>
      <c r="I71" s="28"/>
    </row>
    <row r="72" spans="1:9" x14ac:dyDescent="0.15">
      <c r="A72" s="33"/>
      <c r="B72" s="11" t="s">
        <v>7</v>
      </c>
      <c r="C72" s="86">
        <v>1500</v>
      </c>
      <c r="D72" s="86"/>
      <c r="E72" s="71"/>
      <c r="F72" s="74">
        <f>C72-E72</f>
        <v>1500</v>
      </c>
      <c r="G72" s="40"/>
      <c r="H72" s="109"/>
      <c r="I72" s="28" t="s">
        <v>68</v>
      </c>
    </row>
    <row r="73" spans="1:9" x14ac:dyDescent="0.15">
      <c r="A73" s="33"/>
      <c r="B73" s="11" t="s">
        <v>47</v>
      </c>
      <c r="C73" s="86">
        <v>1500</v>
      </c>
      <c r="D73" s="86"/>
      <c r="E73" s="71">
        <v>2000</v>
      </c>
      <c r="F73" s="74">
        <f>C73-E73</f>
        <v>-500</v>
      </c>
      <c r="G73" s="40" t="s">
        <v>47</v>
      </c>
      <c r="H73" s="40" t="s">
        <v>47</v>
      </c>
      <c r="I73" s="28"/>
    </row>
    <row r="74" spans="1:9" x14ac:dyDescent="0.15">
      <c r="A74" s="33"/>
      <c r="B74" s="11"/>
      <c r="C74" s="79">
        <f>SUM(C72:C73)</f>
        <v>3000</v>
      </c>
      <c r="D74" s="79">
        <v>0</v>
      </c>
      <c r="E74" s="79">
        <f>SUM(E72:E73)</f>
        <v>2000</v>
      </c>
      <c r="F74" s="79">
        <f>SUM(F72:F73)</f>
        <v>1000</v>
      </c>
      <c r="G74" s="40"/>
      <c r="H74" s="109"/>
      <c r="I74" s="28"/>
    </row>
    <row r="75" spans="1:9" x14ac:dyDescent="0.15">
      <c r="A75" s="51"/>
      <c r="B75" s="14"/>
      <c r="C75" s="84"/>
      <c r="D75" s="84"/>
      <c r="E75" s="95"/>
      <c r="F75" s="95"/>
      <c r="G75" s="15"/>
      <c r="H75" s="113"/>
      <c r="I75" s="16"/>
    </row>
    <row r="76" spans="1:9" x14ac:dyDescent="0.15">
      <c r="A76" s="135">
        <v>12</v>
      </c>
      <c r="B76" s="39" t="s">
        <v>74</v>
      </c>
      <c r="C76" s="79">
        <v>288</v>
      </c>
      <c r="D76" s="79">
        <v>0</v>
      </c>
      <c r="E76" s="81">
        <v>101.1</v>
      </c>
      <c r="F76" s="106">
        <f>C76-E76</f>
        <v>186.9</v>
      </c>
      <c r="G76" s="40" t="s">
        <v>7</v>
      </c>
      <c r="H76" s="109"/>
      <c r="I76" s="28"/>
    </row>
    <row r="77" spans="1:9" x14ac:dyDescent="0.15">
      <c r="A77" s="51"/>
      <c r="B77" s="14"/>
      <c r="C77" s="84"/>
      <c r="D77" s="84"/>
      <c r="E77" s="95"/>
      <c r="F77" s="95"/>
      <c r="G77" s="15"/>
      <c r="H77" s="113"/>
      <c r="I77" s="16"/>
    </row>
    <row r="78" spans="1:9" x14ac:dyDescent="0.15">
      <c r="A78" s="134">
        <v>13</v>
      </c>
      <c r="B78" s="8" t="s">
        <v>52</v>
      </c>
      <c r="C78" s="87"/>
      <c r="D78" s="87"/>
      <c r="E78" s="105"/>
      <c r="F78" s="105"/>
      <c r="G78" s="59"/>
      <c r="H78" s="115"/>
      <c r="I78" s="10"/>
    </row>
    <row r="79" spans="1:9" x14ac:dyDescent="0.15">
      <c r="A79" s="33"/>
      <c r="B79" s="11" t="s">
        <v>49</v>
      </c>
      <c r="C79" s="71">
        <v>0</v>
      </c>
      <c r="D79" s="71"/>
      <c r="E79" s="71">
        <v>560</v>
      </c>
      <c r="F79" s="74">
        <f t="shared" ref="F79:F84" si="7">C79-E79</f>
        <v>-560</v>
      </c>
      <c r="G79" s="40" t="s">
        <v>47</v>
      </c>
      <c r="H79" s="40" t="s">
        <v>47</v>
      </c>
      <c r="I79" s="28"/>
    </row>
    <row r="80" spans="1:9" x14ac:dyDescent="0.15">
      <c r="A80" s="33"/>
      <c r="B80" s="11" t="s">
        <v>53</v>
      </c>
      <c r="C80" s="86">
        <v>0</v>
      </c>
      <c r="D80" s="71"/>
      <c r="E80" s="71">
        <v>2931.7</v>
      </c>
      <c r="F80" s="74">
        <f t="shared" si="7"/>
        <v>-2931.7</v>
      </c>
      <c r="G80" s="40" t="s">
        <v>47</v>
      </c>
      <c r="H80" s="40" t="s">
        <v>47</v>
      </c>
      <c r="I80" s="28"/>
    </row>
    <row r="81" spans="1:9" x14ac:dyDescent="0.15">
      <c r="A81" s="33"/>
      <c r="B81" s="11" t="s">
        <v>43</v>
      </c>
      <c r="C81" s="71">
        <v>0</v>
      </c>
      <c r="D81" s="71"/>
      <c r="E81" s="71">
        <v>1780.48</v>
      </c>
      <c r="F81" s="74">
        <f t="shared" si="7"/>
        <v>-1780.48</v>
      </c>
      <c r="G81" s="40" t="s">
        <v>47</v>
      </c>
      <c r="H81" s="40" t="s">
        <v>47</v>
      </c>
      <c r="I81" s="28"/>
    </row>
    <row r="82" spans="1:9" x14ac:dyDescent="0.15">
      <c r="A82" s="33"/>
      <c r="B82" s="11" t="s">
        <v>44</v>
      </c>
      <c r="C82" s="71">
        <v>0</v>
      </c>
      <c r="D82" s="71"/>
      <c r="E82" s="71">
        <v>5</v>
      </c>
      <c r="F82" s="74">
        <f t="shared" si="7"/>
        <v>-5</v>
      </c>
      <c r="G82" s="40" t="s">
        <v>47</v>
      </c>
      <c r="H82" s="40" t="s">
        <v>47</v>
      </c>
      <c r="I82" s="28"/>
    </row>
    <row r="83" spans="1:9" x14ac:dyDescent="0.15">
      <c r="A83" s="33"/>
      <c r="B83" s="11" t="s">
        <v>45</v>
      </c>
      <c r="C83" s="71">
        <v>0</v>
      </c>
      <c r="D83" s="71"/>
      <c r="E83" s="86">
        <v>968</v>
      </c>
      <c r="F83" s="74">
        <f t="shared" si="7"/>
        <v>-968</v>
      </c>
      <c r="G83" s="40" t="s">
        <v>47</v>
      </c>
      <c r="H83" s="40" t="s">
        <v>47</v>
      </c>
      <c r="I83" s="28"/>
    </row>
    <row r="84" spans="1:9" x14ac:dyDescent="0.15">
      <c r="A84" s="33"/>
      <c r="B84" s="11" t="s">
        <v>48</v>
      </c>
      <c r="C84" s="86">
        <v>0</v>
      </c>
      <c r="D84" s="71"/>
      <c r="E84" s="86">
        <v>331</v>
      </c>
      <c r="F84" s="74">
        <f t="shared" si="7"/>
        <v>-331</v>
      </c>
      <c r="G84" s="40" t="s">
        <v>47</v>
      </c>
      <c r="H84" s="40" t="s">
        <v>47</v>
      </c>
      <c r="I84" s="28"/>
    </row>
    <row r="85" spans="1:9" x14ac:dyDescent="0.15">
      <c r="A85" s="51"/>
      <c r="B85" s="14"/>
      <c r="C85" s="84">
        <f t="shared" ref="C85:D85" si="8">SUM(C79:C84)</f>
        <v>0</v>
      </c>
      <c r="D85" s="84">
        <f t="shared" si="8"/>
        <v>0</v>
      </c>
      <c r="E85" s="84">
        <f>SUM(E79:E84)</f>
        <v>6576.18</v>
      </c>
      <c r="F85" s="107">
        <f>SUM(F79:F84)</f>
        <v>-6576.18</v>
      </c>
      <c r="G85" s="15"/>
      <c r="H85" s="113"/>
      <c r="I85" s="16"/>
    </row>
    <row r="86" spans="1:9" x14ac:dyDescent="0.15">
      <c r="A86" s="34"/>
      <c r="B86" s="31"/>
      <c r="C86" s="91"/>
      <c r="D86" s="119"/>
      <c r="E86" s="97"/>
      <c r="F86" s="120"/>
      <c r="G86" s="9"/>
      <c r="H86" s="57"/>
      <c r="I86" s="9"/>
    </row>
    <row r="87" spans="1:9" x14ac:dyDescent="0.15">
      <c r="A87" s="143"/>
      <c r="B87" s="121" t="s">
        <v>59</v>
      </c>
      <c r="C87" s="124">
        <f>C85+C76+C73++C67+C57+C48+C40+C32+C9+C72+C11+C64</f>
        <v>114000</v>
      </c>
      <c r="D87" s="124"/>
      <c r="E87" s="124">
        <f>E85+E76+E74++E67+E57+E48+E40+E32+E9+E11+E64+E21+E27</f>
        <v>174102.80000000002</v>
      </c>
      <c r="F87" s="122">
        <f>F85+F76+F74++F67+F57+F48+F40+F32+F9+F11+F64+F21+F27</f>
        <v>-60102.799999999996</v>
      </c>
      <c r="G87" s="125"/>
      <c r="H87" s="123"/>
      <c r="I87" s="126"/>
    </row>
    <row r="88" spans="1:9" s="3" customFormat="1" x14ac:dyDescent="0.15">
      <c r="A88" s="127"/>
      <c r="B88" s="128"/>
      <c r="C88" s="88"/>
      <c r="D88" s="88"/>
      <c r="E88" s="88"/>
      <c r="F88" s="88"/>
      <c r="G88" s="129"/>
      <c r="H88" s="129"/>
      <c r="I88" s="56"/>
    </row>
    <row r="89" spans="1:9" x14ac:dyDescent="0.15">
      <c r="B89" s="42"/>
      <c r="F89" s="45"/>
      <c r="G89" s="116"/>
      <c r="H89" s="45"/>
    </row>
    <row r="90" spans="1:9" x14ac:dyDescent="0.15">
      <c r="A90" s="37"/>
      <c r="B90" s="42"/>
      <c r="C90" s="46"/>
      <c r="D90" s="46"/>
      <c r="E90" s="47"/>
      <c r="F90" s="44"/>
      <c r="G90" s="117"/>
      <c r="H90" s="44"/>
    </row>
    <row r="91" spans="1:9" x14ac:dyDescent="0.15">
      <c r="B91" s="42"/>
      <c r="G91" s="118"/>
    </row>
    <row r="117" spans="1:1" x14ac:dyDescent="0.15">
      <c r="A117" s="48"/>
    </row>
  </sheetData>
  <printOptions gridLines="1"/>
  <pageMargins left="0.51181102362204722" right="0.51181102362204722" top="0.35433070866141736" bottom="0.35433070866141736" header="0.31496062992125984" footer="0.31496062992125984"/>
  <pageSetup paperSize="8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3685350-16E3-49C0-ABB3-5B772E544803}"/>
</file>

<file path=customXml/itemProps2.xml><?xml version="1.0" encoding="utf-8"?>
<ds:datastoreItem xmlns:ds="http://schemas.openxmlformats.org/officeDocument/2006/customXml" ds:itemID="{5D7398CF-FF39-480A-93D3-91392224A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E3354E-707B-44DD-9CB0-8E99C383CE19}">
  <ds:schemaRefs>
    <ds:schemaRef ds:uri="http://purl.org/dc/dcmitype/"/>
    <ds:schemaRef ds:uri="http://schemas.microsoft.com/office/2006/metadata/properties"/>
    <ds:schemaRef ds:uri="958b15ed-c521-4290-b073-2e98d4cc1d7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Microsoft Office User</cp:lastModifiedBy>
  <cp:lastPrinted>2017-10-19T13:22:44Z</cp:lastPrinted>
  <dcterms:created xsi:type="dcterms:W3CDTF">2017-10-19T12:13:24Z</dcterms:created>
  <dcterms:modified xsi:type="dcterms:W3CDTF">2017-10-19T15:51:34Z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